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5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eterangan" sheetId="1" state="visible" r:id="rId2"/>
    <sheet name="Tabel_Jurnal-4" sheetId="2" state="visible" r:id="rId3"/>
    <sheet name="Tabel_L" sheetId="3" state="visible" r:id="rId4"/>
    <sheet name="TabelL" sheetId="4" state="visible" r:id="rId5"/>
    <sheet name="Tabel_Q" sheetId="5" state="visible" r:id="rId6"/>
    <sheet name="TabelQ" sheetId="6" state="visible" r:id="rId7"/>
    <sheet name="Ringkasan_ODR1" sheetId="7" state="visible" r:id="rId8"/>
    <sheet name="Ringkasan_ORD2" sheetId="8" state="visible" r:id="rId9"/>
    <sheet name="Ringkasan_QUALITATIF" sheetId="9" state="visible" r:id="rId10"/>
    <sheet name="table_ord1" sheetId="10" state="visible" r:id="rId11"/>
    <sheet name="table_ord2" sheetId="11" state="visible" r:id="rId12"/>
    <sheet name="table_qual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MM</author>
  </authors>
  <commentList>
    <comment ref="C21" authorId="0">
      <text>
        <r>
          <rPr>
            <sz val="10"/>
            <rFont val="Arial"/>
            <family val="2"/>
            <charset val="1"/>
          </rPr>
          <t xml:space="preserve">European broiler index = [viability % × average daily gain (g/chick/day) / FCR (kg feed/kg gain)] ×10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MM</author>
  </authors>
  <commentList>
    <comment ref="C22" authorId="0">
      <text>
        <r>
          <rPr>
            <sz val="10"/>
            <rFont val="Arial"/>
            <family val="2"/>
            <charset val="1"/>
          </rPr>
          <t xml:space="preserve">European broiler index = [viability % × average daily gain (g/chick/day) / FCR (kg feed/kg gain)] ×10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MM</author>
  </authors>
  <commentList>
    <comment ref="C22" authorId="0">
      <text>
        <r>
          <rPr>
            <sz val="10"/>
            <rFont val="Arial"/>
            <family val="2"/>
            <charset val="1"/>
          </rPr>
          <t xml:space="preserve">European broiler index = [viability % × average daily gain (g/chick/day) / FCR (kg feed/kg gain)] ×10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MM</author>
  </authors>
  <commentList>
    <comment ref="Z1" authorId="0">
      <text>
        <r>
          <rPr>
            <sz val="10"/>
            <rFont val="Arial"/>
            <family val="2"/>
            <charset val="1"/>
          </rPr>
          <t xml:space="preserve">Level (satuannya)</t>
        </r>
      </text>
    </comment>
    <comment ref="AA1" authorId="0">
      <text>
        <r>
          <rPr>
            <sz val="10"/>
            <rFont val="Arial"/>
            <family val="2"/>
            <charset val="1"/>
          </rPr>
          <t xml:space="preserve">Y value (parameter)</t>
        </r>
      </text>
    </comment>
    <comment ref="AB1" authorId="0">
      <text>
        <r>
          <rPr>
            <sz val="10"/>
            <rFont val="Arial"/>
            <family val="2"/>
            <charset val="1"/>
          </rPr>
          <t xml:space="preserve">Bentuk Minimum atau Maximum</t>
        </r>
      </text>
    </comment>
  </commentList>
</comments>
</file>

<file path=xl/sharedStrings.xml><?xml version="1.0" encoding="utf-8"?>
<sst xmlns="http://schemas.openxmlformats.org/spreadsheetml/2006/main" count="2188" uniqueCount="704">
  <si>
    <t xml:space="preserve">No</t>
  </si>
  <si>
    <t xml:space="preserve">Code</t>
  </si>
  <si>
    <t xml:space="preserve">Parameter</t>
  </si>
  <si>
    <t xml:space="preserve">Unit</t>
  </si>
  <si>
    <t xml:space="preserve">Y1PRF_STG_BW</t>
  </si>
  <si>
    <t xml:space="preserve">Body Weight </t>
  </si>
  <si>
    <t xml:space="preserve">gram</t>
  </si>
  <si>
    <t xml:space="preserve">Y2PRF_STG_ADG</t>
  </si>
  <si>
    <t xml:space="preserve">Average Daily Gain </t>
  </si>
  <si>
    <t xml:space="preserve">gram/head/day</t>
  </si>
  <si>
    <t xml:space="preserve">Y3PRF_STG_DFI</t>
  </si>
  <si>
    <t xml:space="preserve">Daily Feed Intake</t>
  </si>
  <si>
    <t xml:space="preserve">Y4PRF_STG_FCR</t>
  </si>
  <si>
    <t xml:space="preserve">Feed Conversion Ratio</t>
  </si>
  <si>
    <t xml:space="preserve">Y5PRF_FNS_BW</t>
  </si>
  <si>
    <t xml:space="preserve">Y6PRF_FNS_ADG</t>
  </si>
  <si>
    <t xml:space="preserve">Y7PRF_FNS_DFI</t>
  </si>
  <si>
    <t xml:space="preserve">Y8PRF_FNS_FCR</t>
  </si>
  <si>
    <t xml:space="preserve">Y9PRF_TTL_BW</t>
  </si>
  <si>
    <t xml:space="preserve">Y10PRF_TTL_ADG</t>
  </si>
  <si>
    <t xml:space="preserve">Y11PRF_TTL_DFI</t>
  </si>
  <si>
    <t xml:space="preserve">Y12PRF_TTL_FCR</t>
  </si>
  <si>
    <t xml:space="preserve">Y13PRF_TTL_MRT</t>
  </si>
  <si>
    <t xml:space="preserve">Mortality Rate </t>
  </si>
  <si>
    <t xml:space="preserve">%</t>
  </si>
  <si>
    <t xml:space="preserve">Y14PRF_TTL_FETPDS</t>
  </si>
  <si>
    <t xml:space="preserve">Dry Matter Retention </t>
  </si>
  <si>
    <t xml:space="preserve">Y15PRF_STG_PER</t>
  </si>
  <si>
    <t xml:space="preserve">Crude Protein Retention </t>
  </si>
  <si>
    <t xml:space="preserve">Y16PRF_STG_EPEF</t>
  </si>
  <si>
    <t xml:space="preserve">Gross Energy Retention </t>
  </si>
  <si>
    <t xml:space="preserve">Y17PRF_STG_EBI</t>
  </si>
  <si>
    <t xml:space="preserve">Dry Matter Retention</t>
  </si>
  <si>
    <t xml:space="preserve">Y18PRF_FNS_PER</t>
  </si>
  <si>
    <t xml:space="preserve">Crude Protein Retention</t>
  </si>
  <si>
    <t xml:space="preserve">Y19PRF_FNS_EPEF</t>
  </si>
  <si>
    <t xml:space="preserve">Gross Energy Retention</t>
  </si>
  <si>
    <t xml:space="preserve">Y20PRF_FNS_EBI</t>
  </si>
  <si>
    <t xml:space="preserve">European broiler index</t>
  </si>
  <si>
    <t xml:space="preserve">Y21PRF_EXS</t>
  </si>
  <si>
    <t xml:space="preserve">Excreta score</t>
  </si>
  <si>
    <t xml:space="preserve">Y22DIG_STG_DM</t>
  </si>
  <si>
    <t xml:space="preserve">Y23DIG_STG_OM</t>
  </si>
  <si>
    <t xml:space="preserve">Organic Matter Retention</t>
  </si>
  <si>
    <t xml:space="preserve">Y24DIG_STG_CP</t>
  </si>
  <si>
    <t xml:space="preserve">Y25DIG_STG_GE</t>
  </si>
  <si>
    <t xml:space="preserve">Y26DIG_STG_IDE</t>
  </si>
  <si>
    <t xml:space="preserve">Ileal Digestible Energy</t>
  </si>
  <si>
    <t xml:space="preserve">kcal/g</t>
  </si>
  <si>
    <t xml:space="preserve">Y27DIG_STG_AME</t>
  </si>
  <si>
    <t xml:space="preserve">Apparent Metabolizable Energy</t>
  </si>
  <si>
    <t xml:space="preserve">kcal/kg</t>
  </si>
  <si>
    <t xml:space="preserve">Y28DIG_STG_AMEN</t>
  </si>
  <si>
    <t xml:space="preserve">Apparent Metabolizable Energy (corrected with N retention )</t>
  </si>
  <si>
    <t xml:space="preserve">Y29DIG_STG_STR</t>
  </si>
  <si>
    <t xml:space="preserve">Startch Digestibility</t>
  </si>
  <si>
    <t xml:space="preserve">Y30DIG_STG_FAT</t>
  </si>
  <si>
    <t xml:space="preserve">Fat Digestibility</t>
  </si>
  <si>
    <t xml:space="preserve">Y31DIG_STG_CAL</t>
  </si>
  <si>
    <t xml:space="preserve">Calcium Digestibility</t>
  </si>
  <si>
    <t xml:space="preserve">Y32DIG_STG_POS</t>
  </si>
  <si>
    <t xml:space="preserve">Phosphate Digestibility</t>
  </si>
  <si>
    <t xml:space="preserve">Y33DIG_STG_ASH</t>
  </si>
  <si>
    <t xml:space="preserve">Ash</t>
  </si>
  <si>
    <t xml:space="preserve">Y34DIG_FNS_DM</t>
  </si>
  <si>
    <t xml:space="preserve">Y35DIG_FNS_OM</t>
  </si>
  <si>
    <t xml:space="preserve">Y36DIG_FNS_CP</t>
  </si>
  <si>
    <t xml:space="preserve">Y37DIG_FNS_GE</t>
  </si>
  <si>
    <t xml:space="preserve">Y38DIG_FNS_AME</t>
  </si>
  <si>
    <t xml:space="preserve">Y39DIG_FNS_IDE</t>
  </si>
  <si>
    <t xml:space="preserve">Y40DIG_FNS_FAT</t>
  </si>
  <si>
    <t xml:space="preserve">Y41CRC_TTL</t>
  </si>
  <si>
    <t xml:space="preserve">Carcass  </t>
  </si>
  <si>
    <t xml:space="preserve">% of Fresh Weight</t>
  </si>
  <si>
    <t xml:space="preserve">Y42CRC_BRS</t>
  </si>
  <si>
    <t xml:space="preserve">Breast  </t>
  </si>
  <si>
    <t xml:space="preserve">Y43CRC_LEG</t>
  </si>
  <si>
    <t xml:space="preserve">Legs  </t>
  </si>
  <si>
    <t xml:space="preserve">Y44CRC_FPD</t>
  </si>
  <si>
    <t xml:space="preserve">Fat Pad </t>
  </si>
  <si>
    <t xml:space="preserve">Y45CRC_PRV</t>
  </si>
  <si>
    <t xml:space="preserve">Proventriculus</t>
  </si>
  <si>
    <t xml:space="preserve">Y46CRC_GIZ</t>
  </si>
  <si>
    <t xml:space="preserve">Gizzard</t>
  </si>
  <si>
    <t xml:space="preserve">Y47CRC_LVR</t>
  </si>
  <si>
    <t xml:space="preserve">Liver</t>
  </si>
  <si>
    <t xml:space="preserve">Y48CRC_SPL</t>
  </si>
  <si>
    <t xml:space="preserve">Spleen</t>
  </si>
  <si>
    <t xml:space="preserve">Y49CRC_PNCR</t>
  </si>
  <si>
    <t xml:space="preserve">Pancreas</t>
  </si>
  <si>
    <t xml:space="preserve">Y50CRC_BRA</t>
  </si>
  <si>
    <t xml:space="preserve">Bursa of Fabricius</t>
  </si>
  <si>
    <t xml:space="preserve">Y51SER_STG_TLPr</t>
  </si>
  <si>
    <t xml:space="preserve">Total Protein</t>
  </si>
  <si>
    <t xml:space="preserve">g/dL</t>
  </si>
  <si>
    <t xml:space="preserve">Y52SER_STG_ALB</t>
  </si>
  <si>
    <t xml:space="preserve">Albumin</t>
  </si>
  <si>
    <t xml:space="preserve">Y53SER_STG_GLB</t>
  </si>
  <si>
    <t xml:space="preserve">Globulin</t>
  </si>
  <si>
    <t xml:space="preserve">Y54SER_STG_ALB__GLB</t>
  </si>
  <si>
    <t xml:space="preserve">Albumin and Globulin Ratio</t>
  </si>
  <si>
    <t xml:space="preserve">Y55SER_STG_CLS</t>
  </si>
  <si>
    <t xml:space="preserve">Cholesterol</t>
  </si>
  <si>
    <t xml:space="preserve">mg/dL</t>
  </si>
  <si>
    <t xml:space="preserve">Y56SER_STG_TLP</t>
  </si>
  <si>
    <t xml:space="preserve">Total Lipids</t>
  </si>
  <si>
    <t xml:space="preserve">Y57SER_STG_TAG</t>
  </si>
  <si>
    <t xml:space="preserve">Triacylglycerol</t>
  </si>
  <si>
    <t xml:space="preserve">Y58SER_STG_CRT</t>
  </si>
  <si>
    <t xml:space="preserve">Creatinine</t>
  </si>
  <si>
    <t xml:space="preserve">Y59SER_STG_URC</t>
  </si>
  <si>
    <t xml:space="preserve">Uric Acid</t>
  </si>
  <si>
    <t xml:space="preserve">Y60SER_FNS_TLPr</t>
  </si>
  <si>
    <t xml:space="preserve">Y61SER_FNS_ALB</t>
  </si>
  <si>
    <t xml:space="preserve">Y62SER_FNS_GLB</t>
  </si>
  <si>
    <t xml:space="preserve">Y63SER_FNS_ALB__GLB</t>
  </si>
  <si>
    <t xml:space="preserve">Y64SER_FNS_CLS</t>
  </si>
  <si>
    <t xml:space="preserve">Y65SER_FNS_TLP</t>
  </si>
  <si>
    <t xml:space="preserve">Y66SER_FNS_TAG</t>
  </si>
  <si>
    <t xml:space="preserve">Y67SER_FNS_CRT</t>
  </si>
  <si>
    <t xml:space="preserve">Y68SER_FNS_URC</t>
  </si>
  <si>
    <t xml:space="preserve">Y69BAC_STG_ILL_CLF</t>
  </si>
  <si>
    <t xml:space="preserve">Coliform</t>
  </si>
  <si>
    <t xml:space="preserve">Log 10 cfu/gram</t>
  </si>
  <si>
    <t xml:space="preserve">Y70BAC_STG_ILL_CLS</t>
  </si>
  <si>
    <t xml:space="preserve">Clostridium</t>
  </si>
  <si>
    <t xml:space="preserve">Y71BAC_STG_ILL_ECO</t>
  </si>
  <si>
    <t xml:space="preserve">Escherichia coli</t>
  </si>
  <si>
    <t xml:space="preserve">Y72BAC_STG_ILL_LAB</t>
  </si>
  <si>
    <t xml:space="preserve">Lactic Acid Bacteria</t>
  </si>
  <si>
    <t xml:space="preserve">Y73BAC_STG_ILL_TAB</t>
  </si>
  <si>
    <t xml:space="preserve">Total Aerobic Bacteria</t>
  </si>
  <si>
    <t xml:space="preserve">Y74BAC_STG_CEC_CLF</t>
  </si>
  <si>
    <t xml:space="preserve">Y75BAC_STG_CEC_CLS</t>
  </si>
  <si>
    <t xml:space="preserve">Y76BAC_STG_CEC_ECO</t>
  </si>
  <si>
    <t xml:space="preserve">Y77BAC_STG_CEC_LAB</t>
  </si>
  <si>
    <t xml:space="preserve">Y78BAC_STG_CEC_TAB</t>
  </si>
  <si>
    <t xml:space="preserve">Y79BAC_STG_EXC_CLF</t>
  </si>
  <si>
    <t xml:space="preserve">Y80BAC_STG_EXC_CLS</t>
  </si>
  <si>
    <t xml:space="preserve">Y81BAC_STG_EXC_TAB</t>
  </si>
  <si>
    <t xml:space="preserve">Y82BAC_FNS_ILL_CLF</t>
  </si>
  <si>
    <t xml:space="preserve">Y83BAC_FNS_ILL_CLS</t>
  </si>
  <si>
    <t xml:space="preserve">Y84BAC_FNS_ILL_ECO</t>
  </si>
  <si>
    <t xml:space="preserve">Y85BAC_FNS_ILL_LAB</t>
  </si>
  <si>
    <t xml:space="preserve">Y86BAC_FNS_ILL_TAB</t>
  </si>
  <si>
    <t xml:space="preserve">Y87BAC_FNS_CEC_CLF</t>
  </si>
  <si>
    <t xml:space="preserve">Y88BAC_FNS_CEC_CLS</t>
  </si>
  <si>
    <t xml:space="preserve">Y89BAC_FNS_CEC_ECO</t>
  </si>
  <si>
    <t xml:space="preserve">Y90BAC_FNS_CEC_LAB</t>
  </si>
  <si>
    <t xml:space="preserve">Y91BAC_FNS_CEC_TAB</t>
  </si>
  <si>
    <t xml:space="preserve">Y92BAC_FNS_EXC_CLF</t>
  </si>
  <si>
    <t xml:space="preserve">Y93BAC_FNS_EXC_CLS</t>
  </si>
  <si>
    <t xml:space="preserve">Y94BAC_FNS_EXC_TAB</t>
  </si>
  <si>
    <t xml:space="preserve">Y95MOR_MCS_DUO</t>
  </si>
  <si>
    <t xml:space="preserve">Mucosa Thickness</t>
  </si>
  <si>
    <t xml:space="preserve">mikrometer</t>
  </si>
  <si>
    <t xml:space="preserve">Y96MOR_MCS_JEJ</t>
  </si>
  <si>
    <t xml:space="preserve">Y97MOR_MCS_ILL</t>
  </si>
  <si>
    <t xml:space="preserve">Y98MOR_VHI_DUO</t>
  </si>
  <si>
    <t xml:space="preserve">Villus Height</t>
  </si>
  <si>
    <t xml:space="preserve">Y99MOR_VHI_JEJ</t>
  </si>
  <si>
    <t xml:space="preserve">Y100MOR_VHI_ILL</t>
  </si>
  <si>
    <t xml:space="preserve">Y101MOR_CRD_DUO</t>
  </si>
  <si>
    <t xml:space="preserve">Crypt Depth</t>
  </si>
  <si>
    <t xml:space="preserve">Y102MOR_CRD_JEJ</t>
  </si>
  <si>
    <t xml:space="preserve">Y103MOR_CRD_ILL</t>
  </si>
  <si>
    <t xml:space="preserve">Y104MOR_VHI_CRD_DUO</t>
  </si>
  <si>
    <t xml:space="preserve">Ratio VH/CD</t>
  </si>
  <si>
    <t xml:space="preserve">Y105MOR_VHI_CRD_JEJ</t>
  </si>
  <si>
    <t xml:space="preserve">Y106MOR_VHI_CRD_ILL</t>
  </si>
  <si>
    <t xml:space="preserve">Y107MOR_GLB_DUO</t>
  </si>
  <si>
    <t xml:space="preserve">Number of goblet cell</t>
  </si>
  <si>
    <t xml:space="preserve">cells/mm</t>
  </si>
  <si>
    <t xml:space="preserve">Y108MOR_GLB_JEJ</t>
  </si>
  <si>
    <t xml:space="preserve">Y109MOR_GLB_ILL</t>
  </si>
  <si>
    <t xml:space="preserve">Y110MOR_PH_CRP</t>
  </si>
  <si>
    <t xml:space="preserve">pH Crop </t>
  </si>
  <si>
    <t xml:space="preserve">Y111MOR_PH_ILL</t>
  </si>
  <si>
    <t xml:space="preserve">pH Illeum </t>
  </si>
  <si>
    <t xml:space="preserve">Y112MOR_PH_CEC</t>
  </si>
  <si>
    <t xml:space="preserve">pH Cecum </t>
  </si>
  <si>
    <t xml:space="preserve">Y113IMN_STG_IGA</t>
  </si>
  <si>
    <t xml:space="preserve">Immunoglobulin A </t>
  </si>
  <si>
    <t xml:space="preserve">gram/Liter</t>
  </si>
  <si>
    <t xml:space="preserve">Y114IMN_STG_IGM</t>
  </si>
  <si>
    <t xml:space="preserve">Immunoglobulin M </t>
  </si>
  <si>
    <t xml:space="preserve">Y115IMN_STG_IGG</t>
  </si>
  <si>
    <t xml:space="preserve">Immunoglobulin G </t>
  </si>
  <si>
    <t xml:space="preserve">Y116IMN_STG_C3</t>
  </si>
  <si>
    <t xml:space="preserve">C3</t>
  </si>
  <si>
    <t xml:space="preserve">Y117IMN_STG_C4</t>
  </si>
  <si>
    <t xml:space="preserve">C4</t>
  </si>
  <si>
    <t xml:space="preserve">Y118IMN_FNS_IGA</t>
  </si>
  <si>
    <t xml:space="preserve">Y119IMN_FNS_IGM</t>
  </si>
  <si>
    <t xml:space="preserve">Y120IMN_FNS_IGG</t>
  </si>
  <si>
    <t xml:space="preserve">Y121IMN_FNS_C3</t>
  </si>
  <si>
    <t xml:space="preserve">Y122IMN_FNS_C4</t>
  </si>
  <si>
    <t xml:space="preserve">Y123ANT_STG_HI</t>
  </si>
  <si>
    <t xml:space="preserve">Antibody Titer</t>
  </si>
  <si>
    <t xml:space="preserve">log2N</t>
  </si>
  <si>
    <t xml:space="preserve">Y124ANT_STG_STG</t>
  </si>
  <si>
    <t xml:space="preserve">Y125ANT_FNS_HI</t>
  </si>
  <si>
    <t xml:space="preserve">Y126ANT_FNS_ANA</t>
  </si>
  <si>
    <t xml:space="preserve">Y127ORM_STG_BIX</t>
  </si>
  <si>
    <t xml:space="preserve">Bursal Index</t>
  </si>
  <si>
    <t xml:space="preserve">Y128ORM_STG_SIX</t>
  </si>
  <si>
    <t xml:space="preserve">Spleen Index</t>
  </si>
  <si>
    <t xml:space="preserve">Y129ORM_STG_TIX</t>
  </si>
  <si>
    <t xml:space="preserve">Thymus Index</t>
  </si>
  <si>
    <t xml:space="preserve">Y130ORM_FNS_BIX</t>
  </si>
  <si>
    <t xml:space="preserve">Y131ORM_FNS_SIX</t>
  </si>
  <si>
    <t xml:space="preserve">Y132ORM_FNS_TIX</t>
  </si>
  <si>
    <t xml:space="preserve">Y133OKS_STG_ALT</t>
  </si>
  <si>
    <t xml:space="preserve">Alanine Aminotransferase</t>
  </si>
  <si>
    <t xml:space="preserve">U/L</t>
  </si>
  <si>
    <t xml:space="preserve">Y134OKS_STG_AST</t>
  </si>
  <si>
    <t xml:space="preserve">Y135OKS_STG_GSH</t>
  </si>
  <si>
    <t xml:space="preserve">Glutathione</t>
  </si>
  <si>
    <t xml:space="preserve">μmol/g</t>
  </si>
  <si>
    <t xml:space="preserve">Y136OKS_STG_GTR</t>
  </si>
  <si>
    <t xml:space="preserve">Glutathione Reductase</t>
  </si>
  <si>
    <t xml:space="preserve">U/g</t>
  </si>
  <si>
    <t xml:space="preserve">Y137OKS_STG_MDA</t>
  </si>
  <si>
    <t xml:space="preserve">Malondialdehyd</t>
  </si>
  <si>
    <t xml:space="preserve">nmol/mg</t>
  </si>
  <si>
    <t xml:space="preserve">Y138OKS_STG_TAOC</t>
  </si>
  <si>
    <t xml:space="preserve">Total Antioxidant Capacity</t>
  </si>
  <si>
    <t xml:space="preserve">U/mg</t>
  </si>
  <si>
    <t xml:space="preserve">Y139OKS_STG_TSOD</t>
  </si>
  <si>
    <t xml:space="preserve">Total Superoxide Dismutase</t>
  </si>
  <si>
    <t xml:space="preserve">Y140OKS_FNS_ALT</t>
  </si>
  <si>
    <t xml:space="preserve">Y141OKS_FNS_AST</t>
  </si>
  <si>
    <t xml:space="preserve">Y142OKS_FNS_GSH</t>
  </si>
  <si>
    <t xml:space="preserve">Y143OKS_FNS_LYS</t>
  </si>
  <si>
    <t xml:space="preserve">Lysozyme activities (mikrogram/mL)</t>
  </si>
  <si>
    <t xml:space="preserve">Y144OKS_FNS_GTR</t>
  </si>
  <si>
    <t xml:space="preserve">Y145OKS_FNS_MDA</t>
  </si>
  <si>
    <t xml:space="preserve">Y146OKS_FNS_TAOC</t>
  </si>
  <si>
    <t xml:space="preserve">Y147OKS_FNS_TSOD</t>
  </si>
  <si>
    <t xml:space="preserve">Y148OKS_FNS_SOD</t>
  </si>
  <si>
    <t xml:space="preserve">Superoxide Dismutase</t>
  </si>
  <si>
    <t xml:space="preserve">% inhibition</t>
  </si>
  <si>
    <t xml:space="preserve">Y149EZN_STG_AML</t>
  </si>
  <si>
    <t xml:space="preserve">Amylase</t>
  </si>
  <si>
    <t xml:space="preserve">Y150EZN_STG_CHY</t>
  </si>
  <si>
    <t xml:space="preserve">Chymotrypsin</t>
  </si>
  <si>
    <t xml:space="preserve">Y151EZN_STG_LPS</t>
  </si>
  <si>
    <t xml:space="preserve">Lipase</t>
  </si>
  <si>
    <t xml:space="preserve">Y152EZN_STG_TRP</t>
  </si>
  <si>
    <t xml:space="preserve">Trypsin</t>
  </si>
  <si>
    <t xml:space="preserve">Y153EZN_FNS_AML</t>
  </si>
  <si>
    <t xml:space="preserve">Y154EZN_FNS_CHY</t>
  </si>
  <si>
    <t xml:space="preserve">Y155EZN_FNS_LPS</t>
  </si>
  <si>
    <t xml:space="preserve">Y156EZN_FNS_TRP</t>
  </si>
  <si>
    <t xml:space="preserve">P-Value</t>
  </si>
  <si>
    <t xml:space="preserve">n</t>
  </si>
  <si>
    <t xml:space="preserve">control</t>
  </si>
  <si>
    <t xml:space="preserve">crude_peptide</t>
  </si>
  <si>
    <t xml:space="preserve">purified_peptide</t>
  </si>
  <si>
    <t xml:space="preserve">control.1</t>
  </si>
  <si>
    <t xml:space="preserve">crude_peptide.1</t>
  </si>
  <si>
    <t xml:space="preserve">purified_peptide.1</t>
  </si>
  <si>
    <t xml:space="preserve"> 1 </t>
  </si>
  <si>
    <t xml:space="preserve"> 1</t>
  </si>
  <si>
    <t xml:space="preserve">  2</t>
  </si>
  <si>
    <t xml:space="preserve"> 2</t>
  </si>
  <si>
    <t xml:space="preserve">Y14RET_STG_DM</t>
  </si>
  <si>
    <t xml:space="preserve"> 12</t>
  </si>
  <si>
    <t xml:space="preserve"> 1  </t>
  </si>
  <si>
    <t xml:space="preserve">  2 </t>
  </si>
  <si>
    <t xml:space="preserve">Y17RET_FNS_DM</t>
  </si>
  <si>
    <t xml:space="preserve">Y42MOR_VHI_DUO</t>
  </si>
  <si>
    <t xml:space="preserve">Y48MOR_CRD_DUO</t>
  </si>
  <si>
    <t xml:space="preserve">Y43MOR_VHI_JEJ</t>
  </si>
  <si>
    <t xml:space="preserve">Y49MOR_CRD_JEJ</t>
  </si>
  <si>
    <t xml:space="preserve">Y44MOR_VHI_ILL</t>
  </si>
  <si>
    <t xml:space="preserve">Y50MOR_CRD_ILL</t>
  </si>
  <si>
    <t xml:space="preserve">Parameter estimates</t>
  </si>
  <si>
    <t xml:space="preserve">Model estimates</t>
  </si>
  <si>
    <t xml:space="preserve">Response parameter</t>
  </si>
  <si>
    <t xml:space="preserve">Model</t>
  </si>
  <si>
    <t xml:space="preserve">N</t>
  </si>
  <si>
    <t xml:space="preserve">Intercept</t>
  </si>
  <si>
    <t xml:space="preserve">SE Intercept</t>
  </si>
  <si>
    <t xml:space="preserve">Slope</t>
  </si>
  <si>
    <t xml:space="preserve">SE Slope</t>
  </si>
  <si>
    <t xml:space="preserve">RMSE</t>
  </si>
  <si>
    <t xml:space="preserve">AIC</t>
  </si>
  <si>
    <t xml:space="preserve">Tren</t>
  </si>
  <si>
    <t xml:space="preserve">L</t>
  </si>
  <si>
    <t xml:space="preserve">Maximum and Minimum</t>
  </si>
  <si>
    <t xml:space="preserve">p-value</t>
  </si>
  <si>
    <t xml:space="preserve">Max. or min.</t>
  </si>
  <si>
    <t xml:space="preserve">X (max., min.)</t>
  </si>
  <si>
    <t xml:space="preserve">Y (max. or min.)</t>
  </si>
  <si>
    <t xml:space="preserve">Q</t>
  </si>
  <si>
    <t xml:space="preserve">RMSEL</t>
  </si>
  <si>
    <t xml:space="preserve">AICL</t>
  </si>
  <si>
    <t xml:space="preserve">BICL</t>
  </si>
  <si>
    <t xml:space="preserve">Sig.</t>
  </si>
  <si>
    <t xml:space="preserve">RMSEQ</t>
  </si>
  <si>
    <t xml:space="preserve">AICQ</t>
  </si>
  <si>
    <t xml:space="preserve">BICQ</t>
  </si>
  <si>
    <t xml:space="preserve">Slope^2</t>
  </si>
  <si>
    <t xml:space="preserve">SE Slope^2</t>
  </si>
  <si>
    <t xml:space="preserve">P-Value^2</t>
  </si>
  <si>
    <t xml:space="preserve">Sig.^2</t>
  </si>
  <si>
    <t xml:space="preserve">RMSELvsRMSEQ</t>
  </si>
  <si>
    <t xml:space="preserve">AICLvsAICQ</t>
  </si>
  <si>
    <t xml:space="preserve">BICLvsBICQ</t>
  </si>
  <si>
    <t xml:space="preserve">Parabola</t>
  </si>
  <si>
    <t xml:space="preserve">a</t>
  </si>
  <si>
    <t xml:space="preserve">D</t>
  </si>
  <si>
    <t xml:space="preserve">Sifat</t>
  </si>
  <si>
    <t xml:space="preserve">X1</t>
  </si>
  <si>
    <t xml:space="preserve">X2</t>
  </si>
  <si>
    <t xml:space="preserve">X_min_max_%</t>
  </si>
  <si>
    <t xml:space="preserve">Y_min_max</t>
  </si>
  <si>
    <t xml:space="preserve">min_max</t>
  </si>
  <si>
    <t xml:space="preserve">1=a</t>
  </si>
  <si>
    <t xml:space="preserve">2=b</t>
  </si>
  <si>
    <t xml:space="preserve">12=ab</t>
  </si>
  <si>
    <t xml:space="preserve"> 3</t>
  </si>
  <si>
    <t xml:space="preserve">head_table_metal_or1</t>
  </si>
  <si>
    <t xml:space="preserve">rmse_metal</t>
  </si>
  <si>
    <t xml:space="preserve">nobs_metal</t>
  </si>
  <si>
    <t xml:space="preserve">AIC_metal</t>
  </si>
  <si>
    <t xml:space="preserve">BIC_metal</t>
  </si>
  <si>
    <t xml:space="preserve">coefs_metal..4..</t>
  </si>
  <si>
    <t xml:space="preserve">Value_.Intercept.</t>
  </si>
  <si>
    <t xml:space="preserve">Value_lvl</t>
  </si>
  <si>
    <t xml:space="preserve">Std.Error_.Intercept.</t>
  </si>
  <si>
    <t xml:space="preserve">Std.Error_lvl</t>
  </si>
  <si>
    <t xml:space="preserve">p.value_.Intercept.</t>
  </si>
  <si>
    <t xml:space="preserve">p.value_lvl</t>
  </si>
  <si>
    <t xml:space="preserve">t.value_.Intercept.</t>
  </si>
  <si>
    <t xml:space="preserve">t.value_lvl</t>
  </si>
  <si>
    <t xml:space="preserve">DF_.Intercept.</t>
  </si>
  <si>
    <t xml:space="preserve">DF_lvl</t>
  </si>
  <si>
    <t xml:space="preserve">X1.75437367248614</t>
  </si>
  <si>
    <t xml:space="preserve">X1.90307774261281</t>
  </si>
  <si>
    <t xml:space="preserve">X1.75121150981667</t>
  </si>
  <si>
    <t xml:space="preserve">X1.62864176420449</t>
  </si>
  <si>
    <t xml:space="preserve">X1.49819236368832</t>
  </si>
  <si>
    <t xml:space="preserve">X1.35814966182904</t>
  </si>
  <si>
    <t xml:space="preserve">X1.68117089282712</t>
  </si>
  <si>
    <t xml:space="preserve">X1.90494031906165</t>
  </si>
  <si>
    <t xml:space="preserve">X1.57685745232733</t>
  </si>
  <si>
    <t xml:space="preserve">X1.40098487903939</t>
  </si>
  <si>
    <t xml:space="preserve">X1.77372808436944</t>
  </si>
  <si>
    <t xml:space="preserve">X1.58817855792568</t>
  </si>
  <si>
    <t xml:space="preserve">X1.07637429344935</t>
  </si>
  <si>
    <t xml:space="preserve">X0.775325160267375</t>
  </si>
  <si>
    <t xml:space="preserve">X0.941137130495501</t>
  </si>
  <si>
    <t xml:space="preserve">X0.942286258441636</t>
  </si>
  <si>
    <t xml:space="preserve">X0.9417954724421</t>
  </si>
  <si>
    <t xml:space="preserve">X0.945369119897716</t>
  </si>
  <si>
    <t xml:space="preserve">X0.947127230351928</t>
  </si>
  <si>
    <t xml:space="preserve">X0.947137380485726</t>
  </si>
  <si>
    <t xml:space="preserve">X0.999504038545875</t>
  </si>
  <si>
    <t xml:space="preserve">X1.11247621344085</t>
  </si>
  <si>
    <t xml:space="preserve">X0.963541471343061</t>
  </si>
  <si>
    <t xml:space="preserve">X0.939563040742923</t>
  </si>
  <si>
    <t xml:space="preserve">X1.00000000000014</t>
  </si>
  <si>
    <t xml:space="preserve">X1.26857042235051</t>
  </si>
  <si>
    <t xml:space="preserve">X1.26330837362238</t>
  </si>
  <si>
    <t xml:space="preserve">X0.859817256331534</t>
  </si>
  <si>
    <t xml:space="preserve">X1.1</t>
  </si>
  <si>
    <t xml:space="preserve">X1.12011536623802</t>
  </si>
  <si>
    <t xml:space="preserve">X0.949748144175023</t>
  </si>
  <si>
    <t xml:space="preserve">X0.914021643701498</t>
  </si>
  <si>
    <t xml:space="preserve">X0.931197461804556</t>
  </si>
  <si>
    <t xml:space="preserve">X0.96379030859241</t>
  </si>
  <si>
    <t xml:space="preserve">X0.893498665228412</t>
  </si>
  <si>
    <t xml:space="preserve">X0.936446497059699</t>
  </si>
  <si>
    <t xml:space="preserve">X0.967270259171106</t>
  </si>
  <si>
    <t xml:space="preserve">X1.30184317730629</t>
  </si>
  <si>
    <t xml:space="preserve">X0.948408093633883</t>
  </si>
  <si>
    <t xml:space="preserve">X0.938156627436302</t>
  </si>
  <si>
    <t xml:space="preserve">X0.935156588634829</t>
  </si>
  <si>
    <t xml:space="preserve">X0.907261934201436</t>
  </si>
  <si>
    <t xml:space="preserve">X1.32793850676483</t>
  </si>
  <si>
    <t xml:space="preserve">X1.13827315591225</t>
  </si>
  <si>
    <t xml:space="preserve">X1.01603076495906</t>
  </si>
  <si>
    <t xml:space="preserve">X0.872512671998852</t>
  </si>
  <si>
    <t xml:space="preserve">X1.16923007070765</t>
  </si>
  <si>
    <t xml:space="preserve">X0.94868329805051</t>
  </si>
  <si>
    <t xml:space="preserve">X1.04295182125308</t>
  </si>
  <si>
    <t xml:space="preserve">X0.946374968668946</t>
  </si>
  <si>
    <t xml:space="preserve">X1.23904294367828</t>
  </si>
  <si>
    <t xml:space="preserve">X0.845830333414642</t>
  </si>
  <si>
    <t xml:space="preserve">X1.02493270076955</t>
  </si>
  <si>
    <t xml:space="preserve">X0.79378613608958</t>
  </si>
  <si>
    <t xml:space="preserve">X1.07685357250166</t>
  </si>
  <si>
    <t xml:space="preserve">X0.873232402214393</t>
  </si>
  <si>
    <t xml:space="preserve">X0.822022212379918</t>
  </si>
  <si>
    <t xml:space="preserve">X0.847796033339602</t>
  </si>
  <si>
    <t xml:space="preserve">X1.26427355184205</t>
  </si>
  <si>
    <t xml:space="preserve">X1.38413308059851</t>
  </si>
  <si>
    <t xml:space="preserve">X1.07462840065959</t>
  </si>
  <si>
    <t xml:space="preserve">X1.16994691339629</t>
  </si>
  <si>
    <t xml:space="preserve">X0.880287437712377</t>
  </si>
  <si>
    <t xml:space="preserve">X1.38918767248055</t>
  </si>
  <si>
    <t xml:space="preserve">X0.882500696735321</t>
  </si>
  <si>
    <t xml:space="preserve">X0.667394810785854</t>
  </si>
  <si>
    <t xml:space="preserve">X0.965613495286147</t>
  </si>
  <si>
    <t xml:space="preserve">X1.18314197584055</t>
  </si>
  <si>
    <t xml:space="preserve">X1.06965930632159</t>
  </si>
  <si>
    <t xml:space="preserve">X0.896046767104215</t>
  </si>
  <si>
    <t xml:space="preserve">X0.914016291781963</t>
  </si>
  <si>
    <t xml:space="preserve">X1.08481259147869</t>
  </si>
  <si>
    <t xml:space="preserve">X1.24270032194462</t>
  </si>
  <si>
    <t xml:space="preserve">X1.3541609556539</t>
  </si>
  <si>
    <t xml:space="preserve">X1.14234049161197</t>
  </si>
  <si>
    <t xml:space="preserve">X1.35853751953937</t>
  </si>
  <si>
    <t xml:space="preserve">X1.01821543039441</t>
  </si>
  <si>
    <t xml:space="preserve">X0.927319660398601</t>
  </si>
  <si>
    <t xml:space="preserve">X1.63476297800845</t>
  </si>
  <si>
    <t xml:space="preserve">X2.39608317893178</t>
  </si>
  <si>
    <t xml:space="preserve">X1.63914955887744</t>
  </si>
  <si>
    <t xml:space="preserve">X1.90104808757142</t>
  </si>
  <si>
    <t xml:space="preserve">X0.988319437569428</t>
  </si>
  <si>
    <t xml:space="preserve">X1.48670697863252</t>
  </si>
  <si>
    <t xml:space="preserve">X1.57763854422419</t>
  </si>
  <si>
    <t xml:space="preserve">X2.30183915389933</t>
  </si>
  <si>
    <t xml:space="preserve">X1.72504462593774</t>
  </si>
  <si>
    <t xml:space="preserve">X0.846555995367109</t>
  </si>
  <si>
    <t xml:space="preserve">X0.902330947404623</t>
  </si>
  <si>
    <t xml:space="preserve">X0.851067150037364</t>
  </si>
  <si>
    <t xml:space="preserve">X0.851469318296318</t>
  </si>
  <si>
    <t xml:space="preserve">X0.851469318296317</t>
  </si>
  <si>
    <t xml:space="preserve">X0.851469318296388</t>
  </si>
  <si>
    <t xml:space="preserve">X0.851469318296318.1</t>
  </si>
  <si>
    <t xml:space="preserve">X0.851469318296314</t>
  </si>
  <si>
    <t xml:space="preserve">X1.06461093851327</t>
  </si>
  <si>
    <t xml:space="preserve">X0.947734444140179</t>
  </si>
  <si>
    <t xml:space="preserve">X0.851469318296319</t>
  </si>
  <si>
    <t xml:space="preserve">X0.829840165790716</t>
  </si>
  <si>
    <t xml:space="preserve">X0.826358642478134</t>
  </si>
  <si>
    <t xml:space="preserve">X1.12830238765198</t>
  </si>
  <si>
    <t xml:space="preserve">X1.20370178465668</t>
  </si>
  <si>
    <t xml:space="preserve">X1.15003443332116</t>
  </si>
  <si>
    <t xml:space="preserve">X1.22880738390721</t>
  </si>
  <si>
    <t xml:space="preserve">X1.2665574806248</t>
  </si>
  <si>
    <t xml:space="preserve">X1.30023138729275</t>
  </si>
  <si>
    <t xml:space="preserve">X1.22036078431328</t>
  </si>
  <si>
    <t xml:space="preserve">X1.33601561154331</t>
  </si>
  <si>
    <t xml:space="preserve">X1.26566994170788</t>
  </si>
  <si>
    <t xml:space="preserve">X1.25665584231481</t>
  </si>
  <si>
    <t xml:space="preserve">X1.16636029422186</t>
  </si>
  <si>
    <t xml:space="preserve">X0.834155198274847</t>
  </si>
  <si>
    <t xml:space="preserve">X0.851469318296324</t>
  </si>
  <si>
    <t xml:space="preserve">X0.851469318296323</t>
  </si>
  <si>
    <t xml:space="preserve">X0.85146931829632</t>
  </si>
  <si>
    <t xml:space="preserve">X0.851469318296322</t>
  </si>
  <si>
    <t xml:space="preserve">X0.844573780191641</t>
  </si>
  <si>
    <t xml:space="preserve">X1.03109649331608</t>
  </si>
  <si>
    <t xml:space="preserve">X0.900295097579064</t>
  </si>
  <si>
    <t xml:space="preserve">X0.851469318296319.1</t>
  </si>
  <si>
    <t xml:space="preserve">X0.999999999999998</t>
  </si>
  <si>
    <t xml:space="preserve">X0.85146931829633</t>
  </si>
  <si>
    <t xml:space="preserve">X0.85146931829632.1</t>
  </si>
  <si>
    <t xml:space="preserve">X0.936950755241238</t>
  </si>
  <si>
    <t xml:space="preserve">X0.851469318296315</t>
  </si>
  <si>
    <t xml:space="preserve">X1.2</t>
  </si>
  <si>
    <t xml:space="preserve">X0.851469318296319.2</t>
  </si>
  <si>
    <t xml:space="preserve">X0.85146931829632.2</t>
  </si>
  <si>
    <t xml:space="preserve">X0.85146931829632.3</t>
  </si>
  <si>
    <t xml:space="preserve">X0.851469318296317.1</t>
  </si>
  <si>
    <t xml:space="preserve">X0.905346001653158</t>
  </si>
  <si>
    <t xml:space="preserve">X0.851469318296322.1</t>
  </si>
  <si>
    <t xml:space="preserve">X0.775091471117045</t>
  </si>
  <si>
    <t xml:space="preserve">X0.851469318296322.2</t>
  </si>
  <si>
    <t xml:space="preserve">X0.980285219785877</t>
  </si>
  <si>
    <t xml:space="preserve">MOR_MCS</t>
  </si>
  <si>
    <t xml:space="preserve">X2.68370836198026</t>
  </si>
  <si>
    <t xml:space="preserve">MOR_VHI</t>
  </si>
  <si>
    <t xml:space="preserve">X1.79353523967621</t>
  </si>
  <si>
    <t xml:space="preserve">MOR_CRD</t>
  </si>
  <si>
    <t xml:space="preserve">X2.39233569224961</t>
  </si>
  <si>
    <t xml:space="preserve">MOR_VHI_CRD</t>
  </si>
  <si>
    <t xml:space="preserve">X0.884452736732806</t>
  </si>
  <si>
    <t xml:space="preserve">MOR_GLB</t>
  </si>
  <si>
    <t xml:space="preserve">head_table_metal_or2</t>
  </si>
  <si>
    <t xml:space="preserve">Value_I.lvl.2.</t>
  </si>
  <si>
    <t xml:space="preserve">Std.Error_I.lvl.2.</t>
  </si>
  <si>
    <t xml:space="preserve">p.value_I.lvl.2.</t>
  </si>
  <si>
    <t xml:space="preserve">t.value_I.lvl.2.</t>
  </si>
  <si>
    <t xml:space="preserve">DF_I.lvl.2.</t>
  </si>
  <si>
    <t xml:space="preserve">X1.81649112876616</t>
  </si>
  <si>
    <t xml:space="preserve">X1.99102630837707</t>
  </si>
  <si>
    <t xml:space="preserve">X1.75802151392761</t>
  </si>
  <si>
    <t xml:space="preserve">X1.7116746006875</t>
  </si>
  <si>
    <t xml:space="preserve">X1.64044755586112</t>
  </si>
  <si>
    <t xml:space="preserve">X1.31415519391423</t>
  </si>
  <si>
    <t xml:space="preserve">X1.68612189411585</t>
  </si>
  <si>
    <t xml:space="preserve">X1.82817458851882</t>
  </si>
  <si>
    <t xml:space="preserve">X1.62774723978433</t>
  </si>
  <si>
    <t xml:space="preserve">X1.44815440166898</t>
  </si>
  <si>
    <t xml:space="preserve">X1.77752445103442</t>
  </si>
  <si>
    <t xml:space="preserve">X1.69435952966678</t>
  </si>
  <si>
    <t xml:space="preserve">X0.915411372100495</t>
  </si>
  <si>
    <t xml:space="preserve">X0.688715463662235</t>
  </si>
  <si>
    <t xml:space="preserve">X0.942035334966118</t>
  </si>
  <si>
    <t xml:space="preserve">X0.942035334966529</t>
  </si>
  <si>
    <t xml:space="preserve">X0.942035334966534</t>
  </si>
  <si>
    <t xml:space="preserve">X0.94203533496654</t>
  </si>
  <si>
    <t xml:space="preserve">X0.942035334966544</t>
  </si>
  <si>
    <t xml:space="preserve">X0.942035334966542</t>
  </si>
  <si>
    <t xml:space="preserve">X0.872879932307851</t>
  </si>
  <si>
    <t xml:space="preserve">X1.0208804791305</t>
  </si>
  <si>
    <t xml:space="preserve">X0.820173379648344</t>
  </si>
  <si>
    <t xml:space="preserve">X0.989678232497194</t>
  </si>
  <si>
    <t xml:space="preserve">X1.00000000000004</t>
  </si>
  <si>
    <t xml:space="preserve">X1.32192550267989</t>
  </si>
  <si>
    <t xml:space="preserve">X0.999999999999996</t>
  </si>
  <si>
    <t xml:space="preserve">X1.27589957090044</t>
  </si>
  <si>
    <t xml:space="preserve">X1.00000000000002</t>
  </si>
  <si>
    <t xml:space="preserve">X0.934419472265381</t>
  </si>
  <si>
    <t xml:space="preserve">X0.938971119268073</t>
  </si>
  <si>
    <t xml:space="preserve">X0.948683298050504</t>
  </si>
  <si>
    <t xml:space="preserve">X0.948683298050506</t>
  </si>
  <si>
    <t xml:space="preserve">X0.96002042410987</t>
  </si>
  <si>
    <t xml:space="preserve">X0.91481725514909</t>
  </si>
  <si>
    <t xml:space="preserve">X0.932913144389797</t>
  </si>
  <si>
    <t xml:space="preserve">X0.930450295007632</t>
  </si>
  <si>
    <t xml:space="preserve">X1.20867398075442</t>
  </si>
  <si>
    <t xml:space="preserve">X0.948683298050516</t>
  </si>
  <si>
    <t xml:space="preserve">X0.994370309953693</t>
  </si>
  <si>
    <t xml:space="preserve">X0.942035334966546</t>
  </si>
  <si>
    <t xml:space="preserve">X0.942035334966542.1</t>
  </si>
  <si>
    <t xml:space="preserve">X1.36324134278958</t>
  </si>
  <si>
    <t xml:space="preserve">X1.14428684674219</t>
  </si>
  <si>
    <t xml:space="preserve">X1.09355145318403</t>
  </si>
  <si>
    <t xml:space="preserve">X0.917509258934329</t>
  </si>
  <si>
    <t xml:space="preserve">X1.17330660572293</t>
  </si>
  <si>
    <t xml:space="preserve">X0.948683298050515</t>
  </si>
  <si>
    <t xml:space="preserve">X1.05133493402862</t>
  </si>
  <si>
    <t xml:space="preserve">X1.00124923194237</t>
  </si>
  <si>
    <t xml:space="preserve">X1.17957604162087</t>
  </si>
  <si>
    <t xml:space="preserve">X0.947633127024451</t>
  </si>
  <si>
    <t xml:space="preserve">X0.935678187523485</t>
  </si>
  <si>
    <t xml:space="preserve">X0.725996907335406</t>
  </si>
  <si>
    <t xml:space="preserve">X0.821207568878304</t>
  </si>
  <si>
    <t xml:space="preserve">X0.869353297119139</t>
  </si>
  <si>
    <t xml:space="preserve">X0.808580471538536</t>
  </si>
  <si>
    <t xml:space="preserve">X0.809289359782819</t>
  </si>
  <si>
    <t xml:space="preserve">X1.3292994855521</t>
  </si>
  <si>
    <t xml:space="preserve">X1.26884908601895</t>
  </si>
  <si>
    <t xml:space="preserve">X1.10824607409901</t>
  </si>
  <si>
    <t xml:space="preserve">X1.08558919870953</t>
  </si>
  <si>
    <t xml:space="preserve">X0.96372421398973</t>
  </si>
  <si>
    <t xml:space="preserve">X1.3819128022582</t>
  </si>
  <si>
    <t xml:space="preserve">X0.871379706229673</t>
  </si>
  <si>
    <t xml:space="preserve">X0.921047697301675</t>
  </si>
  <si>
    <t xml:space="preserve">X1.21302635138748</t>
  </si>
  <si>
    <t xml:space="preserve">X1.03758701254886</t>
  </si>
  <si>
    <t xml:space="preserve">X0.828515375000897</t>
  </si>
  <si>
    <t xml:space="preserve">X0.90806556033499</t>
  </si>
  <si>
    <t xml:space="preserve">X1.08507122961639</t>
  </si>
  <si>
    <t xml:space="preserve">X1.15746054234164</t>
  </si>
  <si>
    <t xml:space="preserve">X1.37153686591829</t>
  </si>
  <si>
    <t xml:space="preserve">X1.06368614539349</t>
  </si>
  <si>
    <t xml:space="preserve">X1.35258410460461</t>
  </si>
  <si>
    <t xml:space="preserve">X1.01789863849582</t>
  </si>
  <si>
    <t xml:space="preserve">X0.970764030567756</t>
  </si>
  <si>
    <t xml:space="preserve">X0.99044927821588</t>
  </si>
  <si>
    <t xml:space="preserve">X0.923192016194523</t>
  </si>
  <si>
    <t xml:space="preserve">X0.846374449641698</t>
  </si>
  <si>
    <t xml:space="preserve">X0.819307424733975</t>
  </si>
  <si>
    <t xml:space="preserve">X1.04133395375985</t>
  </si>
  <si>
    <t xml:space="preserve">X1.14847618612801</t>
  </si>
  <si>
    <t xml:space="preserve">X1.174384475017</t>
  </si>
  <si>
    <t xml:space="preserve">X1.13142389624662</t>
  </si>
  <si>
    <t xml:space="preserve">X1.24401667117648</t>
  </si>
  <si>
    <t xml:space="preserve">X1.24726657279727</t>
  </si>
  <si>
    <t xml:space="preserve">X1.10639953052504</t>
  </si>
  <si>
    <t xml:space="preserve">X1.24602174433735</t>
  </si>
  <si>
    <t xml:space="preserve">X1.21067597876917</t>
  </si>
  <si>
    <t xml:space="preserve">X1.27564346716859</t>
  </si>
  <si>
    <t xml:space="preserve">X1.13209482613117</t>
  </si>
  <si>
    <t xml:space="preserve">X0.952170974208549</t>
  </si>
  <si>
    <t xml:space="preserve">X0.880658957454192</t>
  </si>
  <si>
    <t xml:space="preserve">X0.990358865025677</t>
  </si>
  <si>
    <t xml:space="preserve">X0.916256330242684</t>
  </si>
  <si>
    <t xml:space="preserve">X0.939954700180734</t>
  </si>
  <si>
    <t xml:space="preserve">X0.919802063663185</t>
  </si>
  <si>
    <t xml:space="preserve">X0.774645506514234</t>
  </si>
  <si>
    <t xml:space="preserve">X1.00151204972161</t>
  </si>
  <si>
    <t xml:space="preserve">X2.71655024925501</t>
  </si>
  <si>
    <t xml:space="preserve">X1.77356118914492</t>
  </si>
  <si>
    <t xml:space="preserve">X2.42954788116628</t>
  </si>
  <si>
    <t xml:space="preserve">X0.898722810353384</t>
  </si>
  <si>
    <t xml:space="preserve">variable</t>
  </si>
  <si>
    <t xml:space="preserve">peptide</t>
  </si>
  <si>
    <t xml:space="preserve">L1</t>
  </si>
  <si>
    <t xml:space="preserve">Sum.Sq</t>
  </si>
  <si>
    <t xml:space="preserve">Mean.Sq</t>
  </si>
  <si>
    <t xml:space="preserve">NumDF</t>
  </si>
  <si>
    <t xml:space="preserve">DenDF</t>
  </si>
  <si>
    <t xml:space="preserve">F.value</t>
  </si>
  <si>
    <t xml:space="preserve">Pr..F.</t>
  </si>
  <si>
    <t xml:space="preserve">L1.1</t>
  </si>
  <si>
    <t xml:space="preserve">peptide.1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</si>
  <si>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</si>
  <si>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</si>
  <si>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</si>
  <si>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</si>
  <si>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</si>
  <si>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   3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</si>
  <si>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</si>
  <si>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</si>
  <si>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</si>
  <si>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</si>
  <si>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</si>
  <si>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</si>
  <si>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</si>
  <si>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</si>
  <si>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</si>
  <si>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</si>
  <si>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Y15RET_STG_CP</t>
  </si>
  <si>
    <t xml:space="preserve">16</t>
  </si>
  <si>
    <t xml:space="preserve">Y16RET_STG_GE</t>
  </si>
  <si>
    <t xml:space="preserve">17</t>
  </si>
  <si>
    <t xml:space="preserve">18</t>
  </si>
  <si>
    <t xml:space="preserve">Y20BAC_STG_ILL_CLF</t>
  </si>
  <si>
    <t xml:space="preserve">19</t>
  </si>
  <si>
    <t xml:space="preserve">Y21BAC_STG_ILL_CLS</t>
  </si>
  <si>
    <t xml:space="preserve">20</t>
  </si>
  <si>
    <t xml:space="preserve">Y22BAC_STG_ILL_TAB</t>
  </si>
  <si>
    <t xml:space="preserve">21</t>
  </si>
  <si>
    <t xml:space="preserve">Y23BAC_STG_CEC_CLF</t>
  </si>
  <si>
    <t xml:space="preserve">22</t>
  </si>
  <si>
    <t xml:space="preserve">Y24BAC_STG_CEC_CLS</t>
  </si>
  <si>
    <t xml:space="preserve">23</t>
  </si>
  <si>
    <t xml:space="preserve">Y25BAC_STG_CEC_ECO</t>
  </si>
  <si>
    <t xml:space="preserve">24</t>
  </si>
  <si>
    <t xml:space="preserve">Y26BAC_STG_CEC_LAB</t>
  </si>
  <si>
    <t xml:space="preserve">25</t>
  </si>
  <si>
    <t xml:space="preserve">Y27BAC_STG_CEC_TAB</t>
  </si>
  <si>
    <t xml:space="preserve">26</t>
  </si>
  <si>
    <t xml:space="preserve">Y29BAC_STG_EXC_CLS</t>
  </si>
  <si>
    <t xml:space="preserve">27</t>
  </si>
  <si>
    <t xml:space="preserve">Y30BAC_STG_EXC_TAB</t>
  </si>
  <si>
    <t xml:space="preserve">28</t>
  </si>
  <si>
    <t xml:space="preserve">Y32BAC_FNS_ILL_CLS</t>
  </si>
  <si>
    <t xml:space="preserve">29</t>
  </si>
  <si>
    <t xml:space="preserve">Y33BAC_FNS_ILL_TAB</t>
  </si>
  <si>
    <t xml:space="preserve">30</t>
  </si>
  <si>
    <t xml:space="preserve">Y35BAC_FNS_CEC_CLS</t>
  </si>
  <si>
    <t xml:space="preserve">31</t>
  </si>
  <si>
    <t xml:space="preserve">Y36CEC_FNS_CEC_ECO</t>
  </si>
  <si>
    <t xml:space="preserve">32</t>
  </si>
  <si>
    <t xml:space="preserve">Y37BAC_FNS_CEC_LAB</t>
  </si>
  <si>
    <t xml:space="preserve">33</t>
  </si>
  <si>
    <t xml:space="preserve">Y38BAC_FNS_CEC_TAB</t>
  </si>
  <si>
    <t xml:space="preserve">34</t>
  </si>
  <si>
    <t xml:space="preserve">Y39BAC_FNS_EXC_CLF</t>
  </si>
  <si>
    <t xml:space="preserve">35</t>
  </si>
  <si>
    <t xml:space="preserve">Y40BAC_FNS_EXC_CLS</t>
  </si>
  <si>
    <t xml:space="preserve">36</t>
  </si>
  <si>
    <t xml:space="preserve">Y41BAC_FNS_EXC_TAB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</si>
  <si>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</si>
  <si>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</si>
  <si>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</si>
  <si>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</si>
  <si>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</si>
  <si>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</si>
  <si>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</si>
  <si>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Y51MOR_VHI_CRD_DUO</t>
  </si>
  <si>
    <t xml:space="preserve">44</t>
  </si>
  <si>
    <t xml:space="preserve">Y53MOR_VHI_CRD_ILL</t>
  </si>
  <si>
    <t xml:space="preserve">45</t>
  </si>
  <si>
    <t xml:space="preserve">Y55CRC_BRS</t>
  </si>
  <si>
    <t xml:space="preserve">46</t>
  </si>
  <si>
    <t xml:space="preserve">Y57CRC_FPD</t>
  </si>
  <si>
    <t xml:space="preserve">47</t>
  </si>
  <si>
    <t xml:space="preserve">Y58IMN_IGA</t>
  </si>
  <si>
    <t xml:space="preserve">48</t>
  </si>
  <si>
    <t xml:space="preserve">Y59IMN_IGM</t>
  </si>
  <si>
    <t xml:space="preserve">49</t>
  </si>
  <si>
    <t xml:space="preserve">Y66PH_ILE</t>
  </si>
  <si>
    <t xml:space="preserve">50</t>
  </si>
  <si>
    <t xml:space="preserve">Y67PH_CAE</t>
  </si>
  <si>
    <t xml:space="preserve">51</t>
  </si>
  <si>
    <t xml:space="preserve">Y68HI_STG</t>
  </si>
  <si>
    <t xml:space="preserve">52</t>
  </si>
  <si>
    <t xml:space="preserve">Y69ANA_STG</t>
  </si>
  <si>
    <t xml:space="preserve">53</t>
  </si>
  <si>
    <t xml:space="preserve">Y70HI_FNS</t>
  </si>
  <si>
    <t xml:space="preserve">54</t>
  </si>
  <si>
    <t xml:space="preserve">Y71ANA_FNS</t>
  </si>
  <si>
    <t xml:space="preserve">55</t>
  </si>
  <si>
    <t xml:space="preserve">Y72BIX_STG</t>
  </si>
  <si>
    <t xml:space="preserve">56</t>
  </si>
  <si>
    <t xml:space="preserve">Y73SIX_STG</t>
  </si>
  <si>
    <t xml:space="preserve">57</t>
  </si>
  <si>
    <t xml:space="preserve">Y74TIX_STG</t>
  </si>
  <si>
    <t xml:space="preserve">58</t>
  </si>
  <si>
    <t xml:space="preserve">Y75BIX_FNS</t>
  </si>
  <si>
    <t xml:space="preserve">59</t>
  </si>
  <si>
    <t xml:space="preserve">Y76SIX_FNS</t>
  </si>
  <si>
    <t xml:space="preserve">60</t>
  </si>
  <si>
    <t xml:space="preserve">Y77TIX_FNS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</si>
</sst>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#,##0.0000"/>
    <numFmt numFmtId="167" formatCode="General"/>
    <numFmt numFmtId="168" formatCode="#,##0.00000"/>
    <numFmt numFmtId="169" formatCode="#,##0.000"/>
    <numFmt numFmtId="170" formatCode="0.00000"/>
    <numFmt numFmtId="171" formatCode="#,##0.00000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131413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4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131413"/>
      </patternFill>
    </fill>
    <fill>
      <patternFill patternType="solid">
        <fgColor rgb="FF800080"/>
        <bgColor rgb="FF800080"/>
      </patternFill>
    </fill>
    <fill>
      <patternFill patternType="solid">
        <fgColor rgb="FFFFFF6D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  <cellStyle name="Untitled5" xfId="24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131413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24.73"/>
    <col collapsed="false" customWidth="true" hidden="false" outlineLevel="0" max="3" min="3" style="0" width="52.51"/>
    <col collapsed="false" customWidth="true" hidden="false" outlineLevel="0" max="4" min="4" style="0" width="16.94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0" t="n">
        <v>1</v>
      </c>
      <c r="B2" s="0" t="s">
        <v>4</v>
      </c>
      <c r="C2" s="3" t="s">
        <v>5</v>
      </c>
      <c r="D2" s="3" t="s">
        <v>6</v>
      </c>
    </row>
    <row r="3" customFormat="false" ht="12.8" hidden="false" customHeight="false" outlineLevel="0" collapsed="false">
      <c r="A3" s="0" t="n">
        <v>2</v>
      </c>
      <c r="B3" s="0" t="s">
        <v>7</v>
      </c>
      <c r="C3" s="3" t="s">
        <v>8</v>
      </c>
      <c r="D3" s="3" t="s">
        <v>9</v>
      </c>
    </row>
    <row r="4" customFormat="false" ht="12.8" hidden="false" customHeight="false" outlineLevel="0" collapsed="false">
      <c r="A4" s="0" t="n">
        <v>3</v>
      </c>
      <c r="B4" s="0" t="s">
        <v>10</v>
      </c>
      <c r="C4" s="3" t="s">
        <v>11</v>
      </c>
      <c r="D4" s="3" t="s">
        <v>9</v>
      </c>
    </row>
    <row r="5" customFormat="false" ht="12.8" hidden="false" customHeight="false" outlineLevel="0" collapsed="false">
      <c r="A5" s="0" t="n">
        <v>4</v>
      </c>
      <c r="B5" s="0" t="s">
        <v>12</v>
      </c>
      <c r="C5" s="3" t="s">
        <v>13</v>
      </c>
      <c r="D5" s="3"/>
    </row>
    <row r="6" customFormat="false" ht="12.8" hidden="false" customHeight="false" outlineLevel="0" collapsed="false">
      <c r="A6" s="0" t="n">
        <v>5</v>
      </c>
      <c r="B6" s="0" t="s">
        <v>14</v>
      </c>
      <c r="C6" s="3" t="s">
        <v>5</v>
      </c>
      <c r="D6" s="3" t="s">
        <v>6</v>
      </c>
    </row>
    <row r="7" customFormat="false" ht="12.8" hidden="false" customHeight="false" outlineLevel="0" collapsed="false">
      <c r="A7" s="0" t="n">
        <v>6</v>
      </c>
      <c r="B7" s="0" t="s">
        <v>15</v>
      </c>
      <c r="C7" s="3" t="s">
        <v>8</v>
      </c>
      <c r="D7" s="3" t="s">
        <v>9</v>
      </c>
    </row>
    <row r="8" customFormat="false" ht="12.8" hidden="false" customHeight="false" outlineLevel="0" collapsed="false">
      <c r="A8" s="0" t="n">
        <v>7</v>
      </c>
      <c r="B8" s="0" t="s">
        <v>16</v>
      </c>
      <c r="C8" s="3" t="s">
        <v>11</v>
      </c>
      <c r="D8" s="3" t="s">
        <v>9</v>
      </c>
    </row>
    <row r="9" customFormat="false" ht="12.8" hidden="false" customHeight="false" outlineLevel="0" collapsed="false">
      <c r="A9" s="0" t="n">
        <v>8</v>
      </c>
      <c r="B9" s="0" t="s">
        <v>17</v>
      </c>
      <c r="C9" s="3" t="s">
        <v>13</v>
      </c>
      <c r="D9" s="3"/>
    </row>
    <row r="10" customFormat="false" ht="12.8" hidden="false" customHeight="false" outlineLevel="0" collapsed="false">
      <c r="A10" s="0" t="n">
        <v>9</v>
      </c>
      <c r="B10" s="0" t="s">
        <v>18</v>
      </c>
      <c r="C10" s="3" t="s">
        <v>5</v>
      </c>
      <c r="D10" s="3" t="s">
        <v>6</v>
      </c>
    </row>
    <row r="11" customFormat="false" ht="12.8" hidden="false" customHeight="false" outlineLevel="0" collapsed="false">
      <c r="A11" s="0" t="n">
        <v>10</v>
      </c>
      <c r="B11" s="0" t="s">
        <v>19</v>
      </c>
      <c r="C11" s="3" t="s">
        <v>8</v>
      </c>
      <c r="D11" s="3" t="s">
        <v>9</v>
      </c>
    </row>
    <row r="12" customFormat="false" ht="12.8" hidden="false" customHeight="false" outlineLevel="0" collapsed="false">
      <c r="A12" s="0" t="n">
        <v>11</v>
      </c>
      <c r="B12" s="0" t="s">
        <v>20</v>
      </c>
      <c r="C12" s="3" t="s">
        <v>11</v>
      </c>
      <c r="D12" s="3" t="s">
        <v>9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3" t="s">
        <v>13</v>
      </c>
      <c r="D13" s="3"/>
    </row>
    <row r="14" customFormat="false" ht="12.8" hidden="false" customHeight="false" outlineLevel="0" collapsed="false">
      <c r="A14" s="0" t="n">
        <v>13</v>
      </c>
      <c r="B14" s="0" t="s">
        <v>22</v>
      </c>
      <c r="C14" s="0" t="s">
        <v>23</v>
      </c>
      <c r="D14" s="0" t="s">
        <v>24</v>
      </c>
    </row>
    <row r="15" customFormat="false" ht="12.8" hidden="false" customHeight="false" outlineLevel="0" collapsed="false">
      <c r="A15" s="0" t="n">
        <v>14</v>
      </c>
      <c r="B15" s="0" t="s">
        <v>25</v>
      </c>
      <c r="C15" s="3" t="s">
        <v>26</v>
      </c>
      <c r="D15" s="4" t="s">
        <v>24</v>
      </c>
    </row>
    <row r="16" customFormat="false" ht="12.8" hidden="false" customHeight="false" outlineLevel="0" collapsed="false">
      <c r="A16" s="0" t="n">
        <v>15</v>
      </c>
      <c r="B16" s="0" t="s">
        <v>27</v>
      </c>
      <c r="C16" s="3" t="s">
        <v>28</v>
      </c>
      <c r="D16" s="4" t="s">
        <v>24</v>
      </c>
    </row>
    <row r="17" customFormat="false" ht="12.8" hidden="false" customHeight="false" outlineLevel="0" collapsed="false">
      <c r="A17" s="0" t="n">
        <v>16</v>
      </c>
      <c r="B17" s="0" t="s">
        <v>29</v>
      </c>
      <c r="C17" s="3" t="s">
        <v>30</v>
      </c>
      <c r="D17" s="4" t="s">
        <v>24</v>
      </c>
    </row>
    <row r="18" customFormat="false" ht="12.8" hidden="false" customHeight="false" outlineLevel="0" collapsed="false">
      <c r="A18" s="0" t="n">
        <v>17</v>
      </c>
      <c r="B18" s="0" t="s">
        <v>31</v>
      </c>
      <c r="C18" s="3" t="s">
        <v>32</v>
      </c>
      <c r="D18" s="4" t="s">
        <v>24</v>
      </c>
    </row>
    <row r="19" customFormat="false" ht="12.8" hidden="false" customHeight="false" outlineLevel="0" collapsed="false">
      <c r="A19" s="0" t="n">
        <v>18</v>
      </c>
      <c r="B19" s="0" t="s">
        <v>33</v>
      </c>
      <c r="C19" s="3" t="s">
        <v>34</v>
      </c>
      <c r="D19" s="4" t="s">
        <v>24</v>
      </c>
    </row>
    <row r="20" customFormat="false" ht="12.8" hidden="false" customHeight="false" outlineLevel="0" collapsed="false">
      <c r="A20" s="0" t="n">
        <v>19</v>
      </c>
      <c r="B20" s="0" t="s">
        <v>35</v>
      </c>
      <c r="C20" s="3" t="s">
        <v>36</v>
      </c>
      <c r="D20" s="4" t="s">
        <v>24</v>
      </c>
    </row>
    <row r="21" customFormat="false" ht="12.8" hidden="false" customHeight="false" outlineLevel="0" collapsed="false">
      <c r="A21" s="0" t="n">
        <v>20</v>
      </c>
      <c r="B21" s="0" t="s">
        <v>37</v>
      </c>
      <c r="C21" s="4" t="s">
        <v>38</v>
      </c>
    </row>
    <row r="22" customFormat="false" ht="12.8" hidden="false" customHeight="false" outlineLevel="0" collapsed="false">
      <c r="A22" s="0" t="n">
        <v>21</v>
      </c>
      <c r="B22" s="0" t="s">
        <v>39</v>
      </c>
      <c r="C22" s="4" t="s">
        <v>40</v>
      </c>
    </row>
    <row r="23" customFormat="false" ht="12.8" hidden="false" customHeight="false" outlineLevel="0" collapsed="false">
      <c r="A23" s="0" t="n">
        <v>22</v>
      </c>
      <c r="B23" s="0" t="s">
        <v>41</v>
      </c>
      <c r="C23" s="3" t="s">
        <v>32</v>
      </c>
      <c r="D23" s="0" t="s">
        <v>24</v>
      </c>
    </row>
    <row r="24" customFormat="false" ht="12.8" hidden="false" customHeight="false" outlineLevel="0" collapsed="false">
      <c r="A24" s="0" t="n">
        <v>23</v>
      </c>
      <c r="B24" s="0" t="s">
        <v>42</v>
      </c>
      <c r="C24" s="3" t="s">
        <v>43</v>
      </c>
      <c r="D24" s="0" t="s">
        <v>24</v>
      </c>
    </row>
    <row r="25" customFormat="false" ht="12.8" hidden="false" customHeight="false" outlineLevel="0" collapsed="false">
      <c r="A25" s="0" t="n">
        <v>24</v>
      </c>
      <c r="B25" s="0" t="s">
        <v>44</v>
      </c>
      <c r="C25" s="3" t="s">
        <v>34</v>
      </c>
      <c r="D25" s="0" t="s">
        <v>24</v>
      </c>
    </row>
    <row r="26" customFormat="false" ht="12.8" hidden="false" customHeight="false" outlineLevel="0" collapsed="false">
      <c r="A26" s="0" t="n">
        <v>25</v>
      </c>
      <c r="B26" s="0" t="s">
        <v>45</v>
      </c>
      <c r="C26" s="3" t="s">
        <v>36</v>
      </c>
      <c r="D26" s="0" t="s">
        <v>24</v>
      </c>
    </row>
    <row r="27" customFormat="false" ht="12.8" hidden="false" customHeight="false" outlineLevel="0" collapsed="false">
      <c r="A27" s="0" t="n">
        <v>26</v>
      </c>
      <c r="B27" s="0" t="s">
        <v>46</v>
      </c>
      <c r="C27" s="3" t="s">
        <v>47</v>
      </c>
      <c r="D27" s="0" t="s">
        <v>48</v>
      </c>
    </row>
    <row r="28" customFormat="false" ht="12.8" hidden="false" customHeight="false" outlineLevel="0" collapsed="false">
      <c r="A28" s="0" t="n">
        <v>27</v>
      </c>
      <c r="B28" s="0" t="s">
        <v>49</v>
      </c>
      <c r="C28" s="3" t="s">
        <v>50</v>
      </c>
      <c r="D28" s="0" t="s">
        <v>51</v>
      </c>
    </row>
    <row r="29" customFormat="false" ht="12.8" hidden="false" customHeight="false" outlineLevel="0" collapsed="false">
      <c r="A29" s="0" t="n">
        <v>28</v>
      </c>
      <c r="B29" s="0" t="s">
        <v>52</v>
      </c>
      <c r="C29" s="4" t="s">
        <v>53</v>
      </c>
      <c r="D29" s="0" t="s">
        <v>51</v>
      </c>
    </row>
    <row r="30" customFormat="false" ht="12.8" hidden="false" customHeight="false" outlineLevel="0" collapsed="false">
      <c r="A30" s="0" t="n">
        <v>29</v>
      </c>
      <c r="B30" s="0" t="s">
        <v>54</v>
      </c>
      <c r="C30" s="4" t="s">
        <v>55</v>
      </c>
      <c r="D30" s="0" t="s">
        <v>24</v>
      </c>
    </row>
    <row r="31" customFormat="false" ht="12.8" hidden="false" customHeight="false" outlineLevel="0" collapsed="false">
      <c r="A31" s="0" t="n">
        <v>30</v>
      </c>
      <c r="B31" s="0" t="s">
        <v>56</v>
      </c>
      <c r="C31" s="4" t="s">
        <v>57</v>
      </c>
      <c r="D31" s="0" t="s">
        <v>24</v>
      </c>
    </row>
    <row r="32" customFormat="false" ht="12.8" hidden="false" customHeight="false" outlineLevel="0" collapsed="false">
      <c r="A32" s="0" t="n">
        <v>31</v>
      </c>
      <c r="B32" s="0" t="s">
        <v>58</v>
      </c>
      <c r="C32" s="4" t="s">
        <v>59</v>
      </c>
      <c r="D32" s="0" t="s">
        <v>24</v>
      </c>
    </row>
    <row r="33" customFormat="false" ht="12.8" hidden="false" customHeight="false" outlineLevel="0" collapsed="false">
      <c r="A33" s="0" t="n">
        <v>32</v>
      </c>
      <c r="B33" s="0" t="s">
        <v>60</v>
      </c>
      <c r="C33" s="4" t="s">
        <v>61</v>
      </c>
      <c r="D33" s="0" t="s">
        <v>24</v>
      </c>
    </row>
    <row r="34" customFormat="false" ht="12.8" hidden="false" customHeight="false" outlineLevel="0" collapsed="false">
      <c r="A34" s="0" t="n">
        <v>33</v>
      </c>
      <c r="B34" s="0" t="s">
        <v>62</v>
      </c>
      <c r="C34" s="0" t="s">
        <v>63</v>
      </c>
      <c r="D34" s="0" t="s">
        <v>24</v>
      </c>
    </row>
    <row r="35" customFormat="false" ht="12.8" hidden="false" customHeight="false" outlineLevel="0" collapsed="false">
      <c r="A35" s="0" t="n">
        <v>34</v>
      </c>
      <c r="B35" s="0" t="s">
        <v>64</v>
      </c>
      <c r="C35" s="3" t="s">
        <v>32</v>
      </c>
      <c r="D35" s="0" t="s">
        <v>24</v>
      </c>
    </row>
    <row r="36" customFormat="false" ht="12.8" hidden="false" customHeight="false" outlineLevel="0" collapsed="false">
      <c r="A36" s="0" t="n">
        <v>35</v>
      </c>
      <c r="B36" s="0" t="s">
        <v>65</v>
      </c>
      <c r="C36" s="3" t="s">
        <v>43</v>
      </c>
      <c r="D36" s="0" t="s">
        <v>24</v>
      </c>
    </row>
    <row r="37" customFormat="false" ht="12.8" hidden="false" customHeight="false" outlineLevel="0" collapsed="false">
      <c r="A37" s="0" t="n">
        <v>36</v>
      </c>
      <c r="B37" s="0" t="s">
        <v>66</v>
      </c>
      <c r="C37" s="3" t="s">
        <v>34</v>
      </c>
      <c r="D37" s="0" t="s">
        <v>24</v>
      </c>
    </row>
    <row r="38" customFormat="false" ht="12.8" hidden="false" customHeight="false" outlineLevel="0" collapsed="false">
      <c r="A38" s="0" t="n">
        <v>37</v>
      </c>
      <c r="B38" s="0" t="s">
        <v>67</v>
      </c>
      <c r="C38" s="3" t="s">
        <v>36</v>
      </c>
      <c r="D38" s="0" t="s">
        <v>24</v>
      </c>
    </row>
    <row r="39" customFormat="false" ht="12.8" hidden="false" customHeight="false" outlineLevel="0" collapsed="false">
      <c r="A39" s="0" t="n">
        <v>38</v>
      </c>
      <c r="B39" s="0" t="s">
        <v>68</v>
      </c>
      <c r="C39" s="3" t="s">
        <v>50</v>
      </c>
      <c r="D39" s="0" t="s">
        <v>51</v>
      </c>
    </row>
    <row r="40" customFormat="false" ht="12.8" hidden="false" customHeight="false" outlineLevel="0" collapsed="false">
      <c r="A40" s="0" t="n">
        <v>39</v>
      </c>
      <c r="B40" s="0" t="s">
        <v>69</v>
      </c>
      <c r="C40" s="3" t="s">
        <v>47</v>
      </c>
      <c r="D40" s="0" t="s">
        <v>48</v>
      </c>
    </row>
    <row r="41" customFormat="false" ht="12.8" hidden="false" customHeight="false" outlineLevel="0" collapsed="false">
      <c r="A41" s="0" t="n">
        <v>40</v>
      </c>
      <c r="B41" s="0" t="s">
        <v>70</v>
      </c>
      <c r="C41" s="4" t="s">
        <v>57</v>
      </c>
      <c r="D41" s="0" t="s">
        <v>24</v>
      </c>
    </row>
    <row r="42" customFormat="false" ht="12.8" hidden="false" customHeight="false" outlineLevel="0" collapsed="false">
      <c r="A42" s="0" t="n">
        <v>41</v>
      </c>
      <c r="B42" s="0" t="s">
        <v>71</v>
      </c>
      <c r="C42" s="0" t="s">
        <v>72</v>
      </c>
      <c r="D42" s="0" t="s">
        <v>73</v>
      </c>
    </row>
    <row r="43" customFormat="false" ht="12.8" hidden="false" customHeight="false" outlineLevel="0" collapsed="false">
      <c r="A43" s="0" t="n">
        <v>42</v>
      </c>
      <c r="B43" s="0" t="s">
        <v>74</v>
      </c>
      <c r="C43" s="0" t="s">
        <v>75</v>
      </c>
      <c r="D43" s="0" t="s">
        <v>73</v>
      </c>
    </row>
    <row r="44" customFormat="false" ht="12.8" hidden="false" customHeight="false" outlineLevel="0" collapsed="false">
      <c r="A44" s="0" t="n">
        <v>43</v>
      </c>
      <c r="B44" s="0" t="s">
        <v>76</v>
      </c>
      <c r="C44" s="0" t="s">
        <v>77</v>
      </c>
      <c r="D44" s="0" t="s">
        <v>73</v>
      </c>
    </row>
    <row r="45" customFormat="false" ht="12.8" hidden="false" customHeight="false" outlineLevel="0" collapsed="false">
      <c r="A45" s="0" t="n">
        <v>44</v>
      </c>
      <c r="B45" s="0" t="s">
        <v>78</v>
      </c>
      <c r="C45" s="0" t="s">
        <v>79</v>
      </c>
      <c r="D45" s="0" t="s">
        <v>73</v>
      </c>
    </row>
    <row r="46" customFormat="false" ht="12.8" hidden="false" customHeight="false" outlineLevel="0" collapsed="false">
      <c r="A46" s="0" t="n">
        <v>45</v>
      </c>
      <c r="B46" s="0" t="s">
        <v>80</v>
      </c>
      <c r="C46" s="4" t="s">
        <v>81</v>
      </c>
      <c r="D46" s="0" t="s">
        <v>73</v>
      </c>
    </row>
    <row r="47" customFormat="false" ht="12.8" hidden="false" customHeight="false" outlineLevel="0" collapsed="false">
      <c r="A47" s="0" t="n">
        <v>46</v>
      </c>
      <c r="B47" s="0" t="s">
        <v>82</v>
      </c>
      <c r="C47" s="4" t="s">
        <v>83</v>
      </c>
      <c r="D47" s="0" t="s">
        <v>73</v>
      </c>
    </row>
    <row r="48" customFormat="false" ht="12.8" hidden="false" customHeight="false" outlineLevel="0" collapsed="false">
      <c r="A48" s="0" t="n">
        <v>47</v>
      </c>
      <c r="B48" s="0" t="s">
        <v>84</v>
      </c>
      <c r="C48" s="4" t="s">
        <v>85</v>
      </c>
      <c r="D48" s="0" t="s">
        <v>73</v>
      </c>
    </row>
    <row r="49" customFormat="false" ht="12.8" hidden="false" customHeight="false" outlineLevel="0" collapsed="false">
      <c r="A49" s="0" t="n">
        <v>48</v>
      </c>
      <c r="B49" s="0" t="s">
        <v>86</v>
      </c>
      <c r="C49" s="4" t="s">
        <v>87</v>
      </c>
      <c r="D49" s="0" t="s">
        <v>73</v>
      </c>
    </row>
    <row r="50" customFormat="false" ht="12.8" hidden="false" customHeight="false" outlineLevel="0" collapsed="false">
      <c r="A50" s="0" t="n">
        <v>49</v>
      </c>
      <c r="B50" s="0" t="s">
        <v>88</v>
      </c>
      <c r="C50" s="4" t="s">
        <v>89</v>
      </c>
      <c r="D50" s="0" t="s">
        <v>73</v>
      </c>
    </row>
    <row r="51" customFormat="false" ht="12.8" hidden="false" customHeight="false" outlineLevel="0" collapsed="false">
      <c r="A51" s="0" t="n">
        <v>50</v>
      </c>
      <c r="B51" s="0" t="s">
        <v>90</v>
      </c>
      <c r="C51" s="4" t="s">
        <v>91</v>
      </c>
      <c r="D51" s="0" t="s">
        <v>73</v>
      </c>
    </row>
    <row r="52" customFormat="false" ht="12.8" hidden="false" customHeight="false" outlineLevel="0" collapsed="false">
      <c r="A52" s="0" t="n">
        <v>51</v>
      </c>
      <c r="B52" s="0" t="s">
        <v>92</v>
      </c>
      <c r="C52" s="4" t="s">
        <v>93</v>
      </c>
      <c r="D52" s="4" t="s">
        <v>94</v>
      </c>
    </row>
    <row r="53" customFormat="false" ht="12.8" hidden="false" customHeight="false" outlineLevel="0" collapsed="false">
      <c r="A53" s="0" t="n">
        <v>52</v>
      </c>
      <c r="B53" s="0" t="s">
        <v>95</v>
      </c>
      <c r="C53" s="4" t="s">
        <v>96</v>
      </c>
      <c r="D53" s="4" t="s">
        <v>94</v>
      </c>
    </row>
    <row r="54" customFormat="false" ht="12.8" hidden="false" customHeight="false" outlineLevel="0" collapsed="false">
      <c r="A54" s="0" t="n">
        <v>53</v>
      </c>
      <c r="B54" s="0" t="s">
        <v>97</v>
      </c>
      <c r="C54" s="4" t="s">
        <v>98</v>
      </c>
      <c r="D54" s="4" t="s">
        <v>94</v>
      </c>
    </row>
    <row r="55" customFormat="false" ht="12.8" hidden="false" customHeight="false" outlineLevel="0" collapsed="false">
      <c r="A55" s="0" t="n">
        <v>54</v>
      </c>
      <c r="B55" s="0" t="s">
        <v>99</v>
      </c>
      <c r="C55" s="4" t="s">
        <v>100</v>
      </c>
    </row>
    <row r="56" customFormat="false" ht="12.8" hidden="false" customHeight="false" outlineLevel="0" collapsed="false">
      <c r="A56" s="0" t="n">
        <v>55</v>
      </c>
      <c r="B56" s="0" t="s">
        <v>101</v>
      </c>
      <c r="C56" s="4" t="s">
        <v>102</v>
      </c>
      <c r="D56" s="4" t="s">
        <v>103</v>
      </c>
    </row>
    <row r="57" customFormat="false" ht="12.8" hidden="false" customHeight="false" outlineLevel="0" collapsed="false">
      <c r="A57" s="0" t="n">
        <v>56</v>
      </c>
      <c r="B57" s="0" t="s">
        <v>104</v>
      </c>
      <c r="C57" s="4" t="s">
        <v>105</v>
      </c>
      <c r="D57" s="4" t="s">
        <v>103</v>
      </c>
    </row>
    <row r="58" customFormat="false" ht="12.8" hidden="false" customHeight="false" outlineLevel="0" collapsed="false">
      <c r="A58" s="0" t="n">
        <v>57</v>
      </c>
      <c r="B58" s="0" t="s">
        <v>106</v>
      </c>
      <c r="C58" s="4" t="s">
        <v>107</v>
      </c>
      <c r="D58" s="4" t="s">
        <v>103</v>
      </c>
    </row>
    <row r="59" customFormat="false" ht="12.8" hidden="false" customHeight="false" outlineLevel="0" collapsed="false">
      <c r="A59" s="0" t="n">
        <v>58</v>
      </c>
      <c r="B59" s="0" t="s">
        <v>108</v>
      </c>
      <c r="C59" s="4" t="s">
        <v>109</v>
      </c>
      <c r="D59" s="4" t="s">
        <v>103</v>
      </c>
    </row>
    <row r="60" customFormat="false" ht="12.8" hidden="false" customHeight="false" outlineLevel="0" collapsed="false">
      <c r="A60" s="0" t="n">
        <v>59</v>
      </c>
      <c r="B60" s="0" t="s">
        <v>110</v>
      </c>
      <c r="C60" s="4" t="s">
        <v>111</v>
      </c>
      <c r="D60" s="4" t="s">
        <v>103</v>
      </c>
    </row>
    <row r="61" customFormat="false" ht="12.8" hidden="false" customHeight="false" outlineLevel="0" collapsed="false">
      <c r="A61" s="0" t="n">
        <v>60</v>
      </c>
      <c r="B61" s="0" t="s">
        <v>112</v>
      </c>
      <c r="C61" s="4" t="s">
        <v>93</v>
      </c>
      <c r="D61" s="4" t="s">
        <v>94</v>
      </c>
    </row>
    <row r="62" customFormat="false" ht="12.8" hidden="false" customHeight="false" outlineLevel="0" collapsed="false">
      <c r="A62" s="0" t="n">
        <v>61</v>
      </c>
      <c r="B62" s="0" t="s">
        <v>113</v>
      </c>
      <c r="C62" s="4" t="s">
        <v>96</v>
      </c>
      <c r="D62" s="4" t="s">
        <v>94</v>
      </c>
    </row>
    <row r="63" customFormat="false" ht="12.8" hidden="false" customHeight="false" outlineLevel="0" collapsed="false">
      <c r="A63" s="0" t="n">
        <v>62</v>
      </c>
      <c r="B63" s="0" t="s">
        <v>114</v>
      </c>
      <c r="C63" s="4" t="s">
        <v>98</v>
      </c>
      <c r="D63" s="4" t="s">
        <v>94</v>
      </c>
    </row>
    <row r="64" customFormat="false" ht="12.8" hidden="false" customHeight="false" outlineLevel="0" collapsed="false">
      <c r="A64" s="0" t="n">
        <v>63</v>
      </c>
      <c r="B64" s="0" t="s">
        <v>115</v>
      </c>
      <c r="C64" s="4" t="s">
        <v>100</v>
      </c>
    </row>
    <row r="65" customFormat="false" ht="12.8" hidden="false" customHeight="false" outlineLevel="0" collapsed="false">
      <c r="A65" s="0" t="n">
        <v>64</v>
      </c>
      <c r="B65" s="0" t="s">
        <v>116</v>
      </c>
      <c r="C65" s="4" t="s">
        <v>102</v>
      </c>
      <c r="D65" s="4" t="s">
        <v>103</v>
      </c>
    </row>
    <row r="66" customFormat="false" ht="12.8" hidden="false" customHeight="false" outlineLevel="0" collapsed="false">
      <c r="A66" s="0" t="n">
        <v>65</v>
      </c>
      <c r="B66" s="0" t="s">
        <v>117</v>
      </c>
      <c r="C66" s="4" t="s">
        <v>105</v>
      </c>
      <c r="D66" s="4" t="s">
        <v>103</v>
      </c>
    </row>
    <row r="67" customFormat="false" ht="12.8" hidden="false" customHeight="false" outlineLevel="0" collapsed="false">
      <c r="A67" s="0" t="n">
        <v>66</v>
      </c>
      <c r="B67" s="0" t="s">
        <v>118</v>
      </c>
      <c r="C67" s="4" t="s">
        <v>107</v>
      </c>
      <c r="D67" s="4" t="s">
        <v>103</v>
      </c>
    </row>
    <row r="68" customFormat="false" ht="12.8" hidden="false" customHeight="false" outlineLevel="0" collapsed="false">
      <c r="A68" s="0" t="n">
        <v>67</v>
      </c>
      <c r="B68" s="0" t="s">
        <v>119</v>
      </c>
      <c r="C68" s="4" t="s">
        <v>109</v>
      </c>
      <c r="D68" s="4" t="s">
        <v>103</v>
      </c>
    </row>
    <row r="69" customFormat="false" ht="12.8" hidden="false" customHeight="false" outlineLevel="0" collapsed="false">
      <c r="A69" s="0" t="n">
        <v>68</v>
      </c>
      <c r="B69" s="0" t="s">
        <v>120</v>
      </c>
      <c r="C69" s="4" t="s">
        <v>111</v>
      </c>
      <c r="D69" s="4" t="s">
        <v>103</v>
      </c>
    </row>
    <row r="70" customFormat="false" ht="12.8" hidden="false" customHeight="false" outlineLevel="0" collapsed="false">
      <c r="A70" s="0" t="n">
        <v>69</v>
      </c>
      <c r="B70" s="0" t="s">
        <v>121</v>
      </c>
      <c r="C70" s="0" t="s">
        <v>122</v>
      </c>
      <c r="D70" s="0" t="s">
        <v>123</v>
      </c>
    </row>
    <row r="71" customFormat="false" ht="12.8" hidden="false" customHeight="false" outlineLevel="0" collapsed="false">
      <c r="A71" s="0" t="n">
        <v>70</v>
      </c>
      <c r="B71" s="0" t="s">
        <v>124</v>
      </c>
      <c r="C71" s="0" t="s">
        <v>125</v>
      </c>
      <c r="D71" s="0" t="s">
        <v>123</v>
      </c>
    </row>
    <row r="72" customFormat="false" ht="12.8" hidden="false" customHeight="false" outlineLevel="0" collapsed="false">
      <c r="A72" s="0" t="n">
        <v>71</v>
      </c>
      <c r="B72" s="0" t="s">
        <v>126</v>
      </c>
      <c r="C72" s="0" t="s">
        <v>127</v>
      </c>
      <c r="D72" s="0" t="s">
        <v>123</v>
      </c>
    </row>
    <row r="73" customFormat="false" ht="12.8" hidden="false" customHeight="false" outlineLevel="0" collapsed="false">
      <c r="A73" s="0" t="n">
        <v>72</v>
      </c>
      <c r="B73" s="0" t="s">
        <v>128</v>
      </c>
      <c r="C73" s="0" t="s">
        <v>129</v>
      </c>
      <c r="D73" s="0" t="s">
        <v>123</v>
      </c>
    </row>
    <row r="74" customFormat="false" ht="12.8" hidden="false" customHeight="false" outlineLevel="0" collapsed="false">
      <c r="A74" s="0" t="n">
        <v>73</v>
      </c>
      <c r="B74" s="0" t="s">
        <v>130</v>
      </c>
      <c r="C74" s="0" t="s">
        <v>131</v>
      </c>
      <c r="D74" s="0" t="s">
        <v>123</v>
      </c>
    </row>
    <row r="75" customFormat="false" ht="12.8" hidden="false" customHeight="false" outlineLevel="0" collapsed="false">
      <c r="A75" s="0" t="n">
        <v>74</v>
      </c>
      <c r="B75" s="0" t="s">
        <v>132</v>
      </c>
      <c r="C75" s="4" t="s">
        <v>122</v>
      </c>
      <c r="D75" s="0" t="s">
        <v>123</v>
      </c>
    </row>
    <row r="76" customFormat="false" ht="12.8" hidden="false" customHeight="false" outlineLevel="0" collapsed="false">
      <c r="A76" s="0" t="n">
        <v>75</v>
      </c>
      <c r="B76" s="0" t="s">
        <v>133</v>
      </c>
      <c r="C76" s="0" t="s">
        <v>125</v>
      </c>
      <c r="D76" s="0" t="s">
        <v>123</v>
      </c>
    </row>
    <row r="77" customFormat="false" ht="12.8" hidden="false" customHeight="false" outlineLevel="0" collapsed="false">
      <c r="A77" s="0" t="n">
        <v>76</v>
      </c>
      <c r="B77" s="0" t="s">
        <v>134</v>
      </c>
      <c r="C77" s="0" t="s">
        <v>127</v>
      </c>
      <c r="D77" s="0" t="s">
        <v>123</v>
      </c>
    </row>
    <row r="78" customFormat="false" ht="12.8" hidden="false" customHeight="false" outlineLevel="0" collapsed="false">
      <c r="A78" s="0" t="n">
        <v>77</v>
      </c>
      <c r="B78" s="0" t="s">
        <v>135</v>
      </c>
      <c r="C78" s="0" t="s">
        <v>129</v>
      </c>
      <c r="D78" s="0" t="s">
        <v>123</v>
      </c>
    </row>
    <row r="79" customFormat="false" ht="12.8" hidden="false" customHeight="false" outlineLevel="0" collapsed="false">
      <c r="A79" s="0" t="n">
        <v>78</v>
      </c>
      <c r="B79" s="0" t="s">
        <v>136</v>
      </c>
      <c r="C79" s="0" t="s">
        <v>131</v>
      </c>
      <c r="D79" s="0" t="s">
        <v>123</v>
      </c>
    </row>
    <row r="80" customFormat="false" ht="12.8" hidden="false" customHeight="false" outlineLevel="0" collapsed="false">
      <c r="A80" s="0" t="n">
        <v>79</v>
      </c>
      <c r="B80" s="0" t="s">
        <v>137</v>
      </c>
      <c r="C80" s="0" t="s">
        <v>122</v>
      </c>
      <c r="D80" s="0" t="s">
        <v>123</v>
      </c>
    </row>
    <row r="81" customFormat="false" ht="12.8" hidden="false" customHeight="false" outlineLevel="0" collapsed="false">
      <c r="A81" s="0" t="n">
        <v>80</v>
      </c>
      <c r="B81" s="0" t="s">
        <v>138</v>
      </c>
      <c r="C81" s="0" t="s">
        <v>125</v>
      </c>
      <c r="D81" s="0" t="s">
        <v>123</v>
      </c>
    </row>
    <row r="82" customFormat="false" ht="12.8" hidden="false" customHeight="false" outlineLevel="0" collapsed="false">
      <c r="A82" s="0" t="n">
        <v>81</v>
      </c>
      <c r="B82" s="0" t="s">
        <v>139</v>
      </c>
      <c r="C82" s="0" t="s">
        <v>131</v>
      </c>
      <c r="D82" s="0" t="s">
        <v>123</v>
      </c>
    </row>
    <row r="83" customFormat="false" ht="12.8" hidden="false" customHeight="false" outlineLevel="0" collapsed="false">
      <c r="A83" s="0" t="n">
        <v>82</v>
      </c>
      <c r="B83" s="0" t="s">
        <v>140</v>
      </c>
      <c r="C83" s="0" t="s">
        <v>122</v>
      </c>
      <c r="D83" s="0" t="s">
        <v>123</v>
      </c>
    </row>
    <row r="84" customFormat="false" ht="12.8" hidden="false" customHeight="false" outlineLevel="0" collapsed="false">
      <c r="A84" s="0" t="n">
        <v>83</v>
      </c>
      <c r="B84" s="0" t="s">
        <v>141</v>
      </c>
      <c r="C84" s="0" t="s">
        <v>125</v>
      </c>
      <c r="D84" s="0" t="s">
        <v>123</v>
      </c>
    </row>
    <row r="85" customFormat="false" ht="12.8" hidden="false" customHeight="false" outlineLevel="0" collapsed="false">
      <c r="A85" s="0" t="n">
        <v>84</v>
      </c>
      <c r="B85" s="0" t="s">
        <v>142</v>
      </c>
      <c r="C85" s="0" t="s">
        <v>127</v>
      </c>
      <c r="D85" s="0" t="s">
        <v>123</v>
      </c>
    </row>
    <row r="86" customFormat="false" ht="12.8" hidden="false" customHeight="false" outlineLevel="0" collapsed="false">
      <c r="A86" s="0" t="n">
        <v>85</v>
      </c>
      <c r="B86" s="0" t="s">
        <v>143</v>
      </c>
      <c r="C86" s="0" t="s">
        <v>129</v>
      </c>
      <c r="D86" s="0" t="s">
        <v>123</v>
      </c>
    </row>
    <row r="87" customFormat="false" ht="12.8" hidden="false" customHeight="false" outlineLevel="0" collapsed="false">
      <c r="A87" s="0" t="n">
        <v>86</v>
      </c>
      <c r="B87" s="0" t="s">
        <v>144</v>
      </c>
      <c r="C87" s="0" t="s">
        <v>131</v>
      </c>
      <c r="D87" s="0" t="s">
        <v>123</v>
      </c>
    </row>
    <row r="88" customFormat="false" ht="12.8" hidden="false" customHeight="false" outlineLevel="0" collapsed="false">
      <c r="A88" s="0" t="n">
        <v>87</v>
      </c>
      <c r="B88" s="0" t="s">
        <v>145</v>
      </c>
      <c r="C88" s="0" t="s">
        <v>122</v>
      </c>
      <c r="D88" s="0" t="s">
        <v>123</v>
      </c>
    </row>
    <row r="89" customFormat="false" ht="12.8" hidden="false" customHeight="false" outlineLevel="0" collapsed="false">
      <c r="A89" s="0" t="n">
        <v>88</v>
      </c>
      <c r="B89" s="0" t="s">
        <v>146</v>
      </c>
      <c r="C89" s="0" t="s">
        <v>125</v>
      </c>
      <c r="D89" s="0" t="s">
        <v>123</v>
      </c>
    </row>
    <row r="90" customFormat="false" ht="12.8" hidden="false" customHeight="false" outlineLevel="0" collapsed="false">
      <c r="A90" s="0" t="n">
        <v>89</v>
      </c>
      <c r="B90" s="0" t="s">
        <v>147</v>
      </c>
      <c r="C90" s="4" t="s">
        <v>127</v>
      </c>
      <c r="D90" s="0" t="s">
        <v>123</v>
      </c>
    </row>
    <row r="91" customFormat="false" ht="12.8" hidden="false" customHeight="false" outlineLevel="0" collapsed="false">
      <c r="A91" s="0" t="n">
        <v>90</v>
      </c>
      <c r="B91" s="0" t="s">
        <v>148</v>
      </c>
      <c r="C91" s="0" t="s">
        <v>129</v>
      </c>
      <c r="D91" s="0" t="s">
        <v>123</v>
      </c>
    </row>
    <row r="92" customFormat="false" ht="12.8" hidden="false" customHeight="false" outlineLevel="0" collapsed="false">
      <c r="A92" s="0" t="n">
        <v>91</v>
      </c>
      <c r="B92" s="0" t="s">
        <v>149</v>
      </c>
      <c r="C92" s="0" t="s">
        <v>131</v>
      </c>
      <c r="D92" s="0" t="s">
        <v>123</v>
      </c>
    </row>
    <row r="93" customFormat="false" ht="12.8" hidden="false" customHeight="false" outlineLevel="0" collapsed="false">
      <c r="A93" s="0" t="n">
        <v>92</v>
      </c>
      <c r="B93" s="0" t="s">
        <v>150</v>
      </c>
      <c r="C93" s="0" t="s">
        <v>122</v>
      </c>
      <c r="D93" s="0" t="s">
        <v>123</v>
      </c>
    </row>
    <row r="94" customFormat="false" ht="12.8" hidden="false" customHeight="false" outlineLevel="0" collapsed="false">
      <c r="A94" s="0" t="n">
        <v>93</v>
      </c>
      <c r="B94" s="0" t="s">
        <v>151</v>
      </c>
      <c r="C94" s="0" t="s">
        <v>125</v>
      </c>
      <c r="D94" s="0" t="s">
        <v>123</v>
      </c>
    </row>
    <row r="95" customFormat="false" ht="12.8" hidden="false" customHeight="false" outlineLevel="0" collapsed="false">
      <c r="A95" s="0" t="n">
        <v>94</v>
      </c>
      <c r="B95" s="0" t="s">
        <v>152</v>
      </c>
      <c r="C95" s="0" t="s">
        <v>131</v>
      </c>
      <c r="D95" s="0" t="s">
        <v>123</v>
      </c>
    </row>
    <row r="96" customFormat="false" ht="12.8" hidden="false" customHeight="false" outlineLevel="0" collapsed="false">
      <c r="A96" s="0" t="n">
        <v>95</v>
      </c>
      <c r="B96" s="0" t="s">
        <v>153</v>
      </c>
      <c r="C96" s="4" t="s">
        <v>154</v>
      </c>
      <c r="D96" s="0" t="s">
        <v>155</v>
      </c>
    </row>
    <row r="97" customFormat="false" ht="12.8" hidden="false" customHeight="false" outlineLevel="0" collapsed="false">
      <c r="A97" s="0" t="n">
        <v>96</v>
      </c>
      <c r="B97" s="0" t="s">
        <v>156</v>
      </c>
      <c r="C97" s="4" t="s">
        <v>154</v>
      </c>
      <c r="D97" s="0" t="s">
        <v>155</v>
      </c>
    </row>
    <row r="98" customFormat="false" ht="12.8" hidden="false" customHeight="false" outlineLevel="0" collapsed="false">
      <c r="A98" s="0" t="n">
        <v>97</v>
      </c>
      <c r="B98" s="0" t="s">
        <v>157</v>
      </c>
      <c r="C98" s="4" t="s">
        <v>154</v>
      </c>
      <c r="D98" s="0" t="s">
        <v>155</v>
      </c>
    </row>
    <row r="99" customFormat="false" ht="12.8" hidden="false" customHeight="false" outlineLevel="0" collapsed="false">
      <c r="A99" s="0" t="n">
        <v>98</v>
      </c>
      <c r="B99" s="0" t="s">
        <v>158</v>
      </c>
      <c r="C99" s="0" t="s">
        <v>159</v>
      </c>
      <c r="D99" s="0" t="s">
        <v>155</v>
      </c>
    </row>
    <row r="100" customFormat="false" ht="12.8" hidden="false" customHeight="false" outlineLevel="0" collapsed="false">
      <c r="A100" s="0" t="n">
        <v>99</v>
      </c>
      <c r="B100" s="0" t="s">
        <v>160</v>
      </c>
      <c r="C100" s="0" t="s">
        <v>159</v>
      </c>
      <c r="D100" s="0" t="s">
        <v>155</v>
      </c>
    </row>
    <row r="101" customFormat="false" ht="12.8" hidden="false" customHeight="false" outlineLevel="0" collapsed="false">
      <c r="A101" s="0" t="n">
        <v>100</v>
      </c>
      <c r="B101" s="0" t="s">
        <v>161</v>
      </c>
      <c r="C101" s="0" t="s">
        <v>159</v>
      </c>
      <c r="D101" s="0" t="s">
        <v>155</v>
      </c>
    </row>
    <row r="102" customFormat="false" ht="12.8" hidden="false" customHeight="false" outlineLevel="0" collapsed="false">
      <c r="A102" s="0" t="n">
        <v>101</v>
      </c>
      <c r="B102" s="0" t="s">
        <v>162</v>
      </c>
      <c r="C102" s="4" t="s">
        <v>163</v>
      </c>
      <c r="D102" s="0" t="s">
        <v>155</v>
      </c>
    </row>
    <row r="103" customFormat="false" ht="12.8" hidden="false" customHeight="false" outlineLevel="0" collapsed="false">
      <c r="A103" s="0" t="n">
        <v>102</v>
      </c>
      <c r="B103" s="0" t="s">
        <v>164</v>
      </c>
      <c r="C103" s="4" t="s">
        <v>163</v>
      </c>
      <c r="D103" s="0" t="s">
        <v>155</v>
      </c>
    </row>
    <row r="104" customFormat="false" ht="12.8" hidden="false" customHeight="false" outlineLevel="0" collapsed="false">
      <c r="A104" s="0" t="n">
        <v>103</v>
      </c>
      <c r="B104" s="0" t="s">
        <v>165</v>
      </c>
      <c r="C104" s="4" t="s">
        <v>163</v>
      </c>
      <c r="D104" s="0" t="s">
        <v>155</v>
      </c>
    </row>
    <row r="105" customFormat="false" ht="12.8" hidden="false" customHeight="false" outlineLevel="0" collapsed="false">
      <c r="A105" s="0" t="n">
        <v>104</v>
      </c>
      <c r="B105" s="0" t="s">
        <v>166</v>
      </c>
      <c r="C105" s="4" t="s">
        <v>167</v>
      </c>
    </row>
    <row r="106" customFormat="false" ht="12.8" hidden="false" customHeight="false" outlineLevel="0" collapsed="false">
      <c r="A106" s="0" t="n">
        <v>105</v>
      </c>
      <c r="B106" s="0" t="s">
        <v>168</v>
      </c>
      <c r="C106" s="4" t="s">
        <v>167</v>
      </c>
    </row>
    <row r="107" customFormat="false" ht="12.8" hidden="false" customHeight="false" outlineLevel="0" collapsed="false">
      <c r="A107" s="0" t="n">
        <v>106</v>
      </c>
      <c r="B107" s="0" t="s">
        <v>169</v>
      </c>
      <c r="C107" s="4" t="s">
        <v>167</v>
      </c>
    </row>
    <row r="108" customFormat="false" ht="12.8" hidden="false" customHeight="false" outlineLevel="0" collapsed="false">
      <c r="A108" s="0" t="n">
        <v>107</v>
      </c>
      <c r="B108" s="0" t="s">
        <v>170</v>
      </c>
      <c r="C108" s="4" t="s">
        <v>171</v>
      </c>
      <c r="D108" s="4" t="s">
        <v>172</v>
      </c>
    </row>
    <row r="109" customFormat="false" ht="12.8" hidden="false" customHeight="false" outlineLevel="0" collapsed="false">
      <c r="A109" s="0" t="n">
        <v>108</v>
      </c>
      <c r="B109" s="0" t="s">
        <v>173</v>
      </c>
      <c r="C109" s="4" t="s">
        <v>171</v>
      </c>
      <c r="D109" s="4" t="s">
        <v>172</v>
      </c>
    </row>
    <row r="110" customFormat="false" ht="12.8" hidden="false" customHeight="false" outlineLevel="0" collapsed="false">
      <c r="A110" s="0" t="n">
        <v>109</v>
      </c>
      <c r="B110" s="0" t="s">
        <v>174</v>
      </c>
      <c r="C110" s="4" t="s">
        <v>171</v>
      </c>
      <c r="D110" s="4" t="s">
        <v>172</v>
      </c>
    </row>
    <row r="111" customFormat="false" ht="12.8" hidden="false" customHeight="false" outlineLevel="0" collapsed="false">
      <c r="A111" s="0" t="n">
        <v>110</v>
      </c>
      <c r="B111" s="0" t="s">
        <v>175</v>
      </c>
      <c r="C111" s="0" t="s">
        <v>176</v>
      </c>
    </row>
    <row r="112" customFormat="false" ht="12.8" hidden="false" customHeight="false" outlineLevel="0" collapsed="false">
      <c r="A112" s="0" t="n">
        <v>111</v>
      </c>
      <c r="B112" s="0" t="s">
        <v>177</v>
      </c>
      <c r="C112" s="0" t="s">
        <v>178</v>
      </c>
    </row>
    <row r="113" customFormat="false" ht="12.8" hidden="false" customHeight="false" outlineLevel="0" collapsed="false">
      <c r="A113" s="0" t="n">
        <v>112</v>
      </c>
      <c r="B113" s="0" t="s">
        <v>179</v>
      </c>
      <c r="C113" s="0" t="s">
        <v>180</v>
      </c>
    </row>
    <row r="114" customFormat="false" ht="12.8" hidden="false" customHeight="false" outlineLevel="0" collapsed="false">
      <c r="A114" s="0" t="n">
        <v>113</v>
      </c>
      <c r="B114" s="0" t="s">
        <v>181</v>
      </c>
      <c r="C114" s="0" t="s">
        <v>182</v>
      </c>
      <c r="D114" s="0" t="s">
        <v>183</v>
      </c>
    </row>
    <row r="115" customFormat="false" ht="12.8" hidden="false" customHeight="false" outlineLevel="0" collapsed="false">
      <c r="A115" s="0" t="n">
        <v>114</v>
      </c>
      <c r="B115" s="0" t="s">
        <v>184</v>
      </c>
      <c r="C115" s="0" t="s">
        <v>185</v>
      </c>
      <c r="D115" s="0" t="s">
        <v>183</v>
      </c>
    </row>
    <row r="116" customFormat="false" ht="12.8" hidden="false" customHeight="false" outlineLevel="0" collapsed="false">
      <c r="A116" s="0" t="n">
        <v>115</v>
      </c>
      <c r="B116" s="0" t="s">
        <v>186</v>
      </c>
      <c r="C116" s="0" t="s">
        <v>187</v>
      </c>
      <c r="D116" s="0" t="s">
        <v>183</v>
      </c>
    </row>
    <row r="117" customFormat="false" ht="12.8" hidden="false" customHeight="false" outlineLevel="0" collapsed="false">
      <c r="A117" s="0" t="n">
        <v>116</v>
      </c>
      <c r="B117" s="0" t="s">
        <v>188</v>
      </c>
      <c r="C117" s="0" t="s">
        <v>189</v>
      </c>
      <c r="D117" s="0" t="s">
        <v>183</v>
      </c>
    </row>
    <row r="118" customFormat="false" ht="12.8" hidden="false" customHeight="false" outlineLevel="0" collapsed="false">
      <c r="A118" s="0" t="n">
        <v>117</v>
      </c>
      <c r="B118" s="0" t="s">
        <v>190</v>
      </c>
      <c r="C118" s="0" t="s">
        <v>191</v>
      </c>
      <c r="D118" s="0" t="s">
        <v>183</v>
      </c>
    </row>
    <row r="119" customFormat="false" ht="12.8" hidden="false" customHeight="false" outlineLevel="0" collapsed="false">
      <c r="A119" s="0" t="n">
        <v>118</v>
      </c>
      <c r="B119" s="0" t="s">
        <v>192</v>
      </c>
      <c r="C119" s="0" t="s">
        <v>182</v>
      </c>
      <c r="D119" s="0" t="s">
        <v>183</v>
      </c>
    </row>
    <row r="120" customFormat="false" ht="12.8" hidden="false" customHeight="false" outlineLevel="0" collapsed="false">
      <c r="A120" s="0" t="n">
        <v>119</v>
      </c>
      <c r="B120" s="0" t="s">
        <v>193</v>
      </c>
      <c r="C120" s="0" t="s">
        <v>185</v>
      </c>
      <c r="D120" s="0" t="s">
        <v>183</v>
      </c>
    </row>
    <row r="121" customFormat="false" ht="12.8" hidden="false" customHeight="false" outlineLevel="0" collapsed="false">
      <c r="A121" s="0" t="n">
        <v>120</v>
      </c>
      <c r="B121" s="0" t="s">
        <v>194</v>
      </c>
      <c r="C121" s="0" t="s">
        <v>187</v>
      </c>
      <c r="D121" s="0" t="s">
        <v>183</v>
      </c>
    </row>
    <row r="122" customFormat="false" ht="12.8" hidden="false" customHeight="false" outlineLevel="0" collapsed="false">
      <c r="A122" s="0" t="n">
        <v>121</v>
      </c>
      <c r="B122" s="0" t="s">
        <v>195</v>
      </c>
      <c r="C122" s="0" t="s">
        <v>189</v>
      </c>
      <c r="D122" s="0" t="s">
        <v>183</v>
      </c>
    </row>
    <row r="123" customFormat="false" ht="12.8" hidden="false" customHeight="false" outlineLevel="0" collapsed="false">
      <c r="A123" s="0" t="n">
        <v>122</v>
      </c>
      <c r="B123" s="0" t="s">
        <v>196</v>
      </c>
      <c r="C123" s="0" t="s">
        <v>191</v>
      </c>
      <c r="D123" s="0" t="s">
        <v>183</v>
      </c>
    </row>
    <row r="124" customFormat="false" ht="12.8" hidden="false" customHeight="false" outlineLevel="0" collapsed="false">
      <c r="A124" s="0" t="n">
        <v>123</v>
      </c>
      <c r="B124" s="0" t="s">
        <v>197</v>
      </c>
      <c r="C124" s="4" t="s">
        <v>198</v>
      </c>
      <c r="D124" s="4" t="s">
        <v>199</v>
      </c>
    </row>
    <row r="125" customFormat="false" ht="12.8" hidden="false" customHeight="false" outlineLevel="0" collapsed="false">
      <c r="A125" s="0" t="n">
        <v>124</v>
      </c>
      <c r="B125" s="0" t="s">
        <v>200</v>
      </c>
      <c r="C125" s="4" t="s">
        <v>198</v>
      </c>
      <c r="D125" s="0" t="s">
        <v>24</v>
      </c>
    </row>
    <row r="126" customFormat="false" ht="12.8" hidden="false" customHeight="false" outlineLevel="0" collapsed="false">
      <c r="A126" s="0" t="n">
        <v>125</v>
      </c>
      <c r="B126" s="0" t="s">
        <v>201</v>
      </c>
      <c r="C126" s="4" t="s">
        <v>198</v>
      </c>
      <c r="D126" s="4" t="s">
        <v>199</v>
      </c>
    </row>
    <row r="127" customFormat="false" ht="12.8" hidden="false" customHeight="false" outlineLevel="0" collapsed="false">
      <c r="A127" s="0" t="n">
        <v>126</v>
      </c>
      <c r="B127" s="0" t="s">
        <v>202</v>
      </c>
      <c r="C127" s="4" t="s">
        <v>198</v>
      </c>
      <c r="D127" s="0" t="s">
        <v>24</v>
      </c>
    </row>
    <row r="128" customFormat="false" ht="12.8" hidden="false" customHeight="false" outlineLevel="0" collapsed="false">
      <c r="A128" s="0" t="n">
        <v>127</v>
      </c>
      <c r="B128" s="0" t="s">
        <v>203</v>
      </c>
      <c r="C128" s="0" t="s">
        <v>204</v>
      </c>
    </row>
    <row r="129" customFormat="false" ht="12.8" hidden="false" customHeight="false" outlineLevel="0" collapsed="false">
      <c r="A129" s="0" t="n">
        <v>128</v>
      </c>
      <c r="B129" s="0" t="s">
        <v>205</v>
      </c>
      <c r="C129" s="0" t="s">
        <v>206</v>
      </c>
    </row>
    <row r="130" customFormat="false" ht="12.8" hidden="false" customHeight="false" outlineLevel="0" collapsed="false">
      <c r="A130" s="0" t="n">
        <v>129</v>
      </c>
      <c r="B130" s="0" t="s">
        <v>207</v>
      </c>
      <c r="C130" s="0" t="s">
        <v>208</v>
      </c>
    </row>
    <row r="131" customFormat="false" ht="12.8" hidden="false" customHeight="false" outlineLevel="0" collapsed="false">
      <c r="A131" s="0" t="n">
        <v>130</v>
      </c>
      <c r="B131" s="0" t="s">
        <v>209</v>
      </c>
      <c r="C131" s="0" t="s">
        <v>204</v>
      </c>
    </row>
    <row r="132" customFormat="false" ht="12.8" hidden="false" customHeight="false" outlineLevel="0" collapsed="false">
      <c r="A132" s="0" t="n">
        <v>131</v>
      </c>
      <c r="B132" s="0" t="s">
        <v>210</v>
      </c>
      <c r="C132" s="0" t="s">
        <v>206</v>
      </c>
    </row>
    <row r="133" customFormat="false" ht="12.8" hidden="false" customHeight="false" outlineLevel="0" collapsed="false">
      <c r="A133" s="0" t="n">
        <v>132</v>
      </c>
      <c r="B133" s="0" t="s">
        <v>211</v>
      </c>
      <c r="C133" s="0" t="s">
        <v>208</v>
      </c>
    </row>
    <row r="134" customFormat="false" ht="12.8" hidden="false" customHeight="false" outlineLevel="0" collapsed="false">
      <c r="A134" s="0" t="n">
        <v>133</v>
      </c>
      <c r="B134" s="0" t="s">
        <v>212</v>
      </c>
      <c r="C134" s="4" t="s">
        <v>213</v>
      </c>
      <c r="D134" s="4" t="s">
        <v>214</v>
      </c>
    </row>
    <row r="135" customFormat="false" ht="12.8" hidden="false" customHeight="false" outlineLevel="0" collapsed="false">
      <c r="A135" s="0" t="n">
        <v>134</v>
      </c>
      <c r="B135" s="0" t="s">
        <v>215</v>
      </c>
      <c r="C135" s="4" t="s">
        <v>213</v>
      </c>
      <c r="D135" s="4" t="s">
        <v>214</v>
      </c>
    </row>
    <row r="136" customFormat="false" ht="12.8" hidden="false" customHeight="false" outlineLevel="0" collapsed="false">
      <c r="A136" s="0" t="n">
        <v>135</v>
      </c>
      <c r="B136" s="0" t="s">
        <v>216</v>
      </c>
      <c r="C136" s="5" t="s">
        <v>217</v>
      </c>
      <c r="D136" s="4" t="s">
        <v>218</v>
      </c>
    </row>
    <row r="137" customFormat="false" ht="12.8" hidden="false" customHeight="false" outlineLevel="0" collapsed="false">
      <c r="A137" s="0" t="n">
        <v>136</v>
      </c>
      <c r="B137" s="0" t="s">
        <v>219</v>
      </c>
      <c r="C137" s="0" t="s">
        <v>220</v>
      </c>
      <c r="D137" s="5" t="s">
        <v>221</v>
      </c>
    </row>
    <row r="138" customFormat="false" ht="12.8" hidden="false" customHeight="false" outlineLevel="0" collapsed="false">
      <c r="A138" s="0" t="n">
        <v>137</v>
      </c>
      <c r="B138" s="0" t="s">
        <v>222</v>
      </c>
      <c r="C138" s="5" t="s">
        <v>223</v>
      </c>
      <c r="D138" s="5" t="s">
        <v>224</v>
      </c>
    </row>
    <row r="139" customFormat="false" ht="12.8" hidden="false" customHeight="false" outlineLevel="0" collapsed="false">
      <c r="A139" s="0" t="n">
        <v>138</v>
      </c>
      <c r="B139" s="0" t="s">
        <v>225</v>
      </c>
      <c r="C139" s="0" t="s">
        <v>226</v>
      </c>
      <c r="D139" s="5" t="s">
        <v>227</v>
      </c>
    </row>
    <row r="140" customFormat="false" ht="12.8" hidden="false" customHeight="false" outlineLevel="0" collapsed="false">
      <c r="A140" s="0" t="n">
        <v>139</v>
      </c>
      <c r="B140" s="0" t="s">
        <v>228</v>
      </c>
      <c r="C140" s="5" t="s">
        <v>229</v>
      </c>
      <c r="D140" s="5" t="s">
        <v>227</v>
      </c>
    </row>
    <row r="141" customFormat="false" ht="12.8" hidden="false" customHeight="false" outlineLevel="0" collapsed="false">
      <c r="A141" s="0" t="n">
        <v>140</v>
      </c>
      <c r="B141" s="0" t="s">
        <v>230</v>
      </c>
      <c r="C141" s="4" t="s">
        <v>213</v>
      </c>
      <c r="D141" s="4" t="s">
        <v>214</v>
      </c>
    </row>
    <row r="142" customFormat="false" ht="12.8" hidden="false" customHeight="false" outlineLevel="0" collapsed="false">
      <c r="A142" s="0" t="n">
        <v>141</v>
      </c>
      <c r="B142" s="0" t="s">
        <v>231</v>
      </c>
      <c r="C142" s="4" t="s">
        <v>213</v>
      </c>
      <c r="D142" s="4" t="s">
        <v>214</v>
      </c>
    </row>
    <row r="143" customFormat="false" ht="12.8" hidden="false" customHeight="false" outlineLevel="0" collapsed="false">
      <c r="A143" s="0" t="n">
        <v>142</v>
      </c>
      <c r="B143" s="0" t="s">
        <v>232</v>
      </c>
      <c r="C143" s="5" t="s">
        <v>217</v>
      </c>
      <c r="D143" s="4" t="s">
        <v>218</v>
      </c>
    </row>
    <row r="144" customFormat="false" ht="12.8" hidden="false" customHeight="false" outlineLevel="0" collapsed="false">
      <c r="A144" s="0" t="n">
        <v>143</v>
      </c>
      <c r="B144" s="0" t="s">
        <v>233</v>
      </c>
      <c r="C144" s="4" t="s">
        <v>234</v>
      </c>
    </row>
    <row r="145" customFormat="false" ht="12.8" hidden="false" customHeight="false" outlineLevel="0" collapsed="false">
      <c r="A145" s="0" t="n">
        <v>144</v>
      </c>
      <c r="B145" s="0" t="s">
        <v>235</v>
      </c>
      <c r="C145" s="0" t="s">
        <v>220</v>
      </c>
      <c r="D145" s="5" t="s">
        <v>221</v>
      </c>
    </row>
    <row r="146" customFormat="false" ht="12.8" hidden="false" customHeight="false" outlineLevel="0" collapsed="false">
      <c r="A146" s="0" t="n">
        <v>145</v>
      </c>
      <c r="B146" s="0" t="s">
        <v>236</v>
      </c>
      <c r="C146" s="5" t="s">
        <v>223</v>
      </c>
      <c r="D146" s="5" t="s">
        <v>224</v>
      </c>
    </row>
    <row r="147" customFormat="false" ht="12.8" hidden="false" customHeight="false" outlineLevel="0" collapsed="false">
      <c r="A147" s="0" t="n">
        <v>146</v>
      </c>
      <c r="B147" s="0" t="s">
        <v>237</v>
      </c>
      <c r="C147" s="0" t="s">
        <v>226</v>
      </c>
      <c r="D147" s="5" t="s">
        <v>227</v>
      </c>
    </row>
    <row r="148" customFormat="false" ht="12.8" hidden="false" customHeight="false" outlineLevel="0" collapsed="false">
      <c r="A148" s="0" t="n">
        <v>147</v>
      </c>
      <c r="B148" s="0" t="s">
        <v>238</v>
      </c>
      <c r="C148" s="5" t="s">
        <v>229</v>
      </c>
      <c r="D148" s="5" t="s">
        <v>227</v>
      </c>
    </row>
    <row r="149" customFormat="false" ht="12.8" hidden="false" customHeight="false" outlineLevel="0" collapsed="false">
      <c r="A149" s="0" t="n">
        <v>148</v>
      </c>
      <c r="B149" s="0" t="s">
        <v>239</v>
      </c>
      <c r="C149" s="4" t="s">
        <v>240</v>
      </c>
      <c r="D149" s="4" t="s">
        <v>241</v>
      </c>
    </row>
    <row r="150" customFormat="false" ht="12.8" hidden="false" customHeight="false" outlineLevel="0" collapsed="false">
      <c r="A150" s="0" t="n">
        <v>149</v>
      </c>
      <c r="B150" s="0" t="s">
        <v>242</v>
      </c>
      <c r="C150" s="5" t="s">
        <v>243</v>
      </c>
      <c r="D150" s="5" t="s">
        <v>227</v>
      </c>
    </row>
    <row r="151" customFormat="false" ht="12.8" hidden="false" customHeight="false" outlineLevel="0" collapsed="false">
      <c r="A151" s="0" t="n">
        <v>150</v>
      </c>
      <c r="B151" s="0" t="s">
        <v>244</v>
      </c>
      <c r="C151" s="5" t="s">
        <v>245</v>
      </c>
      <c r="D151" s="5" t="s">
        <v>227</v>
      </c>
    </row>
    <row r="152" customFormat="false" ht="12.8" hidden="false" customHeight="false" outlineLevel="0" collapsed="false">
      <c r="A152" s="0" t="n">
        <v>151</v>
      </c>
      <c r="B152" s="0" t="s">
        <v>246</v>
      </c>
      <c r="C152" s="5" t="s">
        <v>247</v>
      </c>
      <c r="D152" s="5" t="s">
        <v>221</v>
      </c>
    </row>
    <row r="153" customFormat="false" ht="12.8" hidden="false" customHeight="false" outlineLevel="0" collapsed="false">
      <c r="A153" s="0" t="n">
        <v>152</v>
      </c>
      <c r="B153" s="0" t="s">
        <v>248</v>
      </c>
      <c r="C153" s="5" t="s">
        <v>249</v>
      </c>
      <c r="D153" s="5" t="s">
        <v>227</v>
      </c>
    </row>
    <row r="154" customFormat="false" ht="12.8" hidden="false" customHeight="false" outlineLevel="0" collapsed="false">
      <c r="A154" s="0" t="n">
        <v>153</v>
      </c>
      <c r="B154" s="0" t="s">
        <v>250</v>
      </c>
      <c r="C154" s="5" t="s">
        <v>243</v>
      </c>
      <c r="D154" s="5" t="s">
        <v>227</v>
      </c>
    </row>
    <row r="155" customFormat="false" ht="12.8" hidden="false" customHeight="false" outlineLevel="0" collapsed="false">
      <c r="A155" s="0" t="n">
        <v>154</v>
      </c>
      <c r="B155" s="0" t="s">
        <v>251</v>
      </c>
      <c r="C155" s="5" t="s">
        <v>245</v>
      </c>
      <c r="D155" s="5" t="s">
        <v>227</v>
      </c>
    </row>
    <row r="156" customFormat="false" ht="12.8" hidden="false" customHeight="false" outlineLevel="0" collapsed="false">
      <c r="A156" s="0" t="n">
        <v>155</v>
      </c>
      <c r="B156" s="0" t="s">
        <v>252</v>
      </c>
      <c r="C156" s="5" t="s">
        <v>247</v>
      </c>
      <c r="D156" s="5" t="s">
        <v>221</v>
      </c>
    </row>
    <row r="157" customFormat="false" ht="12.8" hidden="false" customHeight="false" outlineLevel="0" collapsed="false">
      <c r="A157" s="0" t="n">
        <v>156</v>
      </c>
      <c r="B157" s="0" t="s">
        <v>253</v>
      </c>
      <c r="C157" s="5" t="s">
        <v>249</v>
      </c>
      <c r="D157" s="5" t="s">
        <v>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5" activeCellId="0" sqref="D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6" width="20.45"/>
    <col collapsed="false" customWidth="true" hidden="false" outlineLevel="0" max="2" min="2" style="6" width="23.88"/>
    <col collapsed="false" customWidth="true" hidden="false" outlineLevel="0" max="3" min="3" style="6" width="17.86"/>
    <col collapsed="false" customWidth="true" hidden="false" outlineLevel="0" max="4" min="4" style="6" width="10.82"/>
    <col collapsed="false" customWidth="true" hidden="false" outlineLevel="0" max="6" min="5" style="6" width="18.51"/>
    <col collapsed="false" customWidth="true" hidden="false" outlineLevel="0" max="7" min="7" style="6" width="14.27"/>
    <col collapsed="false" customWidth="true" hidden="false" outlineLevel="0" max="8" min="8" style="6" width="17.86"/>
    <col collapsed="false" customWidth="true" hidden="false" outlineLevel="0" max="9" min="9" style="6" width="21.29"/>
    <col collapsed="false" customWidth="true" hidden="false" outlineLevel="0" max="10" min="10" style="6" width="17.86"/>
    <col collapsed="false" customWidth="true" hidden="false" outlineLevel="0" max="13" min="11" style="6" width="20.63"/>
    <col collapsed="false" customWidth="true" hidden="false" outlineLevel="0" max="14" min="14" style="6" width="16.87"/>
    <col collapsed="false" customWidth="true" hidden="false" outlineLevel="0" max="15" min="15" style="6" width="18.51"/>
    <col collapsed="false" customWidth="true" hidden="false" outlineLevel="0" max="16" min="16" style="6" width="13.11"/>
    <col collapsed="false" customWidth="true" hidden="false" outlineLevel="0" max="17" min="17" style="6" width="6.73"/>
    <col collapsed="false" customWidth="false" hidden="false" outlineLevel="0" max="64" min="18" style="6" width="11.52"/>
  </cols>
  <sheetData>
    <row r="1" customFormat="false" ht="12.8" hidden="false" customHeight="false" outlineLevel="0" collapsed="false">
      <c r="A1" s="0"/>
      <c r="B1" s="0" t="s">
        <v>323</v>
      </c>
      <c r="C1" s="0" t="s">
        <v>324</v>
      </c>
      <c r="D1" s="0" t="s">
        <v>325</v>
      </c>
      <c r="E1" s="0" t="s">
        <v>326</v>
      </c>
      <c r="F1" s="0" t="s">
        <v>327</v>
      </c>
      <c r="G1" s="0" t="s">
        <v>328</v>
      </c>
      <c r="H1" s="0" t="s">
        <v>329</v>
      </c>
      <c r="I1" s="0" t="s">
        <v>330</v>
      </c>
      <c r="J1" s="0" t="s">
        <v>331</v>
      </c>
      <c r="K1" s="0" t="s">
        <v>332</v>
      </c>
      <c r="L1" s="0" t="s">
        <v>333</v>
      </c>
      <c r="M1" s="0" t="s">
        <v>334</v>
      </c>
      <c r="N1" s="0" t="s">
        <v>335</v>
      </c>
      <c r="O1" s="0" t="s">
        <v>336</v>
      </c>
      <c r="P1" s="0" t="s">
        <v>337</v>
      </c>
      <c r="Q1" s="0" t="s">
        <v>338</v>
      </c>
    </row>
    <row r="2" customFormat="false" ht="12.8" hidden="false" customHeight="false" outlineLevel="0" collapsed="false">
      <c r="A2" s="0" t="s">
        <v>339</v>
      </c>
      <c r="B2" s="0" t="s">
        <v>4</v>
      </c>
      <c r="C2" s="0" t="n">
        <v>1.75437367248615</v>
      </c>
      <c r="D2" s="0" t="n">
        <v>82</v>
      </c>
      <c r="E2" s="0" t="n">
        <v>947.279654200242</v>
      </c>
      <c r="F2" s="0" t="n">
        <v>956.906531189299</v>
      </c>
      <c r="G2" s="0" t="n">
        <v>1</v>
      </c>
      <c r="H2" s="0" t="n">
        <v>918.96072697253</v>
      </c>
      <c r="I2" s="0" t="n">
        <v>0.0683352879167039</v>
      </c>
      <c r="J2" s="0" t="n">
        <v>43.3668291761232</v>
      </c>
      <c r="K2" s="0" t="n">
        <v>0.034460183950811</v>
      </c>
      <c r="L2" s="0" t="n">
        <v>2.02676301526981E-028</v>
      </c>
      <c r="M2" s="0" t="n">
        <v>0.0522776782051882</v>
      </c>
      <c r="N2" s="0" t="n">
        <v>21.1904062259292</v>
      </c>
      <c r="O2" s="0" t="n">
        <v>1.98302156524315</v>
      </c>
      <c r="P2" s="0" t="n">
        <v>56</v>
      </c>
      <c r="Q2" s="0" t="n">
        <v>56</v>
      </c>
    </row>
    <row r="3" customFormat="false" ht="12.8" hidden="false" customHeight="false" outlineLevel="0" collapsed="false">
      <c r="A3" s="0" t="s">
        <v>340</v>
      </c>
      <c r="B3" s="0" t="s">
        <v>7</v>
      </c>
      <c r="C3" s="0" t="n">
        <v>1.90307774261281</v>
      </c>
      <c r="D3" s="0" t="n">
        <v>82</v>
      </c>
      <c r="E3" s="0" t="n">
        <v>448.758336081928</v>
      </c>
      <c r="F3" s="0" t="n">
        <v>458.385213070985</v>
      </c>
      <c r="G3" s="0" t="n">
        <v>2</v>
      </c>
      <c r="H3" s="0" t="n">
        <v>38.788005874855</v>
      </c>
      <c r="I3" s="0" t="n">
        <v>0.00317935258828351</v>
      </c>
      <c r="J3" s="0" t="n">
        <v>1.87281152357352</v>
      </c>
      <c r="K3" s="0" t="n">
        <v>0.00172343345894837</v>
      </c>
      <c r="L3" s="0" t="n">
        <v>6.32889319763156E-028</v>
      </c>
      <c r="M3" s="0" t="n">
        <v>0.0703607288163878</v>
      </c>
      <c r="N3" s="0" t="n">
        <v>20.7111102140399</v>
      </c>
      <c r="O3" s="0" t="n">
        <v>1.84477826618472</v>
      </c>
      <c r="P3" s="0" t="n">
        <v>56</v>
      </c>
      <c r="Q3" s="0" t="n">
        <v>56</v>
      </c>
    </row>
    <row r="4" customFormat="false" ht="12.8" hidden="false" customHeight="false" outlineLevel="0" collapsed="false">
      <c r="A4" s="0" t="s">
        <v>341</v>
      </c>
      <c r="B4" s="0" t="s">
        <v>10</v>
      </c>
      <c r="C4" s="0" t="n">
        <v>1.75121150981667</v>
      </c>
      <c r="D4" s="0" t="n">
        <v>82</v>
      </c>
      <c r="E4" s="0" t="n">
        <v>448.821650712465</v>
      </c>
      <c r="F4" s="0" t="n">
        <v>458.448527701522</v>
      </c>
      <c r="G4" s="0" t="n">
        <v>3</v>
      </c>
      <c r="H4" s="0" t="n">
        <v>57.1041924224601</v>
      </c>
      <c r="I4" s="0" t="n">
        <v>0.00039161399116227</v>
      </c>
      <c r="J4" s="0" t="n">
        <v>2.66473803154276</v>
      </c>
      <c r="K4" s="0" t="n">
        <v>0.00147973896106043</v>
      </c>
      <c r="L4" s="0" t="n">
        <v>1.15691018973705E-028</v>
      </c>
      <c r="M4" s="0" t="n">
        <v>0.792250195351467</v>
      </c>
      <c r="N4" s="0" t="n">
        <v>21.4295708420536</v>
      </c>
      <c r="O4" s="0" t="n">
        <v>0.264650726558978</v>
      </c>
      <c r="P4" s="0" t="n">
        <v>56</v>
      </c>
      <c r="Q4" s="0" t="n">
        <v>56</v>
      </c>
    </row>
    <row r="5" customFormat="false" ht="12.8" hidden="false" customHeight="false" outlineLevel="0" collapsed="false">
      <c r="A5" s="0" t="s">
        <v>342</v>
      </c>
      <c r="B5" s="0" t="s">
        <v>12</v>
      </c>
      <c r="C5" s="0" t="n">
        <v>1.62864176420449</v>
      </c>
      <c r="D5" s="0" t="n">
        <v>82</v>
      </c>
      <c r="E5" s="0" t="n">
        <v>-112.999181622778</v>
      </c>
      <c r="F5" s="0" t="n">
        <v>-103.372304633721</v>
      </c>
      <c r="G5" s="0" t="n">
        <v>4</v>
      </c>
      <c r="H5" s="0" t="n">
        <v>1.50801792397581</v>
      </c>
      <c r="I5" s="0" t="n">
        <v>-0.000128633944716167</v>
      </c>
      <c r="J5" s="0" t="n">
        <v>0.0387792045307929</v>
      </c>
      <c r="K5" s="0" t="n">
        <v>6.78667233951456E-005</v>
      </c>
      <c r="L5" s="0" t="n">
        <v>3.24630381708729E-042</v>
      </c>
      <c r="M5" s="0" t="n">
        <v>0.0632063629429478</v>
      </c>
      <c r="N5" s="0" t="n">
        <v>38.8872835898003</v>
      </c>
      <c r="O5" s="0" t="n">
        <v>-1.89539052839213</v>
      </c>
      <c r="P5" s="0" t="n">
        <v>56</v>
      </c>
      <c r="Q5" s="0" t="n">
        <v>56</v>
      </c>
    </row>
    <row r="6" customFormat="false" ht="12.8" hidden="false" customHeight="false" outlineLevel="0" collapsed="false">
      <c r="A6" s="0" t="s">
        <v>343</v>
      </c>
      <c r="B6" s="0" t="s">
        <v>14</v>
      </c>
      <c r="C6" s="0" t="n">
        <v>1.49819236368832</v>
      </c>
      <c r="D6" s="0" t="n">
        <v>73</v>
      </c>
      <c r="E6" s="0" t="n">
        <v>944.718240290108</v>
      </c>
      <c r="F6" s="0" t="n">
        <v>953.880078054702</v>
      </c>
      <c r="G6" s="0" t="n">
        <v>5</v>
      </c>
      <c r="H6" s="0" t="n">
        <v>2126.04993281611</v>
      </c>
      <c r="I6" s="0" t="n">
        <v>0.246985719073282</v>
      </c>
      <c r="J6" s="0" t="n">
        <v>97.6243289778656</v>
      </c>
      <c r="K6" s="0" t="n">
        <v>0.0675995379725955</v>
      </c>
      <c r="L6" s="0" t="n">
        <v>3.60106144801612E-027</v>
      </c>
      <c r="M6" s="0" t="n">
        <v>0.00061945149418038</v>
      </c>
      <c r="N6" s="0" t="n">
        <v>21.7778698719471</v>
      </c>
      <c r="O6" s="0" t="n">
        <v>3.6536598692939</v>
      </c>
      <c r="P6" s="0" t="n">
        <v>50</v>
      </c>
      <c r="Q6" s="0" t="n">
        <v>50</v>
      </c>
    </row>
    <row r="7" customFormat="false" ht="12.8" hidden="false" customHeight="false" outlineLevel="0" collapsed="false">
      <c r="A7" s="0" t="s">
        <v>344</v>
      </c>
      <c r="B7" s="0" t="s">
        <v>15</v>
      </c>
      <c r="C7" s="0" t="n">
        <v>1.35814966182904</v>
      </c>
      <c r="D7" s="0" t="n">
        <v>73</v>
      </c>
      <c r="E7" s="0" t="n">
        <v>455.134838190404</v>
      </c>
      <c r="F7" s="0" t="n">
        <v>464.296675954998</v>
      </c>
      <c r="G7" s="0" t="n">
        <v>6</v>
      </c>
      <c r="H7" s="0" t="n">
        <v>71.5820356802593</v>
      </c>
      <c r="I7" s="0" t="n">
        <v>0.00941955218722345</v>
      </c>
      <c r="J7" s="0" t="n">
        <v>2.55817546498052</v>
      </c>
      <c r="K7" s="0" t="n">
        <v>0.00267295999985321</v>
      </c>
      <c r="L7" s="0" t="n">
        <v>3.32396040711803E-032</v>
      </c>
      <c r="M7" s="0" t="n">
        <v>0.000919132197599056</v>
      </c>
      <c r="N7" s="0" t="n">
        <v>27.9816754793262</v>
      </c>
      <c r="O7" s="0" t="n">
        <v>3.52401539407277</v>
      </c>
      <c r="P7" s="0" t="n">
        <v>50</v>
      </c>
      <c r="Q7" s="0" t="n">
        <v>50</v>
      </c>
    </row>
    <row r="8" customFormat="false" ht="12.8" hidden="false" customHeight="false" outlineLevel="0" collapsed="false">
      <c r="A8" s="0" t="s">
        <v>345</v>
      </c>
      <c r="B8" s="0" t="s">
        <v>16</v>
      </c>
      <c r="C8" s="0" t="n">
        <v>1.68117089282712</v>
      </c>
      <c r="D8" s="0" t="n">
        <v>73</v>
      </c>
      <c r="E8" s="0" t="n">
        <v>486.108400489697</v>
      </c>
      <c r="F8" s="0" t="n">
        <v>495.270238254291</v>
      </c>
      <c r="G8" s="0" t="n">
        <v>7</v>
      </c>
      <c r="H8" s="0" t="n">
        <v>150.155582021423</v>
      </c>
      <c r="I8" s="0" t="n">
        <v>0.00270181328574126</v>
      </c>
      <c r="J8" s="0" t="n">
        <v>4.27427258120475</v>
      </c>
      <c r="K8" s="0" t="n">
        <v>0.002906713967928</v>
      </c>
      <c r="L8" s="0" t="n">
        <v>6.57131765188703E-037</v>
      </c>
      <c r="M8" s="0" t="n">
        <v>0.35709199232397</v>
      </c>
      <c r="N8" s="0" t="n">
        <v>35.1300903647798</v>
      </c>
      <c r="O8" s="0" t="n">
        <v>0.929507793182414</v>
      </c>
      <c r="P8" s="0" t="n">
        <v>50</v>
      </c>
      <c r="Q8" s="0" t="n">
        <v>50</v>
      </c>
    </row>
    <row r="9" customFormat="false" ht="12.8" hidden="false" customHeight="false" outlineLevel="0" collapsed="false">
      <c r="A9" s="0" t="s">
        <v>346</v>
      </c>
      <c r="B9" s="0" t="s">
        <v>17</v>
      </c>
      <c r="C9" s="0" t="n">
        <v>1.90494031906165</v>
      </c>
      <c r="D9" s="0" t="n">
        <v>73</v>
      </c>
      <c r="E9" s="0" t="n">
        <v>-38.4838722996466</v>
      </c>
      <c r="F9" s="0" t="n">
        <v>-29.322034535053</v>
      </c>
      <c r="G9" s="0" t="n">
        <v>8</v>
      </c>
      <c r="H9" s="0" t="n">
        <v>2.12033525207988</v>
      </c>
      <c r="I9" s="0" t="n">
        <v>-0.000304696439428411</v>
      </c>
      <c r="J9" s="0" t="n">
        <v>0.0654422357085873</v>
      </c>
      <c r="K9" s="0" t="n">
        <v>0.000102428467685229</v>
      </c>
      <c r="L9" s="0" t="n">
        <v>3.1748717444653E-035</v>
      </c>
      <c r="M9" s="0" t="n">
        <v>0.00450632805185527</v>
      </c>
      <c r="N9" s="0" t="n">
        <v>32.4001041394991</v>
      </c>
      <c r="O9" s="0" t="n">
        <v>-2.97472417887542</v>
      </c>
      <c r="P9" s="0" t="n">
        <v>50</v>
      </c>
      <c r="Q9" s="0" t="n">
        <v>50</v>
      </c>
    </row>
    <row r="10" customFormat="false" ht="12.8" hidden="false" customHeight="false" outlineLevel="0" collapsed="false">
      <c r="A10" s="0" t="s">
        <v>347</v>
      </c>
      <c r="B10" s="0" t="s">
        <v>18</v>
      </c>
      <c r="C10" s="0" t="n">
        <v>1.57685745232733</v>
      </c>
      <c r="D10" s="0" t="n">
        <v>101</v>
      </c>
      <c r="E10" s="0" t="n">
        <v>1354.4262974186</v>
      </c>
      <c r="F10" s="0" t="n">
        <v>1364.88677948597</v>
      </c>
      <c r="G10" s="0" t="n">
        <v>9</v>
      </c>
      <c r="H10" s="0" t="n">
        <v>1774.22086455798</v>
      </c>
      <c r="I10" s="0" t="n">
        <v>0.313221958994005</v>
      </c>
      <c r="J10" s="0" t="n">
        <v>114.948833697207</v>
      </c>
      <c r="K10" s="0" t="n">
        <v>0.0708567843622189</v>
      </c>
      <c r="L10" s="0" t="n">
        <v>1.38325613404415E-023</v>
      </c>
      <c r="M10" s="0" t="n">
        <v>3.75781554209767E-005</v>
      </c>
      <c r="N10" s="0" t="n">
        <v>15.4348748699056</v>
      </c>
      <c r="O10" s="0" t="n">
        <v>4.42049356054346</v>
      </c>
      <c r="P10" s="0" t="n">
        <v>66</v>
      </c>
      <c r="Q10" s="0" t="n">
        <v>66</v>
      </c>
    </row>
    <row r="11" customFormat="false" ht="12.8" hidden="false" customHeight="false" outlineLevel="0" collapsed="false">
      <c r="A11" s="0" t="s">
        <v>348</v>
      </c>
      <c r="B11" s="0" t="s">
        <v>19</v>
      </c>
      <c r="C11" s="0" t="n">
        <v>1.40098487903939</v>
      </c>
      <c r="D11" s="0" t="n">
        <v>106</v>
      </c>
      <c r="E11" s="0" t="n">
        <v>673.586253242657</v>
      </c>
      <c r="F11" s="0" t="n">
        <v>684.240009619105</v>
      </c>
      <c r="G11" s="0" t="n">
        <v>10</v>
      </c>
      <c r="H11" s="0" t="n">
        <v>54.882954498024</v>
      </c>
      <c r="I11" s="0" t="n">
        <v>0.0112371982354106</v>
      </c>
      <c r="J11" s="0" t="n">
        <v>4.41671660090962</v>
      </c>
      <c r="K11" s="0" t="n">
        <v>0.00182674614663127</v>
      </c>
      <c r="L11" s="0" t="n">
        <v>2.22983188995594E-019</v>
      </c>
      <c r="M11" s="0" t="n">
        <v>4.22421811591489E-008</v>
      </c>
      <c r="N11" s="0" t="n">
        <v>12.4261888314774</v>
      </c>
      <c r="O11" s="0" t="n">
        <v>6.15148320204934</v>
      </c>
      <c r="P11" s="0" t="n">
        <v>70</v>
      </c>
      <c r="Q11" s="0" t="n">
        <v>70</v>
      </c>
    </row>
    <row r="12" customFormat="false" ht="12.8" hidden="false" customHeight="false" outlineLevel="0" collapsed="false">
      <c r="A12" s="0" t="s">
        <v>349</v>
      </c>
      <c r="B12" s="0" t="s">
        <v>20</v>
      </c>
      <c r="C12" s="0" t="n">
        <v>1.77372808436944</v>
      </c>
      <c r="D12" s="0" t="n">
        <v>104</v>
      </c>
      <c r="E12" s="0" t="n">
        <v>676.992018818024</v>
      </c>
      <c r="F12" s="0" t="n">
        <v>687.56958241459</v>
      </c>
      <c r="G12" s="0" t="n">
        <v>11</v>
      </c>
      <c r="H12" s="0" t="n">
        <v>102.086113616545</v>
      </c>
      <c r="I12" s="0" t="n">
        <v>0.00278534904052324</v>
      </c>
      <c r="J12" s="0" t="n">
        <v>8.76981785981198</v>
      </c>
      <c r="K12" s="0" t="n">
        <v>0.00151598110344155</v>
      </c>
      <c r="L12" s="0" t="n">
        <v>6.14234079149392E-018</v>
      </c>
      <c r="M12" s="0" t="n">
        <v>0.070468186811879</v>
      </c>
      <c r="N12" s="0" t="n">
        <v>11.640619594206</v>
      </c>
      <c r="O12" s="0" t="n">
        <v>1.83732437970368</v>
      </c>
      <c r="P12" s="0" t="n">
        <v>69</v>
      </c>
      <c r="Q12" s="0" t="n">
        <v>69</v>
      </c>
    </row>
    <row r="13" customFormat="false" ht="12.8" hidden="false" customHeight="false" outlineLevel="0" collapsed="false">
      <c r="A13" s="0" t="s">
        <v>350</v>
      </c>
      <c r="B13" s="0" t="s">
        <v>21</v>
      </c>
      <c r="C13" s="0" t="n">
        <v>1.58817855792568</v>
      </c>
      <c r="D13" s="0" t="n">
        <v>104</v>
      </c>
      <c r="E13" s="0" t="n">
        <v>-91.5930666089505</v>
      </c>
      <c r="F13" s="0" t="n">
        <v>-81.015503012385</v>
      </c>
      <c r="G13" s="0" t="n">
        <v>12</v>
      </c>
      <c r="H13" s="0" t="n">
        <v>1.88495504876741</v>
      </c>
      <c r="I13" s="0" t="n">
        <v>-0.0003135353846685</v>
      </c>
      <c r="J13" s="0" t="n">
        <v>0.057878052974938</v>
      </c>
      <c r="K13" s="0" t="n">
        <v>7.14080725353751E-005</v>
      </c>
      <c r="L13" s="0" t="n">
        <v>1.28201326611125E-043</v>
      </c>
      <c r="M13" s="0" t="n">
        <v>3.98005033304467E-005</v>
      </c>
      <c r="N13" s="0" t="n">
        <v>32.5676997044738</v>
      </c>
      <c r="O13" s="0" t="n">
        <v>-4.39075546414135</v>
      </c>
      <c r="P13" s="0" t="n">
        <v>69</v>
      </c>
      <c r="Q13" s="0" t="n">
        <v>69</v>
      </c>
    </row>
    <row r="14" customFormat="false" ht="12.8" hidden="false" customHeight="false" outlineLevel="0" collapsed="false">
      <c r="A14" s="0" t="s">
        <v>351</v>
      </c>
      <c r="B14" s="0" t="s">
        <v>22</v>
      </c>
      <c r="C14" s="0" t="n">
        <v>1.07637429344935</v>
      </c>
      <c r="D14" s="0" t="n">
        <v>17</v>
      </c>
      <c r="E14" s="0" t="n">
        <v>122.663064205167</v>
      </c>
      <c r="F14" s="0" t="n">
        <v>125.995917581392</v>
      </c>
      <c r="G14" s="0" t="n">
        <v>13</v>
      </c>
      <c r="H14" s="0" t="n">
        <v>12.169819050915</v>
      </c>
      <c r="I14" s="0" t="n">
        <v>-0.0450042822940311</v>
      </c>
      <c r="J14" s="0" t="n">
        <v>4.55679767712257</v>
      </c>
      <c r="K14" s="0" t="n">
        <v>0.0156836457571598</v>
      </c>
      <c r="L14" s="0" t="n">
        <v>0.0234645170867204</v>
      </c>
      <c r="M14" s="0" t="n">
        <v>0.0166829182892223</v>
      </c>
      <c r="N14" s="0" t="n">
        <v>2.67069550004681</v>
      </c>
      <c r="O14" s="0" t="n">
        <v>-2.86950387625823</v>
      </c>
      <c r="P14" s="0" t="n">
        <v>10</v>
      </c>
      <c r="Q14" s="0" t="n">
        <v>10</v>
      </c>
    </row>
    <row r="15" customFormat="false" ht="12.8" hidden="false" customHeight="false" outlineLevel="0" collapsed="false">
      <c r="A15" s="0" t="s">
        <v>352</v>
      </c>
      <c r="B15" s="0" t="s">
        <v>25</v>
      </c>
      <c r="C15" s="0" t="n">
        <v>0.775325160267375</v>
      </c>
      <c r="D15" s="0" t="n">
        <v>6</v>
      </c>
      <c r="E15" s="0" t="n">
        <v>26.3314435571193</v>
      </c>
      <c r="F15" s="0" t="n">
        <v>25.4984814340315</v>
      </c>
      <c r="G15" s="0" t="n">
        <v>14</v>
      </c>
      <c r="H15" s="0" t="n">
        <v>2.98606918579381</v>
      </c>
      <c r="I15" s="0" t="n">
        <v>-0.00321912526082471</v>
      </c>
      <c r="J15" s="0" t="n">
        <v>1.62343487031775</v>
      </c>
      <c r="K15" s="0" t="n">
        <v>0.00233037432101713</v>
      </c>
      <c r="L15" s="0" t="n">
        <v>0.207235837531879</v>
      </c>
      <c r="M15" s="0" t="n">
        <v>0.301247007942723</v>
      </c>
      <c r="N15" s="0" t="n">
        <v>1.83935262226402</v>
      </c>
      <c r="O15" s="0" t="n">
        <v>-1.38137690232515</v>
      </c>
      <c r="P15" s="0" t="n">
        <v>2</v>
      </c>
      <c r="Q15" s="0" t="n">
        <v>2</v>
      </c>
    </row>
    <row r="16" customFormat="false" ht="12.8" hidden="false" customHeight="false" outlineLevel="0" collapsed="false">
      <c r="A16" s="0" t="s">
        <v>353</v>
      </c>
      <c r="B16" s="0" t="s">
        <v>27</v>
      </c>
      <c r="C16" s="0" t="n">
        <v>0.941137130495501</v>
      </c>
      <c r="D16" s="0" t="n">
        <v>4</v>
      </c>
      <c r="E16" s="0" t="n">
        <v>-5.76781418871049</v>
      </c>
      <c r="F16" s="0" t="n">
        <v>-8.22263674423092</v>
      </c>
      <c r="G16" s="0" t="n">
        <v>15</v>
      </c>
      <c r="H16" s="0" t="n">
        <v>3.1498717948718</v>
      </c>
      <c r="I16" s="0" t="n">
        <v>0.00135897435897435</v>
      </c>
      <c r="J16" s="0" t="n">
        <v>0.0573673899068538</v>
      </c>
      <c r="K16" s="0" t="n">
        <v>0.000693138153380173</v>
      </c>
      <c r="L16" s="0" t="n">
        <v>0.000331534256474676</v>
      </c>
      <c r="M16" s="0" t="n">
        <v>0.1889707704447</v>
      </c>
      <c r="N16" s="0" t="n">
        <v>54.9070090165541</v>
      </c>
      <c r="O16" s="0" t="n">
        <v>1.96061110234251</v>
      </c>
      <c r="P16" s="0" t="n">
        <v>2</v>
      </c>
      <c r="Q16" s="0" t="n">
        <v>2</v>
      </c>
    </row>
    <row r="17" customFormat="false" ht="12.8" hidden="false" customHeight="false" outlineLevel="0" collapsed="false">
      <c r="A17" s="0" t="s">
        <v>354</v>
      </c>
      <c r="B17" s="0" t="s">
        <v>29</v>
      </c>
      <c r="C17" s="0" t="n">
        <v>0.942286258441636</v>
      </c>
      <c r="D17" s="0" t="n">
        <v>4</v>
      </c>
      <c r="E17" s="0" t="n">
        <v>36.2427184367719</v>
      </c>
      <c r="F17" s="0" t="n">
        <v>33.7878958812514</v>
      </c>
      <c r="G17" s="0" t="n">
        <v>16</v>
      </c>
      <c r="H17" s="0" t="n">
        <v>267.111602564102</v>
      </c>
      <c r="I17" s="0" t="n">
        <v>0.217012820512822</v>
      </c>
      <c r="J17" s="0" t="n">
        <v>10.946692118589</v>
      </c>
      <c r="K17" s="0" t="n">
        <v>0.132262771114723</v>
      </c>
      <c r="L17" s="0" t="n">
        <v>0.00167528185557284</v>
      </c>
      <c r="M17" s="0" t="n">
        <v>0.242534436332615</v>
      </c>
      <c r="N17" s="0" t="n">
        <v>24.4011249855571</v>
      </c>
      <c r="O17" s="0" t="n">
        <v>1.64077025366865</v>
      </c>
      <c r="P17" s="0" t="n">
        <v>2</v>
      </c>
      <c r="Q17" s="0" t="n">
        <v>2</v>
      </c>
    </row>
    <row r="18" customFormat="false" ht="12.8" hidden="false" customHeight="false" outlineLevel="0" collapsed="false">
      <c r="A18" s="0" t="s">
        <v>355</v>
      </c>
      <c r="B18" s="0" t="s">
        <v>31</v>
      </c>
      <c r="C18" s="0" t="n">
        <v>0.9417954724421</v>
      </c>
      <c r="D18" s="0" t="n">
        <v>4</v>
      </c>
      <c r="E18" s="0" t="n">
        <v>31.4321301812478</v>
      </c>
      <c r="F18" s="0" t="n">
        <v>28.9773076257273</v>
      </c>
      <c r="G18" s="0" t="n">
        <v>17</v>
      </c>
      <c r="H18" s="0" t="n">
        <v>255.626538461538</v>
      </c>
      <c r="I18" s="0" t="n">
        <v>0.455192307692309</v>
      </c>
      <c r="J18" s="0" t="n">
        <v>5.99972592523446</v>
      </c>
      <c r="K18" s="0" t="n">
        <v>0.072491339685431</v>
      </c>
      <c r="L18" s="0" t="n">
        <v>0.000550417540170503</v>
      </c>
      <c r="M18" s="0" t="n">
        <v>0.0244361480333954</v>
      </c>
      <c r="N18" s="0" t="n">
        <v>42.6063692987024</v>
      </c>
      <c r="O18" s="0" t="n">
        <v>6.27926466344215</v>
      </c>
      <c r="P18" s="0" t="n">
        <v>2</v>
      </c>
      <c r="Q18" s="0" t="n">
        <v>2</v>
      </c>
    </row>
    <row r="19" customFormat="false" ht="12.8" hidden="false" customHeight="false" outlineLevel="0" collapsed="false">
      <c r="A19" s="0" t="s">
        <v>356</v>
      </c>
      <c r="B19" s="0" t="s">
        <v>33</v>
      </c>
      <c r="C19" s="0" t="n">
        <v>0.945369119897716</v>
      </c>
      <c r="D19" s="0" t="n">
        <v>4</v>
      </c>
      <c r="E19" s="0" t="n">
        <v>-5.03807183518748</v>
      </c>
      <c r="F19" s="0" t="n">
        <v>-7.49289439070791</v>
      </c>
      <c r="G19" s="0" t="n">
        <v>18</v>
      </c>
      <c r="H19" s="0" t="n">
        <v>2.99179487179487</v>
      </c>
      <c r="I19" s="0" t="n">
        <v>0.000974358974358963</v>
      </c>
      <c r="J19" s="0" t="n">
        <v>0.0628464101701452</v>
      </c>
      <c r="K19" s="0" t="n">
        <v>0.000759338097177478</v>
      </c>
      <c r="L19" s="0" t="n">
        <v>0.000440970953235324</v>
      </c>
      <c r="M19" s="0" t="n">
        <v>0.32803853709475</v>
      </c>
      <c r="N19" s="0" t="n">
        <v>47.6048649985756</v>
      </c>
      <c r="O19" s="0" t="n">
        <v>1.28316882556102</v>
      </c>
      <c r="P19" s="0" t="n">
        <v>2</v>
      </c>
      <c r="Q19" s="0" t="n">
        <v>2</v>
      </c>
    </row>
    <row r="20" customFormat="false" ht="12.8" hidden="false" customHeight="false" outlineLevel="0" collapsed="false">
      <c r="A20" s="0" t="s">
        <v>357</v>
      </c>
      <c r="B20" s="0" t="s">
        <v>35</v>
      </c>
      <c r="C20" s="0" t="n">
        <v>0.947127230351928</v>
      </c>
      <c r="D20" s="0" t="n">
        <v>4</v>
      </c>
      <c r="E20" s="0" t="n">
        <v>39.1655097062245</v>
      </c>
      <c r="F20" s="0" t="n">
        <v>36.710687150704</v>
      </c>
      <c r="G20" s="0" t="n">
        <v>19</v>
      </c>
      <c r="H20" s="0" t="n">
        <v>294.640641025641</v>
      </c>
      <c r="I20" s="0" t="n">
        <v>0.415205128205127</v>
      </c>
      <c r="J20" s="0" t="n">
        <v>15.7743661929831</v>
      </c>
      <c r="K20" s="0" t="n">
        <v>0.190592862451929</v>
      </c>
      <c r="L20" s="0" t="n">
        <v>0.00285401472637646</v>
      </c>
      <c r="M20" s="0" t="n">
        <v>0.161238691086129</v>
      </c>
      <c r="N20" s="0" t="n">
        <v>18.6784456136631</v>
      </c>
      <c r="O20" s="0" t="n">
        <v>2.17849253567851</v>
      </c>
      <c r="P20" s="0" t="n">
        <v>2</v>
      </c>
      <c r="Q20" s="0" t="n">
        <v>2</v>
      </c>
    </row>
    <row r="21" customFormat="false" ht="12.8" hidden="false" customHeight="false" outlineLevel="0" collapsed="false">
      <c r="A21" s="0" t="s">
        <v>358</v>
      </c>
      <c r="B21" s="0" t="s">
        <v>37</v>
      </c>
      <c r="C21" s="0" t="n">
        <v>0.947137380485726</v>
      </c>
      <c r="D21" s="0" t="n">
        <v>4</v>
      </c>
      <c r="E21" s="0" t="n">
        <v>39.0047878612239</v>
      </c>
      <c r="F21" s="0" t="n">
        <v>36.5499653057034</v>
      </c>
      <c r="G21" s="0" t="n">
        <v>20</v>
      </c>
      <c r="H21" s="0" t="n">
        <v>288.087948717949</v>
      </c>
      <c r="I21" s="0" t="n">
        <v>0.405743589743589</v>
      </c>
      <c r="J21" s="0" t="n">
        <v>15.4606177304941</v>
      </c>
      <c r="K21" s="0" t="n">
        <v>0.186802014892548</v>
      </c>
      <c r="L21" s="0" t="n">
        <v>0.00286769023406807</v>
      </c>
      <c r="M21" s="0" t="n">
        <v>0.161976241018068</v>
      </c>
      <c r="N21" s="0" t="n">
        <v>18.6336635275401</v>
      </c>
      <c r="O21" s="0" t="n">
        <v>2.17205146302613</v>
      </c>
      <c r="P21" s="0" t="n">
        <v>2</v>
      </c>
      <c r="Q21" s="0" t="n">
        <v>2</v>
      </c>
    </row>
    <row r="22" customFormat="false" ht="12.8" hidden="false" customHeight="false" outlineLevel="0" collapsed="false">
      <c r="A22" s="0" t="s">
        <v>359</v>
      </c>
      <c r="B22" s="0" t="s">
        <v>41</v>
      </c>
      <c r="C22" s="0" t="n">
        <v>0.999504038545875</v>
      </c>
      <c r="D22" s="0" t="n">
        <v>10</v>
      </c>
      <c r="E22" s="0" t="n">
        <v>40.4918882888313</v>
      </c>
      <c r="F22" s="0" t="n">
        <v>41.7022286608075</v>
      </c>
      <c r="G22" s="0" t="n">
        <v>21</v>
      </c>
      <c r="H22" s="0" t="n">
        <v>77.2526882315291</v>
      </c>
      <c r="I22" s="0" t="n">
        <v>0.000781739831894062</v>
      </c>
      <c r="J22" s="0" t="n">
        <v>0.86420190105314</v>
      </c>
      <c r="K22" s="0" t="n">
        <v>0.00218464726314843</v>
      </c>
      <c r="L22" s="0" t="n">
        <v>1.32025492354139E-010</v>
      </c>
      <c r="M22" s="0" t="n">
        <v>0.732719385697732</v>
      </c>
      <c r="N22" s="0" t="n">
        <v>89.3919443331319</v>
      </c>
      <c r="O22" s="0" t="n">
        <v>0.357833433836567</v>
      </c>
      <c r="P22" s="0" t="n">
        <v>6</v>
      </c>
      <c r="Q22" s="0" t="n">
        <v>6</v>
      </c>
    </row>
    <row r="23" customFormat="false" ht="12.8" hidden="false" customHeight="false" outlineLevel="0" collapsed="false">
      <c r="A23" s="0" t="s">
        <v>360</v>
      </c>
      <c r="B23" s="0" t="s">
        <v>44</v>
      </c>
      <c r="C23" s="0" t="n">
        <v>1.11247621344085</v>
      </c>
      <c r="D23" s="0" t="n">
        <v>19</v>
      </c>
      <c r="E23" s="0" t="n">
        <v>113.483015389318</v>
      </c>
      <c r="F23" s="0" t="n">
        <v>117.260771305984</v>
      </c>
      <c r="G23" s="0" t="n">
        <v>22</v>
      </c>
      <c r="H23" s="0" t="n">
        <v>65.9915066309058</v>
      </c>
      <c r="I23" s="0" t="n">
        <v>-0.00750192037499056</v>
      </c>
      <c r="J23" s="0" t="n">
        <v>3.7089342011519</v>
      </c>
      <c r="K23" s="0" t="n">
        <v>0.00422069756500816</v>
      </c>
      <c r="L23" s="0" t="n">
        <v>1.65235378461406E-010</v>
      </c>
      <c r="M23" s="0" t="n">
        <v>0.0988884224826922</v>
      </c>
      <c r="N23" s="0" t="n">
        <v>17.7925794990945</v>
      </c>
      <c r="O23" s="0" t="n">
        <v>-1.7774124441385</v>
      </c>
      <c r="P23" s="0" t="n">
        <v>13</v>
      </c>
      <c r="Q23" s="0" t="n">
        <v>13</v>
      </c>
    </row>
    <row r="24" customFormat="false" ht="12.8" hidden="false" customHeight="false" outlineLevel="0" collapsed="false">
      <c r="A24" s="0" t="s">
        <v>361</v>
      </c>
      <c r="B24" s="0" t="s">
        <v>45</v>
      </c>
      <c r="C24" s="0" t="n">
        <v>0.963541471343061</v>
      </c>
      <c r="D24" s="0" t="n">
        <v>7</v>
      </c>
      <c r="E24" s="0" t="n">
        <v>41.9068989818084</v>
      </c>
      <c r="F24" s="0" t="n">
        <v>41.6905395780296</v>
      </c>
      <c r="G24" s="0" t="n">
        <v>23</v>
      </c>
      <c r="H24" s="0" t="n">
        <v>78.5313433940469</v>
      </c>
      <c r="I24" s="0" t="n">
        <v>0.00237830783908983</v>
      </c>
      <c r="J24" s="0" t="n">
        <v>1.88542515952745</v>
      </c>
      <c r="K24" s="0" t="n">
        <v>0.00687213184291176</v>
      </c>
      <c r="L24" s="0" t="n">
        <v>1.98586304864918E-006</v>
      </c>
      <c r="M24" s="0" t="n">
        <v>0.746719295476594</v>
      </c>
      <c r="N24" s="0" t="n">
        <v>41.6517956160772</v>
      </c>
      <c r="O24" s="0" t="n">
        <v>0.346080065612089</v>
      </c>
      <c r="P24" s="0" t="n">
        <v>4</v>
      </c>
      <c r="Q24" s="0" t="n">
        <v>4</v>
      </c>
    </row>
    <row r="25" customFormat="false" ht="12.8" hidden="false" customHeight="false" outlineLevel="0" collapsed="false">
      <c r="A25" s="0" t="s">
        <v>362</v>
      </c>
      <c r="B25" s="0" t="s">
        <v>49</v>
      </c>
      <c r="C25" s="0" t="n">
        <v>0.939563040742922</v>
      </c>
      <c r="D25" s="0" t="n">
        <v>9</v>
      </c>
      <c r="E25" s="0" t="n">
        <v>125.864455187207</v>
      </c>
      <c r="F25" s="0" t="n">
        <v>126.653353496552</v>
      </c>
      <c r="G25" s="0" t="n">
        <v>24</v>
      </c>
      <c r="H25" s="0" t="n">
        <v>2882.32856085912</v>
      </c>
      <c r="I25" s="0" t="n">
        <v>-0.208674355790473</v>
      </c>
      <c r="J25" s="0" t="n">
        <v>156.703223787558</v>
      </c>
      <c r="K25" s="0" t="n">
        <v>0.374479814087897</v>
      </c>
      <c r="L25" s="0" t="n">
        <v>1.6644295959971E-006</v>
      </c>
      <c r="M25" s="0" t="n">
        <v>0.597522604615969</v>
      </c>
      <c r="N25" s="0" t="n">
        <v>18.3935498657429</v>
      </c>
      <c r="O25" s="0" t="n">
        <v>-0.557237928294562</v>
      </c>
      <c r="P25" s="0" t="n">
        <v>6</v>
      </c>
      <c r="Q25" s="0" t="n">
        <v>6</v>
      </c>
    </row>
    <row r="26" customFormat="false" ht="12.8" hidden="false" customHeight="false" outlineLevel="0" collapsed="false">
      <c r="A26" s="0" t="s">
        <v>363</v>
      </c>
      <c r="B26" s="0" t="s">
        <v>56</v>
      </c>
      <c r="C26" s="0" t="n">
        <v>1.00000000000014</v>
      </c>
      <c r="D26" s="0" t="n">
        <v>5</v>
      </c>
      <c r="E26" s="0" t="n">
        <v>-5.67438572709251</v>
      </c>
      <c r="F26" s="0" t="n">
        <v>-7.23663407735611</v>
      </c>
      <c r="G26" s="0" t="n">
        <v>25</v>
      </c>
      <c r="H26" s="0" t="n">
        <v>86.4200000000001</v>
      </c>
      <c r="I26" s="0" t="n">
        <v>0.494999999999992</v>
      </c>
      <c r="J26" s="0" t="n">
        <v>0.0616441400513684</v>
      </c>
      <c r="K26" s="0" t="n">
        <v>0.012583057392117</v>
      </c>
      <c r="L26" s="0" t="n">
        <v>8.00391669704407E-010</v>
      </c>
      <c r="M26" s="0" t="n">
        <v>3.61413447166557E-005</v>
      </c>
      <c r="N26" s="0" t="n">
        <v>1401.91752091903</v>
      </c>
      <c r="O26" s="0" t="n">
        <v>39.338611004834</v>
      </c>
      <c r="P26" s="0" t="n">
        <v>3</v>
      </c>
      <c r="Q26" s="0" t="n">
        <v>3</v>
      </c>
    </row>
    <row r="27" customFormat="false" ht="12.8" hidden="false" customHeight="false" outlineLevel="0" collapsed="false">
      <c r="A27" s="0" t="s">
        <v>364</v>
      </c>
      <c r="B27" s="0" t="s">
        <v>64</v>
      </c>
      <c r="C27" s="0" t="n">
        <v>1.26857042235051</v>
      </c>
      <c r="D27" s="0" t="n">
        <v>15</v>
      </c>
      <c r="E27" s="0" t="n">
        <v>76.0871978210966</v>
      </c>
      <c r="F27" s="0" t="n">
        <v>78.9193986255055</v>
      </c>
      <c r="G27" s="0" t="n">
        <v>26</v>
      </c>
      <c r="H27" s="0" t="n">
        <v>74.425218826269</v>
      </c>
      <c r="I27" s="0" t="n">
        <v>0.000749475566403989</v>
      </c>
      <c r="J27" s="0" t="n">
        <v>1.38899993035236</v>
      </c>
      <c r="K27" s="0" t="n">
        <v>0.0037900897000149</v>
      </c>
      <c r="L27" s="0" t="n">
        <v>1.2416534070423E-013</v>
      </c>
      <c r="M27" s="0" t="n">
        <v>0.847205522531665</v>
      </c>
      <c r="N27" s="0" t="n">
        <v>53.581873691951</v>
      </c>
      <c r="O27" s="0" t="n">
        <v>0.197746128911155</v>
      </c>
      <c r="P27" s="0" t="n">
        <v>10</v>
      </c>
      <c r="Q27" s="0" t="n">
        <v>10</v>
      </c>
    </row>
    <row r="28" customFormat="false" ht="12.8" hidden="false" customHeight="false" outlineLevel="0" collapsed="false">
      <c r="A28" s="0" t="s">
        <v>314</v>
      </c>
      <c r="B28" s="0" t="s">
        <v>65</v>
      </c>
      <c r="C28" s="0" t="n">
        <v>1</v>
      </c>
      <c r="D28" s="0" t="n">
        <v>5</v>
      </c>
      <c r="E28" s="0" t="n">
        <v>16.9610807812978</v>
      </c>
      <c r="F28" s="0" t="n">
        <v>15.3988324310342</v>
      </c>
      <c r="G28" s="0" t="n">
        <v>27</v>
      </c>
      <c r="H28" s="0" t="n">
        <v>70.9621621621622</v>
      </c>
      <c r="I28" s="0" t="n">
        <v>0.0122702702702703</v>
      </c>
      <c r="J28" s="0" t="n">
        <v>0.653797135178868</v>
      </c>
      <c r="K28" s="0" t="n">
        <v>0.00397888265507522</v>
      </c>
      <c r="L28" s="0" t="n">
        <v>1.72419574104739E-006</v>
      </c>
      <c r="M28" s="0" t="n">
        <v>0.0539729338921909</v>
      </c>
      <c r="N28" s="0" t="n">
        <v>108.538502761637</v>
      </c>
      <c r="O28" s="0" t="n">
        <v>3.08384823930886</v>
      </c>
      <c r="P28" s="0" t="n">
        <v>3</v>
      </c>
      <c r="Q28" s="0" t="n">
        <v>3</v>
      </c>
    </row>
    <row r="29" customFormat="false" ht="12.8" hidden="false" customHeight="false" outlineLevel="0" collapsed="false">
      <c r="A29" s="0" t="s">
        <v>365</v>
      </c>
      <c r="B29" s="0" t="s">
        <v>66</v>
      </c>
      <c r="C29" s="0" t="n">
        <v>1.26330837362238</v>
      </c>
      <c r="D29" s="0" t="n">
        <v>20</v>
      </c>
      <c r="E29" s="0" t="n">
        <v>120.751187389551</v>
      </c>
      <c r="F29" s="0" t="n">
        <v>124.734116483767</v>
      </c>
      <c r="G29" s="0" t="n">
        <v>28</v>
      </c>
      <c r="H29" s="0" t="n">
        <v>68.0998858089502</v>
      </c>
      <c r="I29" s="0" t="n">
        <v>-0.00208189686276871</v>
      </c>
      <c r="J29" s="0" t="n">
        <v>1.16812011823784</v>
      </c>
      <c r="K29" s="0" t="n">
        <v>0.00619093728939587</v>
      </c>
      <c r="L29" s="0" t="n">
        <v>4.10282817833162E-018</v>
      </c>
      <c r="M29" s="0" t="n">
        <v>0.741645892667032</v>
      </c>
      <c r="N29" s="0" t="n">
        <v>58.2987012600058</v>
      </c>
      <c r="O29" s="0" t="n">
        <v>-0.336281368305036</v>
      </c>
      <c r="P29" s="0" t="n">
        <v>14</v>
      </c>
      <c r="Q29" s="0" t="n">
        <v>14</v>
      </c>
    </row>
    <row r="30" customFormat="false" ht="12.8" hidden="false" customHeight="false" outlineLevel="0" collapsed="false">
      <c r="A30" s="0" t="s">
        <v>366</v>
      </c>
      <c r="B30" s="0" t="s">
        <v>67</v>
      </c>
      <c r="C30" s="0" t="n">
        <v>0.859817256331534</v>
      </c>
      <c r="D30" s="0" t="n">
        <v>3</v>
      </c>
      <c r="E30" s="0" t="n">
        <v>-5.694866435989</v>
      </c>
      <c r="F30" s="0" t="n">
        <v>-9.30041728131656</v>
      </c>
      <c r="G30" s="0" t="n">
        <v>29</v>
      </c>
      <c r="H30" s="0" t="n">
        <v>73.5614285714286</v>
      </c>
      <c r="I30" s="0" t="n">
        <v>0.00923809523809535</v>
      </c>
      <c r="J30" s="0" t="n">
        <v>0.0412063003067181</v>
      </c>
      <c r="K30" s="0" t="n">
        <v>0.000659828879073878</v>
      </c>
      <c r="L30" s="0" t="n">
        <v>0.000356610023582135</v>
      </c>
      <c r="M30" s="0" t="n">
        <v>0.0453933377469508</v>
      </c>
      <c r="N30" s="0" t="n">
        <v>1785.19857458388</v>
      </c>
      <c r="O30" s="0" t="n">
        <v>14.0007440278482</v>
      </c>
      <c r="P30" s="0" t="n">
        <v>1</v>
      </c>
      <c r="Q30" s="0" t="n">
        <v>1</v>
      </c>
    </row>
    <row r="31" customFormat="false" ht="12.8" hidden="false" customHeight="false" outlineLevel="0" collapsed="false">
      <c r="A31" s="0" t="s">
        <v>367</v>
      </c>
      <c r="B31" s="0" t="s">
        <v>68</v>
      </c>
      <c r="C31" s="0" t="n">
        <v>1</v>
      </c>
      <c r="D31" s="0" t="n">
        <v>5</v>
      </c>
      <c r="E31" s="0" t="n">
        <v>49.1320035084361</v>
      </c>
      <c r="F31" s="0" t="n">
        <v>47.5697551581725</v>
      </c>
      <c r="G31" s="0" t="n">
        <v>30</v>
      </c>
      <c r="H31" s="0" t="n">
        <v>2985.6</v>
      </c>
      <c r="I31" s="0" t="n">
        <v>32.4</v>
      </c>
      <c r="J31" s="0" t="n">
        <v>14.7945936175273</v>
      </c>
      <c r="K31" s="0" t="n">
        <v>3.01993377410831</v>
      </c>
      <c r="L31" s="0" t="n">
        <v>2.68316024803547E-007</v>
      </c>
      <c r="M31" s="0" t="n">
        <v>0.00173144709754131</v>
      </c>
      <c r="N31" s="0" t="n">
        <v>201.803447744785</v>
      </c>
      <c r="O31" s="0" t="n">
        <v>10.7287120922268</v>
      </c>
      <c r="P31" s="0" t="n">
        <v>3</v>
      </c>
      <c r="Q31" s="0" t="n">
        <v>3</v>
      </c>
    </row>
    <row r="32" customFormat="false" ht="12.8" hidden="false" customHeight="false" outlineLevel="0" collapsed="false">
      <c r="A32" s="0" t="s">
        <v>368</v>
      </c>
      <c r="B32" s="0" t="s">
        <v>70</v>
      </c>
      <c r="C32" s="0" t="n">
        <v>1.12011536623802</v>
      </c>
      <c r="D32" s="0" t="n">
        <v>10</v>
      </c>
      <c r="E32" s="0" t="n">
        <v>71.9301068549977</v>
      </c>
      <c r="F32" s="0" t="n">
        <v>73.1404472269739</v>
      </c>
      <c r="G32" s="0" t="n">
        <v>31</v>
      </c>
      <c r="H32" s="0" t="n">
        <v>78.8385123967477</v>
      </c>
      <c r="I32" s="0" t="n">
        <v>0.0181873278229484</v>
      </c>
      <c r="J32" s="0" t="n">
        <v>9.91838612087287</v>
      </c>
      <c r="K32" s="0" t="n">
        <v>0.0230669688465007</v>
      </c>
      <c r="L32" s="0" t="n">
        <v>9.49673178939533E-005</v>
      </c>
      <c r="M32" s="0" t="n">
        <v>0.456296127354017</v>
      </c>
      <c r="N32" s="0" t="n">
        <v>7.94872385849499</v>
      </c>
      <c r="O32" s="0" t="n">
        <v>0.788457640185673</v>
      </c>
      <c r="P32" s="0" t="n">
        <v>7</v>
      </c>
      <c r="Q32" s="0" t="n">
        <v>7</v>
      </c>
    </row>
    <row r="33" customFormat="false" ht="12.8" hidden="false" customHeight="false" outlineLevel="0" collapsed="false">
      <c r="A33" s="0" t="s">
        <v>369</v>
      </c>
      <c r="B33" s="0" t="s">
        <v>74</v>
      </c>
      <c r="C33" s="0" t="n">
        <v>0.949748144175023</v>
      </c>
      <c r="D33" s="0" t="n">
        <v>11</v>
      </c>
      <c r="E33" s="0" t="n">
        <v>53.1191558672923</v>
      </c>
      <c r="F33" s="0" t="n">
        <v>54.7107369584858</v>
      </c>
      <c r="G33" s="0" t="n">
        <v>32</v>
      </c>
      <c r="H33" s="0" t="n">
        <v>22.0823925147452</v>
      </c>
      <c r="I33" s="0" t="n">
        <v>0.00660458428628633</v>
      </c>
      <c r="J33" s="0" t="n">
        <v>4.11925788245961</v>
      </c>
      <c r="K33" s="0" t="n">
        <v>0.0043340756965533</v>
      </c>
      <c r="L33" s="0" t="n">
        <v>0.00105191609242304</v>
      </c>
      <c r="M33" s="0" t="n">
        <v>0.171362385121176</v>
      </c>
      <c r="N33" s="0" t="n">
        <v>5.36076962036661</v>
      </c>
      <c r="O33" s="0" t="n">
        <v>1.52387377348731</v>
      </c>
      <c r="P33" s="0" t="n">
        <v>7</v>
      </c>
      <c r="Q33" s="0" t="n">
        <v>7</v>
      </c>
    </row>
    <row r="34" customFormat="false" ht="12.8" hidden="false" customHeight="false" outlineLevel="0" collapsed="false">
      <c r="A34" s="0" t="s">
        <v>370</v>
      </c>
      <c r="B34" s="0" t="s">
        <v>82</v>
      </c>
      <c r="C34" s="0" t="n">
        <v>0.914021643701498</v>
      </c>
      <c r="D34" s="0" t="n">
        <v>4</v>
      </c>
      <c r="E34" s="0" t="n">
        <v>-0.527424944411262</v>
      </c>
      <c r="F34" s="0" t="n">
        <v>-2.9822474999317</v>
      </c>
      <c r="G34" s="0" t="n">
        <v>33</v>
      </c>
      <c r="H34" s="0" t="n">
        <v>2.227</v>
      </c>
      <c r="I34" s="0" t="n">
        <v>-0.00116</v>
      </c>
      <c r="J34" s="0" t="n">
        <v>0.0986052737112086</v>
      </c>
      <c r="K34" s="0" t="n">
        <v>0.00105413471624836</v>
      </c>
      <c r="L34" s="0" t="n">
        <v>0.00195472204252751</v>
      </c>
      <c r="M34" s="0" t="n">
        <v>0.38589085266294</v>
      </c>
      <c r="N34" s="0" t="n">
        <v>22.5849989172217</v>
      </c>
      <c r="O34" s="0" t="n">
        <v>-1.10042860947453</v>
      </c>
      <c r="P34" s="0" t="n">
        <v>2</v>
      </c>
      <c r="Q34" s="0" t="n">
        <v>2</v>
      </c>
    </row>
    <row r="35" customFormat="false" ht="12.8" hidden="false" customHeight="false" outlineLevel="0" collapsed="false">
      <c r="A35" s="0" t="s">
        <v>371</v>
      </c>
      <c r="B35" s="0" t="s">
        <v>84</v>
      </c>
      <c r="C35" s="0" t="n">
        <v>0.931197461804556</v>
      </c>
      <c r="D35" s="0" t="n">
        <v>4</v>
      </c>
      <c r="E35" s="0" t="n">
        <v>-11.0123002468778</v>
      </c>
      <c r="F35" s="0" t="n">
        <v>-13.4671228023982</v>
      </c>
      <c r="G35" s="0" t="n">
        <v>34</v>
      </c>
      <c r="H35" s="0" t="n">
        <v>2.369</v>
      </c>
      <c r="I35" s="0" t="n">
        <v>-0.000920000000000005</v>
      </c>
      <c r="J35" s="0" t="n">
        <v>0.0265894716112545</v>
      </c>
      <c r="K35" s="0" t="n">
        <v>0.000284253408071044</v>
      </c>
      <c r="L35" s="0" t="n">
        <v>0.000125952628694548</v>
      </c>
      <c r="M35" s="0" t="n">
        <v>0.0836580661769673</v>
      </c>
      <c r="N35" s="0" t="n">
        <v>89.0954147053179</v>
      </c>
      <c r="O35" s="0" t="n">
        <v>-3.23654870575929</v>
      </c>
      <c r="P35" s="0" t="n">
        <v>2</v>
      </c>
      <c r="Q35" s="0" t="n">
        <v>2</v>
      </c>
    </row>
    <row r="36" customFormat="false" ht="12.8" hidden="false" customHeight="false" outlineLevel="0" collapsed="false">
      <c r="A36" s="0" t="s">
        <v>372</v>
      </c>
      <c r="B36" s="0" t="s">
        <v>92</v>
      </c>
      <c r="C36" s="0" t="n">
        <v>0.96379030859241</v>
      </c>
      <c r="D36" s="0" t="n">
        <v>13</v>
      </c>
      <c r="E36" s="0" t="n">
        <v>21.683204001502</v>
      </c>
      <c r="F36" s="0" t="n">
        <v>23.9430014313481</v>
      </c>
      <c r="G36" s="0" t="n">
        <v>35</v>
      </c>
      <c r="H36" s="0" t="n">
        <v>4.47428249552316</v>
      </c>
      <c r="I36" s="0" t="n">
        <v>0.00179852067132598</v>
      </c>
      <c r="J36" s="0" t="n">
        <v>0.500900623317854</v>
      </c>
      <c r="K36" s="0" t="n">
        <v>0.00137340943868416</v>
      </c>
      <c r="L36" s="0" t="n">
        <v>9.08022437805213E-006</v>
      </c>
      <c r="M36" s="0" t="n">
        <v>0.222796138627852</v>
      </c>
      <c r="N36" s="0" t="n">
        <v>8.93247539978391</v>
      </c>
      <c r="O36" s="0" t="n">
        <v>1.30952986099259</v>
      </c>
      <c r="P36" s="0" t="n">
        <v>9</v>
      </c>
      <c r="Q36" s="0" t="n">
        <v>9</v>
      </c>
    </row>
    <row r="37" customFormat="false" ht="12.8" hidden="false" customHeight="false" outlineLevel="0" collapsed="false">
      <c r="A37" s="0" t="s">
        <v>373</v>
      </c>
      <c r="B37" s="0" t="s">
        <v>95</v>
      </c>
      <c r="C37" s="0" t="n">
        <v>0.893498665228412</v>
      </c>
      <c r="D37" s="0" t="n">
        <v>8</v>
      </c>
      <c r="E37" s="0" t="n">
        <v>9.16388749931551</v>
      </c>
      <c r="F37" s="0" t="n">
        <v>9.48165366603485</v>
      </c>
      <c r="G37" s="0" t="n">
        <v>36</v>
      </c>
      <c r="H37" s="0" t="n">
        <v>3.23421621460009</v>
      </c>
      <c r="I37" s="0" t="n">
        <v>-0.00188597073074467</v>
      </c>
      <c r="J37" s="0" t="n">
        <v>0.257819018887285</v>
      </c>
      <c r="K37" s="0" t="n">
        <v>0.00242298573396025</v>
      </c>
      <c r="L37" s="0" t="n">
        <v>5.7135987563331E-005</v>
      </c>
      <c r="M37" s="0" t="n">
        <v>0.471562976422357</v>
      </c>
      <c r="N37" s="0" t="n">
        <v>12.5445214575657</v>
      </c>
      <c r="O37" s="0" t="n">
        <v>-0.77836641970737</v>
      </c>
      <c r="P37" s="0" t="n">
        <v>5</v>
      </c>
      <c r="Q37" s="0" t="n">
        <v>5</v>
      </c>
    </row>
    <row r="38" customFormat="false" ht="12.8" hidden="false" customHeight="false" outlineLevel="0" collapsed="false">
      <c r="A38" s="0" t="s">
        <v>374</v>
      </c>
      <c r="B38" s="0" t="s">
        <v>97</v>
      </c>
      <c r="C38" s="0" t="n">
        <v>0.936446497059699</v>
      </c>
      <c r="D38" s="0" t="n">
        <v>8</v>
      </c>
      <c r="E38" s="0" t="n">
        <v>12.6594808575063</v>
      </c>
      <c r="F38" s="0" t="n">
        <v>12.9772470242256</v>
      </c>
      <c r="G38" s="0" t="n">
        <v>37</v>
      </c>
      <c r="H38" s="0" t="n">
        <v>1.67965135826455</v>
      </c>
      <c r="I38" s="0" t="n">
        <v>0.00573423722220345</v>
      </c>
      <c r="J38" s="0" t="n">
        <v>0.609602103205868</v>
      </c>
      <c r="K38" s="0" t="n">
        <v>0.00252514720719573</v>
      </c>
      <c r="L38" s="0" t="n">
        <v>0.0400562578307329</v>
      </c>
      <c r="M38" s="0" t="n">
        <v>0.0723615383896615</v>
      </c>
      <c r="N38" s="0" t="n">
        <v>2.75532408669745</v>
      </c>
      <c r="O38" s="0" t="n">
        <v>2.27085264806068</v>
      </c>
      <c r="P38" s="0" t="n">
        <v>5</v>
      </c>
      <c r="Q38" s="0" t="n">
        <v>5</v>
      </c>
    </row>
    <row r="39" customFormat="false" ht="12.8" hidden="false" customHeight="false" outlineLevel="0" collapsed="false">
      <c r="A39" s="0" t="s">
        <v>375</v>
      </c>
      <c r="B39" s="0" t="s">
        <v>99</v>
      </c>
      <c r="C39" s="0" t="n">
        <v>0.967270259171106</v>
      </c>
      <c r="D39" s="0" t="n">
        <v>8</v>
      </c>
      <c r="E39" s="0" t="n">
        <v>13.091777015777</v>
      </c>
      <c r="F39" s="0" t="n">
        <v>13.4095431824963</v>
      </c>
      <c r="G39" s="0" t="n">
        <v>38</v>
      </c>
      <c r="H39" s="0" t="n">
        <v>2.56746895443203</v>
      </c>
      <c r="I39" s="0" t="n">
        <v>-0.0171663576812746</v>
      </c>
      <c r="J39" s="0" t="n">
        <v>1.0946734213001</v>
      </c>
      <c r="K39" s="0" t="n">
        <v>0.00216549730113904</v>
      </c>
      <c r="L39" s="0" t="n">
        <v>0.06593435529063</v>
      </c>
      <c r="M39" s="0" t="n">
        <v>0.000514476793520351</v>
      </c>
      <c r="N39" s="0" t="n">
        <v>2.34542001703372</v>
      </c>
      <c r="O39" s="0" t="n">
        <v>-7.92721268793328</v>
      </c>
      <c r="P39" s="0" t="n">
        <v>5</v>
      </c>
      <c r="Q39" s="0" t="n">
        <v>5</v>
      </c>
    </row>
    <row r="40" customFormat="false" ht="12.8" hidden="false" customHeight="false" outlineLevel="0" collapsed="false">
      <c r="A40" s="0" t="s">
        <v>376</v>
      </c>
      <c r="B40" s="0" t="s">
        <v>101</v>
      </c>
      <c r="C40" s="0" t="n">
        <v>1.30184317730629</v>
      </c>
      <c r="D40" s="0" t="n">
        <v>13</v>
      </c>
      <c r="E40" s="0" t="n">
        <v>105.853528329846</v>
      </c>
      <c r="F40" s="0" t="n">
        <v>108.113325759692</v>
      </c>
      <c r="G40" s="0" t="n">
        <v>39</v>
      </c>
      <c r="H40" s="0" t="n">
        <v>121.319687840513</v>
      </c>
      <c r="I40" s="0" t="n">
        <v>-0.0888242457372974</v>
      </c>
      <c r="J40" s="0" t="n">
        <v>4.60627971495542</v>
      </c>
      <c r="K40" s="0" t="n">
        <v>0.0396212468188613</v>
      </c>
      <c r="L40" s="0" t="n">
        <v>7.92022442985372E-010</v>
      </c>
      <c r="M40" s="0" t="n">
        <v>0.0516882222871628</v>
      </c>
      <c r="N40" s="0" t="n">
        <v>26.3378898694794</v>
      </c>
      <c r="O40" s="0" t="n">
        <v>-2.2418336844214</v>
      </c>
      <c r="P40" s="0" t="n">
        <v>9</v>
      </c>
      <c r="Q40" s="0" t="n">
        <v>9</v>
      </c>
    </row>
    <row r="41" customFormat="false" ht="12.8" hidden="false" customHeight="false" outlineLevel="0" collapsed="false">
      <c r="A41" s="0" t="s">
        <v>377</v>
      </c>
      <c r="B41" s="0" t="s">
        <v>104</v>
      </c>
      <c r="C41" s="0" t="n">
        <v>0.948408093633883</v>
      </c>
      <c r="D41" s="0" t="n">
        <v>4</v>
      </c>
      <c r="E41" s="0" t="n">
        <v>33.0318409366215</v>
      </c>
      <c r="F41" s="0" t="n">
        <v>30.5770183811011</v>
      </c>
      <c r="G41" s="0" t="n">
        <v>40</v>
      </c>
      <c r="H41" s="0" t="n">
        <v>1039.447</v>
      </c>
      <c r="I41" s="0" t="n">
        <v>18.7739999999996</v>
      </c>
      <c r="J41" s="0" t="n">
        <v>6.54222749010157</v>
      </c>
      <c r="K41" s="0" t="n">
        <v>6.99393537287842</v>
      </c>
      <c r="L41" s="0" t="n">
        <v>3.96114534156421E-005</v>
      </c>
      <c r="M41" s="0" t="n">
        <v>0.115273467556667</v>
      </c>
      <c r="N41" s="0" t="n">
        <v>158.882735516717</v>
      </c>
      <c r="O41" s="0" t="n">
        <v>2.68432563343419</v>
      </c>
      <c r="P41" s="0" t="n">
        <v>2</v>
      </c>
      <c r="Q41" s="0" t="n">
        <v>2</v>
      </c>
    </row>
    <row r="42" customFormat="false" ht="12.8" hidden="false" customHeight="false" outlineLevel="0" collapsed="false">
      <c r="A42" s="0" t="s">
        <v>378</v>
      </c>
      <c r="B42" s="0" t="s">
        <v>106</v>
      </c>
      <c r="C42" s="0" t="n">
        <v>0.938156627436302</v>
      </c>
      <c r="D42" s="0" t="n">
        <v>9</v>
      </c>
      <c r="E42" s="0" t="n">
        <v>70.3237506244401</v>
      </c>
      <c r="F42" s="0" t="n">
        <v>71.112648933785</v>
      </c>
      <c r="G42" s="0" t="n">
        <v>41</v>
      </c>
      <c r="H42" s="0" t="n">
        <v>90.0669857906486</v>
      </c>
      <c r="I42" s="0" t="n">
        <v>-0.0638445433941254</v>
      </c>
      <c r="J42" s="0" t="n">
        <v>40.0741531816466</v>
      </c>
      <c r="K42" s="0" t="n">
        <v>0.019578127288209</v>
      </c>
      <c r="L42" s="0" t="n">
        <v>0.0656657258753658</v>
      </c>
      <c r="M42" s="0" t="n">
        <v>0.0172269160418839</v>
      </c>
      <c r="N42" s="0" t="n">
        <v>2.24750814776787</v>
      </c>
      <c r="O42" s="0" t="n">
        <v>-3.26101380659507</v>
      </c>
      <c r="P42" s="0" t="n">
        <v>6</v>
      </c>
      <c r="Q42" s="0" t="n">
        <v>6</v>
      </c>
    </row>
    <row r="43" customFormat="false" ht="12.8" hidden="false" customHeight="false" outlineLevel="0" collapsed="false">
      <c r="A43" s="0" t="s">
        <v>379</v>
      </c>
      <c r="B43" s="0" t="s">
        <v>108</v>
      </c>
      <c r="C43" s="0" t="n">
        <v>0.935156588634829</v>
      </c>
      <c r="D43" s="0" t="n">
        <v>4</v>
      </c>
      <c r="E43" s="0" t="n">
        <v>-17.0645668495015</v>
      </c>
      <c r="F43" s="0" t="n">
        <v>-19.519389405022</v>
      </c>
      <c r="G43" s="0" t="n">
        <v>42</v>
      </c>
      <c r="H43" s="0" t="n">
        <v>0.330128205128205</v>
      </c>
      <c r="I43" s="0" t="n">
        <v>0.000141025641025641</v>
      </c>
      <c r="J43" s="0" t="n">
        <v>0.0139765641721984</v>
      </c>
      <c r="K43" s="0" t="n">
        <v>0.000168871024004095</v>
      </c>
      <c r="L43" s="0" t="n">
        <v>0.00178759796922947</v>
      </c>
      <c r="M43" s="0" t="n">
        <v>0.491524820126871</v>
      </c>
      <c r="N43" s="0" t="n">
        <v>23.6201258807856</v>
      </c>
      <c r="O43" s="0" t="n">
        <v>0.835108579801242</v>
      </c>
      <c r="P43" s="0" t="n">
        <v>2</v>
      </c>
      <c r="Q43" s="0" t="n">
        <v>2</v>
      </c>
    </row>
    <row r="44" customFormat="false" ht="12.8" hidden="false" customHeight="false" outlineLevel="0" collapsed="false">
      <c r="A44" s="0" t="s">
        <v>380</v>
      </c>
      <c r="B44" s="0" t="s">
        <v>110</v>
      </c>
      <c r="C44" s="0" t="n">
        <v>0.907261934201436</v>
      </c>
      <c r="D44" s="0" t="n">
        <v>4</v>
      </c>
      <c r="E44" s="0" t="n">
        <v>18.4816729917864</v>
      </c>
      <c r="F44" s="0" t="n">
        <v>16.0268504362659</v>
      </c>
      <c r="G44" s="0" t="n">
        <v>43</v>
      </c>
      <c r="H44" s="0" t="n">
        <v>9.83698717948718</v>
      </c>
      <c r="I44" s="0" t="n">
        <v>-0.0300641025641026</v>
      </c>
      <c r="J44" s="0" t="n">
        <v>1.18875511813797</v>
      </c>
      <c r="K44" s="0" t="n">
        <v>0.0143630646074512</v>
      </c>
      <c r="L44" s="0" t="n">
        <v>0.0142913157606787</v>
      </c>
      <c r="M44" s="0" t="n">
        <v>0.171396430016304</v>
      </c>
      <c r="N44" s="0" t="n">
        <v>8.27503245150736</v>
      </c>
      <c r="O44" s="0" t="n">
        <v>-2.09315375135931</v>
      </c>
      <c r="P44" s="0" t="n">
        <v>2</v>
      </c>
      <c r="Q44" s="0" t="n">
        <v>2</v>
      </c>
    </row>
    <row r="45" customFormat="false" ht="12.8" hidden="false" customHeight="false" outlineLevel="0" collapsed="false">
      <c r="A45" s="0" t="s">
        <v>381</v>
      </c>
      <c r="B45" s="0" t="s">
        <v>112</v>
      </c>
      <c r="C45" s="0" t="n">
        <v>1.32793850676483</v>
      </c>
      <c r="D45" s="0" t="n">
        <v>18</v>
      </c>
      <c r="E45" s="0" t="n">
        <v>99.8584704258891</v>
      </c>
      <c r="F45" s="0" t="n">
        <v>103.419957457474</v>
      </c>
      <c r="G45" s="0" t="n">
        <v>44</v>
      </c>
      <c r="H45" s="0" t="n">
        <v>17.7957911987191</v>
      </c>
      <c r="I45" s="0" t="n">
        <v>-0.00413895858431823</v>
      </c>
      <c r="J45" s="0" t="n">
        <v>13.0336211612139</v>
      </c>
      <c r="K45" s="0" t="n">
        <v>0.00476174873629526</v>
      </c>
      <c r="L45" s="0" t="n">
        <v>0.197184067715444</v>
      </c>
      <c r="M45" s="0" t="n">
        <v>0.401783622965546</v>
      </c>
      <c r="N45" s="0" t="n">
        <v>1.36537582139311</v>
      </c>
      <c r="O45" s="0" t="n">
        <v>-0.869209782693915</v>
      </c>
      <c r="P45" s="0" t="n">
        <v>12</v>
      </c>
      <c r="Q45" s="0" t="n">
        <v>12</v>
      </c>
    </row>
    <row r="46" customFormat="false" ht="12.8" hidden="false" customHeight="false" outlineLevel="0" collapsed="false">
      <c r="A46" s="0" t="s">
        <v>382</v>
      </c>
      <c r="B46" s="0" t="s">
        <v>113</v>
      </c>
      <c r="C46" s="0" t="n">
        <v>1.13827315591225</v>
      </c>
      <c r="D46" s="0" t="n">
        <v>13</v>
      </c>
      <c r="E46" s="0" t="n">
        <v>50.0800405216644</v>
      </c>
      <c r="F46" s="0" t="n">
        <v>52.3398379515105</v>
      </c>
      <c r="G46" s="0" t="n">
        <v>45</v>
      </c>
      <c r="H46" s="0" t="n">
        <v>6.12832851113149</v>
      </c>
      <c r="I46" s="0" t="n">
        <v>9.8604863736296E-005</v>
      </c>
      <c r="J46" s="0" t="n">
        <v>4.00247350283872</v>
      </c>
      <c r="K46" s="0" t="n">
        <v>0.00332552146829309</v>
      </c>
      <c r="L46" s="0" t="n">
        <v>0.164269443174022</v>
      </c>
      <c r="M46" s="0" t="n">
        <v>0.977071794527866</v>
      </c>
      <c r="N46" s="0" t="n">
        <v>1.53113531089838</v>
      </c>
      <c r="O46" s="0" t="n">
        <v>0.0296509478818392</v>
      </c>
      <c r="P46" s="0" t="n">
        <v>8</v>
      </c>
      <c r="Q46" s="0" t="n">
        <v>8</v>
      </c>
    </row>
    <row r="47" customFormat="false" ht="12.8" hidden="false" customHeight="false" outlineLevel="0" collapsed="false">
      <c r="A47" s="0" t="s">
        <v>383</v>
      </c>
      <c r="B47" s="0" t="s">
        <v>114</v>
      </c>
      <c r="C47" s="0" t="n">
        <v>1.01603076495906</v>
      </c>
      <c r="D47" s="0" t="n">
        <v>13</v>
      </c>
      <c r="E47" s="0" t="n">
        <v>28.2677467083688</v>
      </c>
      <c r="F47" s="0" t="n">
        <v>30.527544138215</v>
      </c>
      <c r="G47" s="0" t="n">
        <v>46</v>
      </c>
      <c r="H47" s="0" t="n">
        <v>2.59853864138215</v>
      </c>
      <c r="I47" s="0" t="n">
        <v>0.0027213390769425</v>
      </c>
      <c r="J47" s="0" t="n">
        <v>0.872601500730501</v>
      </c>
      <c r="K47" s="0" t="n">
        <v>0.00194504749460878</v>
      </c>
      <c r="L47" s="0" t="n">
        <v>0.0176563341991256</v>
      </c>
      <c r="M47" s="0" t="n">
        <v>0.199335735419262</v>
      </c>
      <c r="N47" s="0" t="n">
        <v>2.9779213526527</v>
      </c>
      <c r="O47" s="0" t="n">
        <v>1.39911189031909</v>
      </c>
      <c r="P47" s="0" t="n">
        <v>8</v>
      </c>
      <c r="Q47" s="0" t="n">
        <v>8</v>
      </c>
    </row>
    <row r="48" customFormat="false" ht="12.8" hidden="false" customHeight="false" outlineLevel="0" collapsed="false">
      <c r="A48" s="0" t="s">
        <v>384</v>
      </c>
      <c r="B48" s="0" t="s">
        <v>115</v>
      </c>
      <c r="C48" s="0" t="n">
        <v>0.872512671998852</v>
      </c>
      <c r="D48" s="0" t="n">
        <v>13</v>
      </c>
      <c r="E48" s="0" t="n">
        <v>22.0199909156152</v>
      </c>
      <c r="F48" s="0" t="n">
        <v>24.2797883454613</v>
      </c>
      <c r="G48" s="0" t="n">
        <v>47</v>
      </c>
      <c r="H48" s="0" t="n">
        <v>1.75443814711295</v>
      </c>
      <c r="I48" s="0" t="n">
        <v>-0.00265128843203877</v>
      </c>
      <c r="J48" s="0" t="n">
        <v>0.621872011318492</v>
      </c>
      <c r="K48" s="0" t="n">
        <v>0.00159704688606134</v>
      </c>
      <c r="L48" s="0" t="n">
        <v>0.0224516373766087</v>
      </c>
      <c r="M48" s="0" t="n">
        <v>0.135471000682498</v>
      </c>
      <c r="N48" s="0" t="n">
        <v>2.82122062929508</v>
      </c>
      <c r="O48" s="0" t="n">
        <v>-1.66011934601207</v>
      </c>
      <c r="P48" s="0" t="n">
        <v>8</v>
      </c>
      <c r="Q48" s="0" t="n">
        <v>8</v>
      </c>
    </row>
    <row r="49" customFormat="false" ht="12.8" hidden="false" customHeight="false" outlineLevel="0" collapsed="false">
      <c r="A49" s="0" t="s">
        <v>385</v>
      </c>
      <c r="B49" s="0" t="s">
        <v>116</v>
      </c>
      <c r="C49" s="0" t="n">
        <v>1.16923007070765</v>
      </c>
      <c r="D49" s="0" t="n">
        <v>18</v>
      </c>
      <c r="E49" s="0" t="n">
        <v>178.748246283634</v>
      </c>
      <c r="F49" s="0" t="n">
        <v>182.309733315219</v>
      </c>
      <c r="G49" s="0" t="n">
        <v>48</v>
      </c>
      <c r="H49" s="0" t="n">
        <v>105.701182753267</v>
      </c>
      <c r="I49" s="0" t="n">
        <v>-0.0793655485580766</v>
      </c>
      <c r="J49" s="0" t="n">
        <v>25.4695707326567</v>
      </c>
      <c r="K49" s="0" t="n">
        <v>0.075967507181149</v>
      </c>
      <c r="L49" s="0" t="n">
        <v>0.00134635425751934</v>
      </c>
      <c r="M49" s="0" t="n">
        <v>0.31673707075736</v>
      </c>
      <c r="N49" s="0" t="n">
        <v>4.15009675124751</v>
      </c>
      <c r="O49" s="0" t="n">
        <v>-1.04473019456627</v>
      </c>
      <c r="P49" s="0" t="n">
        <v>12</v>
      </c>
      <c r="Q49" s="0" t="n">
        <v>12</v>
      </c>
    </row>
    <row r="50" customFormat="false" ht="12.8" hidden="false" customHeight="false" outlineLevel="0" collapsed="false">
      <c r="A50" s="0" t="s">
        <v>386</v>
      </c>
      <c r="B50" s="0" t="s">
        <v>117</v>
      </c>
      <c r="C50" s="0" t="n">
        <v>0.94868329805051</v>
      </c>
      <c r="D50" s="0" t="n">
        <v>4</v>
      </c>
      <c r="E50" s="0" t="n">
        <v>-2.00088467849393</v>
      </c>
      <c r="F50" s="0" t="n">
        <v>-4.45570723401437</v>
      </c>
      <c r="G50" s="0" t="n">
        <v>49</v>
      </c>
      <c r="H50" s="0" t="n">
        <v>1.031</v>
      </c>
      <c r="I50" s="0" t="n">
        <v>-0.00800000000000018</v>
      </c>
      <c r="J50" s="0" t="n">
        <v>0.0820182906738794</v>
      </c>
      <c r="K50" s="0" t="n">
        <v>0.0876812408671322</v>
      </c>
      <c r="L50" s="0" t="n">
        <v>0.00626909920756122</v>
      </c>
      <c r="M50" s="0" t="n">
        <v>0.935617722002034</v>
      </c>
      <c r="N50" s="0" t="n">
        <v>12.5703668234133</v>
      </c>
      <c r="O50" s="0" t="n">
        <v>-0.0912395846692337</v>
      </c>
      <c r="P50" s="0" t="n">
        <v>2</v>
      </c>
      <c r="Q50" s="0" t="n">
        <v>2</v>
      </c>
    </row>
    <row r="51" customFormat="false" ht="12.8" hidden="false" customHeight="false" outlineLevel="0" collapsed="false">
      <c r="A51" s="0" t="s">
        <v>387</v>
      </c>
      <c r="B51" s="0" t="s">
        <v>118</v>
      </c>
      <c r="C51" s="0" t="n">
        <v>1.04295182125308</v>
      </c>
      <c r="D51" s="0" t="n">
        <v>14</v>
      </c>
      <c r="E51" s="0" t="n">
        <v>109.769320099393</v>
      </c>
      <c r="F51" s="0" t="n">
        <v>112.325549417854</v>
      </c>
      <c r="G51" s="0" t="n">
        <v>50</v>
      </c>
      <c r="H51" s="0" t="n">
        <v>85.6624854176131</v>
      </c>
      <c r="I51" s="0" t="n">
        <v>0.0231882975024345</v>
      </c>
      <c r="J51" s="0" t="n">
        <v>18.6210067647858</v>
      </c>
      <c r="K51" s="0" t="n">
        <v>0.0195561625063733</v>
      </c>
      <c r="L51" s="0" t="n">
        <v>0.0012899469926381</v>
      </c>
      <c r="M51" s="0" t="n">
        <v>0.266089869142502</v>
      </c>
      <c r="N51" s="0" t="n">
        <v>4.60031439221693</v>
      </c>
      <c r="O51" s="0" t="n">
        <v>1.18572841143438</v>
      </c>
      <c r="P51" s="0" t="n">
        <v>9</v>
      </c>
      <c r="Q51" s="0" t="n">
        <v>9</v>
      </c>
    </row>
    <row r="52" customFormat="false" ht="12.8" hidden="false" customHeight="false" outlineLevel="0" collapsed="false">
      <c r="A52" s="0" t="s">
        <v>388</v>
      </c>
      <c r="B52" s="0" t="s">
        <v>119</v>
      </c>
      <c r="C52" s="0" t="n">
        <v>0.946374968668946</v>
      </c>
      <c r="D52" s="0" t="n">
        <v>9</v>
      </c>
      <c r="E52" s="0" t="n">
        <v>-27.0339491837103</v>
      </c>
      <c r="F52" s="0" t="n">
        <v>-26.2450508743654</v>
      </c>
      <c r="G52" s="0" t="n">
        <v>51</v>
      </c>
      <c r="H52" s="0" t="n">
        <v>0.319986953343674</v>
      </c>
      <c r="I52" s="0" t="n">
        <v>-0.000115933564428711</v>
      </c>
      <c r="J52" s="0" t="n">
        <v>0.0806931974679545</v>
      </c>
      <c r="K52" s="0" t="n">
        <v>0.000115558715710798</v>
      </c>
      <c r="L52" s="0" t="n">
        <v>0.0106842795257784</v>
      </c>
      <c r="M52" s="0" t="n">
        <v>0.36179458612331</v>
      </c>
      <c r="N52" s="0" t="n">
        <v>3.96547619110954</v>
      </c>
      <c r="O52" s="0" t="n">
        <v>-1.00324379442613</v>
      </c>
      <c r="P52" s="0" t="n">
        <v>5</v>
      </c>
      <c r="Q52" s="0" t="n">
        <v>5</v>
      </c>
    </row>
    <row r="53" customFormat="false" ht="12.8" hidden="false" customHeight="false" outlineLevel="0" collapsed="false">
      <c r="A53" s="0" t="s">
        <v>389</v>
      </c>
      <c r="B53" s="0" t="s">
        <v>120</v>
      </c>
      <c r="C53" s="0" t="n">
        <v>1.23904294367828</v>
      </c>
      <c r="D53" s="0" t="n">
        <v>9</v>
      </c>
      <c r="E53" s="0" t="n">
        <v>26.8440323671011</v>
      </c>
      <c r="F53" s="0" t="n">
        <v>27.632930676446</v>
      </c>
      <c r="G53" s="0" t="n">
        <v>52</v>
      </c>
      <c r="H53" s="0" t="n">
        <v>6.68004449665162</v>
      </c>
      <c r="I53" s="0" t="n">
        <v>-0.00381608235788039</v>
      </c>
      <c r="J53" s="0" t="n">
        <v>0.415732716463188</v>
      </c>
      <c r="K53" s="0" t="n">
        <v>0.00484093007552471</v>
      </c>
      <c r="L53" s="0" t="n">
        <v>1.70067904037589E-005</v>
      </c>
      <c r="M53" s="0" t="n">
        <v>0.466236411595674</v>
      </c>
      <c r="N53" s="0" t="n">
        <v>16.0681231765485</v>
      </c>
      <c r="O53" s="0" t="n">
        <v>-0.788295285894365</v>
      </c>
      <c r="P53" s="0" t="n">
        <v>5</v>
      </c>
      <c r="Q53" s="0" t="n">
        <v>5</v>
      </c>
    </row>
    <row r="54" customFormat="false" ht="12.8" hidden="false" customHeight="false" outlineLevel="0" collapsed="false">
      <c r="A54" s="0" t="s">
        <v>390</v>
      </c>
      <c r="B54" s="0" t="s">
        <v>121</v>
      </c>
      <c r="C54" s="0" t="n">
        <v>0.845830333414641</v>
      </c>
      <c r="D54" s="0" t="n">
        <v>10</v>
      </c>
      <c r="E54" s="0" t="n">
        <v>11.0820450520893</v>
      </c>
      <c r="F54" s="0" t="n">
        <v>12.2923854240655</v>
      </c>
      <c r="G54" s="0" t="n">
        <v>53</v>
      </c>
      <c r="H54" s="0" t="n">
        <v>4.86027979942508</v>
      </c>
      <c r="I54" s="0" t="n">
        <v>-0.0048903496279661</v>
      </c>
      <c r="J54" s="0" t="n">
        <v>0.662642667970569</v>
      </c>
      <c r="K54" s="0" t="n">
        <v>0.000437416994317811</v>
      </c>
      <c r="L54" s="0" t="n">
        <v>0.000738873515034154</v>
      </c>
      <c r="M54" s="0" t="n">
        <v>9.98982791888083E-005</v>
      </c>
      <c r="N54" s="0" t="n">
        <v>7.33469188500996</v>
      </c>
      <c r="O54" s="0" t="n">
        <v>-11.1800631696832</v>
      </c>
      <c r="P54" s="0" t="n">
        <v>5</v>
      </c>
      <c r="Q54" s="0" t="n">
        <v>5</v>
      </c>
    </row>
    <row r="55" customFormat="false" ht="12.8" hidden="false" customHeight="false" outlineLevel="0" collapsed="false">
      <c r="A55" s="0" t="s">
        <v>391</v>
      </c>
      <c r="B55" s="0" t="s">
        <v>124</v>
      </c>
      <c r="C55" s="0" t="n">
        <v>1.02493270076955</v>
      </c>
      <c r="D55" s="0" t="n">
        <v>16</v>
      </c>
      <c r="E55" s="0" t="n">
        <v>49.7869092399908</v>
      </c>
      <c r="F55" s="0" t="n">
        <v>52.87726412895</v>
      </c>
      <c r="G55" s="0" t="n">
        <v>54</v>
      </c>
      <c r="H55" s="0" t="n">
        <v>4.1965242475753</v>
      </c>
      <c r="I55" s="0" t="n">
        <v>-0.00400181007068509</v>
      </c>
      <c r="J55" s="0" t="n">
        <v>0.962440048190735</v>
      </c>
      <c r="K55" s="0" t="n">
        <v>0.00284736096610963</v>
      </c>
      <c r="L55" s="0" t="n">
        <v>0.00241168482587856</v>
      </c>
      <c r="M55" s="0" t="n">
        <v>0.19751382742492</v>
      </c>
      <c r="N55" s="0" t="n">
        <v>4.36029678468205</v>
      </c>
      <c r="O55" s="0" t="n">
        <v>-1.40544529419211</v>
      </c>
      <c r="P55" s="0" t="n">
        <v>8</v>
      </c>
      <c r="Q55" s="0" t="n">
        <v>8</v>
      </c>
    </row>
    <row r="56" customFormat="false" ht="12.8" hidden="false" customHeight="false" outlineLevel="0" collapsed="false">
      <c r="A56" s="0" t="s">
        <v>392</v>
      </c>
      <c r="B56" s="0" t="s">
        <v>126</v>
      </c>
      <c r="C56" s="0" t="n">
        <v>0.79378613608958</v>
      </c>
      <c r="D56" s="0" t="n">
        <v>6</v>
      </c>
      <c r="E56" s="0" t="n">
        <v>9.51733210980413</v>
      </c>
      <c r="F56" s="0" t="n">
        <v>8.68436998671635</v>
      </c>
      <c r="G56" s="0" t="n">
        <v>55</v>
      </c>
      <c r="H56" s="0" t="n">
        <v>4.24302606870307</v>
      </c>
      <c r="I56" s="0" t="n">
        <v>-0.000986831515845947</v>
      </c>
      <c r="J56" s="0" t="n">
        <v>0.269198549561893</v>
      </c>
      <c r="K56" s="0" t="n">
        <v>0.00235003747403119</v>
      </c>
      <c r="L56" s="0" t="n">
        <v>0.0040011186892247</v>
      </c>
      <c r="M56" s="0" t="n">
        <v>0.715353771388303</v>
      </c>
      <c r="N56" s="0" t="n">
        <v>15.7616973628141</v>
      </c>
      <c r="O56" s="0" t="n">
        <v>-0.419921608378934</v>
      </c>
      <c r="P56" s="0" t="n">
        <v>2</v>
      </c>
      <c r="Q56" s="0" t="n">
        <v>2</v>
      </c>
    </row>
    <row r="57" customFormat="false" ht="12.8" hidden="false" customHeight="false" outlineLevel="0" collapsed="false">
      <c r="A57" s="0" t="s">
        <v>393</v>
      </c>
      <c r="B57" s="0" t="s">
        <v>128</v>
      </c>
      <c r="C57" s="0" t="n">
        <v>1.07685357250166</v>
      </c>
      <c r="D57" s="0" t="n">
        <v>6</v>
      </c>
      <c r="E57" s="0" t="n">
        <v>20.1284538689724</v>
      </c>
      <c r="F57" s="0" t="n">
        <v>19.2954917458846</v>
      </c>
      <c r="G57" s="0" t="n">
        <v>56</v>
      </c>
      <c r="H57" s="0" t="n">
        <v>6.72433628344006</v>
      </c>
      <c r="I57" s="0" t="n">
        <v>0.00181415928114027</v>
      </c>
      <c r="J57" s="0" t="n">
        <v>0.398010470593457</v>
      </c>
      <c r="K57" s="0" t="n">
        <v>0.00938119675131143</v>
      </c>
      <c r="L57" s="0" t="n">
        <v>0.00348509948383752</v>
      </c>
      <c r="M57" s="0" t="n">
        <v>0.864518698030459</v>
      </c>
      <c r="N57" s="0" t="n">
        <v>16.8948728243598</v>
      </c>
      <c r="O57" s="0" t="n">
        <v>0.193382500040483</v>
      </c>
      <c r="P57" s="0" t="n">
        <v>2</v>
      </c>
      <c r="Q57" s="0" t="n">
        <v>2</v>
      </c>
    </row>
    <row r="58" customFormat="false" ht="12.8" hidden="false" customHeight="false" outlineLevel="0" collapsed="false">
      <c r="A58" s="0" t="s">
        <v>394</v>
      </c>
      <c r="B58" s="0" t="s">
        <v>130</v>
      </c>
      <c r="C58" s="0" t="n">
        <v>0.873232402214393</v>
      </c>
      <c r="D58" s="0" t="n">
        <v>11</v>
      </c>
      <c r="E58" s="0" t="n">
        <v>17.724814849444</v>
      </c>
      <c r="F58" s="0" t="n">
        <v>19.3163959406375</v>
      </c>
      <c r="G58" s="0" t="n">
        <v>57</v>
      </c>
      <c r="H58" s="0" t="n">
        <v>7.72815009317736</v>
      </c>
      <c r="I58" s="0" t="n">
        <v>-0.00415498128800595</v>
      </c>
      <c r="J58" s="0" t="n">
        <v>0.449667328807139</v>
      </c>
      <c r="K58" s="0" t="n">
        <v>0.00114840235590777</v>
      </c>
      <c r="L58" s="0" t="n">
        <v>2.48466036703048E-006</v>
      </c>
      <c r="M58" s="0" t="n">
        <v>0.0111230699476833</v>
      </c>
      <c r="N58" s="0" t="n">
        <v>17.1863722313967</v>
      </c>
      <c r="O58" s="0" t="n">
        <v>-3.61805360867758</v>
      </c>
      <c r="P58" s="0" t="n">
        <v>6</v>
      </c>
      <c r="Q58" s="0" t="n">
        <v>6</v>
      </c>
    </row>
    <row r="59" customFormat="false" ht="12.8" hidden="false" customHeight="false" outlineLevel="0" collapsed="false">
      <c r="A59" s="0" t="s">
        <v>395</v>
      </c>
      <c r="B59" s="0" t="s">
        <v>132</v>
      </c>
      <c r="C59" s="0" t="n">
        <v>0.822022212379918</v>
      </c>
      <c r="D59" s="0" t="n">
        <v>6</v>
      </c>
      <c r="E59" s="0" t="n">
        <v>5.35434506177949</v>
      </c>
      <c r="F59" s="0" t="n">
        <v>4.52138293869171</v>
      </c>
      <c r="G59" s="0" t="n">
        <v>58</v>
      </c>
      <c r="H59" s="0" t="n">
        <v>5.60163468267337</v>
      </c>
      <c r="I59" s="0" t="n">
        <v>-0.0037992323841608</v>
      </c>
      <c r="J59" s="0" t="n">
        <v>0.790778633732723</v>
      </c>
      <c r="K59" s="0" t="n">
        <v>0.0010699564672545</v>
      </c>
      <c r="L59" s="0" t="n">
        <v>0.00578600702883879</v>
      </c>
      <c r="M59" s="0" t="n">
        <v>0.0380681766856447</v>
      </c>
      <c r="N59" s="0" t="n">
        <v>7.08369503641227</v>
      </c>
      <c r="O59" s="0" t="n">
        <v>-3.55082893597493</v>
      </c>
      <c r="P59" s="0" t="n">
        <v>3</v>
      </c>
      <c r="Q59" s="0" t="n">
        <v>3</v>
      </c>
    </row>
    <row r="60" customFormat="false" ht="12.8" hidden="false" customHeight="false" outlineLevel="0" collapsed="false">
      <c r="A60" s="0" t="s">
        <v>396</v>
      </c>
      <c r="B60" s="0" t="s">
        <v>133</v>
      </c>
      <c r="C60" s="0" t="n">
        <v>0.847796033339602</v>
      </c>
      <c r="D60" s="0" t="n">
        <v>6</v>
      </c>
      <c r="E60" s="0" t="n">
        <v>-18.757727131763</v>
      </c>
      <c r="F60" s="0" t="n">
        <v>-19.5906892548508</v>
      </c>
      <c r="G60" s="0" t="n">
        <v>59</v>
      </c>
      <c r="H60" s="0" t="n">
        <v>7.24126333614307</v>
      </c>
      <c r="I60" s="0" t="n">
        <v>-0.00191032006743368</v>
      </c>
      <c r="J60" s="0" t="n">
        <v>0.0292773604465658</v>
      </c>
      <c r="K60" s="0" t="n">
        <v>0.000284133980855488</v>
      </c>
      <c r="L60" s="0" t="n">
        <v>1.45746429258355E-007</v>
      </c>
      <c r="M60" s="0" t="n">
        <v>0.0067169485582371</v>
      </c>
      <c r="N60" s="0" t="n">
        <v>247.333203051523</v>
      </c>
      <c r="O60" s="0" t="n">
        <v>-6.72330729919025</v>
      </c>
      <c r="P60" s="0" t="n">
        <v>3</v>
      </c>
      <c r="Q60" s="0" t="n">
        <v>3</v>
      </c>
    </row>
    <row r="61" customFormat="false" ht="12.8" hidden="false" customHeight="false" outlineLevel="0" collapsed="false">
      <c r="A61" s="0" t="s">
        <v>397</v>
      </c>
      <c r="B61" s="0" t="s">
        <v>134</v>
      </c>
      <c r="C61" s="0" t="n">
        <v>1.26427355184205</v>
      </c>
      <c r="D61" s="0" t="n">
        <v>18</v>
      </c>
      <c r="E61" s="0" t="n">
        <v>44.0404499564862</v>
      </c>
      <c r="F61" s="0" t="n">
        <v>47.6019369880709</v>
      </c>
      <c r="G61" s="0" t="n">
        <v>60</v>
      </c>
      <c r="H61" s="0" t="n">
        <v>6.95898097387888</v>
      </c>
      <c r="I61" s="0" t="n">
        <v>-0.00119917977173994</v>
      </c>
      <c r="J61" s="0" t="n">
        <v>0.482390347893508</v>
      </c>
      <c r="K61" s="0" t="n">
        <v>0.000456038041695235</v>
      </c>
      <c r="L61" s="0" t="n">
        <v>5.08374521354103E-008</v>
      </c>
      <c r="M61" s="0" t="n">
        <v>0.0251811254195151</v>
      </c>
      <c r="N61" s="0" t="n">
        <v>14.426036931019</v>
      </c>
      <c r="O61" s="0" t="n">
        <v>-2.62956083067593</v>
      </c>
      <c r="P61" s="0" t="n">
        <v>10</v>
      </c>
      <c r="Q61" s="0" t="n">
        <v>10</v>
      </c>
    </row>
    <row r="62" customFormat="false" ht="12.8" hidden="false" customHeight="false" outlineLevel="0" collapsed="false">
      <c r="A62" s="0" t="s">
        <v>398</v>
      </c>
      <c r="B62" s="0" t="s">
        <v>135</v>
      </c>
      <c r="C62" s="0" t="n">
        <v>1.38413308059851</v>
      </c>
      <c r="D62" s="0" t="n">
        <v>15</v>
      </c>
      <c r="E62" s="0" t="n">
        <v>3.33305508870542</v>
      </c>
      <c r="F62" s="0" t="n">
        <v>6.16525589311426</v>
      </c>
      <c r="G62" s="0" t="n">
        <v>61</v>
      </c>
      <c r="H62" s="0" t="n">
        <v>7.05177607305753</v>
      </c>
      <c r="I62" s="0" t="n">
        <v>-0.00110977851500487</v>
      </c>
      <c r="J62" s="0" t="n">
        <v>0.0786333812513936</v>
      </c>
      <c r="K62" s="0" t="n">
        <v>0.000242695214041278</v>
      </c>
      <c r="L62" s="0" t="n">
        <v>2.66766357628826E-013</v>
      </c>
      <c r="M62" s="0" t="n">
        <v>0.00181927464445944</v>
      </c>
      <c r="N62" s="0" t="n">
        <v>89.6791662883319</v>
      </c>
      <c r="O62" s="0" t="n">
        <v>-4.57272517461396</v>
      </c>
      <c r="P62" s="0" t="n">
        <v>8</v>
      </c>
      <c r="Q62" s="0" t="n">
        <v>8</v>
      </c>
    </row>
    <row r="63" customFormat="false" ht="12.8" hidden="false" customHeight="false" outlineLevel="0" collapsed="false">
      <c r="A63" s="0" t="s">
        <v>399</v>
      </c>
      <c r="B63" s="0" t="s">
        <v>136</v>
      </c>
      <c r="C63" s="0" t="n">
        <v>1.07462840065959</v>
      </c>
      <c r="D63" s="0" t="n">
        <v>13</v>
      </c>
      <c r="E63" s="0" t="n">
        <v>13.4412123967997</v>
      </c>
      <c r="F63" s="0" t="n">
        <v>15.7010098266458</v>
      </c>
      <c r="G63" s="0" t="n">
        <v>62</v>
      </c>
      <c r="H63" s="0" t="n">
        <v>8.24457621307623</v>
      </c>
      <c r="I63" s="0" t="n">
        <v>-0.00131094245143411</v>
      </c>
      <c r="J63" s="0" t="n">
        <v>0.490333711799937</v>
      </c>
      <c r="K63" s="0" t="n">
        <v>0.00077969239073332</v>
      </c>
      <c r="L63" s="0" t="n">
        <v>1.58550889297791E-007</v>
      </c>
      <c r="M63" s="0" t="n">
        <v>0.131199170152676</v>
      </c>
      <c r="N63" s="0" t="n">
        <v>16.8142145128299</v>
      </c>
      <c r="O63" s="0" t="n">
        <v>-1.68135852935686</v>
      </c>
      <c r="P63" s="0" t="n">
        <v>8</v>
      </c>
      <c r="Q63" s="0" t="n">
        <v>8</v>
      </c>
    </row>
    <row r="64" customFormat="false" ht="12.8" hidden="false" customHeight="false" outlineLevel="0" collapsed="false">
      <c r="A64" s="0" t="s">
        <v>400</v>
      </c>
      <c r="B64" s="0" t="s">
        <v>137</v>
      </c>
      <c r="C64" s="0" t="n">
        <v>1.16994691339629</v>
      </c>
      <c r="D64" s="0" t="n">
        <v>10</v>
      </c>
      <c r="E64" s="0" t="n">
        <v>24.1254803631125</v>
      </c>
      <c r="F64" s="0" t="n">
        <v>25.3358207350887</v>
      </c>
      <c r="G64" s="0" t="n">
        <v>63</v>
      </c>
      <c r="H64" s="0" t="n">
        <v>6.70307217765123</v>
      </c>
      <c r="I64" s="0" t="n">
        <v>-0.00351079580463729</v>
      </c>
      <c r="J64" s="0" t="n">
        <v>0.316729521052802</v>
      </c>
      <c r="K64" s="0" t="n">
        <v>0.00475868196694692</v>
      </c>
      <c r="L64" s="0" t="n">
        <v>7.25468542824108E-007</v>
      </c>
      <c r="M64" s="0" t="n">
        <v>0.488494559660224</v>
      </c>
      <c r="N64" s="0" t="n">
        <v>21.1633956802333</v>
      </c>
      <c r="O64" s="0" t="n">
        <v>-0.73776642965904</v>
      </c>
      <c r="P64" s="0" t="n">
        <v>6</v>
      </c>
      <c r="Q64" s="0" t="n">
        <v>6</v>
      </c>
    </row>
    <row r="65" customFormat="false" ht="12.8" hidden="false" customHeight="false" outlineLevel="0" collapsed="false">
      <c r="A65" s="0" t="s">
        <v>401</v>
      </c>
      <c r="B65" s="0" t="s">
        <v>138</v>
      </c>
      <c r="C65" s="0" t="n">
        <v>0.880287437712377</v>
      </c>
      <c r="D65" s="0" t="n">
        <v>10</v>
      </c>
      <c r="E65" s="0" t="n">
        <v>14.3654446477912</v>
      </c>
      <c r="F65" s="0" t="n">
        <v>15.5757850197674</v>
      </c>
      <c r="G65" s="0" t="n">
        <v>64</v>
      </c>
      <c r="H65" s="0" t="n">
        <v>7.22281096391149</v>
      </c>
      <c r="I65" s="0" t="n">
        <v>-0.00472008509195615</v>
      </c>
      <c r="J65" s="0" t="n">
        <v>0.307407829942274</v>
      </c>
      <c r="K65" s="0" t="n">
        <v>0.00214527949213655</v>
      </c>
      <c r="L65" s="0" t="n">
        <v>3.89969554170335E-007</v>
      </c>
      <c r="M65" s="0" t="n">
        <v>0.0700810226131385</v>
      </c>
      <c r="N65" s="0" t="n">
        <v>23.4958587921063</v>
      </c>
      <c r="O65" s="0" t="n">
        <v>-2.2002191832148</v>
      </c>
      <c r="P65" s="0" t="n">
        <v>6</v>
      </c>
      <c r="Q65" s="0" t="n">
        <v>6</v>
      </c>
    </row>
    <row r="66" customFormat="false" ht="12.8" hidden="false" customHeight="false" outlineLevel="0" collapsed="false">
      <c r="A66" s="0" t="s">
        <v>402</v>
      </c>
      <c r="B66" s="0" t="s">
        <v>139</v>
      </c>
      <c r="C66" s="0" t="n">
        <v>1.38918767248055</v>
      </c>
      <c r="D66" s="0" t="n">
        <v>14</v>
      </c>
      <c r="E66" s="0" t="n">
        <v>33.8904258759144</v>
      </c>
      <c r="F66" s="0" t="n">
        <v>36.4466551943754</v>
      </c>
      <c r="G66" s="0" t="n">
        <v>65</v>
      </c>
      <c r="H66" s="0" t="n">
        <v>7.59990084478629</v>
      </c>
      <c r="I66" s="0" t="n">
        <v>-0.000238011502274263</v>
      </c>
      <c r="J66" s="0" t="n">
        <v>0.747488065237933</v>
      </c>
      <c r="K66" s="0" t="n">
        <v>0.000797614374248496</v>
      </c>
      <c r="L66" s="0" t="n">
        <v>3.11627026330789E-006</v>
      </c>
      <c r="M66" s="0" t="n">
        <v>0.77216933702178</v>
      </c>
      <c r="N66" s="0" t="n">
        <v>10.1672537639342</v>
      </c>
      <c r="O66" s="0" t="n">
        <v>-0.298404228858733</v>
      </c>
      <c r="P66" s="0" t="n">
        <v>9</v>
      </c>
      <c r="Q66" s="0" t="n">
        <v>9</v>
      </c>
    </row>
    <row r="67" customFormat="false" ht="12.8" hidden="false" customHeight="false" outlineLevel="0" collapsed="false">
      <c r="A67" s="0" t="s">
        <v>403</v>
      </c>
      <c r="B67" s="0" t="s">
        <v>140</v>
      </c>
      <c r="C67" s="0" t="n">
        <v>0.88250069673532</v>
      </c>
      <c r="D67" s="0" t="n">
        <v>6</v>
      </c>
      <c r="E67" s="0" t="n">
        <v>-2.58622232438201</v>
      </c>
      <c r="F67" s="0" t="n">
        <v>-3.41918444746979</v>
      </c>
      <c r="G67" s="0" t="n">
        <v>66</v>
      </c>
      <c r="H67" s="0" t="n">
        <v>5.10624804533424</v>
      </c>
      <c r="I67" s="0" t="n">
        <v>-0.000265490280472315</v>
      </c>
      <c r="J67" s="0" t="n">
        <v>0.158809774016548</v>
      </c>
      <c r="K67" s="0" t="n">
        <v>0.000154337469310965</v>
      </c>
      <c r="L67" s="0" t="n">
        <v>6.61129404079314E-005</v>
      </c>
      <c r="M67" s="0" t="n">
        <v>0.18388422931336</v>
      </c>
      <c r="N67" s="0" t="n">
        <v>32.1532353846317</v>
      </c>
      <c r="O67" s="0" t="n">
        <v>-1.72019329886377</v>
      </c>
      <c r="P67" s="0" t="n">
        <v>3</v>
      </c>
      <c r="Q67" s="0" t="n">
        <v>3</v>
      </c>
    </row>
    <row r="68" customFormat="false" ht="12.8" hidden="false" customHeight="false" outlineLevel="0" collapsed="false">
      <c r="A68" s="0" t="s">
        <v>404</v>
      </c>
      <c r="B68" s="0" t="s">
        <v>141</v>
      </c>
      <c r="C68" s="0" t="n">
        <v>0.667394810785854</v>
      </c>
      <c r="D68" s="0" t="n">
        <v>4</v>
      </c>
      <c r="E68" s="0" t="n">
        <v>1.79369891085326</v>
      </c>
      <c r="F68" s="0" t="n">
        <v>-0.661123644667182</v>
      </c>
      <c r="G68" s="0" t="n">
        <v>67</v>
      </c>
      <c r="H68" s="0" t="n">
        <v>2.15252214165698</v>
      </c>
      <c r="I68" s="0" t="n">
        <v>0.000332595278100562</v>
      </c>
      <c r="J68" s="0" t="n">
        <v>0.470976407396768</v>
      </c>
      <c r="K68" s="0" t="n">
        <v>0.000365384054370716</v>
      </c>
      <c r="L68" s="0" t="n">
        <v>0.13713263464529</v>
      </c>
      <c r="M68" s="0" t="n">
        <v>0.529884335581748</v>
      </c>
      <c r="N68" s="0" t="n">
        <v>4.57033963453634</v>
      </c>
      <c r="O68" s="0" t="n">
        <v>0.910262158739728</v>
      </c>
      <c r="P68" s="0" t="n">
        <v>1</v>
      </c>
      <c r="Q68" s="0" t="n">
        <v>1</v>
      </c>
    </row>
    <row r="69" customFormat="false" ht="12.8" hidden="false" customHeight="false" outlineLevel="0" collapsed="false">
      <c r="A69" s="0" t="s">
        <v>405</v>
      </c>
      <c r="B69" s="0" t="s">
        <v>142</v>
      </c>
      <c r="C69" s="0" t="n">
        <v>0.965613495286147</v>
      </c>
      <c r="D69" s="0" t="n">
        <v>8</v>
      </c>
      <c r="E69" s="0" t="n">
        <v>10.405455519573</v>
      </c>
      <c r="F69" s="0" t="n">
        <v>10.7232216862923</v>
      </c>
      <c r="G69" s="0" t="n">
        <v>68</v>
      </c>
      <c r="H69" s="0" t="n">
        <v>5.243159839634</v>
      </c>
      <c r="I69" s="0" t="n">
        <v>-0.00354394436693268</v>
      </c>
      <c r="J69" s="0" t="n">
        <v>0.659875453257045</v>
      </c>
      <c r="K69" s="0" t="n">
        <v>0.000869791155414818</v>
      </c>
      <c r="L69" s="0" t="n">
        <v>0.00135863946116702</v>
      </c>
      <c r="M69" s="0" t="n">
        <v>0.0151670433510585</v>
      </c>
      <c r="N69" s="0" t="n">
        <v>7.94568098230441</v>
      </c>
      <c r="O69" s="0" t="n">
        <v>-4.07447735570789</v>
      </c>
      <c r="P69" s="0" t="n">
        <v>4</v>
      </c>
      <c r="Q69" s="0" t="n">
        <v>4</v>
      </c>
    </row>
    <row r="70" customFormat="false" ht="12.8" hidden="false" customHeight="false" outlineLevel="0" collapsed="false">
      <c r="A70" s="0" t="s">
        <v>406</v>
      </c>
      <c r="B70" s="0" t="s">
        <v>143</v>
      </c>
      <c r="C70" s="0" t="n">
        <v>1.18314197584055</v>
      </c>
      <c r="D70" s="0" t="n">
        <v>8</v>
      </c>
      <c r="E70" s="0" t="n">
        <v>17.8226552264521</v>
      </c>
      <c r="F70" s="0" t="n">
        <v>18.1404213931714</v>
      </c>
      <c r="G70" s="0" t="n">
        <v>69</v>
      </c>
      <c r="H70" s="0" t="n">
        <v>7.48949678798711</v>
      </c>
      <c r="I70" s="0" t="n">
        <v>-8.56531046375576E-005</v>
      </c>
      <c r="J70" s="0" t="n">
        <v>0.254502465437607</v>
      </c>
      <c r="K70" s="0" t="n">
        <v>0.00337838438318274</v>
      </c>
      <c r="L70" s="0" t="n">
        <v>7.93912747017031E-006</v>
      </c>
      <c r="M70" s="0" t="n">
        <v>0.980987590512367</v>
      </c>
      <c r="N70" s="0" t="n">
        <v>29.4279930652508</v>
      </c>
      <c r="O70" s="0" t="n">
        <v>-0.0253532739092479</v>
      </c>
      <c r="P70" s="0" t="n">
        <v>4</v>
      </c>
      <c r="Q70" s="0" t="n">
        <v>4</v>
      </c>
    </row>
    <row r="71" customFormat="false" ht="12.8" hidden="false" customHeight="false" outlineLevel="0" collapsed="false">
      <c r="A71" s="0" t="s">
        <v>407</v>
      </c>
      <c r="B71" s="0" t="s">
        <v>144</v>
      </c>
      <c r="C71" s="0" t="n">
        <v>1.06965930632159</v>
      </c>
      <c r="D71" s="0" t="n">
        <v>16</v>
      </c>
      <c r="E71" s="0" t="n">
        <v>42.7415817125189</v>
      </c>
      <c r="F71" s="0" t="n">
        <v>45.831936601478</v>
      </c>
      <c r="G71" s="0" t="n">
        <v>70</v>
      </c>
      <c r="H71" s="0" t="n">
        <v>7.25430953617776</v>
      </c>
      <c r="I71" s="0" t="n">
        <v>-0.00292796996786727</v>
      </c>
      <c r="J71" s="0" t="n">
        <v>0.655640598762642</v>
      </c>
      <c r="K71" s="0" t="n">
        <v>0.0013772408353216</v>
      </c>
      <c r="L71" s="0" t="n">
        <v>6.2435256518665E-007</v>
      </c>
      <c r="M71" s="0" t="n">
        <v>0.0594234623148455</v>
      </c>
      <c r="N71" s="0" t="n">
        <v>11.0644605441891</v>
      </c>
      <c r="O71" s="0" t="n">
        <v>-2.125968017194</v>
      </c>
      <c r="P71" s="0" t="n">
        <v>10</v>
      </c>
      <c r="Q71" s="0" t="n">
        <v>10</v>
      </c>
    </row>
    <row r="72" customFormat="false" ht="12.8" hidden="false" customHeight="false" outlineLevel="0" collapsed="false">
      <c r="A72" s="0" t="s">
        <v>408</v>
      </c>
      <c r="B72" s="0" t="s">
        <v>145</v>
      </c>
      <c r="C72" s="0" t="n">
        <v>0.896046767104215</v>
      </c>
      <c r="D72" s="0" t="n">
        <v>6</v>
      </c>
      <c r="E72" s="0" t="n">
        <v>19.7197247346129</v>
      </c>
      <c r="F72" s="0" t="n">
        <v>18.8867626115251</v>
      </c>
      <c r="G72" s="0" t="n">
        <v>71</v>
      </c>
      <c r="H72" s="0" t="n">
        <v>3.61803402268005</v>
      </c>
      <c r="I72" s="0" t="n">
        <v>-0.000807511422672803</v>
      </c>
      <c r="J72" s="0" t="n">
        <v>0.817925915565594</v>
      </c>
      <c r="K72" s="0" t="n">
        <v>0.00105441319997108</v>
      </c>
      <c r="L72" s="0" t="n">
        <v>0.02145607336063</v>
      </c>
      <c r="M72" s="0" t="n">
        <v>0.499512566783849</v>
      </c>
      <c r="N72" s="0" t="n">
        <v>4.42342509734294</v>
      </c>
      <c r="O72" s="0" t="n">
        <v>-0.765839637340419</v>
      </c>
      <c r="P72" s="0" t="n">
        <v>3</v>
      </c>
      <c r="Q72" s="0" t="n">
        <v>3</v>
      </c>
    </row>
    <row r="73" customFormat="false" ht="12.8" hidden="false" customHeight="false" outlineLevel="0" collapsed="false">
      <c r="A73" s="0" t="s">
        <v>409</v>
      </c>
      <c r="B73" s="0" t="s">
        <v>147</v>
      </c>
      <c r="C73" s="0" t="n">
        <v>0.914016291781963</v>
      </c>
      <c r="D73" s="0" t="n">
        <v>18</v>
      </c>
      <c r="E73" s="0" t="n">
        <v>37.1476900130237</v>
      </c>
      <c r="F73" s="0" t="n">
        <v>40.7091770446084</v>
      </c>
      <c r="G73" s="0" t="n">
        <v>72</v>
      </c>
      <c r="H73" s="0" t="n">
        <v>7.13727372472997</v>
      </c>
      <c r="I73" s="0" t="n">
        <v>0.000421120768587953</v>
      </c>
      <c r="J73" s="0" t="n">
        <v>0.667304199806368</v>
      </c>
      <c r="K73" s="0" t="n">
        <v>0.000270799908354152</v>
      </c>
      <c r="L73" s="0" t="n">
        <v>8.55304326474617E-007</v>
      </c>
      <c r="M73" s="0" t="n">
        <v>0.15097533504452</v>
      </c>
      <c r="N73" s="0" t="n">
        <v>10.6956823092092</v>
      </c>
      <c r="O73" s="0" t="n">
        <v>1.55509937631593</v>
      </c>
      <c r="P73" s="0" t="n">
        <v>10</v>
      </c>
      <c r="Q73" s="0" t="n">
        <v>10</v>
      </c>
    </row>
    <row r="74" customFormat="false" ht="12.8" hidden="false" customHeight="false" outlineLevel="0" collapsed="false">
      <c r="A74" s="0" t="s">
        <v>410</v>
      </c>
      <c r="B74" s="0" t="s">
        <v>148</v>
      </c>
      <c r="C74" s="0" t="n">
        <v>1.08481259147869</v>
      </c>
      <c r="D74" s="0" t="n">
        <v>15</v>
      </c>
      <c r="E74" s="0" t="n">
        <v>15.8690679511305</v>
      </c>
      <c r="F74" s="0" t="n">
        <v>18.7012687555394</v>
      </c>
      <c r="G74" s="0" t="n">
        <v>73</v>
      </c>
      <c r="H74" s="0" t="n">
        <v>7.57190206103946</v>
      </c>
      <c r="I74" s="0" t="n">
        <v>0.000403039481084759</v>
      </c>
      <c r="J74" s="0" t="n">
        <v>0.282446165029586</v>
      </c>
      <c r="K74" s="0" t="n">
        <v>0.000203268310213121</v>
      </c>
      <c r="L74" s="0" t="n">
        <v>4.03417344642163E-009</v>
      </c>
      <c r="M74" s="0" t="n">
        <v>0.0826901710038884</v>
      </c>
      <c r="N74" s="0" t="n">
        <v>26.8083018944382</v>
      </c>
      <c r="O74" s="0" t="n">
        <v>1.98279545228759</v>
      </c>
      <c r="P74" s="0" t="n">
        <v>8</v>
      </c>
      <c r="Q74" s="0" t="n">
        <v>8</v>
      </c>
    </row>
    <row r="75" customFormat="false" ht="12.8" hidden="false" customHeight="false" outlineLevel="0" collapsed="false">
      <c r="A75" s="0" t="s">
        <v>411</v>
      </c>
      <c r="B75" s="0" t="s">
        <v>149</v>
      </c>
      <c r="C75" s="0" t="n">
        <v>1.24270032194462</v>
      </c>
      <c r="D75" s="0" t="n">
        <v>12</v>
      </c>
      <c r="E75" s="0" t="n">
        <v>29.5178360828819</v>
      </c>
      <c r="F75" s="0" t="n">
        <v>31.4574626820339</v>
      </c>
      <c r="G75" s="0" t="n">
        <v>74</v>
      </c>
      <c r="H75" s="0" t="n">
        <v>7.76739445178296</v>
      </c>
      <c r="I75" s="0" t="n">
        <v>-0.00102926948927229</v>
      </c>
      <c r="J75" s="0" t="n">
        <v>0.461716331193309</v>
      </c>
      <c r="K75" s="0" t="n">
        <v>0.000958541633813839</v>
      </c>
      <c r="L75" s="0" t="n">
        <v>1.57915458579423E-007</v>
      </c>
      <c r="M75" s="0" t="n">
        <v>0.314235976220574</v>
      </c>
      <c r="N75" s="0" t="n">
        <v>16.8228713758252</v>
      </c>
      <c r="O75" s="0" t="n">
        <v>-1.07378694149887</v>
      </c>
      <c r="P75" s="0" t="n">
        <v>8</v>
      </c>
      <c r="Q75" s="0" t="n">
        <v>8</v>
      </c>
    </row>
    <row r="76" customFormat="false" ht="12.8" hidden="false" customHeight="false" outlineLevel="0" collapsed="false">
      <c r="A76" s="0" t="s">
        <v>412</v>
      </c>
      <c r="B76" s="0" t="s">
        <v>150</v>
      </c>
      <c r="C76" s="0" t="n">
        <v>1.3541609556539</v>
      </c>
      <c r="D76" s="0" t="n">
        <v>14</v>
      </c>
      <c r="E76" s="0" t="n">
        <v>31.7758173838175</v>
      </c>
      <c r="F76" s="0" t="n">
        <v>34.3320467022785</v>
      </c>
      <c r="G76" s="0" t="n">
        <v>75</v>
      </c>
      <c r="H76" s="0" t="n">
        <v>6.29553212990515</v>
      </c>
      <c r="I76" s="0" t="n">
        <v>-0.000853504739264665</v>
      </c>
      <c r="J76" s="0" t="n">
        <v>0.422448785404847</v>
      </c>
      <c r="K76" s="0" t="n">
        <v>0.000890004738040951</v>
      </c>
      <c r="L76" s="0" t="n">
        <v>1.19384183298958E-007</v>
      </c>
      <c r="M76" s="0" t="n">
        <v>0.362616488634729</v>
      </c>
      <c r="N76" s="0" t="n">
        <v>14.9024742108607</v>
      </c>
      <c r="O76" s="0" t="n">
        <v>-0.958988983747852</v>
      </c>
      <c r="P76" s="0" t="n">
        <v>9</v>
      </c>
      <c r="Q76" s="0" t="n">
        <v>9</v>
      </c>
    </row>
    <row r="77" customFormat="false" ht="12.8" hidden="false" customHeight="false" outlineLevel="0" collapsed="false">
      <c r="A77" s="0" t="s">
        <v>413</v>
      </c>
      <c r="B77" s="0" t="s">
        <v>151</v>
      </c>
      <c r="C77" s="0" t="n">
        <v>1.14234049161197</v>
      </c>
      <c r="D77" s="0" t="n">
        <v>10</v>
      </c>
      <c r="E77" s="0" t="n">
        <v>7.10332479352233</v>
      </c>
      <c r="F77" s="0" t="n">
        <v>8.31366516549851</v>
      </c>
      <c r="G77" s="0" t="n">
        <v>76</v>
      </c>
      <c r="H77" s="0" t="n">
        <v>7.72201656454266</v>
      </c>
      <c r="I77" s="0" t="n">
        <v>-0.0019496253406317</v>
      </c>
      <c r="J77" s="0" t="n">
        <v>0.334051011282017</v>
      </c>
      <c r="K77" s="0" t="n">
        <v>0.00121156899751949</v>
      </c>
      <c r="L77" s="0" t="n">
        <v>4.29600854528318E-007</v>
      </c>
      <c r="M77" s="0" t="n">
        <v>0.158703452900488</v>
      </c>
      <c r="N77" s="0" t="n">
        <v>23.1162795613376</v>
      </c>
      <c r="O77" s="0" t="n">
        <v>-1.60917400876324</v>
      </c>
      <c r="P77" s="0" t="n">
        <v>6</v>
      </c>
      <c r="Q77" s="0" t="n">
        <v>6</v>
      </c>
    </row>
    <row r="78" customFormat="false" ht="12.8" hidden="false" customHeight="false" outlineLevel="0" collapsed="false">
      <c r="A78" s="0" t="s">
        <v>414</v>
      </c>
      <c r="B78" s="0" t="s">
        <v>152</v>
      </c>
      <c r="C78" s="0" t="n">
        <v>1.35853751953937</v>
      </c>
      <c r="D78" s="0" t="n">
        <v>14</v>
      </c>
      <c r="E78" s="0" t="n">
        <v>27.9166562731547</v>
      </c>
      <c r="F78" s="0" t="n">
        <v>30.4728855916157</v>
      </c>
      <c r="G78" s="0" t="n">
        <v>77</v>
      </c>
      <c r="H78" s="0" t="n">
        <v>7.83927067799608</v>
      </c>
      <c r="I78" s="0" t="n">
        <v>-0.000371331492458265</v>
      </c>
      <c r="J78" s="0" t="n">
        <v>0.522329934321826</v>
      </c>
      <c r="K78" s="0" t="n">
        <v>0.000681483379443323</v>
      </c>
      <c r="L78" s="0" t="n">
        <v>1.12271220710589E-007</v>
      </c>
      <c r="M78" s="0" t="n">
        <v>0.599071360889146</v>
      </c>
      <c r="N78" s="0" t="n">
        <v>15.0082738186819</v>
      </c>
      <c r="O78" s="0" t="n">
        <v>-0.544887085524509</v>
      </c>
      <c r="P78" s="0" t="n">
        <v>9</v>
      </c>
      <c r="Q78" s="0" t="n">
        <v>9</v>
      </c>
    </row>
    <row r="79" customFormat="false" ht="12.8" hidden="false" customHeight="false" outlineLevel="0" collapsed="false">
      <c r="A79" s="0" t="s">
        <v>415</v>
      </c>
      <c r="B79" s="0" t="s">
        <v>153</v>
      </c>
      <c r="C79" s="0" t="n">
        <v>1.01821543039441</v>
      </c>
      <c r="D79" s="0" t="n">
        <v>6</v>
      </c>
      <c r="E79" s="0" t="n">
        <v>77.5622139448738</v>
      </c>
      <c r="F79" s="0" t="n">
        <v>76.7292518217861</v>
      </c>
      <c r="G79" s="0" t="n">
        <v>78</v>
      </c>
      <c r="H79" s="0" t="n">
        <v>708.392154271804</v>
      </c>
      <c r="I79" s="0" t="n">
        <v>0.270467685922943</v>
      </c>
      <c r="J79" s="0" t="n">
        <v>52.2157683738054</v>
      </c>
      <c r="K79" s="0" t="n">
        <v>0.506368823124806</v>
      </c>
      <c r="L79" s="0" t="n">
        <v>0.000866212676803835</v>
      </c>
      <c r="M79" s="0" t="n">
        <v>0.630296292375722</v>
      </c>
      <c r="N79" s="0" t="n">
        <v>13.5666327688702</v>
      </c>
      <c r="O79" s="0" t="n">
        <v>0.534131790053512</v>
      </c>
      <c r="P79" s="0" t="n">
        <v>3</v>
      </c>
      <c r="Q79" s="0" t="n">
        <v>3</v>
      </c>
    </row>
    <row r="80" customFormat="false" ht="12.8" hidden="false" customHeight="false" outlineLevel="0" collapsed="false">
      <c r="A80" s="0" t="s">
        <v>416</v>
      </c>
      <c r="B80" s="0" t="s">
        <v>156</v>
      </c>
      <c r="C80" s="0" t="n">
        <v>0.927319660398601</v>
      </c>
      <c r="D80" s="0" t="n">
        <v>6</v>
      </c>
      <c r="E80" s="0" t="n">
        <v>75.4603262785629</v>
      </c>
      <c r="F80" s="0" t="n">
        <v>74.6273641554751</v>
      </c>
      <c r="G80" s="0" t="n">
        <v>79</v>
      </c>
      <c r="H80" s="0" t="n">
        <v>488.588886849949</v>
      </c>
      <c r="I80" s="0" t="n">
        <v>0.24411669725076</v>
      </c>
      <c r="J80" s="0" t="n">
        <v>43.8259987167616</v>
      </c>
      <c r="K80" s="0" t="n">
        <v>0.42500800226302</v>
      </c>
      <c r="L80" s="0" t="n">
        <v>0.00154666730858415</v>
      </c>
      <c r="M80" s="0" t="n">
        <v>0.605950881352959</v>
      </c>
      <c r="N80" s="0" t="n">
        <v>11.1483799834796</v>
      </c>
      <c r="O80" s="0" t="n">
        <v>0.57438141388144</v>
      </c>
      <c r="P80" s="0" t="n">
        <v>3</v>
      </c>
      <c r="Q80" s="0" t="n">
        <v>3</v>
      </c>
    </row>
    <row r="81" customFormat="false" ht="12.8" hidden="false" customHeight="false" outlineLevel="0" collapsed="false">
      <c r="A81" s="0" t="s">
        <v>417</v>
      </c>
      <c r="B81" s="0" t="s">
        <v>158</v>
      </c>
      <c r="C81" s="0" t="n">
        <v>1.63476297800846</v>
      </c>
      <c r="D81" s="0" t="n">
        <v>49</v>
      </c>
      <c r="E81" s="0" t="n">
        <v>650.654105432552</v>
      </c>
      <c r="F81" s="0" t="n">
        <v>658.221386624994</v>
      </c>
      <c r="G81" s="0" t="n">
        <v>80</v>
      </c>
      <c r="H81" s="0" t="n">
        <v>1048.06979791476</v>
      </c>
      <c r="I81" s="0" t="n">
        <v>0.561724527852864</v>
      </c>
      <c r="J81" s="0" t="n">
        <v>120.110335784006</v>
      </c>
      <c r="K81" s="0" t="n">
        <v>0.187861847878996</v>
      </c>
      <c r="L81" s="0" t="n">
        <v>3.38789641504108E-010</v>
      </c>
      <c r="M81" s="0" t="n">
        <v>0.00515568663794057</v>
      </c>
      <c r="N81" s="0" t="n">
        <v>8.72589183165299</v>
      </c>
      <c r="O81" s="0" t="n">
        <v>2.99009370021037</v>
      </c>
      <c r="P81" s="0" t="n">
        <v>34</v>
      </c>
      <c r="Q81" s="0" t="n">
        <v>34</v>
      </c>
    </row>
    <row r="82" customFormat="false" ht="12.8" hidden="false" customHeight="false" outlineLevel="0" collapsed="false">
      <c r="A82" s="0" t="s">
        <v>418</v>
      </c>
      <c r="B82" s="0" t="s">
        <v>160</v>
      </c>
      <c r="C82" s="0" t="n">
        <v>2.39608317893178</v>
      </c>
      <c r="D82" s="0" t="n">
        <v>32</v>
      </c>
      <c r="E82" s="0" t="n">
        <v>566.004858062628</v>
      </c>
      <c r="F82" s="0" t="n">
        <v>571.867801673827</v>
      </c>
      <c r="G82" s="0" t="n">
        <v>81</v>
      </c>
      <c r="H82" s="0" t="n">
        <v>1138.37346439699</v>
      </c>
      <c r="I82" s="0" t="n">
        <v>1.23125073186973</v>
      </c>
      <c r="J82" s="0" t="n">
        <v>323.831923010549</v>
      </c>
      <c r="K82" s="0" t="n">
        <v>3.9280485292346</v>
      </c>
      <c r="L82" s="0" t="n">
        <v>0.0021765060460885</v>
      </c>
      <c r="M82" s="0" t="n">
        <v>0.757183620608182</v>
      </c>
      <c r="N82" s="0" t="n">
        <v>3.51532194174662</v>
      </c>
      <c r="O82" s="0" t="n">
        <v>0.313450998048041</v>
      </c>
      <c r="P82" s="0" t="n">
        <v>20</v>
      </c>
      <c r="Q82" s="0" t="n">
        <v>20</v>
      </c>
    </row>
    <row r="83" customFormat="false" ht="12.8" hidden="false" customHeight="false" outlineLevel="0" collapsed="false">
      <c r="A83" s="0" t="s">
        <v>419</v>
      </c>
      <c r="B83" s="0" t="s">
        <v>161</v>
      </c>
      <c r="C83" s="0" t="n">
        <v>1.63914955887744</v>
      </c>
      <c r="D83" s="0" t="n">
        <v>30</v>
      </c>
      <c r="E83" s="0" t="n">
        <v>393.967776200785</v>
      </c>
      <c r="F83" s="0" t="n">
        <v>399.572565727434</v>
      </c>
      <c r="G83" s="0" t="n">
        <v>82</v>
      </c>
      <c r="H83" s="0" t="n">
        <v>677.61282250538</v>
      </c>
      <c r="I83" s="0" t="n">
        <v>0.303670968068309</v>
      </c>
      <c r="J83" s="0" t="n">
        <v>138.190001697538</v>
      </c>
      <c r="K83" s="0" t="n">
        <v>0.208688565643175</v>
      </c>
      <c r="L83" s="0" t="n">
        <v>7.5303007029278E-005</v>
      </c>
      <c r="M83" s="0" t="n">
        <v>0.160417002088606</v>
      </c>
      <c r="N83" s="0" t="n">
        <v>4.90348660671197</v>
      </c>
      <c r="O83" s="0" t="n">
        <v>1.45513946646957</v>
      </c>
      <c r="P83" s="0" t="n">
        <v>21</v>
      </c>
      <c r="Q83" s="0" t="n">
        <v>21</v>
      </c>
    </row>
    <row r="84" customFormat="false" ht="12.8" hidden="false" customHeight="false" outlineLevel="0" collapsed="false">
      <c r="A84" s="0" t="s">
        <v>420</v>
      </c>
      <c r="B84" s="0" t="s">
        <v>162</v>
      </c>
      <c r="C84" s="0" t="n">
        <v>1.90104808757142</v>
      </c>
      <c r="D84" s="0" t="n">
        <v>43</v>
      </c>
      <c r="E84" s="0" t="n">
        <v>454.053759416615</v>
      </c>
      <c r="F84" s="0" t="n">
        <v>461.09855987939</v>
      </c>
      <c r="G84" s="0" t="n">
        <v>83</v>
      </c>
      <c r="H84" s="0" t="n">
        <v>228.68866993354</v>
      </c>
      <c r="I84" s="0" t="n">
        <v>-0.0920603357436065</v>
      </c>
      <c r="J84" s="0" t="n">
        <v>49.5266447703205</v>
      </c>
      <c r="K84" s="0" t="n">
        <v>0.0436878047980769</v>
      </c>
      <c r="L84" s="0" t="n">
        <v>6.84587960714364E-005</v>
      </c>
      <c r="M84" s="0" t="n">
        <v>0.0435642511339824</v>
      </c>
      <c r="N84" s="0" t="n">
        <v>4.61748763709075</v>
      </c>
      <c r="O84" s="0" t="n">
        <v>-2.10723189615741</v>
      </c>
      <c r="P84" s="0" t="n">
        <v>30</v>
      </c>
      <c r="Q84" s="0" t="n">
        <v>30</v>
      </c>
    </row>
    <row r="85" customFormat="false" ht="12.8" hidden="false" customHeight="false" outlineLevel="0" collapsed="false">
      <c r="A85" s="0" t="s">
        <v>421</v>
      </c>
      <c r="B85" s="0" t="s">
        <v>164</v>
      </c>
      <c r="C85" s="0" t="n">
        <v>0.988319437569428</v>
      </c>
      <c r="D85" s="0" t="n">
        <v>26</v>
      </c>
      <c r="E85" s="0" t="n">
        <v>261.009695176514</v>
      </c>
      <c r="F85" s="0" t="n">
        <v>266.0420813286</v>
      </c>
      <c r="G85" s="0" t="n">
        <v>84</v>
      </c>
      <c r="H85" s="0" t="n">
        <v>207.529294982282</v>
      </c>
      <c r="I85" s="0" t="n">
        <v>-0.125585008337901</v>
      </c>
      <c r="J85" s="0" t="n">
        <v>38.6061161105391</v>
      </c>
      <c r="K85" s="0" t="n">
        <v>0.0612757323458302</v>
      </c>
      <c r="L85" s="0" t="n">
        <v>6.18706925454931E-005</v>
      </c>
      <c r="M85" s="0" t="n">
        <v>0.0571763165106989</v>
      </c>
      <c r="N85" s="0" t="n">
        <v>5.37555485737216</v>
      </c>
      <c r="O85" s="0" t="n">
        <v>-2.04950644455982</v>
      </c>
      <c r="P85" s="0" t="n">
        <v>16</v>
      </c>
      <c r="Q85" s="0" t="n">
        <v>16</v>
      </c>
    </row>
    <row r="86" customFormat="false" ht="12.8" hidden="false" customHeight="false" outlineLevel="0" collapsed="false">
      <c r="A86" s="0" t="s">
        <v>422</v>
      </c>
      <c r="B86" s="0" t="s">
        <v>165</v>
      </c>
      <c r="C86" s="0" t="n">
        <v>1.48670697863252</v>
      </c>
      <c r="D86" s="0" t="n">
        <v>30</v>
      </c>
      <c r="E86" s="0" t="n">
        <v>301.686632127559</v>
      </c>
      <c r="F86" s="0" t="n">
        <v>307.291421654208</v>
      </c>
      <c r="G86" s="0" t="n">
        <v>85</v>
      </c>
      <c r="H86" s="0" t="n">
        <v>150.825520479457</v>
      </c>
      <c r="I86" s="0" t="n">
        <v>0.00962314508390139</v>
      </c>
      <c r="J86" s="0" t="n">
        <v>20.944907889842</v>
      </c>
      <c r="K86" s="0" t="n">
        <v>0.0504241839589954</v>
      </c>
      <c r="L86" s="0" t="n">
        <v>4.26183841871054E-007</v>
      </c>
      <c r="M86" s="0" t="n">
        <v>0.850480914722617</v>
      </c>
      <c r="N86" s="0" t="n">
        <v>7.20105914395574</v>
      </c>
      <c r="O86" s="0" t="n">
        <v>0.190843843734326</v>
      </c>
      <c r="P86" s="0" t="n">
        <v>21</v>
      </c>
      <c r="Q86" s="0" t="n">
        <v>21</v>
      </c>
    </row>
    <row r="87" customFormat="false" ht="12.8" hidden="false" customHeight="false" outlineLevel="0" collapsed="false">
      <c r="A87" s="0" t="s">
        <v>423</v>
      </c>
      <c r="B87" s="0" t="s">
        <v>166</v>
      </c>
      <c r="C87" s="0" t="n">
        <v>1.57763854422419</v>
      </c>
      <c r="D87" s="0" t="n">
        <v>47</v>
      </c>
      <c r="E87" s="0" t="n">
        <v>178.612884231537</v>
      </c>
      <c r="F87" s="0" t="n">
        <v>186.013474638377</v>
      </c>
      <c r="G87" s="0" t="n">
        <v>86</v>
      </c>
      <c r="H87" s="0" t="n">
        <v>5.98835968000762</v>
      </c>
      <c r="I87" s="0" t="n">
        <v>0.00471975747502727</v>
      </c>
      <c r="J87" s="0" t="n">
        <v>0.822902397509259</v>
      </c>
      <c r="K87" s="0" t="n">
        <v>0.00185891245082978</v>
      </c>
      <c r="L87" s="0" t="n">
        <v>2.38244512694082E-008</v>
      </c>
      <c r="M87" s="0" t="n">
        <v>0.0160151676194664</v>
      </c>
      <c r="N87" s="0" t="n">
        <v>7.27712022486876</v>
      </c>
      <c r="O87" s="0" t="n">
        <v>2.53898857523949</v>
      </c>
      <c r="P87" s="0" t="n">
        <v>33</v>
      </c>
      <c r="Q87" s="0" t="n">
        <v>33</v>
      </c>
    </row>
    <row r="88" customFormat="false" ht="12.8" hidden="false" customHeight="false" outlineLevel="0" collapsed="false">
      <c r="A88" s="0" t="s">
        <v>424</v>
      </c>
      <c r="B88" s="0" t="s">
        <v>168</v>
      </c>
      <c r="C88" s="0" t="n">
        <v>2.30183915389933</v>
      </c>
      <c r="D88" s="0" t="n">
        <v>30</v>
      </c>
      <c r="E88" s="0" t="n">
        <v>225.39688148287</v>
      </c>
      <c r="F88" s="0" t="n">
        <v>231.001671009518</v>
      </c>
      <c r="G88" s="0" t="n">
        <v>87</v>
      </c>
      <c r="H88" s="0" t="n">
        <v>6.87156217910249</v>
      </c>
      <c r="I88" s="0" t="n">
        <v>0.000506560298866819</v>
      </c>
      <c r="J88" s="0" t="n">
        <v>2.10361102716996</v>
      </c>
      <c r="K88" s="0" t="n">
        <v>0.0248529871329158</v>
      </c>
      <c r="L88" s="0" t="n">
        <v>0.00405975873126762</v>
      </c>
      <c r="M88" s="0" t="n">
        <v>0.983950955082996</v>
      </c>
      <c r="N88" s="0" t="n">
        <v>3.26655550401205</v>
      </c>
      <c r="O88" s="0" t="n">
        <v>0.0203822701938279</v>
      </c>
      <c r="P88" s="0" t="n">
        <v>19</v>
      </c>
      <c r="Q88" s="0" t="n">
        <v>19</v>
      </c>
    </row>
    <row r="89" customFormat="false" ht="12.8" hidden="false" customHeight="false" outlineLevel="0" collapsed="false">
      <c r="A89" s="0" t="s">
        <v>425</v>
      </c>
      <c r="B89" s="0" t="s">
        <v>169</v>
      </c>
      <c r="C89" s="0" t="n">
        <v>1.72504462593774</v>
      </c>
      <c r="D89" s="0" t="n">
        <v>34</v>
      </c>
      <c r="E89" s="0" t="n">
        <v>134.975182068281</v>
      </c>
      <c r="F89" s="0" t="n">
        <v>141.080624166746</v>
      </c>
      <c r="G89" s="0" t="n">
        <v>88</v>
      </c>
      <c r="H89" s="0" t="n">
        <v>4.59877586534342</v>
      </c>
      <c r="I89" s="0" t="n">
        <v>0.00150636112564652</v>
      </c>
      <c r="J89" s="0" t="n">
        <v>0.773069420815713</v>
      </c>
      <c r="K89" s="0" t="n">
        <v>0.00246628505660986</v>
      </c>
      <c r="L89" s="0" t="n">
        <v>3.86570314421063E-006</v>
      </c>
      <c r="M89" s="0" t="n">
        <v>0.547085695981687</v>
      </c>
      <c r="N89" s="0" t="n">
        <v>5.94872302734595</v>
      </c>
      <c r="O89" s="0" t="n">
        <v>0.610781434858612</v>
      </c>
      <c r="P89" s="0" t="n">
        <v>24</v>
      </c>
      <c r="Q89" s="0" t="n">
        <v>24</v>
      </c>
    </row>
    <row r="90" customFormat="false" ht="12.8" hidden="false" customHeight="false" outlineLevel="0" collapsed="false">
      <c r="A90" s="0" t="s">
        <v>426</v>
      </c>
      <c r="B90" s="0" t="s">
        <v>170</v>
      </c>
      <c r="C90" s="0" t="n">
        <v>0.846555995367109</v>
      </c>
      <c r="D90" s="0" t="n">
        <v>6</v>
      </c>
      <c r="E90" s="0" t="n">
        <v>65.8434600062768</v>
      </c>
      <c r="F90" s="0" t="n">
        <v>65.010497883189</v>
      </c>
      <c r="G90" s="0" t="n">
        <v>89</v>
      </c>
      <c r="H90" s="0" t="n">
        <v>176.517912146914</v>
      </c>
      <c r="I90" s="0" t="n">
        <v>-0.0670587790913737</v>
      </c>
      <c r="J90" s="0" t="n">
        <v>42.8104862645396</v>
      </c>
      <c r="K90" s="0" t="n">
        <v>0.151814774794686</v>
      </c>
      <c r="L90" s="0" t="n">
        <v>0.0258623606006619</v>
      </c>
      <c r="M90" s="0" t="n">
        <v>0.688596027237982</v>
      </c>
      <c r="N90" s="0" t="n">
        <v>4.12324006450556</v>
      </c>
      <c r="O90" s="0" t="n">
        <v>-0.441714445659613</v>
      </c>
      <c r="P90" s="0" t="n">
        <v>3</v>
      </c>
      <c r="Q90" s="0" t="n">
        <v>3</v>
      </c>
    </row>
    <row r="91" customFormat="false" ht="12.8" hidden="false" customHeight="false" outlineLevel="0" collapsed="false">
      <c r="A91" s="0" t="s">
        <v>427</v>
      </c>
      <c r="B91" s="0" t="s">
        <v>173</v>
      </c>
      <c r="C91" s="0" t="n">
        <v>0.902330947404623</v>
      </c>
      <c r="D91" s="0" t="n">
        <v>6</v>
      </c>
      <c r="E91" s="0" t="n">
        <v>63.9881390617588</v>
      </c>
      <c r="F91" s="0" t="n">
        <v>63.1551769386711</v>
      </c>
      <c r="G91" s="0" t="n">
        <v>90</v>
      </c>
      <c r="H91" s="0" t="n">
        <v>233.201024608165</v>
      </c>
      <c r="I91" s="0" t="n">
        <v>-0.310697340476509</v>
      </c>
      <c r="J91" s="0" t="n">
        <v>30.5083124373821</v>
      </c>
      <c r="K91" s="0" t="n">
        <v>0.141692513337486</v>
      </c>
      <c r="L91" s="0" t="n">
        <v>0.00464945821880974</v>
      </c>
      <c r="M91" s="0" t="n">
        <v>0.115954673272566</v>
      </c>
      <c r="N91" s="0" t="n">
        <v>7.64385198580901</v>
      </c>
      <c r="O91" s="0" t="n">
        <v>-2.1927576352357</v>
      </c>
      <c r="P91" s="0" t="n">
        <v>3</v>
      </c>
      <c r="Q91" s="0" t="n">
        <v>3</v>
      </c>
    </row>
    <row r="92" customFormat="false" ht="12.8" hidden="false" customHeight="false" outlineLevel="0" collapsed="false">
      <c r="A92" s="0" t="s">
        <v>428</v>
      </c>
      <c r="B92" s="0" t="s">
        <v>174</v>
      </c>
      <c r="C92" s="0" t="n">
        <v>0.851067150037363</v>
      </c>
      <c r="D92" s="0" t="n">
        <v>6</v>
      </c>
      <c r="E92" s="0" t="n">
        <v>69.1355592787746</v>
      </c>
      <c r="F92" s="0" t="n">
        <v>68.3025971556868</v>
      </c>
      <c r="G92" s="0" t="n">
        <v>91</v>
      </c>
      <c r="H92" s="0" t="n">
        <v>240.366424025662</v>
      </c>
      <c r="I92" s="0" t="n">
        <v>-0.317188667122365</v>
      </c>
      <c r="J92" s="0" t="n">
        <v>57.6650990703334</v>
      </c>
      <c r="K92" s="0" t="n">
        <v>0.197516171839588</v>
      </c>
      <c r="L92" s="0" t="n">
        <v>0.0251305242796317</v>
      </c>
      <c r="M92" s="0" t="n">
        <v>0.206649106325613</v>
      </c>
      <c r="N92" s="0" t="n">
        <v>4.16831719533665</v>
      </c>
      <c r="O92" s="0" t="n">
        <v>-1.60588707328719</v>
      </c>
      <c r="P92" s="0" t="n">
        <v>3</v>
      </c>
      <c r="Q92" s="0" t="n">
        <v>3</v>
      </c>
    </row>
    <row r="93" customFormat="false" ht="12.8" hidden="false" customHeight="false" outlineLevel="0" collapsed="false">
      <c r="A93" s="0" t="s">
        <v>429</v>
      </c>
      <c r="B93" s="0" t="s">
        <v>181</v>
      </c>
      <c r="C93" s="0" t="n">
        <v>0.851469318296318</v>
      </c>
      <c r="D93" s="0" t="n">
        <v>3</v>
      </c>
      <c r="E93" s="0" t="n">
        <v>-0.897785025904426</v>
      </c>
      <c r="F93" s="0" t="n">
        <v>-4.50333587123199</v>
      </c>
      <c r="G93" s="0" t="n">
        <v>92</v>
      </c>
      <c r="H93" s="0" t="n">
        <v>1.05283333333333</v>
      </c>
      <c r="I93" s="0" t="n">
        <v>0.000224999999999999</v>
      </c>
      <c r="J93" s="0" t="n">
        <v>0.0868339731445577</v>
      </c>
      <c r="K93" s="0" t="n">
        <v>0.000672613063605916</v>
      </c>
      <c r="L93" s="0" t="n">
        <v>0.0523875775190451</v>
      </c>
      <c r="M93" s="0" t="n">
        <v>0.794489714444099</v>
      </c>
      <c r="N93" s="0" t="n">
        <v>12.1246707389586</v>
      </c>
      <c r="O93" s="0" t="n">
        <v>0.334516250388836</v>
      </c>
      <c r="P93" s="0" t="n">
        <v>1</v>
      </c>
      <c r="Q93" s="0" t="n">
        <v>1</v>
      </c>
    </row>
    <row r="94" customFormat="false" ht="12.8" hidden="false" customHeight="false" outlineLevel="0" collapsed="false">
      <c r="A94" s="0" t="s">
        <v>430</v>
      </c>
      <c r="B94" s="0" t="s">
        <v>184</v>
      </c>
      <c r="C94" s="0" t="n">
        <v>0.851469318296317</v>
      </c>
      <c r="D94" s="0" t="n">
        <v>3</v>
      </c>
      <c r="E94" s="0" t="n">
        <v>-8.02793648399511</v>
      </c>
      <c r="F94" s="0" t="n">
        <v>-11.6334873293227</v>
      </c>
      <c r="G94" s="0" t="n">
        <v>93</v>
      </c>
      <c r="H94" s="0" t="n">
        <v>0.809833333333333</v>
      </c>
      <c r="I94" s="0" t="n">
        <v>0.000355</v>
      </c>
      <c r="J94" s="0" t="n">
        <v>0.0264601377449152</v>
      </c>
      <c r="K94" s="0" t="n">
        <v>0.000204959345562318</v>
      </c>
      <c r="L94" s="0" t="n">
        <v>0.0207932368761026</v>
      </c>
      <c r="M94" s="0" t="n">
        <v>0.333333333333334</v>
      </c>
      <c r="N94" s="0" t="n">
        <v>30.6057867551713</v>
      </c>
      <c r="O94" s="0" t="n">
        <v>1.73205080756887</v>
      </c>
      <c r="P94" s="0" t="n">
        <v>1</v>
      </c>
      <c r="Q94" s="0" t="n">
        <v>1</v>
      </c>
    </row>
    <row r="95" customFormat="false" ht="12.8" hidden="false" customHeight="false" outlineLevel="0" collapsed="false">
      <c r="A95" s="0" t="s">
        <v>431</v>
      </c>
      <c r="B95" s="0" t="s">
        <v>186</v>
      </c>
      <c r="C95" s="0" t="n">
        <v>0.851469318296388</v>
      </c>
      <c r="D95" s="0" t="n">
        <v>3</v>
      </c>
      <c r="E95" s="0" t="n">
        <v>-12.8096003287199</v>
      </c>
      <c r="F95" s="0" t="n">
        <v>-16.4151511740475</v>
      </c>
      <c r="G95" s="0" t="n">
        <v>94</v>
      </c>
      <c r="H95" s="0" t="n">
        <v>7.89033333333333</v>
      </c>
      <c r="I95" s="0" t="n">
        <v>0.00283000000000001</v>
      </c>
      <c r="J95" s="0" t="n">
        <v>0.0119256958867611</v>
      </c>
      <c r="K95" s="0" t="n">
        <v>9.23760430703295E-005</v>
      </c>
      <c r="L95" s="0" t="n">
        <v>0.000962206246404201</v>
      </c>
      <c r="M95" s="0" t="n">
        <v>0.0207729831912544</v>
      </c>
      <c r="N95" s="0" t="n">
        <v>661.624563317309</v>
      </c>
      <c r="O95" s="0" t="n">
        <v>30.6356486588781</v>
      </c>
      <c r="P95" s="0" t="n">
        <v>1</v>
      </c>
      <c r="Q95" s="0" t="n">
        <v>1</v>
      </c>
    </row>
    <row r="96" customFormat="false" ht="12.8" hidden="false" customHeight="false" outlineLevel="0" collapsed="false">
      <c r="A96" s="0" t="s">
        <v>432</v>
      </c>
      <c r="B96" s="0" t="s">
        <v>188</v>
      </c>
      <c r="C96" s="0" t="n">
        <v>0.851469318296318</v>
      </c>
      <c r="D96" s="0" t="n">
        <v>3</v>
      </c>
      <c r="E96" s="0" t="n">
        <v>-2.51331444449264</v>
      </c>
      <c r="F96" s="0" t="n">
        <v>-6.1188652898202</v>
      </c>
      <c r="G96" s="0" t="n">
        <v>95</v>
      </c>
      <c r="H96" s="0" t="n">
        <v>1.50066666666667</v>
      </c>
      <c r="I96" s="0" t="n">
        <v>0.00117</v>
      </c>
      <c r="J96" s="0" t="n">
        <v>0.066336683360463</v>
      </c>
      <c r="K96" s="0" t="n">
        <v>0.000513841739578768</v>
      </c>
      <c r="L96" s="0" t="n">
        <v>0.0281233466897858</v>
      </c>
      <c r="M96" s="0" t="n">
        <v>0.263446303698412</v>
      </c>
      <c r="N96" s="0" t="n">
        <v>22.6219731021565</v>
      </c>
      <c r="O96" s="0" t="n">
        <v>2.27696566837705</v>
      </c>
      <c r="P96" s="0" t="n">
        <v>1</v>
      </c>
      <c r="Q96" s="0" t="n">
        <v>1</v>
      </c>
    </row>
    <row r="97" customFormat="false" ht="12.8" hidden="false" customHeight="false" outlineLevel="0" collapsed="false">
      <c r="A97" s="0" t="s">
        <v>433</v>
      </c>
      <c r="B97" s="0" t="s">
        <v>190</v>
      </c>
      <c r="C97" s="0" t="n">
        <v>0.851469318296314</v>
      </c>
      <c r="D97" s="0" t="n">
        <v>3</v>
      </c>
      <c r="E97" s="0" t="n">
        <v>-14.290760797025</v>
      </c>
      <c r="F97" s="0" t="n">
        <v>-17.8963116423525</v>
      </c>
      <c r="G97" s="0" t="n">
        <v>96</v>
      </c>
      <c r="H97" s="0" t="n">
        <v>0.205166666666667</v>
      </c>
      <c r="I97" s="0" t="n">
        <v>0.000125</v>
      </c>
      <c r="J97" s="0" t="n">
        <v>0.00931694991019786</v>
      </c>
      <c r="K97" s="0" t="n">
        <v>7.21687836487036E-005</v>
      </c>
      <c r="L97" s="0" t="n">
        <v>0.0288900844481098</v>
      </c>
      <c r="M97" s="0" t="n">
        <v>0.333333333333335</v>
      </c>
      <c r="N97" s="0" t="n">
        <v>22.020797433085</v>
      </c>
      <c r="O97" s="0" t="n">
        <v>1.73205080756887</v>
      </c>
      <c r="P97" s="0" t="n">
        <v>1</v>
      </c>
      <c r="Q97" s="0" t="n">
        <v>1</v>
      </c>
    </row>
    <row r="98" customFormat="false" ht="12.8" hidden="false" customHeight="false" outlineLevel="0" collapsed="false">
      <c r="A98" s="0" t="s">
        <v>434</v>
      </c>
      <c r="B98" s="0" t="s">
        <v>192</v>
      </c>
      <c r="C98" s="0" t="n">
        <v>1.06461093851327</v>
      </c>
      <c r="D98" s="0" t="n">
        <v>8</v>
      </c>
      <c r="E98" s="0" t="n">
        <v>-12.0054689976341</v>
      </c>
      <c r="F98" s="0" t="n">
        <v>-11.6877028309147</v>
      </c>
      <c r="G98" s="0" t="n">
        <v>97</v>
      </c>
      <c r="H98" s="0" t="n">
        <v>0.656497343001338</v>
      </c>
      <c r="I98" s="0" t="n">
        <v>6.01062799464748E-005</v>
      </c>
      <c r="J98" s="0" t="n">
        <v>0.380080962536839</v>
      </c>
      <c r="K98" s="0" t="n">
        <v>0.000141800764648486</v>
      </c>
      <c r="L98" s="0" t="n">
        <v>0.14470221443774</v>
      </c>
      <c r="M98" s="0" t="n">
        <v>0.68927191553909</v>
      </c>
      <c r="N98" s="0" t="n">
        <v>1.72725657875513</v>
      </c>
      <c r="O98" s="0" t="n">
        <v>0.423878390892138</v>
      </c>
      <c r="P98" s="0" t="n">
        <v>5</v>
      </c>
      <c r="Q98" s="0" t="n">
        <v>5</v>
      </c>
    </row>
    <row r="99" customFormat="false" ht="12.8" hidden="false" customHeight="false" outlineLevel="0" collapsed="false">
      <c r="A99" s="0" t="s">
        <v>435</v>
      </c>
      <c r="B99" s="0" t="s">
        <v>193</v>
      </c>
      <c r="C99" s="0" t="n">
        <v>0.947734444140179</v>
      </c>
      <c r="D99" s="0" t="n">
        <v>8</v>
      </c>
      <c r="E99" s="0" t="n">
        <v>-8.15126424400275</v>
      </c>
      <c r="F99" s="0" t="n">
        <v>-7.83349807728341</v>
      </c>
      <c r="G99" s="0" t="n">
        <v>98</v>
      </c>
      <c r="H99" s="0" t="n">
        <v>0.58025175074833</v>
      </c>
      <c r="I99" s="0" t="n">
        <v>0.000796596636733481</v>
      </c>
      <c r="J99" s="0" t="n">
        <v>0.129662271209236</v>
      </c>
      <c r="K99" s="0" t="n">
        <v>0.000282765269453949</v>
      </c>
      <c r="L99" s="0" t="n">
        <v>0.00654829204553861</v>
      </c>
      <c r="M99" s="0" t="n">
        <v>0.0372326382811485</v>
      </c>
      <c r="N99" s="0" t="n">
        <v>4.47510093211292</v>
      </c>
      <c r="O99" s="0" t="n">
        <v>2.81716576534239</v>
      </c>
      <c r="P99" s="0" t="n">
        <v>5</v>
      </c>
      <c r="Q99" s="0" t="n">
        <v>5</v>
      </c>
    </row>
    <row r="100" customFormat="false" ht="12.8" hidden="false" customHeight="false" outlineLevel="0" collapsed="false">
      <c r="A100" s="0" t="s">
        <v>436</v>
      </c>
      <c r="B100" s="0" t="s">
        <v>194</v>
      </c>
      <c r="C100" s="0" t="n">
        <v>0.851469318296319</v>
      </c>
      <c r="D100" s="0" t="n">
        <v>3</v>
      </c>
      <c r="E100" s="0" t="n">
        <v>12.9587864269603</v>
      </c>
      <c r="F100" s="0" t="n">
        <v>9.35323558163277</v>
      </c>
      <c r="G100" s="0" t="n">
        <v>99</v>
      </c>
      <c r="H100" s="0" t="n">
        <v>8.352</v>
      </c>
      <c r="I100" s="0" t="n">
        <v>0.00777000000000002</v>
      </c>
      <c r="J100" s="0" t="n">
        <v>0.874302579208203</v>
      </c>
      <c r="K100" s="0" t="n">
        <v>0.00677231865759432</v>
      </c>
      <c r="L100" s="0" t="n">
        <v>0.0664006767422781</v>
      </c>
      <c r="M100" s="0" t="n">
        <v>0.456392786317753</v>
      </c>
      <c r="N100" s="0" t="n">
        <v>9.55275690432463</v>
      </c>
      <c r="O100" s="0" t="n">
        <v>1.14731754260956</v>
      </c>
      <c r="P100" s="0" t="n">
        <v>1</v>
      </c>
      <c r="Q100" s="0" t="n">
        <v>1</v>
      </c>
    </row>
    <row r="101" customFormat="false" ht="12.8" hidden="false" customHeight="false" outlineLevel="0" collapsed="false">
      <c r="A101" s="0" t="s">
        <v>437</v>
      </c>
      <c r="B101" s="0" t="s">
        <v>195</v>
      </c>
      <c r="C101" s="0" t="n">
        <v>0.829840165790716</v>
      </c>
      <c r="D101" s="0" t="n">
        <v>6</v>
      </c>
      <c r="E101" s="0" t="n">
        <v>11.2673895776048</v>
      </c>
      <c r="F101" s="0" t="n">
        <v>10.434427454517</v>
      </c>
      <c r="G101" s="0" t="n">
        <v>100</v>
      </c>
      <c r="H101" s="0" t="n">
        <v>2.48453257734584</v>
      </c>
      <c r="I101" s="0" t="n">
        <v>0.00077505193897617</v>
      </c>
      <c r="J101" s="0" t="n">
        <v>0.727992167331884</v>
      </c>
      <c r="K101" s="0" t="n">
        <v>0.000478314597762796</v>
      </c>
      <c r="L101" s="0" t="n">
        <v>0.0420625019917229</v>
      </c>
      <c r="M101" s="0" t="n">
        <v>0.203593701574105</v>
      </c>
      <c r="N101" s="0" t="n">
        <v>3.41285619384029</v>
      </c>
      <c r="O101" s="0" t="n">
        <v>1.62038111025943</v>
      </c>
      <c r="P101" s="0" t="n">
        <v>3</v>
      </c>
      <c r="Q101" s="0" t="n">
        <v>3</v>
      </c>
    </row>
    <row r="102" customFormat="false" ht="12.8" hidden="false" customHeight="false" outlineLevel="0" collapsed="false">
      <c r="A102" s="0" t="s">
        <v>438</v>
      </c>
      <c r="B102" s="0" t="s">
        <v>196</v>
      </c>
      <c r="C102" s="0" t="n">
        <v>0.826358642478134</v>
      </c>
      <c r="D102" s="0" t="n">
        <v>6</v>
      </c>
      <c r="E102" s="0" t="n">
        <v>3.07085325488716</v>
      </c>
      <c r="F102" s="0" t="n">
        <v>2.23789113179938</v>
      </c>
      <c r="G102" s="0" t="n">
        <v>101</v>
      </c>
      <c r="H102" s="0" t="n">
        <v>0.885789653061577</v>
      </c>
      <c r="I102" s="0" t="n">
        <v>0.000698344839648136</v>
      </c>
      <c r="J102" s="0" t="n">
        <v>0.638450449520484</v>
      </c>
      <c r="K102" s="0" t="n">
        <v>0.000183025903756306</v>
      </c>
      <c r="L102" s="0" t="n">
        <v>0.25941846972756</v>
      </c>
      <c r="M102" s="0" t="n">
        <v>0.0316685839618864</v>
      </c>
      <c r="N102" s="0" t="n">
        <v>1.38740548107823</v>
      </c>
      <c r="O102" s="0" t="n">
        <v>3.8155519263435</v>
      </c>
      <c r="P102" s="0" t="n">
        <v>3</v>
      </c>
      <c r="Q102" s="0" t="n">
        <v>3</v>
      </c>
    </row>
    <row r="103" customFormat="false" ht="12.8" hidden="false" customHeight="false" outlineLevel="0" collapsed="false">
      <c r="A103" s="0" t="s">
        <v>439</v>
      </c>
      <c r="B103" s="0" t="s">
        <v>197</v>
      </c>
      <c r="C103" s="0" t="n">
        <v>1.12830238765198</v>
      </c>
      <c r="D103" s="0" t="n">
        <v>13</v>
      </c>
      <c r="E103" s="0" t="n">
        <v>29.4323932266261</v>
      </c>
      <c r="F103" s="0" t="n">
        <v>31.6921906564723</v>
      </c>
      <c r="G103" s="0" t="n">
        <v>102</v>
      </c>
      <c r="H103" s="0" t="n">
        <v>2.70551262017036</v>
      </c>
      <c r="I103" s="0" t="n">
        <v>0.00145215974558195</v>
      </c>
      <c r="J103" s="0" t="n">
        <v>0.799360847234369</v>
      </c>
      <c r="K103" s="0" t="n">
        <v>0.000288735267152912</v>
      </c>
      <c r="L103" s="0" t="n">
        <v>0.0116852256278148</v>
      </c>
      <c r="M103" s="0" t="n">
        <v>0.00151441495297417</v>
      </c>
      <c r="N103" s="0" t="n">
        <v>3.38459486667492</v>
      </c>
      <c r="O103" s="0" t="n">
        <v>5.02938127337556</v>
      </c>
      <c r="P103" s="0" t="n">
        <v>7</v>
      </c>
      <c r="Q103" s="0" t="n">
        <v>7</v>
      </c>
    </row>
    <row r="104" customFormat="false" ht="12.8" hidden="false" customHeight="false" outlineLevel="0" collapsed="false">
      <c r="A104" s="0" t="s">
        <v>440</v>
      </c>
      <c r="B104" s="0" t="s">
        <v>200</v>
      </c>
      <c r="C104" s="0" t="n">
        <v>1.20370178465668</v>
      </c>
      <c r="D104" s="0" t="n">
        <v>11</v>
      </c>
      <c r="E104" s="0" t="n">
        <v>57.9266203902146</v>
      </c>
      <c r="F104" s="0" t="n">
        <v>59.5182014814081</v>
      </c>
      <c r="G104" s="0" t="n">
        <v>103</v>
      </c>
      <c r="H104" s="0" t="n">
        <v>30.3634370406351</v>
      </c>
      <c r="I104" s="0" t="n">
        <v>0.0114072962603153</v>
      </c>
      <c r="J104" s="0" t="n">
        <v>1.28979596581075</v>
      </c>
      <c r="K104" s="0" t="n">
        <v>0.00283275687453943</v>
      </c>
      <c r="L104" s="0" t="n">
        <v>3.85519545705731E-007</v>
      </c>
      <c r="M104" s="0" t="n">
        <v>0.00690434279518637</v>
      </c>
      <c r="N104" s="0" t="n">
        <v>23.541271523166</v>
      </c>
      <c r="O104" s="0" t="n">
        <v>4.02692386446682</v>
      </c>
      <c r="P104" s="0" t="n">
        <v>6</v>
      </c>
      <c r="Q104" s="0" t="n">
        <v>6</v>
      </c>
    </row>
    <row r="105" customFormat="false" ht="12.8" hidden="false" customHeight="false" outlineLevel="0" collapsed="false">
      <c r="A105" s="0" t="s">
        <v>441</v>
      </c>
      <c r="B105" s="0" t="s">
        <v>201</v>
      </c>
      <c r="C105" s="0" t="n">
        <v>1.15003443332116</v>
      </c>
      <c r="D105" s="0" t="n">
        <v>17</v>
      </c>
      <c r="E105" s="0" t="n">
        <v>51.4257248676725</v>
      </c>
      <c r="F105" s="0" t="n">
        <v>54.7585782438974</v>
      </c>
      <c r="G105" s="0" t="n">
        <v>104</v>
      </c>
      <c r="H105" s="0" t="n">
        <v>6.2006601942787</v>
      </c>
      <c r="I105" s="0" t="n">
        <v>0.0012191901596947</v>
      </c>
      <c r="J105" s="0" t="n">
        <v>0.791319915146244</v>
      </c>
      <c r="K105" s="0" t="n">
        <v>0.000597593111923665</v>
      </c>
      <c r="L105" s="0" t="n">
        <v>1.41131472626367E-005</v>
      </c>
      <c r="M105" s="0" t="n">
        <v>0.0686281038200854</v>
      </c>
      <c r="N105" s="0" t="n">
        <v>7.83584499213918</v>
      </c>
      <c r="O105" s="0" t="n">
        <v>2.04016769164239</v>
      </c>
      <c r="P105" s="0" t="n">
        <v>10</v>
      </c>
      <c r="Q105" s="0" t="n">
        <v>10</v>
      </c>
    </row>
    <row r="106" customFormat="false" ht="12.8" hidden="false" customHeight="false" outlineLevel="0" collapsed="false">
      <c r="A106" s="0" t="s">
        <v>442</v>
      </c>
      <c r="B106" s="0" t="s">
        <v>202</v>
      </c>
      <c r="C106" s="0" t="n">
        <v>1.22880738390721</v>
      </c>
      <c r="D106" s="0" t="n">
        <v>11</v>
      </c>
      <c r="E106" s="0" t="n">
        <v>61.2557023418017</v>
      </c>
      <c r="F106" s="0" t="n">
        <v>62.8472834329951</v>
      </c>
      <c r="G106" s="0" t="n">
        <v>105</v>
      </c>
      <c r="H106" s="0" t="n">
        <v>33.6381913765566</v>
      </c>
      <c r="I106" s="0" t="n">
        <v>0.0104930862344342</v>
      </c>
      <c r="J106" s="0" t="n">
        <v>1.50033492743472</v>
      </c>
      <c r="K106" s="0" t="n">
        <v>0.00329599425831536</v>
      </c>
      <c r="L106" s="0" t="n">
        <v>5.15119987808592E-007</v>
      </c>
      <c r="M106" s="0" t="n">
        <v>0.0189895568084155</v>
      </c>
      <c r="N106" s="0" t="n">
        <v>22.4204547674374</v>
      </c>
      <c r="O106" s="0" t="n">
        <v>3.18358753446294</v>
      </c>
      <c r="P106" s="0" t="n">
        <v>6</v>
      </c>
      <c r="Q106" s="0" t="n">
        <v>6</v>
      </c>
    </row>
    <row r="107" customFormat="false" ht="12.8" hidden="false" customHeight="false" outlineLevel="0" collapsed="false">
      <c r="A107" s="0" t="s">
        <v>443</v>
      </c>
      <c r="B107" s="0" t="s">
        <v>203</v>
      </c>
      <c r="C107" s="0" t="n">
        <v>1.2665574806248</v>
      </c>
      <c r="D107" s="0" t="n">
        <v>11</v>
      </c>
      <c r="E107" s="0" t="n">
        <v>-21.8702179873662</v>
      </c>
      <c r="F107" s="0" t="n">
        <v>-20.2786368961727</v>
      </c>
      <c r="G107" s="0" t="n">
        <v>106</v>
      </c>
      <c r="H107" s="0" t="n">
        <v>2.4899018289625</v>
      </c>
      <c r="I107" s="0" t="n">
        <v>0.000317648377041661</v>
      </c>
      <c r="J107" s="0" t="n">
        <v>0.0330448716868257</v>
      </c>
      <c r="K107" s="0" t="n">
        <v>7.90351997170443E-005</v>
      </c>
      <c r="L107" s="0" t="n">
        <v>3.67816057178526E-010</v>
      </c>
      <c r="M107" s="0" t="n">
        <v>0.00696615884194132</v>
      </c>
      <c r="N107" s="0" t="n">
        <v>75.3491147600726</v>
      </c>
      <c r="O107" s="0" t="n">
        <v>4.01907476894954</v>
      </c>
      <c r="P107" s="0" t="n">
        <v>6</v>
      </c>
      <c r="Q107" s="0" t="n">
        <v>6</v>
      </c>
    </row>
    <row r="108" customFormat="false" ht="12.8" hidden="false" customHeight="false" outlineLevel="0" collapsed="false">
      <c r="A108" s="0" t="s">
        <v>444</v>
      </c>
      <c r="B108" s="0" t="s">
        <v>205</v>
      </c>
      <c r="C108" s="0" t="n">
        <v>1.30023138729275</v>
      </c>
      <c r="D108" s="0" t="n">
        <v>11</v>
      </c>
      <c r="E108" s="0" t="n">
        <v>-40.9023356072784</v>
      </c>
      <c r="F108" s="0" t="n">
        <v>-39.3107545160849</v>
      </c>
      <c r="G108" s="0" t="n">
        <v>107</v>
      </c>
      <c r="H108" s="0" t="n">
        <v>0.939859243618056</v>
      </c>
      <c r="I108" s="0" t="n">
        <v>0.000151407563819446</v>
      </c>
      <c r="J108" s="0" t="n">
        <v>0.013756523506325</v>
      </c>
      <c r="K108" s="0" t="n">
        <v>3.38624316778175E-005</v>
      </c>
      <c r="L108" s="0" t="n">
        <v>6.61476704047989E-010</v>
      </c>
      <c r="M108" s="0" t="n">
        <v>0.00423175016215667</v>
      </c>
      <c r="N108" s="0" t="n">
        <v>68.3209855444893</v>
      </c>
      <c r="O108" s="0" t="n">
        <v>4.47125490750357</v>
      </c>
      <c r="P108" s="0" t="n">
        <v>6</v>
      </c>
      <c r="Q108" s="0" t="n">
        <v>6</v>
      </c>
    </row>
    <row r="109" customFormat="false" ht="12.8" hidden="false" customHeight="false" outlineLevel="0" collapsed="false">
      <c r="A109" s="0" t="s">
        <v>445</v>
      </c>
      <c r="B109" s="0" t="s">
        <v>207</v>
      </c>
      <c r="C109" s="0" t="n">
        <v>1.22036078431328</v>
      </c>
      <c r="D109" s="0" t="n">
        <v>11</v>
      </c>
      <c r="E109" s="0" t="n">
        <v>20.8122404415604</v>
      </c>
      <c r="F109" s="0" t="n">
        <v>22.4038215327539</v>
      </c>
      <c r="G109" s="0" t="n">
        <v>108</v>
      </c>
      <c r="H109" s="0" t="n">
        <v>4.76358102021084</v>
      </c>
      <c r="I109" s="0" t="n">
        <v>0.00172252313122492</v>
      </c>
      <c r="J109" s="0" t="n">
        <v>0.233142496698814</v>
      </c>
      <c r="K109" s="0" t="n">
        <v>0.000539683045086942</v>
      </c>
      <c r="L109" s="0" t="n">
        <v>8.93634721507116E-007</v>
      </c>
      <c r="M109" s="0" t="n">
        <v>0.0187951934830767</v>
      </c>
      <c r="N109" s="0" t="n">
        <v>20.4320580231441</v>
      </c>
      <c r="O109" s="0" t="n">
        <v>3.19173104826265</v>
      </c>
      <c r="P109" s="0" t="n">
        <v>6</v>
      </c>
      <c r="Q109" s="0" t="n">
        <v>6</v>
      </c>
    </row>
    <row r="110" customFormat="false" ht="12.8" hidden="false" customHeight="false" outlineLevel="0" collapsed="false">
      <c r="A110" s="0" t="s">
        <v>446</v>
      </c>
      <c r="B110" s="0" t="s">
        <v>209</v>
      </c>
      <c r="C110" s="0" t="n">
        <v>1.33601561154331</v>
      </c>
      <c r="D110" s="0" t="n">
        <v>11</v>
      </c>
      <c r="E110" s="0" t="n">
        <v>-4.3071287181766</v>
      </c>
      <c r="F110" s="0" t="n">
        <v>-2.71554762698312</v>
      </c>
      <c r="G110" s="0" t="n">
        <v>109</v>
      </c>
      <c r="H110" s="0" t="n">
        <v>1.59828575725745</v>
      </c>
      <c r="I110" s="0" t="n">
        <v>0.000508809094092127</v>
      </c>
      <c r="J110" s="0" t="n">
        <v>0.0717468386192993</v>
      </c>
      <c r="K110" s="0" t="n">
        <v>0.000182508689364577</v>
      </c>
      <c r="L110" s="0" t="n">
        <v>5.35168877021705E-007</v>
      </c>
      <c r="M110" s="0" t="n">
        <v>0.0316667001059513</v>
      </c>
      <c r="N110" s="0" t="n">
        <v>22.2767412197522</v>
      </c>
      <c r="O110" s="0" t="n">
        <v>2.7878622977547</v>
      </c>
      <c r="P110" s="0" t="n">
        <v>6</v>
      </c>
      <c r="Q110" s="0" t="n">
        <v>6</v>
      </c>
    </row>
    <row r="111" customFormat="false" ht="12.8" hidden="false" customHeight="false" outlineLevel="0" collapsed="false">
      <c r="A111" s="0" t="s">
        <v>447</v>
      </c>
      <c r="B111" s="0" t="s">
        <v>210</v>
      </c>
      <c r="C111" s="0" t="n">
        <v>1.26566994170788</v>
      </c>
      <c r="D111" s="0" t="n">
        <v>11</v>
      </c>
      <c r="E111" s="0" t="n">
        <v>-40.1664494378374</v>
      </c>
      <c r="F111" s="0" t="n">
        <v>-38.5748683466439</v>
      </c>
      <c r="G111" s="0" t="n">
        <v>110</v>
      </c>
      <c r="H111" s="0" t="n">
        <v>1.26020027630265</v>
      </c>
      <c r="I111" s="0" t="n">
        <v>0.000139663903640213</v>
      </c>
      <c r="J111" s="0" t="n">
        <v>0.0145020969796779</v>
      </c>
      <c r="K111" s="0" t="n">
        <v>3.40138666515776E-005</v>
      </c>
      <c r="L111" s="0" t="n">
        <v>1.56439240749075E-010</v>
      </c>
      <c r="M111" s="0" t="n">
        <v>0.006314038108972</v>
      </c>
      <c r="N111" s="0" t="n">
        <v>86.8977967854299</v>
      </c>
      <c r="O111" s="0" t="n">
        <v>4.10608723409384</v>
      </c>
      <c r="P111" s="0" t="n">
        <v>6</v>
      </c>
      <c r="Q111" s="0" t="n">
        <v>6</v>
      </c>
    </row>
    <row r="112" customFormat="false" ht="12.8" hidden="false" customHeight="false" outlineLevel="0" collapsed="false">
      <c r="A112" s="0" t="s">
        <v>448</v>
      </c>
      <c r="B112" s="0" t="s">
        <v>211</v>
      </c>
      <c r="C112" s="0" t="n">
        <v>1.25665584231481</v>
      </c>
      <c r="D112" s="0" t="n">
        <v>11</v>
      </c>
      <c r="E112" s="0" t="n">
        <v>-5.37301713467472</v>
      </c>
      <c r="F112" s="0" t="n">
        <v>-3.78143604348124</v>
      </c>
      <c r="G112" s="0" t="n">
        <v>111</v>
      </c>
      <c r="H112" s="0" t="n">
        <v>5.06793459528729</v>
      </c>
      <c r="I112" s="0" t="n">
        <v>0.0007206540471271</v>
      </c>
      <c r="J112" s="0" t="n">
        <v>0.0689225925272954</v>
      </c>
      <c r="K112" s="0" t="n">
        <v>0.000171258914993171</v>
      </c>
      <c r="L112" s="0" t="n">
        <v>4.2581697974311E-010</v>
      </c>
      <c r="M112" s="0" t="n">
        <v>0.00563574530248573</v>
      </c>
      <c r="N112" s="0" t="n">
        <v>73.5308178269737</v>
      </c>
      <c r="O112" s="0" t="n">
        <v>4.20797975483985</v>
      </c>
      <c r="P112" s="0" t="n">
        <v>6</v>
      </c>
      <c r="Q112" s="0" t="n">
        <v>6</v>
      </c>
    </row>
    <row r="113" customFormat="false" ht="12.8" hidden="false" customHeight="false" outlineLevel="0" collapsed="false">
      <c r="A113" s="0" t="s">
        <v>449</v>
      </c>
      <c r="B113" s="0" t="s">
        <v>212</v>
      </c>
      <c r="C113" s="0" t="n">
        <v>1.16636029422186</v>
      </c>
      <c r="D113" s="0" t="n">
        <v>8</v>
      </c>
      <c r="E113" s="0" t="n">
        <v>30.7389456423901</v>
      </c>
      <c r="F113" s="0" t="n">
        <v>31.0567118091095</v>
      </c>
      <c r="G113" s="0" t="n">
        <v>112</v>
      </c>
      <c r="H113" s="0" t="n">
        <v>18.689910053963</v>
      </c>
      <c r="I113" s="0" t="n">
        <v>0.0276703871671242</v>
      </c>
      <c r="J113" s="0" t="n">
        <v>0.513597836192097</v>
      </c>
      <c r="K113" s="0" t="n">
        <v>0.00877536443346736</v>
      </c>
      <c r="L113" s="0" t="n">
        <v>2.95036888532844E-007</v>
      </c>
      <c r="M113" s="0" t="n">
        <v>0.0252880403317217</v>
      </c>
      <c r="N113" s="0" t="n">
        <v>36.3901650998634</v>
      </c>
      <c r="O113" s="0" t="n">
        <v>3.15318952015204</v>
      </c>
      <c r="P113" s="0" t="n">
        <v>5</v>
      </c>
      <c r="Q113" s="0" t="n">
        <v>5</v>
      </c>
    </row>
    <row r="114" customFormat="false" ht="12.8" hidden="false" customHeight="false" outlineLevel="0" collapsed="false">
      <c r="A114" s="0" t="s">
        <v>450</v>
      </c>
      <c r="B114" s="0" t="s">
        <v>215</v>
      </c>
      <c r="C114" s="0" t="n">
        <v>0.834155198274847</v>
      </c>
      <c r="D114" s="0" t="n">
        <v>8</v>
      </c>
      <c r="E114" s="0" t="n">
        <v>57.9467325678099</v>
      </c>
      <c r="F114" s="0" t="n">
        <v>58.2644987345292</v>
      </c>
      <c r="G114" s="0" t="n">
        <v>113</v>
      </c>
      <c r="H114" s="0" t="n">
        <v>137.110777564997</v>
      </c>
      <c r="I114" s="0" t="n">
        <v>0.0666918002827777</v>
      </c>
      <c r="J114" s="0" t="n">
        <v>52.6558073616238</v>
      </c>
      <c r="K114" s="0" t="n">
        <v>0.0250509665845839</v>
      </c>
      <c r="L114" s="0" t="n">
        <v>0.0480221162535923</v>
      </c>
      <c r="M114" s="0" t="n">
        <v>0.0447631205626614</v>
      </c>
      <c r="N114" s="0" t="n">
        <v>2.60390609194086</v>
      </c>
      <c r="O114" s="0" t="n">
        <v>2.66224459074641</v>
      </c>
      <c r="P114" s="0" t="n">
        <v>5</v>
      </c>
      <c r="Q114" s="0" t="n">
        <v>5</v>
      </c>
    </row>
    <row r="115" customFormat="false" ht="12.8" hidden="false" customHeight="false" outlineLevel="0" collapsed="false">
      <c r="A115" s="0" t="s">
        <v>451</v>
      </c>
      <c r="B115" s="0" t="s">
        <v>216</v>
      </c>
      <c r="C115" s="0" t="n">
        <v>0.851469318296324</v>
      </c>
      <c r="D115" s="0" t="n">
        <v>3</v>
      </c>
      <c r="E115" s="0" t="n">
        <v>3.43870087611283</v>
      </c>
      <c r="F115" s="0" t="n">
        <v>-0.166849969214731</v>
      </c>
      <c r="G115" s="0" t="n">
        <v>114</v>
      </c>
      <c r="H115" s="0" t="n">
        <v>5.77</v>
      </c>
      <c r="I115" s="0" t="n">
        <v>0.00119999999999999</v>
      </c>
      <c r="J115" s="0" t="n">
        <v>0.17888543823771</v>
      </c>
      <c r="K115" s="0" t="n">
        <v>0.00138564064605509</v>
      </c>
      <c r="L115" s="0" t="n">
        <v>0.0197305964467431</v>
      </c>
      <c r="M115" s="0" t="n">
        <v>0.54562894834299</v>
      </c>
      <c r="N115" s="0" t="n">
        <v>32.2552805686319</v>
      </c>
      <c r="O115" s="0" t="n">
        <v>0.866025403784439</v>
      </c>
      <c r="P115" s="0" t="n">
        <v>1</v>
      </c>
      <c r="Q115" s="0" t="n">
        <v>1</v>
      </c>
    </row>
    <row r="116" customFormat="false" ht="12.8" hidden="false" customHeight="false" outlineLevel="0" collapsed="false">
      <c r="A116" s="0" t="s">
        <v>452</v>
      </c>
      <c r="B116" s="0" t="s">
        <v>219</v>
      </c>
      <c r="C116" s="0" t="n">
        <v>0.851469318296323</v>
      </c>
      <c r="D116" s="0" t="n">
        <v>3</v>
      </c>
      <c r="E116" s="0" t="n">
        <v>2.03701176903338</v>
      </c>
      <c r="F116" s="0" t="n">
        <v>-1.56853907629418</v>
      </c>
      <c r="G116" s="0" t="n">
        <v>115</v>
      </c>
      <c r="H116" s="0" t="n">
        <v>5.14333333333333</v>
      </c>
      <c r="I116" s="0" t="n">
        <v>-0.00210000000000001</v>
      </c>
      <c r="J116" s="0" t="n">
        <v>0.141617638605125</v>
      </c>
      <c r="K116" s="0" t="n">
        <v>0.00109696551146028</v>
      </c>
      <c r="L116" s="0" t="n">
        <v>0.0175243970805428</v>
      </c>
      <c r="M116" s="0" t="n">
        <v>0.30645522262933</v>
      </c>
      <c r="N116" s="0" t="n">
        <v>36.3184514583991</v>
      </c>
      <c r="O116" s="0" t="n">
        <v>-1.91437194520773</v>
      </c>
      <c r="P116" s="0" t="n">
        <v>1</v>
      </c>
      <c r="Q116" s="0" t="n">
        <v>1</v>
      </c>
    </row>
    <row r="117" customFormat="false" ht="12.8" hidden="false" customHeight="false" outlineLevel="0" collapsed="false">
      <c r="A117" s="0" t="s">
        <v>453</v>
      </c>
      <c r="B117" s="0" t="s">
        <v>222</v>
      </c>
      <c r="C117" s="0" t="n">
        <v>0.85146931829632</v>
      </c>
      <c r="D117" s="0" t="n">
        <v>3</v>
      </c>
      <c r="E117" s="0" t="n">
        <v>1.36965795841746</v>
      </c>
      <c r="F117" s="0" t="n">
        <v>-2.2358928869101</v>
      </c>
      <c r="G117" s="0" t="n">
        <v>116</v>
      </c>
      <c r="H117" s="0" t="n">
        <v>1.60333333333333</v>
      </c>
      <c r="I117" s="0" t="n">
        <v>-0.0035</v>
      </c>
      <c r="J117" s="0" t="n">
        <v>0.126710518753105</v>
      </c>
      <c r="K117" s="0" t="n">
        <v>0.000981495457622364</v>
      </c>
      <c r="L117" s="0" t="n">
        <v>0.0502073451406967</v>
      </c>
      <c r="M117" s="0" t="n">
        <v>0.174054945978851</v>
      </c>
      <c r="N117" s="0" t="n">
        <v>12.6535140816322</v>
      </c>
      <c r="O117" s="0" t="n">
        <v>-3.56598695675945</v>
      </c>
      <c r="P117" s="0" t="n">
        <v>1</v>
      </c>
      <c r="Q117" s="0" t="n">
        <v>1</v>
      </c>
    </row>
    <row r="118" customFormat="false" ht="12.8" hidden="false" customHeight="false" outlineLevel="0" collapsed="false">
      <c r="A118" s="0" t="s">
        <v>454</v>
      </c>
      <c r="B118" s="0" t="s">
        <v>225</v>
      </c>
      <c r="C118" s="0" t="n">
        <v>0.851469318296322</v>
      </c>
      <c r="D118" s="0" t="n">
        <v>3</v>
      </c>
      <c r="E118" s="0" t="n">
        <v>1.36965795849025</v>
      </c>
      <c r="F118" s="0" t="n">
        <v>-2.23589288683731</v>
      </c>
      <c r="G118" s="0" t="n">
        <v>117</v>
      </c>
      <c r="H118" s="0" t="n">
        <v>2.48333333333333</v>
      </c>
      <c r="I118" s="0" t="n">
        <v>-0.000199999999999995</v>
      </c>
      <c r="J118" s="0" t="n">
        <v>0.12671051875495</v>
      </c>
      <c r="K118" s="0" t="n">
        <v>0.000981495457622361</v>
      </c>
      <c r="L118" s="0" t="n">
        <v>0.0324549769590949</v>
      </c>
      <c r="M118" s="0" t="n">
        <v>0.87202760131229</v>
      </c>
      <c r="N118" s="0" t="n">
        <v>19.5984781510992</v>
      </c>
      <c r="O118" s="0" t="n">
        <v>-0.203770683243392</v>
      </c>
      <c r="P118" s="0" t="n">
        <v>1</v>
      </c>
      <c r="Q118" s="0" t="n">
        <v>1</v>
      </c>
    </row>
    <row r="119" customFormat="false" ht="12.8" hidden="false" customHeight="false" outlineLevel="0" collapsed="false">
      <c r="A119" s="0" t="s">
        <v>455</v>
      </c>
      <c r="B119" s="0" t="s">
        <v>228</v>
      </c>
      <c r="C119" s="0" t="n">
        <v>0.844573780191641</v>
      </c>
      <c r="D119" s="0" t="n">
        <v>6</v>
      </c>
      <c r="E119" s="0" t="n">
        <v>48.0188669001202</v>
      </c>
      <c r="F119" s="0" t="n">
        <v>47.1859047770324</v>
      </c>
      <c r="G119" s="0" t="n">
        <v>118</v>
      </c>
      <c r="H119" s="0" t="n">
        <v>43.8236593212277</v>
      </c>
      <c r="I119" s="0" t="n">
        <v>0.0107397813354354</v>
      </c>
      <c r="J119" s="0" t="n">
        <v>15.8171608780406</v>
      </c>
      <c r="K119" s="0" t="n">
        <v>0.0272140077396844</v>
      </c>
      <c r="L119" s="0" t="n">
        <v>0.0695313295463166</v>
      </c>
      <c r="M119" s="0" t="n">
        <v>0.719490112770027</v>
      </c>
      <c r="N119" s="0" t="n">
        <v>2.77064004464097</v>
      </c>
      <c r="O119" s="0" t="n">
        <v>0.394641665357296</v>
      </c>
      <c r="P119" s="0" t="n">
        <v>3</v>
      </c>
      <c r="Q119" s="0" t="n">
        <v>3</v>
      </c>
    </row>
    <row r="120" customFormat="false" ht="12.8" hidden="false" customHeight="false" outlineLevel="0" collapsed="false">
      <c r="A120" s="0" t="s">
        <v>456</v>
      </c>
      <c r="B120" s="0" t="s">
        <v>230</v>
      </c>
      <c r="C120" s="0" t="n">
        <v>1.03109649331608</v>
      </c>
      <c r="D120" s="0" t="n">
        <v>8</v>
      </c>
      <c r="E120" s="0" t="n">
        <v>31.848877782025</v>
      </c>
      <c r="F120" s="0" t="n">
        <v>32.1666439487444</v>
      </c>
      <c r="G120" s="0" t="n">
        <v>119</v>
      </c>
      <c r="H120" s="0" t="n">
        <v>18.5472370428099</v>
      </c>
      <c r="I120" s="0" t="n">
        <v>-0.0296392096907379</v>
      </c>
      <c r="J120" s="0" t="n">
        <v>0.550491380671926</v>
      </c>
      <c r="K120" s="0" t="n">
        <v>0.00940572981588444</v>
      </c>
      <c r="L120" s="0" t="n">
        <v>4.33081833397524E-007</v>
      </c>
      <c r="M120" s="0" t="n">
        <v>0.0253450844709227</v>
      </c>
      <c r="N120" s="0" t="n">
        <v>33.692147950021</v>
      </c>
      <c r="O120" s="0" t="n">
        <v>-3.15118659273872</v>
      </c>
      <c r="P120" s="0" t="n">
        <v>5</v>
      </c>
      <c r="Q120" s="0" t="n">
        <v>5</v>
      </c>
    </row>
    <row r="121" customFormat="false" ht="12.8" hidden="false" customHeight="false" outlineLevel="0" collapsed="false">
      <c r="A121" s="0" t="s">
        <v>457</v>
      </c>
      <c r="B121" s="0" t="s">
        <v>231</v>
      </c>
      <c r="C121" s="0" t="n">
        <v>0.900295097579064</v>
      </c>
      <c r="D121" s="0" t="n">
        <v>8</v>
      </c>
      <c r="E121" s="0" t="n">
        <v>59.0359853857423</v>
      </c>
      <c r="F121" s="0" t="n">
        <v>59.3537515524617</v>
      </c>
      <c r="G121" s="0" t="n">
        <v>120</v>
      </c>
      <c r="H121" s="0" t="n">
        <v>143.12674726396</v>
      </c>
      <c r="I121" s="0" t="n">
        <v>-0.0112154703592833</v>
      </c>
      <c r="J121" s="0" t="n">
        <v>52.5859001208898</v>
      </c>
      <c r="K121" s="0" t="n">
        <v>0.02744292273201</v>
      </c>
      <c r="L121" s="0" t="n">
        <v>0.0416868991204984</v>
      </c>
      <c r="M121" s="0" t="n">
        <v>0.699687096002867</v>
      </c>
      <c r="N121" s="0" t="n">
        <v>2.7217704163079</v>
      </c>
      <c r="O121" s="0" t="n">
        <v>-0.408683523573871</v>
      </c>
      <c r="P121" s="0" t="n">
        <v>5</v>
      </c>
      <c r="Q121" s="0" t="n">
        <v>5</v>
      </c>
    </row>
    <row r="122" customFormat="false" ht="12.8" hidden="false" customHeight="false" outlineLevel="0" collapsed="false">
      <c r="A122" s="0" t="s">
        <v>458</v>
      </c>
      <c r="B122" s="0" t="s">
        <v>232</v>
      </c>
      <c r="C122" s="0" t="n">
        <v>0.851469318296319</v>
      </c>
      <c r="D122" s="0" t="n">
        <v>3</v>
      </c>
      <c r="E122" s="0" t="n">
        <v>4.87673799570494</v>
      </c>
      <c r="F122" s="0" t="n">
        <v>1.27118715037738</v>
      </c>
      <c r="G122" s="0" t="n">
        <v>121</v>
      </c>
      <c r="H122" s="0" t="n">
        <v>6.71833333333333</v>
      </c>
      <c r="I122" s="0" t="n">
        <v>-0.00175</v>
      </c>
      <c r="J122" s="0" t="n">
        <v>0.227333577760404</v>
      </c>
      <c r="K122" s="0" t="n">
        <v>0.00176091832102836</v>
      </c>
      <c r="L122" s="0" t="n">
        <v>0.0215335924425551</v>
      </c>
      <c r="M122" s="0" t="n">
        <v>0.501979765977221</v>
      </c>
      <c r="N122" s="0" t="n">
        <v>29.5527541488572</v>
      </c>
      <c r="O122" s="0" t="n">
        <v>-0.993799643687061</v>
      </c>
      <c r="P122" s="0" t="n">
        <v>1</v>
      </c>
      <c r="Q122" s="0" t="n">
        <v>1</v>
      </c>
    </row>
    <row r="123" customFormat="false" ht="12.8" hidden="false" customHeight="false" outlineLevel="0" collapsed="false">
      <c r="A123" s="0" t="s">
        <v>459</v>
      </c>
      <c r="B123" s="0" t="s">
        <v>233</v>
      </c>
      <c r="C123" s="0" t="n">
        <v>0.999999999999998</v>
      </c>
      <c r="D123" s="0" t="n">
        <v>5</v>
      </c>
      <c r="E123" s="0" t="n">
        <v>9.62619026818728</v>
      </c>
      <c r="F123" s="0" t="n">
        <v>8.06394191792369</v>
      </c>
      <c r="G123" s="0" t="n">
        <v>122</v>
      </c>
      <c r="H123" s="0" t="n">
        <v>2.07027027027027</v>
      </c>
      <c r="I123" s="0" t="n">
        <v>0.00478378378378378</v>
      </c>
      <c r="J123" s="0" t="n">
        <v>0.313973334767227</v>
      </c>
      <c r="K123" s="0" t="n">
        <v>0.00191078086549672</v>
      </c>
      <c r="L123" s="0" t="n">
        <v>0.00709950376728556</v>
      </c>
      <c r="M123" s="0" t="n">
        <v>0.0874307274723361</v>
      </c>
      <c r="N123" s="0" t="n">
        <v>6.59377737222533</v>
      </c>
      <c r="O123" s="0" t="n">
        <v>2.5035753027285</v>
      </c>
      <c r="P123" s="0" t="n">
        <v>3</v>
      </c>
      <c r="Q123" s="0" t="n">
        <v>3</v>
      </c>
    </row>
    <row r="124" customFormat="false" ht="12.8" hidden="false" customHeight="false" outlineLevel="0" collapsed="false">
      <c r="A124" s="0" t="s">
        <v>460</v>
      </c>
      <c r="B124" s="0" t="s">
        <v>235</v>
      </c>
      <c r="C124" s="0" t="n">
        <v>0.85146931829633</v>
      </c>
      <c r="D124" s="0" t="n">
        <v>3</v>
      </c>
      <c r="E124" s="0" t="n">
        <v>2.037011769024</v>
      </c>
      <c r="F124" s="0" t="n">
        <v>-1.56853907630356</v>
      </c>
      <c r="G124" s="0" t="n">
        <v>123</v>
      </c>
      <c r="H124" s="0" t="n">
        <v>5.83666666666667</v>
      </c>
      <c r="I124" s="0" t="n">
        <v>-0.00119999999999999</v>
      </c>
      <c r="J124" s="0" t="n">
        <v>0.14161763860486</v>
      </c>
      <c r="K124" s="0" t="n">
        <v>0.00109696551146028</v>
      </c>
      <c r="L124" s="0" t="n">
        <v>0.0154435584684481</v>
      </c>
      <c r="M124" s="0" t="n">
        <v>0.471462413818564</v>
      </c>
      <c r="N124" s="0" t="n">
        <v>41.214263450276</v>
      </c>
      <c r="O124" s="0" t="n">
        <v>-1.09392682583298</v>
      </c>
      <c r="P124" s="0" t="n">
        <v>1</v>
      </c>
      <c r="Q124" s="0" t="n">
        <v>1</v>
      </c>
    </row>
    <row r="125" customFormat="false" ht="12.8" hidden="false" customHeight="false" outlineLevel="0" collapsed="false">
      <c r="A125" s="0" t="s">
        <v>461</v>
      </c>
      <c r="B125" s="0" t="s">
        <v>236</v>
      </c>
      <c r="C125" s="0" t="n">
        <v>0.85146931829632</v>
      </c>
      <c r="D125" s="0" t="n">
        <v>3</v>
      </c>
      <c r="E125" s="0" t="n">
        <v>-7.31185593820034</v>
      </c>
      <c r="F125" s="0" t="n">
        <v>-10.9174067835279</v>
      </c>
      <c r="G125" s="0" t="n">
        <v>124</v>
      </c>
      <c r="H125" s="0" t="n">
        <v>1.11666666666667</v>
      </c>
      <c r="I125" s="0" t="n">
        <v>-9.99999999999997E-005</v>
      </c>
      <c r="J125" s="0" t="n">
        <v>0.0298142397125767</v>
      </c>
      <c r="K125" s="0" t="n">
        <v>0.00023094010767585</v>
      </c>
      <c r="L125" s="0" t="n">
        <v>0.0169932773375809</v>
      </c>
      <c r="M125" s="0" t="n">
        <v>0.739853061706994</v>
      </c>
      <c r="N125" s="0" t="n">
        <v>37.4541386073184</v>
      </c>
      <c r="O125" s="0" t="n">
        <v>-0.433012701892219</v>
      </c>
      <c r="P125" s="0" t="n">
        <v>1</v>
      </c>
      <c r="Q125" s="0" t="n">
        <v>1</v>
      </c>
    </row>
    <row r="126" customFormat="false" ht="12.8" hidden="false" customHeight="false" outlineLevel="0" collapsed="false">
      <c r="A126" s="0" t="s">
        <v>462</v>
      </c>
      <c r="B126" s="0" t="s">
        <v>237</v>
      </c>
      <c r="C126" s="0" t="n">
        <v>0.936950755241238</v>
      </c>
      <c r="D126" s="0" t="n">
        <v>8</v>
      </c>
      <c r="E126" s="0" t="n">
        <v>8.56795986610885</v>
      </c>
      <c r="F126" s="0" t="n">
        <v>8.88572603282819</v>
      </c>
      <c r="G126" s="0" t="n">
        <v>125</v>
      </c>
      <c r="H126" s="0" t="n">
        <v>1.81300362061293</v>
      </c>
      <c r="I126" s="0" t="n">
        <v>0.000782219591641861</v>
      </c>
      <c r="J126" s="0" t="n">
        <v>0.530500571699795</v>
      </c>
      <c r="K126" s="0" t="n">
        <v>0.00118420613144701</v>
      </c>
      <c r="L126" s="0" t="n">
        <v>0.0188885589567942</v>
      </c>
      <c r="M126" s="0" t="n">
        <v>0.538118073636015</v>
      </c>
      <c r="N126" s="0" t="n">
        <v>3.41753377343936</v>
      </c>
      <c r="O126" s="0" t="n">
        <v>0.660543439921265</v>
      </c>
      <c r="P126" s="0" t="n">
        <v>5</v>
      </c>
      <c r="Q126" s="0" t="n">
        <v>5</v>
      </c>
    </row>
    <row r="127" customFormat="false" ht="12.8" hidden="false" customHeight="false" outlineLevel="0" collapsed="false">
      <c r="A127" s="0" t="s">
        <v>463</v>
      </c>
      <c r="B127" s="0" t="s">
        <v>238</v>
      </c>
      <c r="C127" s="0" t="n">
        <v>0.851469318296315</v>
      </c>
      <c r="D127" s="0" t="n">
        <v>3</v>
      </c>
      <c r="E127" s="0" t="n">
        <v>11.5011093555298</v>
      </c>
      <c r="F127" s="0" t="n">
        <v>7.89555851020224</v>
      </c>
      <c r="G127" s="0" t="n">
        <v>126</v>
      </c>
      <c r="H127" s="0" t="n">
        <v>71.4666666666667</v>
      </c>
      <c r="I127" s="0" t="n">
        <v>0.0309</v>
      </c>
      <c r="J127" s="0" t="n">
        <v>0.685727513136265</v>
      </c>
      <c r="K127" s="0" t="n">
        <v>0.00531162247654456</v>
      </c>
      <c r="L127" s="0" t="n">
        <v>0.00610822244063012</v>
      </c>
      <c r="M127" s="0" t="n">
        <v>0.108373984434715</v>
      </c>
      <c r="N127" s="0" t="n">
        <v>104.220211815338</v>
      </c>
      <c r="O127" s="0" t="n">
        <v>5.8174315167259</v>
      </c>
      <c r="P127" s="0" t="n">
        <v>1</v>
      </c>
      <c r="Q127" s="0" t="n">
        <v>1</v>
      </c>
    </row>
    <row r="128" customFormat="false" ht="12.8" hidden="false" customHeight="false" outlineLevel="0" collapsed="false">
      <c r="A128" s="0" t="s">
        <v>464</v>
      </c>
      <c r="B128" s="0" t="s">
        <v>239</v>
      </c>
      <c r="C128" s="0" t="n">
        <v>1</v>
      </c>
      <c r="D128" s="0" t="n">
        <v>5</v>
      </c>
      <c r="E128" s="0" t="n">
        <v>30.2319240853432</v>
      </c>
      <c r="F128" s="0" t="n">
        <v>28.6696757350796</v>
      </c>
      <c r="G128" s="0" t="n">
        <v>127</v>
      </c>
      <c r="H128" s="0" t="n">
        <v>9.34864864864865</v>
      </c>
      <c r="I128" s="0" t="n">
        <v>0.0350810810810811</v>
      </c>
      <c r="J128" s="0" t="n">
        <v>2.46483819402446</v>
      </c>
      <c r="K128" s="0" t="n">
        <v>0.0150005275453048</v>
      </c>
      <c r="L128" s="0" t="n">
        <v>0.0321616041556344</v>
      </c>
      <c r="M128" s="0" t="n">
        <v>0.101345542853418</v>
      </c>
      <c r="N128" s="0" t="n">
        <v>3.79280419757885</v>
      </c>
      <c r="O128" s="0" t="n">
        <v>2.33865648892205</v>
      </c>
      <c r="P128" s="0" t="n">
        <v>3</v>
      </c>
      <c r="Q128" s="0" t="n">
        <v>3</v>
      </c>
    </row>
    <row r="129" customFormat="false" ht="12.8" hidden="false" customHeight="false" outlineLevel="0" collapsed="false">
      <c r="A129" s="0" t="s">
        <v>465</v>
      </c>
      <c r="B129" s="0" t="s">
        <v>242</v>
      </c>
      <c r="C129" s="0" t="n">
        <v>0.851469318296319</v>
      </c>
      <c r="D129" s="0" t="n">
        <v>3</v>
      </c>
      <c r="E129" s="0" t="n">
        <v>-9.03794837284269</v>
      </c>
      <c r="F129" s="0" t="n">
        <v>-12.6434992181702</v>
      </c>
      <c r="G129" s="0" t="n">
        <v>128</v>
      </c>
      <c r="H129" s="0" t="n">
        <v>1.38</v>
      </c>
      <c r="I129" s="0" t="n">
        <v>0.000499999999999999</v>
      </c>
      <c r="J129" s="0" t="n">
        <v>0.0223606797847381</v>
      </c>
      <c r="K129" s="0" t="n">
        <v>0.000173205080756888</v>
      </c>
      <c r="L129" s="0" t="n">
        <v>0.0103144965576834</v>
      </c>
      <c r="M129" s="0" t="n">
        <v>0.212295615009657</v>
      </c>
      <c r="N129" s="0" t="n">
        <v>61.7154761521111</v>
      </c>
      <c r="O129" s="0" t="n">
        <v>2.88675134594813</v>
      </c>
      <c r="P129" s="0" t="n">
        <v>1</v>
      </c>
      <c r="Q129" s="0" t="n">
        <v>1</v>
      </c>
    </row>
    <row r="130" customFormat="false" ht="12.8" hidden="false" customHeight="false" outlineLevel="0" collapsed="false">
      <c r="A130" s="0" t="s">
        <v>466</v>
      </c>
      <c r="B130" s="0" t="s">
        <v>244</v>
      </c>
      <c r="C130" s="0" t="n">
        <v>0.85146931829632</v>
      </c>
      <c r="D130" s="0" t="n">
        <v>3</v>
      </c>
      <c r="E130" s="0" t="n">
        <v>1.87700228653213</v>
      </c>
      <c r="F130" s="0" t="n">
        <v>-1.72854855879543</v>
      </c>
      <c r="G130" s="0" t="n">
        <v>129</v>
      </c>
      <c r="H130" s="0" t="n">
        <v>6.82166666666667</v>
      </c>
      <c r="I130" s="0" t="n">
        <v>0.00475</v>
      </c>
      <c r="J130" s="0" t="n">
        <v>0.137890858641604</v>
      </c>
      <c r="K130" s="0" t="n">
        <v>0.00106809799800081</v>
      </c>
      <c r="L130" s="0" t="n">
        <v>0.0128666641604026</v>
      </c>
      <c r="M130" s="0" t="n">
        <v>0.140809973441172</v>
      </c>
      <c r="N130" s="0" t="n">
        <v>49.471493134995</v>
      </c>
      <c r="O130" s="0" t="n">
        <v>4.44715747889307</v>
      </c>
      <c r="P130" s="0" t="n">
        <v>1</v>
      </c>
      <c r="Q130" s="0" t="n">
        <v>1</v>
      </c>
    </row>
    <row r="131" customFormat="false" ht="12.8" hidden="false" customHeight="false" outlineLevel="0" collapsed="false">
      <c r="A131" s="0" t="s">
        <v>467</v>
      </c>
      <c r="B131" s="0" t="s">
        <v>246</v>
      </c>
      <c r="C131" s="0" t="n">
        <v>0.85146931829632</v>
      </c>
      <c r="D131" s="0" t="n">
        <v>3</v>
      </c>
      <c r="E131" s="0" t="n">
        <v>28.7207185865479</v>
      </c>
      <c r="F131" s="0" t="n">
        <v>25.1151677412203</v>
      </c>
      <c r="G131" s="0" t="n">
        <v>130</v>
      </c>
      <c r="H131" s="0" t="n">
        <v>273.298333333333</v>
      </c>
      <c r="I131" s="0" t="n">
        <v>0.14235</v>
      </c>
      <c r="J131" s="0" t="n">
        <v>12.0934009834094</v>
      </c>
      <c r="K131" s="0" t="n">
        <v>0.0936750811760169</v>
      </c>
      <c r="L131" s="0" t="n">
        <v>0.0281519431520881</v>
      </c>
      <c r="M131" s="0" t="n">
        <v>0.370526476012775</v>
      </c>
      <c r="N131" s="0" t="n">
        <v>22.5989639893909</v>
      </c>
      <c r="O131" s="0" t="n">
        <v>1.51961437570064</v>
      </c>
      <c r="P131" s="0" t="n">
        <v>1</v>
      </c>
      <c r="Q131" s="0" t="n">
        <v>1</v>
      </c>
    </row>
    <row r="132" customFormat="false" ht="12.8" hidden="false" customHeight="false" outlineLevel="0" collapsed="false">
      <c r="A132" s="0" t="s">
        <v>468</v>
      </c>
      <c r="B132" s="0" t="s">
        <v>248</v>
      </c>
      <c r="C132" s="0" t="n">
        <v>0.851469318296317</v>
      </c>
      <c r="D132" s="0" t="n">
        <v>3</v>
      </c>
      <c r="E132" s="0" t="n">
        <v>39.6742738096997</v>
      </c>
      <c r="F132" s="0" t="n">
        <v>36.0687229643722</v>
      </c>
      <c r="G132" s="0" t="n">
        <v>131</v>
      </c>
      <c r="H132" s="0" t="n">
        <v>2290.26666666667</v>
      </c>
      <c r="I132" s="0" t="n">
        <v>0.593</v>
      </c>
      <c r="J132" s="0" t="n">
        <v>75.0573484815722</v>
      </c>
      <c r="K132" s="0" t="n">
        <v>0.581391721073952</v>
      </c>
      <c r="L132" s="0" t="n">
        <v>0.0208560413983074</v>
      </c>
      <c r="M132" s="0" t="n">
        <v>0.493707534640298</v>
      </c>
      <c r="N132" s="0" t="n">
        <v>30.5135568068856</v>
      </c>
      <c r="O132" s="0" t="n">
        <v>1.01996636433798</v>
      </c>
      <c r="P132" s="0" t="n">
        <v>1</v>
      </c>
      <c r="Q132" s="0" t="n">
        <v>1</v>
      </c>
    </row>
    <row r="133" customFormat="false" ht="12.8" hidden="false" customHeight="false" outlineLevel="0" collapsed="false">
      <c r="A133" s="0" t="s">
        <v>469</v>
      </c>
      <c r="B133" s="0" t="s">
        <v>250</v>
      </c>
      <c r="C133" s="0" t="n">
        <v>0.905346001653158</v>
      </c>
      <c r="D133" s="0" t="n">
        <v>10</v>
      </c>
      <c r="E133" s="0" t="n">
        <v>40.0672969409173</v>
      </c>
      <c r="F133" s="0" t="n">
        <v>41.2776373128935</v>
      </c>
      <c r="G133" s="0" t="n">
        <v>132</v>
      </c>
      <c r="H133" s="0" t="n">
        <v>5.37726017407842</v>
      </c>
      <c r="I133" s="0" t="n">
        <v>0.00531543982627849</v>
      </c>
      <c r="J133" s="0" t="n">
        <v>2.23578055421345</v>
      </c>
      <c r="K133" s="0" t="n">
        <v>0.00295860084651594</v>
      </c>
      <c r="L133" s="0" t="n">
        <v>0.0529263882497635</v>
      </c>
      <c r="M133" s="0" t="n">
        <v>0.122526973058672</v>
      </c>
      <c r="N133" s="0" t="n">
        <v>2.40509300608446</v>
      </c>
      <c r="O133" s="0" t="n">
        <v>1.79660593031263</v>
      </c>
      <c r="P133" s="0" t="n">
        <v>6</v>
      </c>
      <c r="Q133" s="0" t="n">
        <v>6</v>
      </c>
    </row>
    <row r="134" customFormat="false" ht="12.8" hidden="false" customHeight="false" outlineLevel="0" collapsed="false">
      <c r="A134" s="0" t="s">
        <v>470</v>
      </c>
      <c r="B134" s="0" t="s">
        <v>251</v>
      </c>
      <c r="C134" s="0" t="n">
        <v>0.851469318296322</v>
      </c>
      <c r="D134" s="0" t="n">
        <v>3</v>
      </c>
      <c r="E134" s="0" t="n">
        <v>2.77869550482725</v>
      </c>
      <c r="F134" s="0" t="n">
        <v>-0.826855340500307</v>
      </c>
      <c r="G134" s="0" t="n">
        <v>133</v>
      </c>
      <c r="H134" s="0" t="n">
        <v>6.43166666666667</v>
      </c>
      <c r="I134" s="0" t="n">
        <v>0.00145</v>
      </c>
      <c r="J134" s="0" t="n">
        <v>0.160251538421294</v>
      </c>
      <c r="K134" s="0" t="n">
        <v>0.00124130307875769</v>
      </c>
      <c r="L134" s="0" t="n">
        <v>0.0158587500860571</v>
      </c>
      <c r="M134" s="0" t="n">
        <v>0.450731956671087</v>
      </c>
      <c r="N134" s="0" t="n">
        <v>40.13482010861</v>
      </c>
      <c r="O134" s="0" t="n">
        <v>1.16812728882553</v>
      </c>
      <c r="P134" s="0" t="n">
        <v>1</v>
      </c>
      <c r="Q134" s="0" t="n">
        <v>1</v>
      </c>
    </row>
    <row r="135" customFormat="false" ht="12.8" hidden="false" customHeight="false" outlineLevel="0" collapsed="false">
      <c r="A135" s="0" t="s">
        <v>471</v>
      </c>
      <c r="B135" s="0" t="s">
        <v>252</v>
      </c>
      <c r="C135" s="0" t="n">
        <v>0.775091471117045</v>
      </c>
      <c r="D135" s="0" t="n">
        <v>5</v>
      </c>
      <c r="E135" s="0" t="n">
        <v>55.8765009017272</v>
      </c>
      <c r="F135" s="0" t="n">
        <v>54.3142525514636</v>
      </c>
      <c r="G135" s="0" t="n">
        <v>134</v>
      </c>
      <c r="H135" s="0" t="n">
        <v>136.525465278589</v>
      </c>
      <c r="I135" s="0" t="n">
        <v>0.0564042401932143</v>
      </c>
      <c r="J135" s="0" t="n">
        <v>111.491411939291</v>
      </c>
      <c r="K135" s="0" t="n">
        <v>0.0471890684325306</v>
      </c>
      <c r="L135" s="0" t="n">
        <v>0.345409537808455</v>
      </c>
      <c r="M135" s="0" t="n">
        <v>0.35448598216111</v>
      </c>
      <c r="N135" s="0" t="n">
        <v>1.22453795233063</v>
      </c>
      <c r="O135" s="0" t="n">
        <v>1.19528191733344</v>
      </c>
      <c r="P135" s="0" t="n">
        <v>2</v>
      </c>
      <c r="Q135" s="0" t="n">
        <v>2</v>
      </c>
    </row>
    <row r="136" customFormat="false" ht="12.8" hidden="false" customHeight="false" outlineLevel="0" collapsed="false">
      <c r="A136" s="0" t="s">
        <v>472</v>
      </c>
      <c r="B136" s="0" t="s">
        <v>253</v>
      </c>
      <c r="C136" s="0" t="n">
        <v>0.851469318296322</v>
      </c>
      <c r="D136" s="0" t="n">
        <v>3</v>
      </c>
      <c r="E136" s="0" t="n">
        <v>43.5572987863611</v>
      </c>
      <c r="F136" s="0" t="n">
        <v>39.9517479410335</v>
      </c>
      <c r="G136" s="0" t="n">
        <v>135</v>
      </c>
      <c r="H136" s="0" t="n">
        <v>2241.28333333333</v>
      </c>
      <c r="I136" s="0" t="n">
        <v>5.9395</v>
      </c>
      <c r="J136" s="0" t="n">
        <v>143.369225222511</v>
      </c>
      <c r="K136" s="0" t="n">
        <v>1.11053324278625</v>
      </c>
      <c r="L136" s="0" t="n">
        <v>0.0406675484928999</v>
      </c>
      <c r="M136" s="0" t="n">
        <v>0.117672770758038</v>
      </c>
      <c r="N136" s="0" t="n">
        <v>15.6329458421418</v>
      </c>
      <c r="O136" s="0" t="n">
        <v>5.34833156826376</v>
      </c>
      <c r="P136" s="0" t="n">
        <v>1</v>
      </c>
      <c r="Q136" s="0" t="n">
        <v>1</v>
      </c>
    </row>
    <row r="137" customFormat="false" ht="12.8" hidden="false" customHeight="false" outlineLevel="0" collapsed="false">
      <c r="A137" s="0" t="s">
        <v>473</v>
      </c>
      <c r="B137" s="0" t="s">
        <v>474</v>
      </c>
      <c r="C137" s="0" t="n">
        <v>0.980285219785877</v>
      </c>
      <c r="D137" s="0" t="n">
        <v>6</v>
      </c>
      <c r="E137" s="0" t="n">
        <v>76.047992367271</v>
      </c>
      <c r="F137" s="0" t="n">
        <v>75.2150302441832</v>
      </c>
      <c r="G137" s="0" t="n">
        <v>136</v>
      </c>
      <c r="H137" s="0" t="n">
        <v>598.490520566047</v>
      </c>
      <c r="I137" s="0" t="n">
        <v>0.257292191509304</v>
      </c>
      <c r="J137" s="0" t="n">
        <v>46.0256750317418</v>
      </c>
      <c r="K137" s="0" t="n">
        <v>0.446339633232918</v>
      </c>
      <c r="L137" s="0" t="n">
        <v>0.000982040685897564</v>
      </c>
      <c r="M137" s="0" t="n">
        <v>0.60471790990519</v>
      </c>
      <c r="N137" s="0" t="n">
        <v>13.0034056024881</v>
      </c>
      <c r="O137" s="0" t="n">
        <v>0.576449350118631</v>
      </c>
      <c r="P137" s="0" t="n">
        <v>3</v>
      </c>
      <c r="Q137" s="0" t="n">
        <v>3</v>
      </c>
    </row>
    <row r="138" customFormat="false" ht="12.8" hidden="false" customHeight="false" outlineLevel="0" collapsed="false">
      <c r="A138" s="0" t="s">
        <v>475</v>
      </c>
      <c r="B138" s="0" t="s">
        <v>476</v>
      </c>
      <c r="C138" s="0" t="n">
        <v>2.68370836198026</v>
      </c>
      <c r="D138" s="0" t="n">
        <v>59</v>
      </c>
      <c r="E138" s="0" t="n">
        <v>895.547669833126</v>
      </c>
      <c r="F138" s="0" t="n">
        <v>903.857819608749</v>
      </c>
      <c r="G138" s="0" t="n">
        <v>137</v>
      </c>
      <c r="H138" s="0" t="n">
        <v>933.993955911278</v>
      </c>
      <c r="I138" s="0" t="n">
        <v>0.514598620575255</v>
      </c>
      <c r="J138" s="0" t="n">
        <v>100.146057324208</v>
      </c>
      <c r="K138" s="0" t="n">
        <v>0.545470620123821</v>
      </c>
      <c r="L138" s="0" t="n">
        <v>1.38738000352659E-011</v>
      </c>
      <c r="M138" s="0" t="n">
        <v>0.351138402909215</v>
      </c>
      <c r="N138" s="0" t="n">
        <v>9.32631778890315</v>
      </c>
      <c r="O138" s="0" t="n">
        <v>0.943403002087339</v>
      </c>
      <c r="P138" s="0" t="n">
        <v>40</v>
      </c>
      <c r="Q138" s="0" t="n">
        <v>40</v>
      </c>
    </row>
    <row r="139" customFormat="false" ht="12.8" hidden="false" customHeight="false" outlineLevel="0" collapsed="false">
      <c r="A139" s="0" t="s">
        <v>477</v>
      </c>
      <c r="B139" s="0" t="s">
        <v>478</v>
      </c>
      <c r="C139" s="0" t="n">
        <v>1.79353523967621</v>
      </c>
      <c r="D139" s="0" t="n">
        <v>53</v>
      </c>
      <c r="E139" s="0" t="n">
        <v>554.659584571728</v>
      </c>
      <c r="F139" s="0" t="n">
        <v>562.540752225937</v>
      </c>
      <c r="G139" s="0" t="n">
        <v>138</v>
      </c>
      <c r="H139" s="0" t="n">
        <v>190.5240591388</v>
      </c>
      <c r="I139" s="0" t="n">
        <v>-0.048605841204896</v>
      </c>
      <c r="J139" s="0" t="n">
        <v>25.2945581913729</v>
      </c>
      <c r="K139" s="0" t="n">
        <v>0.0383927595469792</v>
      </c>
      <c r="L139" s="0" t="n">
        <v>6.66200144376527E-009</v>
      </c>
      <c r="M139" s="0" t="n">
        <v>0.21363902015743</v>
      </c>
      <c r="N139" s="0" t="n">
        <v>7.53221533649008</v>
      </c>
      <c r="O139" s="0" t="n">
        <v>-1.26601582638048</v>
      </c>
      <c r="P139" s="0" t="n">
        <v>36</v>
      </c>
      <c r="Q139" s="0" t="n">
        <v>36</v>
      </c>
    </row>
    <row r="140" customFormat="false" ht="12.8" hidden="false" customHeight="false" outlineLevel="0" collapsed="false">
      <c r="A140" s="0" t="s">
        <v>479</v>
      </c>
      <c r="B140" s="0" t="s">
        <v>480</v>
      </c>
      <c r="C140" s="0" t="n">
        <v>2.39233569224961</v>
      </c>
      <c r="D140" s="0" t="n">
        <v>53</v>
      </c>
      <c r="E140" s="0" t="n">
        <v>275.009208433403</v>
      </c>
      <c r="F140" s="0" t="n">
        <v>282.890376087611</v>
      </c>
      <c r="G140" s="0" t="n">
        <v>139</v>
      </c>
      <c r="H140" s="0" t="n">
        <v>6.14434558013524</v>
      </c>
      <c r="I140" s="0" t="n">
        <v>0.00175361066047457</v>
      </c>
      <c r="J140" s="0" t="n">
        <v>0.703142981541755</v>
      </c>
      <c r="K140" s="0" t="n">
        <v>0.00379374409171851</v>
      </c>
      <c r="L140" s="0" t="n">
        <v>2.00384936344882E-010</v>
      </c>
      <c r="M140" s="0" t="n">
        <v>0.646692620190494</v>
      </c>
      <c r="N140" s="0" t="n">
        <v>8.73840135140476</v>
      </c>
      <c r="O140" s="0" t="n">
        <v>0.462237467282674</v>
      </c>
      <c r="P140" s="0" t="n">
        <v>36</v>
      </c>
      <c r="Q140" s="0" t="n">
        <v>36</v>
      </c>
    </row>
    <row r="141" customFormat="false" ht="12.8" hidden="false" customHeight="false" outlineLevel="0" collapsed="false">
      <c r="A141" s="0" t="s">
        <v>481</v>
      </c>
      <c r="B141" s="0" t="s">
        <v>482</v>
      </c>
      <c r="C141" s="0" t="n">
        <v>0.884452736732806</v>
      </c>
      <c r="D141" s="0" t="n">
        <v>6</v>
      </c>
      <c r="E141" s="0" t="n">
        <v>66.0718229618611</v>
      </c>
      <c r="F141" s="0" t="n">
        <v>65.2388608387733</v>
      </c>
      <c r="G141" s="0" t="n">
        <v>140</v>
      </c>
      <c r="H141" s="0" t="n">
        <v>216.567730503992</v>
      </c>
      <c r="I141" s="0" t="n">
        <v>-0.226343005527957</v>
      </c>
      <c r="J141" s="0" t="n">
        <v>43.7842587881808</v>
      </c>
      <c r="K141" s="0" t="n">
        <v>0.154477618391735</v>
      </c>
      <c r="L141" s="0" t="n">
        <v>0.0158548955166251</v>
      </c>
      <c r="M141" s="0" t="n">
        <v>0.239101317707875</v>
      </c>
      <c r="N141" s="0" t="n">
        <v>4.94624635652055</v>
      </c>
      <c r="O141" s="0" t="n">
        <v>-1.46521553014872</v>
      </c>
      <c r="P141" s="0" t="n">
        <v>3</v>
      </c>
      <c r="Q141" s="0" t="n">
        <v>3</v>
      </c>
    </row>
    <row r="142" customFormat="false" ht="12.8" hidden="false" customHeight="false" outlineLevel="0" collapsed="false">
      <c r="A142" s="0"/>
      <c r="B142" s="0"/>
      <c r="C142" s="0"/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</row>
    <row r="143" customFormat="false" ht="12.8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</row>
    <row r="144" customFormat="false" ht="12.8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</row>
    <row r="145" customFormat="false" ht="12.8" hidden="false" customHeight="false" outlineLevel="0" collapsed="false">
      <c r="A145" s="0"/>
      <c r="B145" s="0"/>
      <c r="C145" s="0"/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</row>
    <row r="146" customFormat="false" ht="12.8" hidden="false" customHeight="false" outlineLevel="0" collapsed="false">
      <c r="A146" s="0"/>
      <c r="B146" s="0"/>
      <c r="C146" s="0"/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</row>
    <row r="147" customFormat="false" ht="12.8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</row>
    <row r="148" customFormat="false" ht="12.8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</row>
    <row r="149" customFormat="false" ht="12.8" hidden="false" customHeight="false" outlineLevel="0" collapsed="false">
      <c r="A149" s="0"/>
      <c r="B149" s="0"/>
      <c r="C149" s="0"/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4" activeCellId="0" sqref="A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6" width="20.45"/>
    <col collapsed="false" customWidth="true" hidden="false" outlineLevel="0" max="2" min="2" style="6" width="22.91"/>
    <col collapsed="false" customWidth="true" hidden="false" outlineLevel="0" max="3" min="3" style="6" width="17.86"/>
    <col collapsed="false" customWidth="true" hidden="false" outlineLevel="0" max="4" min="4" style="6" width="10.82"/>
    <col collapsed="false" customWidth="true" hidden="false" outlineLevel="0" max="5" min="5" style="6" width="18.51"/>
    <col collapsed="false" customWidth="true" hidden="false" outlineLevel="0" max="6" min="6" style="6" width="17.52"/>
    <col collapsed="false" customWidth="true" hidden="false" outlineLevel="0" max="7" min="7" style="6" width="14.27"/>
    <col collapsed="false" customWidth="true" hidden="false" outlineLevel="0" max="8" min="8" style="6" width="17.86"/>
    <col collapsed="false" customWidth="true" hidden="false" outlineLevel="0" max="9" min="9" style="6" width="18.51"/>
    <col collapsed="false" customWidth="true" hidden="false" outlineLevel="0" max="10" min="10" style="6" width="21.29"/>
    <col collapsed="false" customWidth="true" hidden="false" outlineLevel="0" max="11" min="11" style="6" width="17.86"/>
    <col collapsed="false" customWidth="true" hidden="false" outlineLevel="0" max="16" min="12" style="6" width="20.63"/>
    <col collapsed="false" customWidth="true" hidden="false" outlineLevel="0" max="17" min="17" style="6" width="16.87"/>
    <col collapsed="false" customWidth="true" hidden="false" outlineLevel="0" max="18" min="18" style="6" width="18.51"/>
    <col collapsed="false" customWidth="true" hidden="false" outlineLevel="0" max="19" min="19" style="6" width="20.63"/>
    <col collapsed="false" customWidth="true" hidden="false" outlineLevel="0" max="20" min="20" style="6" width="13.11"/>
    <col collapsed="false" customWidth="true" hidden="false" outlineLevel="0" max="21" min="21" style="6" width="6.73"/>
    <col collapsed="false" customWidth="true" hidden="false" outlineLevel="0" max="22" min="22" style="6" width="9.66"/>
    <col collapsed="false" customWidth="false" hidden="false" outlineLevel="0" max="64" min="23" style="6" width="11.52"/>
  </cols>
  <sheetData>
    <row r="1" customFormat="false" ht="12.8" hidden="false" customHeight="false" outlineLevel="0" collapsed="false">
      <c r="A1" s="0"/>
      <c r="B1" s="0" t="s">
        <v>483</v>
      </c>
      <c r="C1" s="0" t="s">
        <v>324</v>
      </c>
      <c r="D1" s="0" t="s">
        <v>325</v>
      </c>
      <c r="E1" s="0" t="s">
        <v>326</v>
      </c>
      <c r="F1" s="0" t="s">
        <v>327</v>
      </c>
      <c r="G1" s="0" t="s">
        <v>328</v>
      </c>
      <c r="H1" s="0" t="s">
        <v>329</v>
      </c>
      <c r="I1" s="0" t="s">
        <v>330</v>
      </c>
      <c r="J1" s="0" t="s">
        <v>484</v>
      </c>
      <c r="K1" s="0" t="s">
        <v>331</v>
      </c>
      <c r="L1" s="0" t="s">
        <v>332</v>
      </c>
      <c r="M1" s="0" t="s">
        <v>485</v>
      </c>
      <c r="N1" s="0" t="s">
        <v>333</v>
      </c>
      <c r="O1" s="0" t="s">
        <v>334</v>
      </c>
      <c r="P1" s="0" t="s">
        <v>486</v>
      </c>
      <c r="Q1" s="0" t="s">
        <v>335</v>
      </c>
      <c r="R1" s="0" t="s">
        <v>336</v>
      </c>
      <c r="S1" s="0" t="s">
        <v>487</v>
      </c>
      <c r="T1" s="0" t="s">
        <v>337</v>
      </c>
      <c r="U1" s="0" t="s">
        <v>338</v>
      </c>
      <c r="V1" s="0" t="s">
        <v>488</v>
      </c>
    </row>
    <row r="2" customFormat="false" ht="12.8" hidden="false" customHeight="false" outlineLevel="0" collapsed="false">
      <c r="A2" s="0" t="s">
        <v>489</v>
      </c>
      <c r="B2" s="0" t="s">
        <v>4</v>
      </c>
      <c r="C2" s="0" t="n">
        <v>1.81649112876616</v>
      </c>
      <c r="D2" s="0" t="n">
        <v>82</v>
      </c>
      <c r="E2" s="0" t="n">
        <v>941.744767059027</v>
      </c>
      <c r="F2" s="0" t="n">
        <v>953.778363295348</v>
      </c>
      <c r="G2" s="0" t="n">
        <v>1</v>
      </c>
      <c r="H2" s="0" t="n">
        <v>911.667980191373</v>
      </c>
      <c r="I2" s="0" t="n">
        <v>0.285594978509639</v>
      </c>
      <c r="J2" s="0" t="n">
        <v>-0.000423792928320633</v>
      </c>
      <c r="K2" s="0" t="n">
        <v>43.619995804444</v>
      </c>
      <c r="L2" s="0" t="n">
        <v>0.0845669483731481</v>
      </c>
      <c r="M2" s="0" t="n">
        <v>0.000152252067921281</v>
      </c>
      <c r="N2" s="0" t="n">
        <v>7.76058971429914E-028</v>
      </c>
      <c r="O2" s="0" t="n">
        <v>0.00135068479708398</v>
      </c>
      <c r="P2" s="0" t="n">
        <v>0.00735713313278235</v>
      </c>
      <c r="Q2" s="0" t="n">
        <v>20.9002308087909</v>
      </c>
      <c r="R2" s="0" t="n">
        <v>3.37714655670751</v>
      </c>
      <c r="S2" s="0" t="n">
        <v>-2.78349538437631</v>
      </c>
      <c r="T2" s="0" t="n">
        <v>55</v>
      </c>
      <c r="U2" s="0" t="n">
        <v>55</v>
      </c>
      <c r="V2" s="0" t="n">
        <v>55</v>
      </c>
    </row>
    <row r="3" customFormat="false" ht="12.8" hidden="false" customHeight="false" outlineLevel="0" collapsed="false">
      <c r="A3" s="0" t="s">
        <v>490</v>
      </c>
      <c r="B3" s="0" t="s">
        <v>7</v>
      </c>
      <c r="C3" s="0" t="n">
        <v>1.99102630837707</v>
      </c>
      <c r="D3" s="0" t="n">
        <v>82</v>
      </c>
      <c r="E3" s="0" t="n">
        <v>445.506014872932</v>
      </c>
      <c r="F3" s="0" t="n">
        <v>457.539611109253</v>
      </c>
      <c r="G3" s="0" t="n">
        <v>2</v>
      </c>
      <c r="H3" s="0" t="n">
        <v>38.4796060103687</v>
      </c>
      <c r="I3" s="0" t="n">
        <v>0.012360617568044</v>
      </c>
      <c r="J3" s="0" t="n">
        <v>-1.78841320563613E-005</v>
      </c>
      <c r="K3" s="0" t="n">
        <v>1.89678667847977</v>
      </c>
      <c r="L3" s="0" t="n">
        <v>0.00430526007263901</v>
      </c>
      <c r="M3" s="0" t="n">
        <v>7.75254632136974E-006</v>
      </c>
      <c r="N3" s="0" t="n">
        <v>3.32080671745584E-027</v>
      </c>
      <c r="O3" s="0" t="n">
        <v>0.00579790451141728</v>
      </c>
      <c r="P3" s="0" t="n">
        <v>0.0248532862591067</v>
      </c>
      <c r="Q3" s="0" t="n">
        <v>20.2867335831403</v>
      </c>
      <c r="R3" s="0" t="n">
        <v>2.87105014784096</v>
      </c>
      <c r="S3" s="0" t="n">
        <v>-2.30687200243667</v>
      </c>
      <c r="T3" s="0" t="n">
        <v>55</v>
      </c>
      <c r="U3" s="0" t="n">
        <v>55</v>
      </c>
      <c r="V3" s="0" t="n">
        <v>55</v>
      </c>
    </row>
    <row r="4" customFormat="false" ht="12.8" hidden="false" customHeight="false" outlineLevel="0" collapsed="false">
      <c r="A4" s="0" t="s">
        <v>491</v>
      </c>
      <c r="B4" s="0" t="s">
        <v>10</v>
      </c>
      <c r="C4" s="0" t="n">
        <v>1.75802151392761</v>
      </c>
      <c r="D4" s="0" t="n">
        <v>82</v>
      </c>
      <c r="E4" s="0" t="n">
        <v>449.847782722241</v>
      </c>
      <c r="F4" s="0" t="n">
        <v>461.881378958563</v>
      </c>
      <c r="G4" s="0" t="n">
        <v>3</v>
      </c>
      <c r="H4" s="0" t="n">
        <v>57.2208023547909</v>
      </c>
      <c r="I4" s="0" t="n">
        <v>-0.00305624885143064</v>
      </c>
      <c r="J4" s="0" t="n">
        <v>6.7231322819024E-006</v>
      </c>
      <c r="K4" s="0" t="n">
        <v>2.68343216950406</v>
      </c>
      <c r="L4" s="0" t="n">
        <v>0.00384013577601562</v>
      </c>
      <c r="M4" s="0" t="n">
        <v>6.91207703889555E-006</v>
      </c>
      <c r="N4" s="0" t="n">
        <v>2.90029825718951E-028</v>
      </c>
      <c r="O4" s="0" t="n">
        <v>0.429529305313179</v>
      </c>
      <c r="P4" s="0" t="n">
        <v>0.334978532792708</v>
      </c>
      <c r="Q4" s="0" t="n">
        <v>21.3237371918986</v>
      </c>
      <c r="R4" s="0" t="n">
        <v>-0.795869997753488</v>
      </c>
      <c r="S4" s="0" t="n">
        <v>0.972664547005202</v>
      </c>
      <c r="T4" s="0" t="n">
        <v>55</v>
      </c>
      <c r="U4" s="0" t="n">
        <v>55</v>
      </c>
      <c r="V4" s="0" t="n">
        <v>55</v>
      </c>
    </row>
    <row r="5" customFormat="false" ht="12.8" hidden="false" customHeight="false" outlineLevel="0" collapsed="false">
      <c r="A5" s="0" t="s">
        <v>492</v>
      </c>
      <c r="B5" s="0" t="s">
        <v>12</v>
      </c>
      <c r="C5" s="0" t="n">
        <v>1.7116746006875</v>
      </c>
      <c r="D5" s="0" t="n">
        <v>82</v>
      </c>
      <c r="E5" s="0" t="n">
        <v>-117.924251887346</v>
      </c>
      <c r="F5" s="0" t="n">
        <v>-105.890655651025</v>
      </c>
      <c r="G5" s="0" t="n">
        <v>4</v>
      </c>
      <c r="H5" s="0" t="n">
        <v>1.5221024476112</v>
      </c>
      <c r="I5" s="0" t="n">
        <v>-0.0005457338548961</v>
      </c>
      <c r="J5" s="0" t="n">
        <v>8.09414009546504E-007</v>
      </c>
      <c r="K5" s="0" t="n">
        <v>0.0396085317536139</v>
      </c>
      <c r="L5" s="0" t="n">
        <v>0.000167821897221371</v>
      </c>
      <c r="M5" s="0" t="n">
        <v>3.02743436460582E-007</v>
      </c>
      <c r="N5" s="0" t="n">
        <v>2.01679296015103E-041</v>
      </c>
      <c r="O5" s="0" t="n">
        <v>0.00196086526067522</v>
      </c>
      <c r="P5" s="0" t="n">
        <v>0.00985944855198389</v>
      </c>
      <c r="Q5" s="0" t="n">
        <v>38.4286511067737</v>
      </c>
      <c r="R5" s="0" t="n">
        <v>-3.25186321887561</v>
      </c>
      <c r="S5" s="0" t="n">
        <v>2.67359721819069</v>
      </c>
      <c r="T5" s="0" t="n">
        <v>55</v>
      </c>
      <c r="U5" s="0" t="n">
        <v>55</v>
      </c>
      <c r="V5" s="0" t="n">
        <v>55</v>
      </c>
    </row>
    <row r="6" customFormat="false" ht="12.8" hidden="false" customHeight="false" outlineLevel="0" collapsed="false">
      <c r="A6" s="0" t="s">
        <v>493</v>
      </c>
      <c r="B6" s="0" t="s">
        <v>14</v>
      </c>
      <c r="C6" s="0" t="n">
        <v>1.64044755586112</v>
      </c>
      <c r="D6" s="0" t="n">
        <v>73</v>
      </c>
      <c r="E6" s="0" t="n">
        <v>926.518551244525</v>
      </c>
      <c r="F6" s="0" t="n">
        <v>937.970848450266</v>
      </c>
      <c r="G6" s="0" t="n">
        <v>5</v>
      </c>
      <c r="H6" s="0" t="n">
        <v>2102.04452228392</v>
      </c>
      <c r="I6" s="0" t="n">
        <v>0.898479178919786</v>
      </c>
      <c r="J6" s="0" t="n">
        <v>-0.00127650532253951</v>
      </c>
      <c r="K6" s="0" t="n">
        <v>98.3509909385272</v>
      </c>
      <c r="L6" s="0" t="n">
        <v>0.145518552106616</v>
      </c>
      <c r="M6" s="0" t="n">
        <v>0.000261861407572479</v>
      </c>
      <c r="N6" s="0" t="n">
        <v>1.73045835576682E-026</v>
      </c>
      <c r="O6" s="0" t="n">
        <v>1.26003423801077E-007</v>
      </c>
      <c r="P6" s="0" t="n">
        <v>1.18714157148126E-005</v>
      </c>
      <c r="Q6" s="0" t="n">
        <v>21.3728860505104</v>
      </c>
      <c r="R6" s="0" t="n">
        <v>6.17432736866091</v>
      </c>
      <c r="S6" s="0" t="n">
        <v>-4.87473635146557</v>
      </c>
      <c r="T6" s="0" t="n">
        <v>49</v>
      </c>
      <c r="U6" s="0" t="n">
        <v>49</v>
      </c>
      <c r="V6" s="0" t="n">
        <v>49</v>
      </c>
    </row>
    <row r="7" customFormat="false" ht="12.8" hidden="false" customHeight="false" outlineLevel="0" collapsed="false">
      <c r="A7" s="0" t="s">
        <v>494</v>
      </c>
      <c r="B7" s="0" t="s">
        <v>15</v>
      </c>
      <c r="C7" s="0" t="n">
        <v>1.31415519391423</v>
      </c>
      <c r="D7" s="0" t="n">
        <v>73</v>
      </c>
      <c r="E7" s="0" t="n">
        <v>441.557945806299</v>
      </c>
      <c r="F7" s="0" t="n">
        <v>453.010243012041</v>
      </c>
      <c r="G7" s="0" t="n">
        <v>6</v>
      </c>
      <c r="H7" s="0" t="n">
        <v>70.7182842788641</v>
      </c>
      <c r="I7" s="0" t="n">
        <v>0.0326861339949515</v>
      </c>
      <c r="J7" s="0" t="n">
        <v>-4.53976793662611E-005</v>
      </c>
      <c r="K7" s="0" t="n">
        <v>2.61409309712425</v>
      </c>
      <c r="L7" s="0" t="n">
        <v>0.00599813634544317</v>
      </c>
      <c r="M7" s="0" t="n">
        <v>1.07967604770641E-005</v>
      </c>
      <c r="N7" s="0" t="n">
        <v>4.07422821352433E-031</v>
      </c>
      <c r="O7" s="0" t="n">
        <v>1.62986585383426E-006</v>
      </c>
      <c r="P7" s="0" t="n">
        <v>0.000110585558914212</v>
      </c>
      <c r="Q7" s="0" t="n">
        <v>27.0527030413189</v>
      </c>
      <c r="R7" s="0" t="n">
        <v>5.44938162664197</v>
      </c>
      <c r="S7" s="0" t="n">
        <v>-4.20475006949547</v>
      </c>
      <c r="T7" s="0" t="n">
        <v>49</v>
      </c>
      <c r="U7" s="0" t="n">
        <v>49</v>
      </c>
      <c r="V7" s="0" t="n">
        <v>49</v>
      </c>
    </row>
    <row r="8" customFormat="false" ht="12.8" hidden="false" customHeight="false" outlineLevel="0" collapsed="false">
      <c r="A8" s="0" t="s">
        <v>495</v>
      </c>
      <c r="B8" s="0" t="s">
        <v>16</v>
      </c>
      <c r="C8" s="0" t="n">
        <v>1.68612189411585</v>
      </c>
      <c r="D8" s="0" t="n">
        <v>73</v>
      </c>
      <c r="E8" s="0" t="n">
        <v>487.90839349116</v>
      </c>
      <c r="F8" s="0" t="n">
        <v>499.360690696902</v>
      </c>
      <c r="G8" s="0" t="n">
        <v>7</v>
      </c>
      <c r="H8" s="0" t="n">
        <v>150.040170164769</v>
      </c>
      <c r="I8" s="0" t="n">
        <v>0.00578095267141846</v>
      </c>
      <c r="J8" s="0" t="n">
        <v>-6.00304520337389E-006</v>
      </c>
      <c r="K8" s="0" t="n">
        <v>4.3146940450066</v>
      </c>
      <c r="L8" s="0" t="n">
        <v>0.00760753521469435</v>
      </c>
      <c r="M8" s="0" t="n">
        <v>1.36909613211298E-005</v>
      </c>
      <c r="N8" s="0" t="n">
        <v>3.37633219431419E-036</v>
      </c>
      <c r="O8" s="0" t="n">
        <v>0.450956187875373</v>
      </c>
      <c r="P8" s="0" t="n">
        <v>0.662974387272221</v>
      </c>
      <c r="Q8" s="0" t="n">
        <v>34.7742316372144</v>
      </c>
      <c r="R8" s="0" t="n">
        <v>0.759898246708376</v>
      </c>
      <c r="S8" s="0" t="n">
        <v>-0.438467764430037</v>
      </c>
      <c r="T8" s="0" t="n">
        <v>49</v>
      </c>
      <c r="U8" s="0" t="n">
        <v>49</v>
      </c>
      <c r="V8" s="0" t="n">
        <v>49</v>
      </c>
    </row>
    <row r="9" customFormat="false" ht="12.8" hidden="false" customHeight="false" outlineLevel="0" collapsed="false">
      <c r="A9" s="0" t="s">
        <v>496</v>
      </c>
      <c r="B9" s="0" t="s">
        <v>17</v>
      </c>
      <c r="C9" s="0" t="n">
        <v>1.82817458851882</v>
      </c>
      <c r="D9" s="0" t="n">
        <v>73</v>
      </c>
      <c r="E9" s="0" t="n">
        <v>-47.1449254437138</v>
      </c>
      <c r="F9" s="0" t="n">
        <v>-35.6926282379718</v>
      </c>
      <c r="G9" s="0" t="n">
        <v>8</v>
      </c>
      <c r="H9" s="0" t="n">
        <v>2.14877162064539</v>
      </c>
      <c r="I9" s="0" t="n">
        <v>-0.00106462913050891</v>
      </c>
      <c r="J9" s="0" t="n">
        <v>1.48144531911688E-006</v>
      </c>
      <c r="K9" s="0" t="n">
        <v>0.0673765746935797</v>
      </c>
      <c r="L9" s="0" t="n">
        <v>0.000241779610500547</v>
      </c>
      <c r="M9" s="0" t="n">
        <v>4.35525497190729E-007</v>
      </c>
      <c r="N9" s="0" t="n">
        <v>1.96431785856756E-034</v>
      </c>
      <c r="O9" s="0" t="n">
        <v>5.77500119471616E-005</v>
      </c>
      <c r="P9" s="0" t="n">
        <v>0.00134214339329358</v>
      </c>
      <c r="Q9" s="0" t="n">
        <v>31.8919688395817</v>
      </c>
      <c r="R9" s="0" t="n">
        <v>-4.40330401850202</v>
      </c>
      <c r="S9" s="0" t="n">
        <v>3.40151226202059</v>
      </c>
      <c r="T9" s="0" t="n">
        <v>49</v>
      </c>
      <c r="U9" s="0" t="n">
        <v>49</v>
      </c>
      <c r="V9" s="0" t="n">
        <v>49</v>
      </c>
    </row>
    <row r="10" customFormat="false" ht="12.8" hidden="false" customHeight="false" outlineLevel="0" collapsed="false">
      <c r="A10" s="0" t="s">
        <v>497</v>
      </c>
      <c r="B10" s="0" t="s">
        <v>18</v>
      </c>
      <c r="C10" s="0" t="n">
        <v>1.62774723978433</v>
      </c>
      <c r="D10" s="0" t="n">
        <v>101</v>
      </c>
      <c r="E10" s="0" t="n">
        <v>1330.3366462595</v>
      </c>
      <c r="F10" s="0" t="n">
        <v>1343.41224884371</v>
      </c>
      <c r="G10" s="0" t="n">
        <v>9</v>
      </c>
      <c r="H10" s="0" t="n">
        <v>1752.40917089325</v>
      </c>
      <c r="I10" s="0" t="n">
        <v>1.04172105914801</v>
      </c>
      <c r="J10" s="0" t="n">
        <v>-0.00148415171445857</v>
      </c>
      <c r="K10" s="0" t="n">
        <v>115.042765183734</v>
      </c>
      <c r="L10" s="0" t="n">
        <v>0.144476719272492</v>
      </c>
      <c r="M10" s="0" t="n">
        <v>0.00026740040182409</v>
      </c>
      <c r="N10" s="0" t="n">
        <v>3.97288781304073E-023</v>
      </c>
      <c r="O10" s="0" t="n">
        <v>7.36540381100011E-010</v>
      </c>
      <c r="P10" s="0" t="n">
        <v>5.64779870002642E-007</v>
      </c>
      <c r="Q10" s="0" t="n">
        <v>15.2326760235161</v>
      </c>
      <c r="R10" s="0" t="n">
        <v>7.2103039465013</v>
      </c>
      <c r="S10" s="0" t="n">
        <v>-5.55029724837485</v>
      </c>
      <c r="T10" s="0" t="n">
        <v>65</v>
      </c>
      <c r="U10" s="0" t="n">
        <v>65</v>
      </c>
      <c r="V10" s="0" t="n">
        <v>65</v>
      </c>
    </row>
    <row r="11" customFormat="false" ht="12.8" hidden="false" customHeight="false" outlineLevel="0" collapsed="false">
      <c r="A11" s="0" t="s">
        <v>498</v>
      </c>
      <c r="B11" s="0" t="s">
        <v>19</v>
      </c>
      <c r="C11" s="0" t="n">
        <v>1.44815440166898</v>
      </c>
      <c r="D11" s="0" t="n">
        <v>106</v>
      </c>
      <c r="E11" s="0" t="n">
        <v>656.984142447826</v>
      </c>
      <c r="F11" s="0" t="n">
        <v>670.301337918387</v>
      </c>
      <c r="G11" s="0" t="n">
        <v>10</v>
      </c>
      <c r="H11" s="0" t="n">
        <v>54.3904173858908</v>
      </c>
      <c r="I11" s="0" t="n">
        <v>0.0272919602461181</v>
      </c>
      <c r="J11" s="0" t="n">
        <v>-3.31182396894182E-005</v>
      </c>
      <c r="K11" s="0" t="n">
        <v>4.46000198673035</v>
      </c>
      <c r="L11" s="0" t="n">
        <v>0.00388232376770668</v>
      </c>
      <c r="M11" s="0" t="n">
        <v>7.26803954500959E-006</v>
      </c>
      <c r="N11" s="0" t="n">
        <v>6.9756990003629E-019</v>
      </c>
      <c r="O11" s="0" t="n">
        <v>1.17465792060525E-009</v>
      </c>
      <c r="P11" s="0" t="n">
        <v>2.18164400909033E-005</v>
      </c>
      <c r="Q11" s="0" t="n">
        <v>12.1951554164586</v>
      </c>
      <c r="R11" s="0" t="n">
        <v>7.02980016070109</v>
      </c>
      <c r="S11" s="0" t="n">
        <v>-4.55669503231556</v>
      </c>
      <c r="T11" s="0" t="n">
        <v>69</v>
      </c>
      <c r="U11" s="0" t="n">
        <v>69</v>
      </c>
      <c r="V11" s="0" t="n">
        <v>69</v>
      </c>
    </row>
    <row r="12" customFormat="false" ht="12.8" hidden="false" customHeight="false" outlineLevel="0" collapsed="false">
      <c r="A12" s="0" t="s">
        <v>499</v>
      </c>
      <c r="B12" s="0" t="s">
        <v>20</v>
      </c>
      <c r="C12" s="0" t="n">
        <v>1.77752445103442</v>
      </c>
      <c r="D12" s="0" t="n">
        <v>104</v>
      </c>
      <c r="E12" s="0" t="n">
        <v>678.529175182012</v>
      </c>
      <c r="F12" s="0" t="n">
        <v>691.751129677719</v>
      </c>
      <c r="G12" s="0" t="n">
        <v>11</v>
      </c>
      <c r="H12" s="0" t="n">
        <v>102.016351038451</v>
      </c>
      <c r="I12" s="0" t="n">
        <v>0.00506023707773246</v>
      </c>
      <c r="J12" s="0" t="n">
        <v>-4.62177567254429E-006</v>
      </c>
      <c r="K12" s="0" t="n">
        <v>8.81566002806046</v>
      </c>
      <c r="L12" s="0" t="n">
        <v>0.00371267739365987</v>
      </c>
      <c r="M12" s="0" t="n">
        <v>6.88146772262234E-006</v>
      </c>
      <c r="N12" s="0" t="n">
        <v>9.99349767882582E-018</v>
      </c>
      <c r="O12" s="0" t="n">
        <v>0.177391004609362</v>
      </c>
      <c r="P12" s="0" t="n">
        <v>0.504096921683707</v>
      </c>
      <c r="Q12" s="0" t="n">
        <v>11.572173917067</v>
      </c>
      <c r="R12" s="0" t="n">
        <v>1.36296169615324</v>
      </c>
      <c r="S12" s="0" t="n">
        <v>-0.671626440584838</v>
      </c>
      <c r="T12" s="0" t="n">
        <v>68</v>
      </c>
      <c r="U12" s="0" t="n">
        <v>68</v>
      </c>
      <c r="V12" s="0" t="n">
        <v>68</v>
      </c>
    </row>
    <row r="13" customFormat="false" ht="12.8" hidden="false" customHeight="false" outlineLevel="0" collapsed="false">
      <c r="A13" s="0" t="s">
        <v>500</v>
      </c>
      <c r="B13" s="0" t="s">
        <v>21</v>
      </c>
      <c r="C13" s="0" t="n">
        <v>1.69435952966678</v>
      </c>
      <c r="D13" s="0" t="n">
        <v>104</v>
      </c>
      <c r="E13" s="0" t="n">
        <v>-106.76803797227</v>
      </c>
      <c r="F13" s="0" t="n">
        <v>-93.5460834765632</v>
      </c>
      <c r="G13" s="0" t="n">
        <v>12</v>
      </c>
      <c r="H13" s="0" t="n">
        <v>1.90403671032331</v>
      </c>
      <c r="I13" s="0" t="n">
        <v>-0.000932904245043977</v>
      </c>
      <c r="J13" s="0" t="n">
        <v>1.25629981820791E-006</v>
      </c>
      <c r="K13" s="0" t="n">
        <v>0.0585100411512739</v>
      </c>
      <c r="L13" s="0" t="n">
        <v>0.000155430094374405</v>
      </c>
      <c r="M13" s="0" t="n">
        <v>2.8836387268705E-007</v>
      </c>
      <c r="N13" s="0" t="n">
        <v>3.44581099811571E-043</v>
      </c>
      <c r="O13" s="0" t="n">
        <v>8.43233376407289E-008</v>
      </c>
      <c r="P13" s="0" t="n">
        <v>4.567215446531E-005</v>
      </c>
      <c r="Q13" s="0" t="n">
        <v>32.5420504388391</v>
      </c>
      <c r="R13" s="0" t="n">
        <v>-6.00208247185881</v>
      </c>
      <c r="S13" s="0" t="n">
        <v>4.35664775376118</v>
      </c>
      <c r="T13" s="0" t="n">
        <v>68</v>
      </c>
      <c r="U13" s="0" t="n">
        <v>68</v>
      </c>
      <c r="V13" s="0" t="n">
        <v>68</v>
      </c>
    </row>
    <row r="14" customFormat="false" ht="12.8" hidden="false" customHeight="false" outlineLevel="0" collapsed="false">
      <c r="A14" s="0" t="s">
        <v>501</v>
      </c>
      <c r="B14" s="0" t="s">
        <v>22</v>
      </c>
      <c r="C14" s="0" t="n">
        <v>0.915411372100495</v>
      </c>
      <c r="D14" s="0" t="n">
        <v>17</v>
      </c>
      <c r="E14" s="0" t="n">
        <v>106.689771607316</v>
      </c>
      <c r="F14" s="0" t="n">
        <v>110.855838327597</v>
      </c>
      <c r="G14" s="0" t="n">
        <v>1</v>
      </c>
      <c r="H14" s="0" t="n">
        <v>13.1397929437987</v>
      </c>
      <c r="I14" s="0" t="n">
        <v>-0.276484168264407</v>
      </c>
      <c r="J14" s="0" t="n">
        <v>0.00089798708768167</v>
      </c>
      <c r="K14" s="0" t="n">
        <v>6.02022562958923</v>
      </c>
      <c r="L14" s="0" t="n">
        <v>0.0327378934759386</v>
      </c>
      <c r="M14" s="0" t="n">
        <v>0.00012695242318316</v>
      </c>
      <c r="N14" s="0" t="n">
        <v>0.0569320241666089</v>
      </c>
      <c r="O14" s="0" t="n">
        <v>1.43214877090577E-005</v>
      </c>
      <c r="P14" s="0" t="n">
        <v>5.8341684535984E-005</v>
      </c>
      <c r="Q14" s="0" t="n">
        <v>2.18260805362792</v>
      </c>
      <c r="R14" s="0" t="n">
        <v>-8.44538664247334</v>
      </c>
      <c r="S14" s="0" t="n">
        <v>7.07341431668545</v>
      </c>
      <c r="T14" s="0" t="n">
        <v>9</v>
      </c>
      <c r="U14" s="0" t="n">
        <v>9</v>
      </c>
      <c r="V14" s="0" t="n">
        <v>9</v>
      </c>
    </row>
    <row r="15" customFormat="false" ht="12.8" hidden="false" customHeight="false" outlineLevel="0" collapsed="false">
      <c r="A15" s="0" t="s">
        <v>502</v>
      </c>
      <c r="B15" s="0" t="s">
        <v>25</v>
      </c>
      <c r="C15" s="0" t="n">
        <v>0.688715463662235</v>
      </c>
      <c r="D15" s="0" t="n">
        <v>6</v>
      </c>
      <c r="E15" s="0" t="n">
        <v>16.3041793964421</v>
      </c>
      <c r="F15" s="0" t="n">
        <v>15.2629767425824</v>
      </c>
      <c r="G15" s="0" t="n">
        <v>14</v>
      </c>
      <c r="H15" s="0" t="n">
        <v>2.85</v>
      </c>
      <c r="I15" s="0" t="n">
        <v>0.0259483049300608</v>
      </c>
      <c r="J15" s="0" t="n">
        <v>-0.0001472702716817</v>
      </c>
      <c r="K15" s="0" t="n">
        <v>1.67431577038508</v>
      </c>
      <c r="L15" s="0" t="n">
        <v>0.00361010205285764</v>
      </c>
      <c r="M15" s="0" t="n">
        <v>1.82224806342244E-005</v>
      </c>
      <c r="N15" s="0" t="n">
        <v>0.23082922884895</v>
      </c>
      <c r="O15" s="0" t="n">
        <v>0.0880058890597331</v>
      </c>
      <c r="P15" s="0" t="n">
        <v>0.0783737634602017</v>
      </c>
      <c r="Q15" s="0" t="n">
        <v>1.70218787304651</v>
      </c>
      <c r="R15" s="0" t="n">
        <v>7.18769291009957</v>
      </c>
      <c r="S15" s="0" t="n">
        <v>-8.08179054420866</v>
      </c>
      <c r="T15" s="0" t="n">
        <v>2</v>
      </c>
      <c r="U15" s="0" t="n">
        <v>1</v>
      </c>
      <c r="V15" s="0" t="n">
        <v>1</v>
      </c>
    </row>
    <row r="16" customFormat="false" ht="12.8" hidden="false" customHeight="false" outlineLevel="0" collapsed="false">
      <c r="A16" s="0" t="s">
        <v>503</v>
      </c>
      <c r="B16" s="0" t="s">
        <v>27</v>
      </c>
      <c r="C16" s="0" t="n">
        <v>0.942035334966118</v>
      </c>
      <c r="D16" s="0" t="n">
        <v>4</v>
      </c>
      <c r="E16" s="0" t="n">
        <v>-42.7883139608647</v>
      </c>
      <c r="F16" s="0" t="n">
        <v>-45.8568421552652</v>
      </c>
      <c r="G16" s="0" t="n">
        <v>15</v>
      </c>
      <c r="H16" s="0" t="n">
        <v>3.12003622313451</v>
      </c>
      <c r="I16" s="0" t="n">
        <v>0.00452563792964664</v>
      </c>
      <c r="J16" s="0" t="n">
        <v>-2.80045077678501E-005</v>
      </c>
      <c r="K16" s="0" t="n">
        <v>0.000658305020147003</v>
      </c>
      <c r="L16" s="0" t="n">
        <v>2.52455584751677E-005</v>
      </c>
      <c r="M16" s="0" t="n">
        <v>2.13276041205768E-007</v>
      </c>
      <c r="N16" s="0" t="n">
        <v>0.000134322153937809</v>
      </c>
      <c r="O16" s="0" t="n">
        <v>0.00355124630727577</v>
      </c>
      <c r="P16" s="0" t="n">
        <v>0.00484825946670562</v>
      </c>
      <c r="Q16" s="0" t="n">
        <v>4739.49936222237</v>
      </c>
      <c r="R16" s="0" t="n">
        <v>179.264718350287</v>
      </c>
      <c r="S16" s="0" t="n">
        <v>-131.306393392924</v>
      </c>
      <c r="T16" s="0" t="n">
        <v>1</v>
      </c>
      <c r="U16" s="0" t="n">
        <v>1</v>
      </c>
      <c r="V16" s="0" t="n">
        <v>1</v>
      </c>
    </row>
    <row r="17" customFormat="false" ht="12.8" hidden="false" customHeight="false" outlineLevel="0" collapsed="false">
      <c r="A17" s="0" t="s">
        <v>504</v>
      </c>
      <c r="B17" s="0" t="s">
        <v>29</v>
      </c>
      <c r="C17" s="0" t="n">
        <v>0.942035334966529</v>
      </c>
      <c r="D17" s="0" t="n">
        <v>4</v>
      </c>
      <c r="E17" s="0" t="n">
        <v>11.4283016739189</v>
      </c>
      <c r="F17" s="0" t="n">
        <v>8.35977347951839</v>
      </c>
      <c r="G17" s="0" t="n">
        <v>16</v>
      </c>
      <c r="H17" s="0" t="n">
        <v>261.421785800531</v>
      </c>
      <c r="I17" s="0" t="n">
        <v>0.820913949931581</v>
      </c>
      <c r="J17" s="0" t="n">
        <v>-0.00534062223295502</v>
      </c>
      <c r="K17" s="0" t="n">
        <v>0.577662654604179</v>
      </c>
      <c r="L17" s="0" t="n">
        <v>0.0221529775619533</v>
      </c>
      <c r="M17" s="0" t="n">
        <v>0.000187149726158008</v>
      </c>
      <c r="N17" s="0" t="n">
        <v>0.00140673382674699</v>
      </c>
      <c r="O17" s="0" t="n">
        <v>0.0171754927676109</v>
      </c>
      <c r="P17" s="0" t="n">
        <v>0.0222997392245027</v>
      </c>
      <c r="Q17" s="0" t="n">
        <v>452.550954639193</v>
      </c>
      <c r="R17" s="0" t="n">
        <v>37.0565964613923</v>
      </c>
      <c r="S17" s="0" t="n">
        <v>-28.5366286266752</v>
      </c>
      <c r="T17" s="0" t="n">
        <v>1</v>
      </c>
      <c r="U17" s="0" t="n">
        <v>1</v>
      </c>
      <c r="V17" s="0" t="n">
        <v>1</v>
      </c>
    </row>
    <row r="18" customFormat="false" ht="12.8" hidden="false" customHeight="false" outlineLevel="0" collapsed="false">
      <c r="A18" s="0" t="s">
        <v>505</v>
      </c>
      <c r="B18" s="0" t="s">
        <v>31</v>
      </c>
      <c r="C18" s="0" t="n">
        <v>0.942035334966534</v>
      </c>
      <c r="D18" s="0" t="n">
        <v>4</v>
      </c>
      <c r="E18" s="0" t="n">
        <v>33.4316563656013</v>
      </c>
      <c r="F18" s="0" t="n">
        <v>30.3631281712007</v>
      </c>
      <c r="G18" s="0" t="n">
        <v>17</v>
      </c>
      <c r="H18" s="0" t="n">
        <v>255.592577879739</v>
      </c>
      <c r="I18" s="0" t="n">
        <v>0.458796788215403</v>
      </c>
      <c r="J18" s="0" t="n">
        <v>-3.18763583675157E-005</v>
      </c>
      <c r="K18" s="0" t="n">
        <v>9.03995424694101</v>
      </c>
      <c r="L18" s="0" t="n">
        <v>0.346676216573965</v>
      </c>
      <c r="M18" s="0" t="n">
        <v>0.00292874214384349</v>
      </c>
      <c r="N18" s="0" t="n">
        <v>0.0225069747302337</v>
      </c>
      <c r="O18" s="0" t="n">
        <v>0.411949318850929</v>
      </c>
      <c r="P18" s="0" t="n">
        <v>0.993071319442204</v>
      </c>
      <c r="Q18" s="0" t="n">
        <v>28.273658350232</v>
      </c>
      <c r="R18" s="0" t="n">
        <v>1.32341581649146</v>
      </c>
      <c r="S18" s="0" t="n">
        <v>-0.0108839757144626</v>
      </c>
      <c r="T18" s="0" t="n">
        <v>1</v>
      </c>
      <c r="U18" s="0" t="n">
        <v>1</v>
      </c>
      <c r="V18" s="0" t="n">
        <v>1</v>
      </c>
    </row>
    <row r="19" customFormat="false" ht="12.8" hidden="false" customHeight="false" outlineLevel="0" collapsed="false">
      <c r="A19" s="0" t="s">
        <v>506</v>
      </c>
      <c r="B19" s="0" t="s">
        <v>33</v>
      </c>
      <c r="C19" s="0" t="n">
        <v>0.94203533496654</v>
      </c>
      <c r="D19" s="0" t="n">
        <v>4</v>
      </c>
      <c r="E19" s="0" t="n">
        <v>-6.61400535075504</v>
      </c>
      <c r="F19" s="0" t="n">
        <v>-9.68253354515559</v>
      </c>
      <c r="G19" s="0" t="n">
        <v>18</v>
      </c>
      <c r="H19" s="0" t="n">
        <v>2.96666747162521</v>
      </c>
      <c r="I19" s="0" t="n">
        <v>0.00364131047251065</v>
      </c>
      <c r="J19" s="0" t="n">
        <v>-2.3585285357804E-005</v>
      </c>
      <c r="K19" s="0" t="n">
        <v>0.0605640618058172</v>
      </c>
      <c r="L19" s="0" t="n">
        <v>0.00232259137971465</v>
      </c>
      <c r="M19" s="0" t="n">
        <v>1.9621395790924E-005</v>
      </c>
      <c r="N19" s="0" t="n">
        <v>0.0129946900463846</v>
      </c>
      <c r="O19" s="0" t="n">
        <v>0.361461778667596</v>
      </c>
      <c r="P19" s="0" t="n">
        <v>0.441757938008905</v>
      </c>
      <c r="Q19" s="0" t="n">
        <v>48.9839581951596</v>
      </c>
      <c r="R19" s="0" t="n">
        <v>1.56777920744631</v>
      </c>
      <c r="S19" s="0" t="n">
        <v>-1.20201873552306</v>
      </c>
      <c r="T19" s="0" t="n">
        <v>1</v>
      </c>
      <c r="U19" s="0" t="n">
        <v>1</v>
      </c>
      <c r="V19" s="0" t="n">
        <v>1</v>
      </c>
    </row>
    <row r="20" customFormat="false" ht="12.8" hidden="false" customHeight="false" outlineLevel="0" collapsed="false">
      <c r="A20" s="0" t="s">
        <v>507</v>
      </c>
      <c r="B20" s="0" t="s">
        <v>35</v>
      </c>
      <c r="C20" s="0" t="n">
        <v>0.942035334966544</v>
      </c>
      <c r="D20" s="0" t="n">
        <v>4</v>
      </c>
      <c r="E20" s="0" t="n">
        <v>35.2323831561007</v>
      </c>
      <c r="F20" s="0" t="n">
        <v>32.1638549617001</v>
      </c>
      <c r="G20" s="0" t="n">
        <v>19</v>
      </c>
      <c r="H20" s="0" t="n">
        <v>287.427010383965</v>
      </c>
      <c r="I20" s="0" t="n">
        <v>1.18083957176206</v>
      </c>
      <c r="J20" s="0" t="n">
        <v>-0.00677091684778236</v>
      </c>
      <c r="K20" s="0" t="n">
        <v>11.3219685974592</v>
      </c>
      <c r="L20" s="0" t="n">
        <v>0.434189945028102</v>
      </c>
      <c r="M20" s="0" t="n">
        <v>0.003668063540683</v>
      </c>
      <c r="N20" s="0" t="n">
        <v>0.0250639791402134</v>
      </c>
      <c r="O20" s="0" t="n">
        <v>0.224314126708916</v>
      </c>
      <c r="P20" s="0" t="n">
        <v>0.316067692713654</v>
      </c>
      <c r="Q20" s="0" t="n">
        <v>25.3866638040727</v>
      </c>
      <c r="R20" s="0" t="n">
        <v>2.71963822581297</v>
      </c>
      <c r="S20" s="0" t="n">
        <v>-1.84591045729857</v>
      </c>
      <c r="T20" s="0" t="n">
        <v>1</v>
      </c>
      <c r="U20" s="0" t="n">
        <v>1</v>
      </c>
      <c r="V20" s="0" t="n">
        <v>1</v>
      </c>
    </row>
    <row r="21" customFormat="false" ht="12.8" hidden="false" customHeight="false" outlineLevel="0" collapsed="false">
      <c r="A21" s="0" t="s">
        <v>508</v>
      </c>
      <c r="B21" s="0" t="s">
        <v>37</v>
      </c>
      <c r="C21" s="0" t="n">
        <v>0.942035334966542</v>
      </c>
      <c r="D21" s="0" t="n">
        <v>4</v>
      </c>
      <c r="E21" s="0" t="n">
        <v>35.0764425656246</v>
      </c>
      <c r="F21" s="0" t="n">
        <v>32.007914371224</v>
      </c>
      <c r="G21" s="0" t="n">
        <v>20</v>
      </c>
      <c r="H21" s="0" t="n">
        <v>281.019036464622</v>
      </c>
      <c r="I21" s="0" t="n">
        <v>1.1560180310714</v>
      </c>
      <c r="J21" s="0" t="n">
        <v>-0.00663508009337518</v>
      </c>
      <c r="K21" s="0" t="n">
        <v>11.1034113309445</v>
      </c>
      <c r="L21" s="0" t="n">
        <v>0.425808419614351</v>
      </c>
      <c r="M21" s="0" t="n">
        <v>0.00359725589500273</v>
      </c>
      <c r="N21" s="0" t="n">
        <v>0.0251405610945175</v>
      </c>
      <c r="O21" s="0" t="n">
        <v>0.224675584126266</v>
      </c>
      <c r="P21" s="0" t="n">
        <v>0.316273893004282</v>
      </c>
      <c r="Q21" s="0" t="n">
        <v>25.3092520927727</v>
      </c>
      <c r="R21" s="0" t="n">
        <v>2.71487828286342</v>
      </c>
      <c r="S21" s="0" t="n">
        <v>-1.84448376402484</v>
      </c>
      <c r="T21" s="0" t="n">
        <v>1</v>
      </c>
      <c r="U21" s="0" t="n">
        <v>1</v>
      </c>
      <c r="V21" s="0" t="n">
        <v>1</v>
      </c>
    </row>
    <row r="22" customFormat="false" ht="12.8" hidden="false" customHeight="false" outlineLevel="0" collapsed="false">
      <c r="A22" s="0" t="s">
        <v>509</v>
      </c>
      <c r="B22" s="0" t="s">
        <v>41</v>
      </c>
      <c r="C22" s="0" t="n">
        <v>0.872879932307851</v>
      </c>
      <c r="D22" s="0" t="n">
        <v>10</v>
      </c>
      <c r="E22" s="0" t="n">
        <v>40.2551059966786</v>
      </c>
      <c r="F22" s="0" t="n">
        <v>41.7680314616488</v>
      </c>
      <c r="G22" s="0" t="n">
        <v>21</v>
      </c>
      <c r="H22" s="0" t="n">
        <v>76.88044274429</v>
      </c>
      <c r="I22" s="0" t="n">
        <v>0.00918064132654087</v>
      </c>
      <c r="J22" s="0" t="n">
        <v>-1.44793626002947E-005</v>
      </c>
      <c r="K22" s="0" t="n">
        <v>0.979088101965454</v>
      </c>
      <c r="L22" s="0" t="n">
        <v>0.00640801715847942</v>
      </c>
      <c r="M22" s="0" t="n">
        <v>1.04870830487489E-005</v>
      </c>
      <c r="N22" s="0" t="n">
        <v>6.34715304516777E-009</v>
      </c>
      <c r="O22" s="0" t="n">
        <v>0.211384637546678</v>
      </c>
      <c r="P22" s="0" t="n">
        <v>0.225904262896747</v>
      </c>
      <c r="Q22" s="0" t="n">
        <v>78.5224971991362</v>
      </c>
      <c r="R22" s="0" t="n">
        <v>1.43268051559328</v>
      </c>
      <c r="S22" s="0" t="n">
        <v>-1.38068541395045</v>
      </c>
      <c r="T22" s="0" t="n">
        <v>5</v>
      </c>
      <c r="U22" s="0" t="n">
        <v>5</v>
      </c>
      <c r="V22" s="0" t="n">
        <v>5</v>
      </c>
    </row>
    <row r="23" customFormat="false" ht="12.8" hidden="false" customHeight="false" outlineLevel="0" collapsed="false">
      <c r="A23" s="0" t="s">
        <v>510</v>
      </c>
      <c r="B23" s="0" t="s">
        <v>44</v>
      </c>
      <c r="C23" s="0" t="n">
        <v>1.0208804791305</v>
      </c>
      <c r="D23" s="0" t="n">
        <v>19</v>
      </c>
      <c r="E23" s="0" t="n">
        <v>113.37373958052</v>
      </c>
      <c r="F23" s="0" t="n">
        <v>118.095934476352</v>
      </c>
      <c r="G23" s="0" t="n">
        <v>22</v>
      </c>
      <c r="H23" s="0" t="n">
        <v>65.3004734715889</v>
      </c>
      <c r="I23" s="0" t="n">
        <v>0.00993257629251594</v>
      </c>
      <c r="J23" s="0" t="n">
        <v>-3.09680304414654E-005</v>
      </c>
      <c r="K23" s="0" t="n">
        <v>3.69573346539586</v>
      </c>
      <c r="L23" s="0" t="n">
        <v>0.0133757284532428</v>
      </c>
      <c r="M23" s="0" t="n">
        <v>2.25825146779109E-005</v>
      </c>
      <c r="N23" s="0" t="n">
        <v>5.89569288520747E-010</v>
      </c>
      <c r="O23" s="0" t="n">
        <v>0.472021450406013</v>
      </c>
      <c r="P23" s="0" t="n">
        <v>0.195371639213357</v>
      </c>
      <c r="Q23" s="0" t="n">
        <v>17.6691512207292</v>
      </c>
      <c r="R23" s="0" t="n">
        <v>0.742582082705774</v>
      </c>
      <c r="S23" s="0" t="n">
        <v>-1.37132781194456</v>
      </c>
      <c r="T23" s="0" t="n">
        <v>12</v>
      </c>
      <c r="U23" s="0" t="n">
        <v>12</v>
      </c>
      <c r="V23" s="0" t="n">
        <v>12</v>
      </c>
    </row>
    <row r="24" customFormat="false" ht="12.8" hidden="false" customHeight="false" outlineLevel="0" collapsed="false">
      <c r="A24" s="0" t="s">
        <v>511</v>
      </c>
      <c r="B24" s="0" t="s">
        <v>45</v>
      </c>
      <c r="C24" s="0" t="n">
        <v>0.820173379648344</v>
      </c>
      <c r="D24" s="0" t="n">
        <v>7</v>
      </c>
      <c r="E24" s="0" t="n">
        <v>24.7343876458371</v>
      </c>
      <c r="F24" s="0" t="n">
        <v>24.4639383911137</v>
      </c>
      <c r="G24" s="0" t="n">
        <v>23</v>
      </c>
      <c r="H24" s="0" t="n">
        <v>76.8043440542453</v>
      </c>
      <c r="I24" s="0" t="n">
        <v>0.0401221596550892</v>
      </c>
      <c r="J24" s="0" t="n">
        <v>-7.85449207917922E-005</v>
      </c>
      <c r="K24" s="0" t="n">
        <v>1.79984285844066</v>
      </c>
      <c r="L24" s="0" t="n">
        <v>0.00396412722535403</v>
      </c>
      <c r="M24" s="0" t="n">
        <v>7.17099449186639E-006</v>
      </c>
      <c r="N24" s="0" t="n">
        <v>2.83243034887956E-005</v>
      </c>
      <c r="O24" s="0" t="n">
        <v>0.00205449609034579</v>
      </c>
      <c r="P24" s="0" t="n">
        <v>0.00162919785352446</v>
      </c>
      <c r="Q24" s="0" t="n">
        <v>42.6728054030155</v>
      </c>
      <c r="R24" s="0" t="n">
        <v>10.1213097799872</v>
      </c>
      <c r="S24" s="0" t="n">
        <v>-10.9531419778499</v>
      </c>
      <c r="T24" s="0" t="n">
        <v>3</v>
      </c>
      <c r="U24" s="0" t="n">
        <v>3</v>
      </c>
      <c r="V24" s="0" t="n">
        <v>3</v>
      </c>
    </row>
    <row r="25" customFormat="false" ht="12.8" hidden="false" customHeight="false" outlineLevel="0" collapsed="false">
      <c r="A25" s="0" t="s">
        <v>512</v>
      </c>
      <c r="B25" s="0" t="s">
        <v>49</v>
      </c>
      <c r="C25" s="0" t="n">
        <v>0.989678232497194</v>
      </c>
      <c r="D25" s="0" t="n">
        <v>9</v>
      </c>
      <c r="E25" s="0" t="n">
        <v>125.650387979897</v>
      </c>
      <c r="F25" s="0" t="n">
        <v>126.636510866578</v>
      </c>
      <c r="G25" s="0" t="n">
        <v>24</v>
      </c>
      <c r="H25" s="0" t="n">
        <v>2816.91636981349</v>
      </c>
      <c r="I25" s="0" t="n">
        <v>1.53661065914943</v>
      </c>
      <c r="J25" s="0" t="n">
        <v>-0.0031056990599379</v>
      </c>
      <c r="K25" s="0" t="n">
        <v>218.889088683462</v>
      </c>
      <c r="L25" s="0" t="n">
        <v>1.17353252636716</v>
      </c>
      <c r="M25" s="0" t="n">
        <v>0.00210913640749559</v>
      </c>
      <c r="N25" s="0" t="n">
        <v>5.04499941634025E-005</v>
      </c>
      <c r="O25" s="0" t="n">
        <v>0.247340985279363</v>
      </c>
      <c r="P25" s="0" t="n">
        <v>0.200870615471123</v>
      </c>
      <c r="Q25" s="0" t="n">
        <v>12.8691493338303</v>
      </c>
      <c r="R25" s="0" t="n">
        <v>1.3093890664507</v>
      </c>
      <c r="S25" s="0" t="n">
        <v>-1.47249796120377</v>
      </c>
      <c r="T25" s="0" t="n">
        <v>5</v>
      </c>
      <c r="U25" s="0" t="n">
        <v>5</v>
      </c>
      <c r="V25" s="0" t="n">
        <v>5</v>
      </c>
    </row>
    <row r="26" customFormat="false" ht="12.8" hidden="false" customHeight="false" outlineLevel="0" collapsed="false">
      <c r="A26" s="0" t="s">
        <v>513</v>
      </c>
      <c r="B26" s="0" t="s">
        <v>56</v>
      </c>
      <c r="C26" s="0" t="n">
        <v>1.00000000000004</v>
      </c>
      <c r="D26" s="0" t="n">
        <v>5</v>
      </c>
      <c r="E26" s="0" t="n">
        <v>-3.86598004860966</v>
      </c>
      <c r="F26" s="0" t="n">
        <v>-5.81879048643916</v>
      </c>
      <c r="G26" s="0" t="n">
        <v>25</v>
      </c>
      <c r="H26" s="0" t="n">
        <v>86.4057142857143</v>
      </c>
      <c r="I26" s="0" t="n">
        <v>0.509285714285721</v>
      </c>
      <c r="J26" s="0" t="n">
        <v>-0.00178571428571478</v>
      </c>
      <c r="K26" s="0" t="n">
        <v>0.0899886614386467</v>
      </c>
      <c r="L26" s="0" t="n">
        <v>0.0532993088747954</v>
      </c>
      <c r="M26" s="0" t="n">
        <v>0.00638876564999966</v>
      </c>
      <c r="N26" s="0" t="n">
        <v>1.08465081684442E-006</v>
      </c>
      <c r="O26" s="0" t="n">
        <v>0.0107759555279729</v>
      </c>
      <c r="P26" s="0" t="n">
        <v>0.806108316417586</v>
      </c>
      <c r="Q26" s="0" t="n">
        <v>960.184459956933</v>
      </c>
      <c r="R26" s="0" t="n">
        <v>9.55520296674159</v>
      </c>
      <c r="S26" s="0" t="n">
        <v>-0.27950849718754</v>
      </c>
      <c r="T26" s="0" t="n">
        <v>2</v>
      </c>
      <c r="U26" s="0" t="n">
        <v>2</v>
      </c>
      <c r="V26" s="0" t="n">
        <v>2</v>
      </c>
    </row>
    <row r="27" customFormat="false" ht="12.8" hidden="false" customHeight="false" outlineLevel="0" collapsed="false">
      <c r="A27" s="0" t="s">
        <v>514</v>
      </c>
      <c r="B27" s="0" t="s">
        <v>64</v>
      </c>
      <c r="C27" s="0" t="n">
        <v>1.32192550267989</v>
      </c>
      <c r="D27" s="0" t="n">
        <v>15</v>
      </c>
      <c r="E27" s="0" t="n">
        <v>77.8810879294951</v>
      </c>
      <c r="F27" s="0" t="n">
        <v>81.4213389350061</v>
      </c>
      <c r="G27" s="0" t="n">
        <v>26</v>
      </c>
      <c r="H27" s="0" t="n">
        <v>74.2311268641478</v>
      </c>
      <c r="I27" s="0" t="n">
        <v>0.00476802869387397</v>
      </c>
      <c r="J27" s="0" t="n">
        <v>-7.67532028395474E-006</v>
      </c>
      <c r="K27" s="0" t="n">
        <v>1.56038092935716</v>
      </c>
      <c r="L27" s="0" t="n">
        <v>0.010418461639302</v>
      </c>
      <c r="M27" s="0" t="n">
        <v>1.81609428734688E-005</v>
      </c>
      <c r="N27" s="0" t="n">
        <v>4.01439854171785E-012</v>
      </c>
      <c r="O27" s="0" t="n">
        <v>0.65805039991957</v>
      </c>
      <c r="P27" s="0" t="n">
        <v>0.682484956032172</v>
      </c>
      <c r="Q27" s="0" t="n">
        <v>47.5724391829944</v>
      </c>
      <c r="R27" s="0" t="n">
        <v>0.457651893239914</v>
      </c>
      <c r="S27" s="0" t="n">
        <v>-0.42262785238797</v>
      </c>
      <c r="T27" s="0" t="n">
        <v>9</v>
      </c>
      <c r="U27" s="0" t="n">
        <v>9</v>
      </c>
      <c r="V27" s="0" t="n">
        <v>9</v>
      </c>
    </row>
    <row r="28" customFormat="false" ht="12.8" hidden="false" customHeight="false" outlineLevel="0" collapsed="false">
      <c r="A28" s="0" t="s">
        <v>515</v>
      </c>
      <c r="B28" s="0" t="s">
        <v>65</v>
      </c>
      <c r="C28" s="0" t="n">
        <v>0.999999999999996</v>
      </c>
      <c r="D28" s="0" t="n">
        <v>5</v>
      </c>
      <c r="E28" s="0" t="n">
        <v>14.8427303023937</v>
      </c>
      <c r="F28" s="0" t="n">
        <v>12.8899198645642</v>
      </c>
      <c r="G28" s="0" t="n">
        <v>27</v>
      </c>
      <c r="H28" s="0" t="n">
        <v>71.4494845360825</v>
      </c>
      <c r="I28" s="0" t="n">
        <v>-0.00385567010309295</v>
      </c>
      <c r="J28" s="0" t="n">
        <v>6.55670103092784E-005</v>
      </c>
      <c r="K28" s="0" t="n">
        <v>0.611727147345382</v>
      </c>
      <c r="L28" s="0" t="n">
        <v>0.0105873829261029</v>
      </c>
      <c r="M28" s="0" t="n">
        <v>4.09978330278931E-005</v>
      </c>
      <c r="N28" s="0" t="n">
        <v>7.32941916400291E-005</v>
      </c>
      <c r="O28" s="0" t="n">
        <v>0.750624324623985</v>
      </c>
      <c r="P28" s="0" t="n">
        <v>0.250879309293185</v>
      </c>
      <c r="Q28" s="0" t="n">
        <v>116.799597412246</v>
      </c>
      <c r="R28" s="0" t="n">
        <v>-0.364175937529087</v>
      </c>
      <c r="S28" s="0" t="n">
        <v>1.59927990010276</v>
      </c>
      <c r="T28" s="0" t="n">
        <v>2</v>
      </c>
      <c r="U28" s="0" t="n">
        <v>2</v>
      </c>
      <c r="V28" s="0" t="n">
        <v>2</v>
      </c>
    </row>
    <row r="29" customFormat="false" ht="12.8" hidden="false" customHeight="false" outlineLevel="0" collapsed="false">
      <c r="A29" s="0" t="s">
        <v>516</v>
      </c>
      <c r="B29" s="0" t="s">
        <v>66</v>
      </c>
      <c r="C29" s="0" t="n">
        <v>1.27589957090044</v>
      </c>
      <c r="D29" s="0" t="n">
        <v>20</v>
      </c>
      <c r="E29" s="0" t="n">
        <v>122.738710609682</v>
      </c>
      <c r="F29" s="0" t="n">
        <v>127.717371977452</v>
      </c>
      <c r="G29" s="0" t="n">
        <v>28</v>
      </c>
      <c r="H29" s="0" t="n">
        <v>68.0334420230803</v>
      </c>
      <c r="I29" s="0" t="n">
        <v>-0.000324017711168611</v>
      </c>
      <c r="J29" s="0" t="n">
        <v>-3.49108457780211E-006</v>
      </c>
      <c r="K29" s="0" t="n">
        <v>1.36382565772672</v>
      </c>
      <c r="L29" s="0" t="n">
        <v>0.0182165854358381</v>
      </c>
      <c r="M29" s="0" t="n">
        <v>3.38947098181969E-005</v>
      </c>
      <c r="N29" s="0" t="n">
        <v>3.09030441393294E-016</v>
      </c>
      <c r="O29" s="0" t="n">
        <v>0.986078900499014</v>
      </c>
      <c r="P29" s="0" t="n">
        <v>0.919536528783358</v>
      </c>
      <c r="Q29" s="0" t="n">
        <v>49.884266099291</v>
      </c>
      <c r="R29" s="0" t="n">
        <v>-0.0177869619040218</v>
      </c>
      <c r="S29" s="0" t="n">
        <v>-0.102997919041864</v>
      </c>
      <c r="T29" s="0" t="n">
        <v>13</v>
      </c>
      <c r="U29" s="0" t="n">
        <v>13</v>
      </c>
      <c r="V29" s="0" t="n">
        <v>13</v>
      </c>
    </row>
    <row r="30" customFormat="false" ht="12.8" hidden="false" customHeight="false" outlineLevel="0" collapsed="false">
      <c r="A30" s="0" t="s">
        <v>517</v>
      </c>
      <c r="B30" s="0" t="s">
        <v>68</v>
      </c>
      <c r="C30" s="0" t="n">
        <v>1.00000000000002</v>
      </c>
      <c r="D30" s="0" t="n">
        <v>5</v>
      </c>
      <c r="E30" s="0" t="n">
        <v>50.9404091869214</v>
      </c>
      <c r="F30" s="0" t="n">
        <v>48.9875987490919</v>
      </c>
      <c r="G30" s="0" t="n">
        <v>29</v>
      </c>
      <c r="H30" s="0" t="n">
        <v>2989.02857142857</v>
      </c>
      <c r="I30" s="0" t="n">
        <v>28.9714285714289</v>
      </c>
      <c r="J30" s="0" t="n">
        <v>0.428571428571387</v>
      </c>
      <c r="K30" s="0" t="n">
        <v>21.5972787504232</v>
      </c>
      <c r="L30" s="0" t="n">
        <v>12.7918341299501</v>
      </c>
      <c r="M30" s="0" t="n">
        <v>1.53330375599982</v>
      </c>
      <c r="N30" s="0" t="n">
        <v>5.22040173843504E-005</v>
      </c>
      <c r="O30" s="0" t="n">
        <v>0.151781264471525</v>
      </c>
      <c r="P30" s="0" t="n">
        <v>0.806108316417643</v>
      </c>
      <c r="Q30" s="0" t="n">
        <v>138.398388332604</v>
      </c>
      <c r="R30" s="0" t="n">
        <v>2.26483772984493</v>
      </c>
      <c r="S30" s="0" t="n">
        <v>0.279508497187453</v>
      </c>
      <c r="T30" s="0" t="n">
        <v>2</v>
      </c>
      <c r="U30" s="0" t="n">
        <v>2</v>
      </c>
      <c r="V30" s="0" t="n">
        <v>2</v>
      </c>
    </row>
    <row r="31" customFormat="false" ht="12.8" hidden="false" customHeight="false" outlineLevel="0" collapsed="false">
      <c r="A31" s="0" t="s">
        <v>518</v>
      </c>
      <c r="B31" s="0" t="s">
        <v>70</v>
      </c>
      <c r="C31" s="0" t="n">
        <v>0.934419472265381</v>
      </c>
      <c r="D31" s="0" t="n">
        <v>10</v>
      </c>
      <c r="E31" s="0" t="n">
        <v>64.6373000487523</v>
      </c>
      <c r="F31" s="0" t="n">
        <v>66.1502255137225</v>
      </c>
      <c r="G31" s="0" t="n">
        <v>30</v>
      </c>
      <c r="H31" s="0" t="n">
        <v>81.2198000273361</v>
      </c>
      <c r="I31" s="0" t="n">
        <v>-0.131240810641525</v>
      </c>
      <c r="J31" s="0" t="n">
        <v>0.000620007277890302</v>
      </c>
      <c r="K31" s="0" t="n">
        <v>9.02583020191611</v>
      </c>
      <c r="L31" s="0" t="n">
        <v>0.0472237081595977</v>
      </c>
      <c r="M31" s="0" t="n">
        <v>0.000183419169935546</v>
      </c>
      <c r="N31" s="0" t="n">
        <v>0.000105364083466537</v>
      </c>
      <c r="O31" s="0" t="n">
        <v>0.0320337953852218</v>
      </c>
      <c r="P31" s="0" t="n">
        <v>0.0148527508010435</v>
      </c>
      <c r="Q31" s="0" t="n">
        <v>8.99859605270369</v>
      </c>
      <c r="R31" s="0" t="n">
        <v>-2.77912971590419</v>
      </c>
      <c r="S31" s="0" t="n">
        <v>3.38027523572467</v>
      </c>
      <c r="T31" s="0" t="n">
        <v>6</v>
      </c>
      <c r="U31" s="0" t="n">
        <v>6</v>
      </c>
      <c r="V31" s="0" t="n">
        <v>6</v>
      </c>
    </row>
    <row r="32" customFormat="false" ht="12.8" hidden="false" customHeight="false" outlineLevel="0" collapsed="false">
      <c r="A32" s="0" t="s">
        <v>519</v>
      </c>
      <c r="B32" s="0" t="s">
        <v>74</v>
      </c>
      <c r="C32" s="0" t="n">
        <v>0.938971119268073</v>
      </c>
      <c r="D32" s="0" t="n">
        <v>11</v>
      </c>
      <c r="E32" s="0" t="n">
        <v>54.8810923299409</v>
      </c>
      <c r="F32" s="0" t="n">
        <v>56.8705686939328</v>
      </c>
      <c r="G32" s="0" t="n">
        <v>31</v>
      </c>
      <c r="H32" s="0" t="n">
        <v>22.1456280616449</v>
      </c>
      <c r="I32" s="0" t="n">
        <v>-0.00115790115584609</v>
      </c>
      <c r="J32" s="0" t="n">
        <v>2.90074778807607E-005</v>
      </c>
      <c r="K32" s="0" t="n">
        <v>4.33266835247739</v>
      </c>
      <c r="L32" s="0" t="n">
        <v>0.0190967742760012</v>
      </c>
      <c r="M32" s="0" t="n">
        <v>6.93322292449989E-005</v>
      </c>
      <c r="N32" s="0" t="n">
        <v>0.00219686359444028</v>
      </c>
      <c r="O32" s="0" t="n">
        <v>0.953620420438247</v>
      </c>
      <c r="P32" s="0" t="n">
        <v>0.690228637720694</v>
      </c>
      <c r="Q32" s="0" t="n">
        <v>5.11131392020398</v>
      </c>
      <c r="R32" s="0" t="n">
        <v>-0.0606333372909589</v>
      </c>
      <c r="S32" s="0" t="n">
        <v>0.418383747308299</v>
      </c>
      <c r="T32" s="0" t="n">
        <v>6</v>
      </c>
      <c r="U32" s="0" t="n">
        <v>6</v>
      </c>
      <c r="V32" s="0" t="n">
        <v>6</v>
      </c>
    </row>
    <row r="33" customFormat="false" ht="12.8" hidden="false" customHeight="false" outlineLevel="0" collapsed="false">
      <c r="A33" s="0" t="s">
        <v>520</v>
      </c>
      <c r="B33" s="0" t="s">
        <v>82</v>
      </c>
      <c r="C33" s="0" t="n">
        <v>0.948683298050504</v>
      </c>
      <c r="D33" s="0" t="n">
        <v>4</v>
      </c>
      <c r="E33" s="0" t="n">
        <v>-0.815146232972783</v>
      </c>
      <c r="F33" s="0" t="n">
        <v>-3.88367442737333</v>
      </c>
      <c r="G33" s="0" t="n">
        <v>32</v>
      </c>
      <c r="H33" s="0" t="n">
        <v>2.282</v>
      </c>
      <c r="I33" s="0" t="n">
        <v>-0.00446000000000004</v>
      </c>
      <c r="J33" s="0" t="n">
        <v>2.20000000000002E-005</v>
      </c>
      <c r="K33" s="0" t="n">
        <v>0.122049170453006</v>
      </c>
      <c r="L33" s="0" t="n">
        <v>0.00392000000000004</v>
      </c>
      <c r="M33" s="0" t="n">
        <v>2.50439613479979E-005</v>
      </c>
      <c r="N33" s="0" t="n">
        <v>0.0340161948715863</v>
      </c>
      <c r="O33" s="0" t="n">
        <v>0.459033409456002</v>
      </c>
      <c r="P33" s="0" t="n">
        <v>0.541134894114409</v>
      </c>
      <c r="Q33" s="0" t="n">
        <v>18.6973823052625</v>
      </c>
      <c r="R33" s="0" t="n">
        <v>-1.13775510204082</v>
      </c>
      <c r="S33" s="0" t="n">
        <v>0.878455276874918</v>
      </c>
      <c r="T33" s="0" t="n">
        <v>1</v>
      </c>
      <c r="U33" s="0" t="n">
        <v>1</v>
      </c>
      <c r="V33" s="0" t="n">
        <v>1</v>
      </c>
    </row>
    <row r="34" customFormat="false" ht="12.8" hidden="false" customHeight="false" outlineLevel="0" collapsed="false">
      <c r="A34" s="0" t="s">
        <v>521</v>
      </c>
      <c r="B34" s="0" t="s">
        <v>84</v>
      </c>
      <c r="C34" s="0" t="n">
        <v>0.948683298050506</v>
      </c>
      <c r="D34" s="0" t="n">
        <v>4</v>
      </c>
      <c r="E34" s="0" t="n">
        <v>-9.89498569552842</v>
      </c>
      <c r="F34" s="0" t="n">
        <v>-12.963513889929</v>
      </c>
      <c r="G34" s="0" t="n">
        <v>33</v>
      </c>
      <c r="H34" s="0" t="n">
        <v>2.359</v>
      </c>
      <c r="I34" s="0" t="n">
        <v>-0.000320000000000015</v>
      </c>
      <c r="J34" s="0" t="n">
        <v>-3.99999999999995E-006</v>
      </c>
      <c r="K34" s="0" t="n">
        <v>0.0392300905035584</v>
      </c>
      <c r="L34" s="0" t="n">
        <v>0.00126000000000001</v>
      </c>
      <c r="M34" s="0" t="n">
        <v>8.04984471899933E-006</v>
      </c>
      <c r="N34" s="0" t="n">
        <v>0.0105859895606494</v>
      </c>
      <c r="O34" s="0" t="n">
        <v>0.841666303357732</v>
      </c>
      <c r="P34" s="0" t="n">
        <v>0.706411498973248</v>
      </c>
      <c r="Q34" s="0" t="n">
        <v>60.1324128932618</v>
      </c>
      <c r="R34" s="0" t="n">
        <v>-0.253968253968263</v>
      </c>
      <c r="S34" s="0" t="n">
        <v>-0.496903994999942</v>
      </c>
      <c r="T34" s="0" t="n">
        <v>1</v>
      </c>
      <c r="U34" s="0" t="n">
        <v>1</v>
      </c>
      <c r="V34" s="0" t="n">
        <v>1</v>
      </c>
    </row>
    <row r="35" customFormat="false" ht="12.8" hidden="false" customHeight="false" outlineLevel="0" collapsed="false">
      <c r="A35" s="0" t="s">
        <v>522</v>
      </c>
      <c r="B35" s="0" t="s">
        <v>92</v>
      </c>
      <c r="C35" s="0" t="n">
        <v>0.96002042410987</v>
      </c>
      <c r="D35" s="0" t="n">
        <v>13</v>
      </c>
      <c r="E35" s="0" t="n">
        <v>23.6277735207259</v>
      </c>
      <c r="F35" s="0" t="n">
        <v>26.4525203080336</v>
      </c>
      <c r="G35" s="0" t="n">
        <v>34</v>
      </c>
      <c r="H35" s="0" t="n">
        <v>4.45925192693826</v>
      </c>
      <c r="I35" s="0" t="n">
        <v>0.00255546934689197</v>
      </c>
      <c r="J35" s="0" t="n">
        <v>-3.37687794773539E-006</v>
      </c>
      <c r="K35" s="0" t="n">
        <v>0.532805899523015</v>
      </c>
      <c r="L35" s="0" t="n">
        <v>0.00388790411112171</v>
      </c>
      <c r="M35" s="0" t="n">
        <v>1.62705602927599E-005</v>
      </c>
      <c r="N35" s="0" t="n">
        <v>3.15092860660432E-005</v>
      </c>
      <c r="O35" s="0" t="n">
        <v>0.529448822935054</v>
      </c>
      <c r="P35" s="0" t="n">
        <v>0.840769878135457</v>
      </c>
      <c r="Q35" s="0" t="n">
        <v>8.36937415845119</v>
      </c>
      <c r="R35" s="0" t="n">
        <v>0.657287133080729</v>
      </c>
      <c r="S35" s="0" t="n">
        <v>-0.207545277296815</v>
      </c>
      <c r="T35" s="0" t="n">
        <v>8</v>
      </c>
      <c r="U35" s="0" t="n">
        <v>8</v>
      </c>
      <c r="V35" s="0" t="n">
        <v>8</v>
      </c>
    </row>
    <row r="36" customFormat="false" ht="12.8" hidden="false" customHeight="false" outlineLevel="0" collapsed="false">
      <c r="A36" s="0" t="s">
        <v>523</v>
      </c>
      <c r="B36" s="0" t="s">
        <v>95</v>
      </c>
      <c r="C36" s="0" t="n">
        <v>0.91481725514909</v>
      </c>
      <c r="D36" s="0" t="n">
        <v>8</v>
      </c>
      <c r="E36" s="0" t="n">
        <v>10.8456179832347</v>
      </c>
      <c r="F36" s="0" t="n">
        <v>11.2428256916339</v>
      </c>
      <c r="G36" s="0" t="n">
        <v>35</v>
      </c>
      <c r="H36" s="0" t="n">
        <v>3.2104681399622</v>
      </c>
      <c r="I36" s="0" t="n">
        <v>0.00231370501808586</v>
      </c>
      <c r="J36" s="0" t="n">
        <v>-3.64378141411109E-005</v>
      </c>
      <c r="K36" s="0" t="n">
        <v>0.267781370467176</v>
      </c>
      <c r="L36" s="0" t="n">
        <v>0.00923499270031698</v>
      </c>
      <c r="M36" s="0" t="n">
        <v>7.96552514591805E-005</v>
      </c>
      <c r="N36" s="0" t="n">
        <v>0.000277408880920299</v>
      </c>
      <c r="O36" s="0" t="n">
        <v>0.814514789009968</v>
      </c>
      <c r="P36" s="0" t="n">
        <v>0.671095704144811</v>
      </c>
      <c r="Q36" s="0" t="n">
        <v>11.9891392532691</v>
      </c>
      <c r="R36" s="0" t="n">
        <v>0.25053674574171</v>
      </c>
      <c r="S36" s="0" t="n">
        <v>-0.457443966011249</v>
      </c>
      <c r="T36" s="0" t="n">
        <v>4</v>
      </c>
      <c r="U36" s="0" t="n">
        <v>4</v>
      </c>
      <c r="V36" s="0" t="n">
        <v>4</v>
      </c>
    </row>
    <row r="37" customFormat="false" ht="12.8" hidden="false" customHeight="false" outlineLevel="0" collapsed="false">
      <c r="A37" s="0" t="s">
        <v>524</v>
      </c>
      <c r="B37" s="0" t="s">
        <v>97</v>
      </c>
      <c r="C37" s="0" t="n">
        <v>0.932913144389797</v>
      </c>
      <c r="D37" s="0" t="n">
        <v>8</v>
      </c>
      <c r="E37" s="0" t="n">
        <v>14.6564314093785</v>
      </c>
      <c r="F37" s="0" t="n">
        <v>15.0536391177777</v>
      </c>
      <c r="G37" s="0" t="n">
        <v>36</v>
      </c>
      <c r="H37" s="0" t="n">
        <v>1.68171394689372</v>
      </c>
      <c r="I37" s="0" t="n">
        <v>0.00533754057905462</v>
      </c>
      <c r="J37" s="0" t="n">
        <v>3.49460619912688E-006</v>
      </c>
      <c r="K37" s="0" t="n">
        <v>0.667740690851065</v>
      </c>
      <c r="L37" s="0" t="n">
        <v>0.00940556039474258</v>
      </c>
      <c r="M37" s="0" t="n">
        <v>7.97198393115474E-005</v>
      </c>
      <c r="N37" s="0" t="n">
        <v>0.0654603755867</v>
      </c>
      <c r="O37" s="0" t="n">
        <v>0.600717400208748</v>
      </c>
      <c r="P37" s="0" t="n">
        <v>0.967136086276097</v>
      </c>
      <c r="Q37" s="0" t="n">
        <v>2.51851350372298</v>
      </c>
      <c r="R37" s="0" t="n">
        <v>0.567487779041655</v>
      </c>
      <c r="S37" s="0" t="n">
        <v>0.0438360918600182</v>
      </c>
      <c r="T37" s="0" t="n">
        <v>4</v>
      </c>
      <c r="U37" s="0" t="n">
        <v>4</v>
      </c>
      <c r="V37" s="0" t="n">
        <v>4</v>
      </c>
    </row>
    <row r="38" customFormat="false" ht="12.8" hidden="false" customHeight="false" outlineLevel="0" collapsed="false">
      <c r="A38" s="0" t="s">
        <v>525</v>
      </c>
      <c r="B38" s="0" t="s">
        <v>99</v>
      </c>
      <c r="C38" s="0" t="n">
        <v>0.930450295007632</v>
      </c>
      <c r="D38" s="0" t="n">
        <v>8</v>
      </c>
      <c r="E38" s="0" t="n">
        <v>12.9487594160213</v>
      </c>
      <c r="F38" s="0" t="n">
        <v>13.3459671244205</v>
      </c>
      <c r="G38" s="0" t="n">
        <v>37</v>
      </c>
      <c r="H38" s="0" t="n">
        <v>2.61097875889815</v>
      </c>
      <c r="I38" s="0" t="n">
        <v>-0.025373686998916</v>
      </c>
      <c r="J38" s="0" t="n">
        <v>7.20563344522975E-005</v>
      </c>
      <c r="K38" s="0" t="n">
        <v>1.232071301831</v>
      </c>
      <c r="L38" s="0" t="n">
        <v>0.00665436892758801</v>
      </c>
      <c r="M38" s="0" t="n">
        <v>5.62470805407171E-005</v>
      </c>
      <c r="N38" s="0" t="n">
        <v>0.101435891967602</v>
      </c>
      <c r="O38" s="0" t="n">
        <v>0.0188900025513261</v>
      </c>
      <c r="P38" s="0" t="n">
        <v>0.269398934355182</v>
      </c>
      <c r="Q38" s="0" t="n">
        <v>2.11917829351105</v>
      </c>
      <c r="R38" s="0" t="n">
        <v>-3.81308690200817</v>
      </c>
      <c r="S38" s="0" t="n">
        <v>1.2810679907224</v>
      </c>
      <c r="T38" s="0" t="n">
        <v>4</v>
      </c>
      <c r="U38" s="0" t="n">
        <v>4</v>
      </c>
      <c r="V38" s="0" t="n">
        <v>4</v>
      </c>
    </row>
    <row r="39" customFormat="false" ht="12.8" hidden="false" customHeight="false" outlineLevel="0" collapsed="false">
      <c r="A39" s="0" t="s">
        <v>526</v>
      </c>
      <c r="B39" s="0" t="s">
        <v>101</v>
      </c>
      <c r="C39" s="0" t="n">
        <v>1.20867398075442</v>
      </c>
      <c r="D39" s="0" t="n">
        <v>13</v>
      </c>
      <c r="E39" s="0" t="n">
        <v>105.73107069835</v>
      </c>
      <c r="F39" s="0" t="n">
        <v>108.555817485658</v>
      </c>
      <c r="G39" s="0" t="n">
        <v>38</v>
      </c>
      <c r="H39" s="0" t="n">
        <v>123.494247815873</v>
      </c>
      <c r="I39" s="0" t="n">
        <v>-0.228376119601098</v>
      </c>
      <c r="J39" s="0" t="n">
        <v>0.000679224917704145</v>
      </c>
      <c r="K39" s="0" t="n">
        <v>4.46143141105725</v>
      </c>
      <c r="L39" s="0" t="n">
        <v>0.11082990287899</v>
      </c>
      <c r="M39" s="0" t="n">
        <v>0.000496947944870265</v>
      </c>
      <c r="N39" s="0" t="n">
        <v>3.13037944744688E-009</v>
      </c>
      <c r="O39" s="0" t="n">
        <v>0.0732916369291009</v>
      </c>
      <c r="P39" s="0" t="n">
        <v>0.208862588945604</v>
      </c>
      <c r="Q39" s="0" t="n">
        <v>27.6804093658828</v>
      </c>
      <c r="R39" s="0" t="n">
        <v>-2.06060019605406</v>
      </c>
      <c r="S39" s="0" t="n">
        <v>1.36679288991016</v>
      </c>
      <c r="T39" s="0" t="n">
        <v>8</v>
      </c>
      <c r="U39" s="0" t="n">
        <v>8</v>
      </c>
      <c r="V39" s="0" t="n">
        <v>8</v>
      </c>
    </row>
    <row r="40" customFormat="false" ht="12.8" hidden="false" customHeight="false" outlineLevel="0" collapsed="false">
      <c r="A40" s="0" t="s">
        <v>527</v>
      </c>
      <c r="B40" s="0" t="s">
        <v>104</v>
      </c>
      <c r="C40" s="0" t="n">
        <v>0.948683298050516</v>
      </c>
      <c r="D40" s="0" t="n">
        <v>4</v>
      </c>
      <c r="E40" s="0" t="n">
        <v>35.0213855254728</v>
      </c>
      <c r="F40" s="0" t="n">
        <v>31.9528573310722</v>
      </c>
      <c r="G40" s="0" t="n">
        <v>39</v>
      </c>
      <c r="H40" s="0" t="n">
        <v>1039.7295</v>
      </c>
      <c r="I40" s="0" t="n">
        <v>17.0789999999997</v>
      </c>
      <c r="J40" s="0" t="n">
        <v>1.13000000000002</v>
      </c>
      <c r="K40" s="0" t="n">
        <v>10.7643009440631</v>
      </c>
      <c r="L40" s="0" t="n">
        <v>34.5730000000001</v>
      </c>
      <c r="M40" s="0" t="n">
        <v>22.087879481743</v>
      </c>
      <c r="N40" s="0" t="n">
        <v>0.00659067766784606</v>
      </c>
      <c r="O40" s="0" t="n">
        <v>0.707896785174986</v>
      </c>
      <c r="P40" s="0" t="n">
        <v>0.967459360575978</v>
      </c>
      <c r="Q40" s="0" t="n">
        <v>96.5905269095476</v>
      </c>
      <c r="R40" s="0" t="n">
        <v>0.493998206693075</v>
      </c>
      <c r="S40" s="0" t="n">
        <v>0.051159279501413</v>
      </c>
      <c r="T40" s="0" t="n">
        <v>1</v>
      </c>
      <c r="U40" s="0" t="n">
        <v>1</v>
      </c>
      <c r="V40" s="0" t="n">
        <v>1</v>
      </c>
    </row>
    <row r="41" customFormat="false" ht="12.8" hidden="false" customHeight="false" outlineLevel="0" collapsed="false">
      <c r="A41" s="0" t="s">
        <v>528</v>
      </c>
      <c r="B41" s="0" t="s">
        <v>106</v>
      </c>
      <c r="C41" s="0" t="n">
        <v>0.994370309953693</v>
      </c>
      <c r="D41" s="0" t="n">
        <v>9</v>
      </c>
      <c r="E41" s="0" t="n">
        <v>68.9667175092013</v>
      </c>
      <c r="F41" s="0" t="n">
        <v>69.9528403958824</v>
      </c>
      <c r="G41" s="0" t="n">
        <v>40</v>
      </c>
      <c r="H41" s="0" t="n">
        <v>87.9967281960957</v>
      </c>
      <c r="I41" s="0" t="n">
        <v>0.00713046433134937</v>
      </c>
      <c r="J41" s="0" t="n">
        <v>-0.000317853150674729</v>
      </c>
      <c r="K41" s="0" t="n">
        <v>42.6595378718042</v>
      </c>
      <c r="L41" s="0" t="n">
        <v>0.045166438488184</v>
      </c>
      <c r="M41" s="0" t="n">
        <v>0.000188320377413978</v>
      </c>
      <c r="N41" s="0" t="n">
        <v>0.0941012340769592</v>
      </c>
      <c r="O41" s="0" t="n">
        <v>0.880736228357922</v>
      </c>
      <c r="P41" s="0" t="n">
        <v>0.152246423739192</v>
      </c>
      <c r="Q41" s="0" t="n">
        <v>2.06276796669795</v>
      </c>
      <c r="R41" s="0" t="n">
        <v>0.157870856547938</v>
      </c>
      <c r="S41" s="0" t="n">
        <v>-1.68783195445708</v>
      </c>
      <c r="T41" s="0" t="n">
        <v>5</v>
      </c>
      <c r="U41" s="0" t="n">
        <v>5</v>
      </c>
      <c r="V41" s="0" t="n">
        <v>5</v>
      </c>
    </row>
    <row r="42" customFormat="false" ht="12.8" hidden="false" customHeight="false" outlineLevel="0" collapsed="false">
      <c r="A42" s="0" t="s">
        <v>529</v>
      </c>
      <c r="B42" s="0" t="s">
        <v>108</v>
      </c>
      <c r="C42" s="0" t="n">
        <v>0.942035334966545</v>
      </c>
      <c r="D42" s="0" t="n">
        <v>4</v>
      </c>
      <c r="E42" s="0" t="n">
        <v>-15.1884135984754</v>
      </c>
      <c r="F42" s="0" t="n">
        <v>-18.256941792876</v>
      </c>
      <c r="G42" s="0" t="n">
        <v>41</v>
      </c>
      <c r="H42" s="0" t="n">
        <v>0.32885897126298</v>
      </c>
      <c r="I42" s="0" t="n">
        <v>0.000275738549464706</v>
      </c>
      <c r="J42" s="0" t="n">
        <v>-1.19133864605976E-006</v>
      </c>
      <c r="K42" s="0" t="n">
        <v>0.020736608123546</v>
      </c>
      <c r="L42" s="0" t="n">
        <v>0.000795235091967509</v>
      </c>
      <c r="M42" s="0" t="n">
        <v>6.71819529797938E-006</v>
      </c>
      <c r="N42" s="0" t="n">
        <v>0.040089767830682</v>
      </c>
      <c r="O42" s="0" t="n">
        <v>0.787517825404593</v>
      </c>
      <c r="P42" s="0" t="n">
        <v>0.888269609113651</v>
      </c>
      <c r="Q42" s="0" t="n">
        <v>15.8588602969049</v>
      </c>
      <c r="R42" s="0" t="n">
        <v>0.346738407610378</v>
      </c>
      <c r="S42" s="0" t="n">
        <v>-0.177330159844873</v>
      </c>
      <c r="T42" s="0" t="n">
        <v>1</v>
      </c>
      <c r="U42" s="0" t="n">
        <v>1</v>
      </c>
      <c r="V42" s="0" t="n">
        <v>1</v>
      </c>
    </row>
    <row r="43" customFormat="false" ht="12.8" hidden="false" customHeight="false" outlineLevel="0" collapsed="false">
      <c r="A43" s="0" t="s">
        <v>530</v>
      </c>
      <c r="B43" s="0" t="s">
        <v>110</v>
      </c>
      <c r="C43" s="0" t="n">
        <v>0.942035334966542</v>
      </c>
      <c r="D43" s="0" t="n">
        <v>4</v>
      </c>
      <c r="E43" s="0" t="n">
        <v>16.631218280129</v>
      </c>
      <c r="F43" s="0" t="n">
        <v>13.5626900857284</v>
      </c>
      <c r="G43" s="0" t="n">
        <v>42</v>
      </c>
      <c r="H43" s="0" t="n">
        <v>9.35090920067616</v>
      </c>
      <c r="I43" s="0" t="n">
        <v>0.0215268453674636</v>
      </c>
      <c r="J43" s="0" t="n">
        <v>-0.000456246478306367</v>
      </c>
      <c r="K43" s="0" t="n">
        <v>1.10693989020459</v>
      </c>
      <c r="L43" s="0" t="n">
        <v>0.04245040657598</v>
      </c>
      <c r="M43" s="0" t="n">
        <v>0.000358623663287376</v>
      </c>
      <c r="N43" s="0" t="n">
        <v>0.0750125453483562</v>
      </c>
      <c r="O43" s="0" t="n">
        <v>0.701224130291264</v>
      </c>
      <c r="P43" s="0" t="n">
        <v>0.424093647032668</v>
      </c>
      <c r="Q43" s="0" t="n">
        <v>8.44753114728559</v>
      </c>
      <c r="R43" s="0" t="n">
        <v>0.507105752425096</v>
      </c>
      <c r="S43" s="0" t="n">
        <v>-1.27221520778667</v>
      </c>
      <c r="T43" s="0" t="n">
        <v>1</v>
      </c>
      <c r="U43" s="0" t="n">
        <v>1</v>
      </c>
      <c r="V43" s="0" t="n">
        <v>1</v>
      </c>
    </row>
    <row r="44" customFormat="false" ht="12.8" hidden="false" customHeight="false" outlineLevel="0" collapsed="false">
      <c r="A44" s="0" t="s">
        <v>531</v>
      </c>
      <c r="B44" s="0" t="s">
        <v>112</v>
      </c>
      <c r="C44" s="0" t="n">
        <v>1.36324134278958</v>
      </c>
      <c r="D44" s="0" t="n">
        <v>18</v>
      </c>
      <c r="E44" s="0" t="n">
        <v>101.140714426068</v>
      </c>
      <c r="F44" s="0" t="n">
        <v>105.592573215548</v>
      </c>
      <c r="G44" s="0" t="n">
        <v>43</v>
      </c>
      <c r="H44" s="0" t="n">
        <v>17.6510989212916</v>
      </c>
      <c r="I44" s="0" t="n">
        <v>0.00483414921932948</v>
      </c>
      <c r="J44" s="0" t="n">
        <v>-4.3336707552831E-005</v>
      </c>
      <c r="K44" s="0" t="n">
        <v>13.4945521882567</v>
      </c>
      <c r="L44" s="0" t="n">
        <v>0.0123831720394874</v>
      </c>
      <c r="M44" s="0" t="n">
        <v>5.52090748082216E-005</v>
      </c>
      <c r="N44" s="0" t="n">
        <v>0.217541767010517</v>
      </c>
      <c r="O44" s="0" t="n">
        <v>0.703708986337355</v>
      </c>
      <c r="P44" s="0" t="n">
        <v>0.449054987411008</v>
      </c>
      <c r="Q44" s="0" t="n">
        <v>1.30801664812946</v>
      </c>
      <c r="R44" s="0" t="n">
        <v>0.390380526404249</v>
      </c>
      <c r="S44" s="0" t="n">
        <v>-0.784956235969696</v>
      </c>
      <c r="T44" s="0" t="n">
        <v>11</v>
      </c>
      <c r="U44" s="0" t="n">
        <v>11</v>
      </c>
      <c r="V44" s="0" t="n">
        <v>11</v>
      </c>
    </row>
    <row r="45" customFormat="false" ht="12.8" hidden="false" customHeight="false" outlineLevel="0" collapsed="false">
      <c r="A45" s="0" t="s">
        <v>532</v>
      </c>
      <c r="B45" s="0" t="s">
        <v>113</v>
      </c>
      <c r="C45" s="0" t="n">
        <v>1.14428684674219</v>
      </c>
      <c r="D45" s="0" t="n">
        <v>13</v>
      </c>
      <c r="E45" s="0" t="n">
        <v>52.0011991123142</v>
      </c>
      <c r="F45" s="0" t="n">
        <v>54.8259458996219</v>
      </c>
      <c r="G45" s="0" t="n">
        <v>44</v>
      </c>
      <c r="H45" s="0" t="n">
        <v>6.14857563877942</v>
      </c>
      <c r="I45" s="0" t="n">
        <v>-0.00248730901385517</v>
      </c>
      <c r="J45" s="0" t="n">
        <v>1.90485716327384E-005</v>
      </c>
      <c r="K45" s="0" t="n">
        <v>4.19381738756625</v>
      </c>
      <c r="L45" s="0" t="n">
        <v>0.0110446144042768</v>
      </c>
      <c r="M45" s="0" t="n">
        <v>7.72119594082288E-005</v>
      </c>
      <c r="N45" s="0" t="n">
        <v>0.186048137294456</v>
      </c>
      <c r="O45" s="0" t="n">
        <v>0.828252691107018</v>
      </c>
      <c r="P45" s="0" t="n">
        <v>0.812215240131409</v>
      </c>
      <c r="Q45" s="0" t="n">
        <v>1.46610476102479</v>
      </c>
      <c r="R45" s="0" t="n">
        <v>-0.225205600015516</v>
      </c>
      <c r="S45" s="0" t="n">
        <v>0.246704937664207</v>
      </c>
      <c r="T45" s="0" t="n">
        <v>7</v>
      </c>
      <c r="U45" s="0" t="n">
        <v>7</v>
      </c>
      <c r="V45" s="0" t="n">
        <v>7</v>
      </c>
    </row>
    <row r="46" customFormat="false" ht="12.8" hidden="false" customHeight="false" outlineLevel="0" collapsed="false">
      <c r="A46" s="0" t="s">
        <v>533</v>
      </c>
      <c r="B46" s="0" t="s">
        <v>114</v>
      </c>
      <c r="C46" s="0" t="n">
        <v>1.09355145318403</v>
      </c>
      <c r="D46" s="0" t="n">
        <v>13</v>
      </c>
      <c r="E46" s="0" t="n">
        <v>29.8363078950051</v>
      </c>
      <c r="F46" s="0" t="n">
        <v>32.6610546823128</v>
      </c>
      <c r="G46" s="0" t="n">
        <v>45</v>
      </c>
      <c r="H46" s="0" t="n">
        <v>2.57028937224728</v>
      </c>
      <c r="I46" s="0" t="n">
        <v>0.00624339854651426</v>
      </c>
      <c r="J46" s="0" t="n">
        <v>-2.58754766974507E-005</v>
      </c>
      <c r="K46" s="0" t="n">
        <v>0.924029326027129</v>
      </c>
      <c r="L46" s="0" t="n">
        <v>0.00631122412068684</v>
      </c>
      <c r="M46" s="0" t="n">
        <v>4.41676501050822E-005</v>
      </c>
      <c r="N46" s="0" t="n">
        <v>0.0272350676582652</v>
      </c>
      <c r="O46" s="0" t="n">
        <v>0.355493324198575</v>
      </c>
      <c r="P46" s="0" t="n">
        <v>0.576371435497705</v>
      </c>
      <c r="Q46" s="0" t="n">
        <v>2.78161017172286</v>
      </c>
      <c r="R46" s="0" t="n">
        <v>0.989253182445184</v>
      </c>
      <c r="S46" s="0" t="n">
        <v>-0.585846804978047</v>
      </c>
      <c r="T46" s="0" t="n">
        <v>7</v>
      </c>
      <c r="U46" s="0" t="n">
        <v>7</v>
      </c>
      <c r="V46" s="0" t="n">
        <v>7</v>
      </c>
    </row>
    <row r="47" customFormat="false" ht="12.8" hidden="false" customHeight="false" outlineLevel="0" collapsed="false">
      <c r="A47" s="0" t="s">
        <v>534</v>
      </c>
      <c r="B47" s="0" t="s">
        <v>115</v>
      </c>
      <c r="C47" s="0" t="n">
        <v>0.917509258934329</v>
      </c>
      <c r="D47" s="0" t="n">
        <v>13</v>
      </c>
      <c r="E47" s="0" t="n">
        <v>22.8349461118475</v>
      </c>
      <c r="F47" s="0" t="n">
        <v>25.6596928991552</v>
      </c>
      <c r="G47" s="0" t="n">
        <v>46</v>
      </c>
      <c r="H47" s="0" t="n">
        <v>1.78994043135463</v>
      </c>
      <c r="I47" s="0" t="n">
        <v>-0.00731779802821056</v>
      </c>
      <c r="J47" s="0" t="n">
        <v>3.4485785997223E-005</v>
      </c>
      <c r="K47" s="0" t="n">
        <v>0.650712064154765</v>
      </c>
      <c r="L47" s="0" t="n">
        <v>0.00499811492379048</v>
      </c>
      <c r="M47" s="0" t="n">
        <v>3.49897088399183E-005</v>
      </c>
      <c r="N47" s="0" t="n">
        <v>0.0284735246944362</v>
      </c>
      <c r="O47" s="0" t="n">
        <v>0.18657462521786</v>
      </c>
      <c r="P47" s="0" t="n">
        <v>0.357163880644931</v>
      </c>
      <c r="Q47" s="0" t="n">
        <v>2.75074111877679</v>
      </c>
      <c r="R47" s="0" t="n">
        <v>-1.46411159803042</v>
      </c>
      <c r="S47" s="0" t="n">
        <v>0.985597969820189</v>
      </c>
      <c r="T47" s="0" t="n">
        <v>7</v>
      </c>
      <c r="U47" s="0" t="n">
        <v>7</v>
      </c>
      <c r="V47" s="0" t="n">
        <v>7</v>
      </c>
    </row>
    <row r="48" customFormat="false" ht="12.8" hidden="false" customHeight="false" outlineLevel="0" collapsed="false">
      <c r="A48" s="0" t="s">
        <v>535</v>
      </c>
      <c r="B48" s="0" t="s">
        <v>116</v>
      </c>
      <c r="C48" s="0" t="n">
        <v>1.17330660572293</v>
      </c>
      <c r="D48" s="0" t="n">
        <v>18</v>
      </c>
      <c r="E48" s="0" t="n">
        <v>180.28288970572</v>
      </c>
      <c r="F48" s="0" t="n">
        <v>184.734748495201</v>
      </c>
      <c r="G48" s="0" t="n">
        <v>47</v>
      </c>
      <c r="H48" s="0" t="n">
        <v>103.810389622562</v>
      </c>
      <c r="I48" s="0" t="n">
        <v>0.0371959330826653</v>
      </c>
      <c r="J48" s="0" t="n">
        <v>-0.000564641170550021</v>
      </c>
      <c r="K48" s="0" t="n">
        <v>26.0897389592185</v>
      </c>
      <c r="L48" s="0" t="n">
        <v>0.201323382961535</v>
      </c>
      <c r="M48" s="0" t="n">
        <v>0.000900802654940288</v>
      </c>
      <c r="N48" s="0" t="n">
        <v>0.00216260544783295</v>
      </c>
      <c r="O48" s="0" t="n">
        <v>0.856781803490874</v>
      </c>
      <c r="P48" s="0" t="n">
        <v>0.543567173798189</v>
      </c>
      <c r="Q48" s="0" t="n">
        <v>3.97897387110046</v>
      </c>
      <c r="R48" s="0" t="n">
        <v>0.184757143137079</v>
      </c>
      <c r="S48" s="0" t="n">
        <v>-0.626820055928288</v>
      </c>
      <c r="T48" s="0" t="n">
        <v>11</v>
      </c>
      <c r="U48" s="0" t="n">
        <v>11</v>
      </c>
      <c r="V48" s="0" t="n">
        <v>11</v>
      </c>
    </row>
    <row r="49" customFormat="false" ht="12.8" hidden="false" customHeight="false" outlineLevel="0" collapsed="false">
      <c r="A49" s="0" t="s">
        <v>536</v>
      </c>
      <c r="B49" s="0" t="s">
        <v>117</v>
      </c>
      <c r="C49" s="0" t="n">
        <v>0.948683298050515</v>
      </c>
      <c r="D49" s="0" t="n">
        <v>4</v>
      </c>
      <c r="E49" s="0" t="n">
        <v>-0.000884678493630275</v>
      </c>
      <c r="F49" s="0" t="n">
        <v>-3.06941287289418</v>
      </c>
      <c r="G49" s="0" t="n">
        <v>48</v>
      </c>
      <c r="H49" s="0" t="n">
        <v>1.031</v>
      </c>
      <c r="I49" s="0" t="n">
        <v>-0.00800000000000154</v>
      </c>
      <c r="J49" s="0" t="n">
        <v>8.04911692853239E-016</v>
      </c>
      <c r="K49" s="0" t="n">
        <v>0.13512586728725</v>
      </c>
      <c r="L49" s="0" t="n">
        <v>0.433999999999999</v>
      </c>
      <c r="M49" s="0" t="n">
        <v>0.277272429209973</v>
      </c>
      <c r="N49" s="0" t="n">
        <v>0.082964361156218</v>
      </c>
      <c r="O49" s="0" t="n">
        <v>0.988266402155581</v>
      </c>
      <c r="P49" s="0" t="n">
        <v>0.999999999999998</v>
      </c>
      <c r="Q49" s="0" t="n">
        <v>7.62992327596542</v>
      </c>
      <c r="R49" s="0" t="n">
        <v>-0.0184331797235059</v>
      </c>
      <c r="S49" s="0" t="n">
        <v>2.90296332436174E-015</v>
      </c>
      <c r="T49" s="0" t="n">
        <v>1</v>
      </c>
      <c r="U49" s="0" t="n">
        <v>1</v>
      </c>
      <c r="V49" s="0" t="n">
        <v>1</v>
      </c>
    </row>
    <row r="50" customFormat="false" ht="12.8" hidden="false" customHeight="false" outlineLevel="0" collapsed="false">
      <c r="A50" s="0" t="s">
        <v>537</v>
      </c>
      <c r="B50" s="0" t="s">
        <v>118</v>
      </c>
      <c r="C50" s="0" t="n">
        <v>1.05133493402862</v>
      </c>
      <c r="D50" s="0" t="n">
        <v>14</v>
      </c>
      <c r="E50" s="0" t="n">
        <v>111.750832188511</v>
      </c>
      <c r="F50" s="0" t="n">
        <v>114.946118836588</v>
      </c>
      <c r="G50" s="0" t="n">
        <v>49</v>
      </c>
      <c r="H50" s="0" t="n">
        <v>85.545116043821</v>
      </c>
      <c r="I50" s="0" t="n">
        <v>0.0290733094316762</v>
      </c>
      <c r="J50" s="0" t="n">
        <v>-2.8456684085235E-005</v>
      </c>
      <c r="K50" s="0" t="n">
        <v>19.4458899600943</v>
      </c>
      <c r="L50" s="0" t="n">
        <v>0.0529209252167724</v>
      </c>
      <c r="M50" s="0" t="n">
        <v>0.000235986766905398</v>
      </c>
      <c r="N50" s="0" t="n">
        <v>0.00228939787315587</v>
      </c>
      <c r="O50" s="0" t="n">
        <v>0.597746314130057</v>
      </c>
      <c r="P50" s="0" t="n">
        <v>0.906992585837232</v>
      </c>
      <c r="Q50" s="0" t="n">
        <v>4.3991360755086</v>
      </c>
      <c r="R50" s="0" t="n">
        <v>0.549372659540387</v>
      </c>
      <c r="S50" s="0" t="n">
        <v>-0.120585931399461</v>
      </c>
      <c r="T50" s="0" t="n">
        <v>8</v>
      </c>
      <c r="U50" s="0" t="n">
        <v>8</v>
      </c>
      <c r="V50" s="0" t="n">
        <v>8</v>
      </c>
    </row>
    <row r="51" customFormat="false" ht="12.8" hidden="false" customHeight="false" outlineLevel="0" collapsed="false">
      <c r="A51" s="0" t="s">
        <v>538</v>
      </c>
      <c r="B51" s="0" t="s">
        <v>119</v>
      </c>
      <c r="C51" s="0" t="n">
        <v>1.00124923194237</v>
      </c>
      <c r="D51" s="0" t="n">
        <v>9</v>
      </c>
      <c r="E51" s="0" t="n">
        <v>-31.6480298353467</v>
      </c>
      <c r="F51" s="0" t="n">
        <v>-30.6619069486656</v>
      </c>
      <c r="G51" s="0" t="n">
        <v>50</v>
      </c>
      <c r="H51" s="0" t="n">
        <v>0.326210634200584</v>
      </c>
      <c r="I51" s="0" t="n">
        <v>-0.000735073379849617</v>
      </c>
      <c r="J51" s="0" t="n">
        <v>4.54135274215277E-006</v>
      </c>
      <c r="K51" s="0" t="n">
        <v>0.0897721193337635</v>
      </c>
      <c r="L51" s="0" t="n">
        <v>0.000225386374007984</v>
      </c>
      <c r="M51" s="0" t="n">
        <v>1.5755509685337E-006</v>
      </c>
      <c r="N51" s="0" t="n">
        <v>0.0220861746438816</v>
      </c>
      <c r="O51" s="0" t="n">
        <v>0.0310400152408895</v>
      </c>
      <c r="P51" s="0" t="n">
        <v>0.0449050206003271</v>
      </c>
      <c r="Q51" s="0" t="n">
        <v>3.6337633178489</v>
      </c>
      <c r="R51" s="0" t="n">
        <v>-3.2613922784151</v>
      </c>
      <c r="S51" s="0" t="n">
        <v>2.88239024496886</v>
      </c>
      <c r="T51" s="0" t="n">
        <v>4</v>
      </c>
      <c r="U51" s="0" t="n">
        <v>4</v>
      </c>
      <c r="V51" s="0" t="n">
        <v>4</v>
      </c>
    </row>
    <row r="52" customFormat="false" ht="12.8" hidden="false" customHeight="false" outlineLevel="0" collapsed="false">
      <c r="A52" s="0" t="s">
        <v>539</v>
      </c>
      <c r="B52" s="0" t="s">
        <v>120</v>
      </c>
      <c r="C52" s="0" t="n">
        <v>1.17957604162087</v>
      </c>
      <c r="D52" s="0" t="n">
        <v>9</v>
      </c>
      <c r="E52" s="0" t="n">
        <v>27.9106143654066</v>
      </c>
      <c r="F52" s="0" t="n">
        <v>28.8967372520877</v>
      </c>
      <c r="G52" s="0" t="n">
        <v>51</v>
      </c>
      <c r="H52" s="0" t="n">
        <v>6.81666053070042</v>
      </c>
      <c r="I52" s="0" t="n">
        <v>-0.0172943145493112</v>
      </c>
      <c r="J52" s="0" t="n">
        <v>0.000100804503910824</v>
      </c>
      <c r="K52" s="0" t="n">
        <v>0.475576055326289</v>
      </c>
      <c r="L52" s="0" t="n">
        <v>0.0150080256085495</v>
      </c>
      <c r="M52" s="0" t="n">
        <v>0.00010777270651272</v>
      </c>
      <c r="N52" s="0" t="n">
        <v>0.000137651761424803</v>
      </c>
      <c r="O52" s="0" t="n">
        <v>0.313364357729781</v>
      </c>
      <c r="P52" s="0" t="n">
        <v>0.402564185033648</v>
      </c>
      <c r="Q52" s="0" t="n">
        <v>14.3334813734967</v>
      </c>
      <c r="R52" s="0" t="n">
        <v>-1.15233775583774</v>
      </c>
      <c r="S52" s="0" t="n">
        <v>0.935343531517661</v>
      </c>
      <c r="T52" s="0" t="n">
        <v>4</v>
      </c>
      <c r="U52" s="0" t="n">
        <v>4</v>
      </c>
      <c r="V52" s="0" t="n">
        <v>4</v>
      </c>
    </row>
    <row r="53" customFormat="false" ht="12.8" hidden="false" customHeight="false" outlineLevel="0" collapsed="false">
      <c r="A53" s="0" t="s">
        <v>540</v>
      </c>
      <c r="B53" s="0" t="s">
        <v>121</v>
      </c>
      <c r="C53" s="0" t="n">
        <v>0.947633127024451</v>
      </c>
      <c r="D53" s="0" t="n">
        <v>10</v>
      </c>
      <c r="E53" s="0" t="n">
        <v>8.17933921151129</v>
      </c>
      <c r="F53" s="0" t="n">
        <v>9.69226467648153</v>
      </c>
      <c r="G53" s="0" t="n">
        <v>52</v>
      </c>
      <c r="H53" s="0" t="n">
        <v>4.83065874771834</v>
      </c>
      <c r="I53" s="0" t="n">
        <v>-0.00282684329702369</v>
      </c>
      <c r="J53" s="0" t="n">
        <v>-9.91254283446842E-006</v>
      </c>
      <c r="K53" s="0" t="n">
        <v>0.683865086464323</v>
      </c>
      <c r="L53" s="0" t="n">
        <v>0.000966622412911678</v>
      </c>
      <c r="M53" s="0" t="n">
        <v>4.3988761330484E-006</v>
      </c>
      <c r="N53" s="0" t="n">
        <v>0.00211885053560595</v>
      </c>
      <c r="O53" s="0" t="n">
        <v>0.0430514577478013</v>
      </c>
      <c r="P53" s="0" t="n">
        <v>0.0873132944628178</v>
      </c>
      <c r="Q53" s="0" t="n">
        <v>7.06375986043317</v>
      </c>
      <c r="R53" s="0" t="n">
        <v>-2.92445453288076</v>
      </c>
      <c r="S53" s="0" t="n">
        <v>-2.25342622402943</v>
      </c>
      <c r="T53" s="0" t="n">
        <v>4</v>
      </c>
      <c r="U53" s="0" t="n">
        <v>4</v>
      </c>
      <c r="V53" s="0" t="n">
        <v>4</v>
      </c>
    </row>
    <row r="54" customFormat="false" ht="12.8" hidden="false" customHeight="false" outlineLevel="0" collapsed="false">
      <c r="A54" s="0" t="s">
        <v>541</v>
      </c>
      <c r="B54" s="0" t="s">
        <v>124</v>
      </c>
      <c r="C54" s="0" t="n">
        <v>0.935678187523485</v>
      </c>
      <c r="D54" s="0" t="n">
        <v>16</v>
      </c>
      <c r="E54" s="0" t="n">
        <v>47.8553910685587</v>
      </c>
      <c r="F54" s="0" t="n">
        <v>51.7183346797576</v>
      </c>
      <c r="G54" s="0" t="n">
        <v>53</v>
      </c>
      <c r="H54" s="0" t="n">
        <v>4.26566464807518</v>
      </c>
      <c r="I54" s="0" t="n">
        <v>-0.0179915655120105</v>
      </c>
      <c r="J54" s="0" t="n">
        <v>0.000175293851468789</v>
      </c>
      <c r="K54" s="0" t="n">
        <v>1.00350933433183</v>
      </c>
      <c r="L54" s="0" t="n">
        <v>0.00732816647186633</v>
      </c>
      <c r="M54" s="0" t="n">
        <v>8.72093166491298E-005</v>
      </c>
      <c r="N54" s="0" t="n">
        <v>0.00378963111364608</v>
      </c>
      <c r="O54" s="0" t="n">
        <v>0.0437770523437283</v>
      </c>
      <c r="P54" s="0" t="n">
        <v>0.0843613056762459</v>
      </c>
      <c r="Q54" s="0" t="n">
        <v>4.25074735444827</v>
      </c>
      <c r="R54" s="0" t="n">
        <v>-2.45512510954577</v>
      </c>
      <c r="S54" s="0" t="n">
        <v>2.01003583337376</v>
      </c>
      <c r="T54" s="0" t="n">
        <v>7</v>
      </c>
      <c r="U54" s="0" t="n">
        <v>7</v>
      </c>
      <c r="V54" s="0" t="n">
        <v>7</v>
      </c>
    </row>
    <row r="55" customFormat="false" ht="12.8" hidden="false" customHeight="false" outlineLevel="0" collapsed="false">
      <c r="A55" s="0" t="s">
        <v>542</v>
      </c>
      <c r="B55" s="0" t="s">
        <v>126</v>
      </c>
      <c r="C55" s="0" t="n">
        <v>0.725996907335406</v>
      </c>
      <c r="D55" s="0" t="n">
        <v>6</v>
      </c>
      <c r="E55" s="0" t="n">
        <v>8.55197397596985</v>
      </c>
      <c r="F55" s="0" t="n">
        <v>7.51077132211013</v>
      </c>
      <c r="G55" s="0" t="n">
        <v>54</v>
      </c>
      <c r="H55" s="0" t="n">
        <v>4.3</v>
      </c>
      <c r="I55" s="0" t="n">
        <v>-0.0135799925678597</v>
      </c>
      <c r="J55" s="0" t="n">
        <v>0.000131592496250033</v>
      </c>
      <c r="K55" s="0" t="n">
        <v>0.26266959314388</v>
      </c>
      <c r="L55" s="0" t="n">
        <v>0.00909956555759845</v>
      </c>
      <c r="M55" s="0" t="n">
        <v>9.38673444298485E-005</v>
      </c>
      <c r="N55" s="0" t="n">
        <v>0.00371073650410253</v>
      </c>
      <c r="O55" s="0" t="n">
        <v>0.375832347608171</v>
      </c>
      <c r="P55" s="0" t="n">
        <v>0.394455118721294</v>
      </c>
      <c r="Q55" s="0" t="n">
        <v>16.3703759865521</v>
      </c>
      <c r="R55" s="0" t="n">
        <v>-1.49237812309841</v>
      </c>
      <c r="S55" s="0" t="n">
        <v>1.40189857345308</v>
      </c>
      <c r="T55" s="0" t="n">
        <v>2</v>
      </c>
      <c r="U55" s="0" t="n">
        <v>1</v>
      </c>
      <c r="V55" s="0" t="n">
        <v>1</v>
      </c>
    </row>
    <row r="56" customFormat="false" ht="12.8" hidden="false" customHeight="false" outlineLevel="0" collapsed="false">
      <c r="A56" s="0" t="s">
        <v>543</v>
      </c>
      <c r="B56" s="0" t="s">
        <v>128</v>
      </c>
      <c r="C56" s="0" t="n">
        <v>0.821207568878304</v>
      </c>
      <c r="D56" s="0" t="n">
        <v>6</v>
      </c>
      <c r="E56" s="0" t="n">
        <v>14.5544057447793</v>
      </c>
      <c r="F56" s="0" t="n">
        <v>13.5132030909196</v>
      </c>
      <c r="G56" s="0" t="n">
        <v>55</v>
      </c>
      <c r="H56" s="0" t="n">
        <v>7.11666666666667</v>
      </c>
      <c r="I56" s="0" t="n">
        <v>-0.0676737708566316</v>
      </c>
      <c r="J56" s="0" t="n">
        <v>0.000682808140734113</v>
      </c>
      <c r="K56" s="0" t="n">
        <v>0.336994058714793</v>
      </c>
      <c r="L56" s="0" t="n">
        <v>0.0200514311367065</v>
      </c>
      <c r="M56" s="0" t="n">
        <v>0.000204139546896367</v>
      </c>
      <c r="N56" s="0" t="n">
        <v>0.00223477350383979</v>
      </c>
      <c r="O56" s="0" t="n">
        <v>0.183381304308265</v>
      </c>
      <c r="P56" s="0" t="n">
        <v>0.184945751092686</v>
      </c>
      <c r="Q56" s="0" t="n">
        <v>21.1180775524879</v>
      </c>
      <c r="R56" s="0" t="n">
        <v>-3.37500951404644</v>
      </c>
      <c r="S56" s="0" t="n">
        <v>3.3448106999118</v>
      </c>
      <c r="T56" s="0" t="n">
        <v>2</v>
      </c>
      <c r="U56" s="0" t="n">
        <v>1</v>
      </c>
      <c r="V56" s="0" t="n">
        <v>1</v>
      </c>
    </row>
    <row r="57" customFormat="false" ht="12.8" hidden="false" customHeight="false" outlineLevel="0" collapsed="false">
      <c r="A57" s="0" t="s">
        <v>544</v>
      </c>
      <c r="B57" s="0" t="s">
        <v>130</v>
      </c>
      <c r="C57" s="0" t="n">
        <v>0.869353297119139</v>
      </c>
      <c r="D57" s="0" t="n">
        <v>11</v>
      </c>
      <c r="E57" s="0" t="n">
        <v>10.4253280816331</v>
      </c>
      <c r="F57" s="0" t="n">
        <v>12.4148044456249</v>
      </c>
      <c r="G57" s="0" t="n">
        <v>56</v>
      </c>
      <c r="H57" s="0" t="n">
        <v>7.64096768938792</v>
      </c>
      <c r="I57" s="0" t="n">
        <v>0.0011584127623796</v>
      </c>
      <c r="J57" s="0" t="n">
        <v>-3.27141877596296E-005</v>
      </c>
      <c r="K57" s="0" t="n">
        <v>0.442231630663224</v>
      </c>
      <c r="L57" s="0" t="n">
        <v>0.00158709548967119</v>
      </c>
      <c r="M57" s="0" t="n">
        <v>9.04214105975532E-006</v>
      </c>
      <c r="N57" s="0" t="n">
        <v>1.1894590585526E-005</v>
      </c>
      <c r="O57" s="0" t="n">
        <v>0.498200166525518</v>
      </c>
      <c r="P57" s="0" t="n">
        <v>0.0152520494899164</v>
      </c>
      <c r="Q57" s="0" t="n">
        <v>17.2782025517456</v>
      </c>
      <c r="R57" s="0" t="n">
        <v>0.729894810941461</v>
      </c>
      <c r="S57" s="0" t="n">
        <v>-3.61796918931442</v>
      </c>
      <c r="T57" s="0" t="n">
        <v>5</v>
      </c>
      <c r="U57" s="0" t="n">
        <v>5</v>
      </c>
      <c r="V57" s="0" t="n">
        <v>5</v>
      </c>
    </row>
    <row r="58" customFormat="false" ht="12.8" hidden="false" customHeight="false" outlineLevel="0" collapsed="false">
      <c r="A58" s="0" t="s">
        <v>545</v>
      </c>
      <c r="B58" s="0" t="s">
        <v>132</v>
      </c>
      <c r="C58" s="0" t="n">
        <v>0.808580471538536</v>
      </c>
      <c r="D58" s="0" t="n">
        <v>6</v>
      </c>
      <c r="E58" s="0" t="n">
        <v>6.77576321313398</v>
      </c>
      <c r="F58" s="0" t="n">
        <v>5.73456055927426</v>
      </c>
      <c r="G58" s="0" t="n">
        <v>57</v>
      </c>
      <c r="H58" s="0" t="n">
        <v>5.61200380727967</v>
      </c>
      <c r="I58" s="0" t="n">
        <v>-0.00584119340024239</v>
      </c>
      <c r="J58" s="0" t="n">
        <v>2.6525177892462E-005</v>
      </c>
      <c r="K58" s="0" t="n">
        <v>0.901422359007196</v>
      </c>
      <c r="L58" s="0" t="n">
        <v>0.00385585986533616</v>
      </c>
      <c r="M58" s="0" t="n">
        <v>4.7813585992654E-005</v>
      </c>
      <c r="N58" s="0" t="n">
        <v>0.024842678151646</v>
      </c>
      <c r="O58" s="0" t="n">
        <v>0.269021441563476</v>
      </c>
      <c r="P58" s="0" t="n">
        <v>0.634816163039982</v>
      </c>
      <c r="Q58" s="0" t="n">
        <v>6.22572066379692</v>
      </c>
      <c r="R58" s="0" t="n">
        <v>-1.51488736734294</v>
      </c>
      <c r="S58" s="0" t="n">
        <v>0.554762361821958</v>
      </c>
      <c r="T58" s="0" t="n">
        <v>2</v>
      </c>
      <c r="U58" s="0" t="n">
        <v>2</v>
      </c>
      <c r="V58" s="0" t="n">
        <v>2</v>
      </c>
    </row>
    <row r="59" customFormat="false" ht="12.8" hidden="false" customHeight="false" outlineLevel="0" collapsed="false">
      <c r="A59" s="0" t="s">
        <v>546</v>
      </c>
      <c r="B59" s="0" t="s">
        <v>133</v>
      </c>
      <c r="C59" s="0" t="n">
        <v>0.809289359782819</v>
      </c>
      <c r="D59" s="0" t="n">
        <v>6</v>
      </c>
      <c r="E59" s="0" t="n">
        <v>-33.262009767448</v>
      </c>
      <c r="F59" s="0" t="n">
        <v>-34.3032124213077</v>
      </c>
      <c r="G59" s="0" t="n">
        <v>58</v>
      </c>
      <c r="H59" s="0" t="n">
        <v>7.24985969661396</v>
      </c>
      <c r="I59" s="0" t="n">
        <v>-0.00340689639700377</v>
      </c>
      <c r="J59" s="0" t="n">
        <v>1.90867408027906E-005</v>
      </c>
      <c r="K59" s="0" t="n">
        <v>0.0228179323438279</v>
      </c>
      <c r="L59" s="0" t="n">
        <v>0.000162711957166009</v>
      </c>
      <c r="M59" s="0" t="n">
        <v>2.01733482479266E-006</v>
      </c>
      <c r="N59" s="0" t="n">
        <v>9.90573987612722E-006</v>
      </c>
      <c r="O59" s="0" t="n">
        <v>0.00227320319491106</v>
      </c>
      <c r="P59" s="0" t="n">
        <v>0.0109872406126332</v>
      </c>
      <c r="Q59" s="0" t="n">
        <v>317.726408658365</v>
      </c>
      <c r="R59" s="0" t="n">
        <v>-20.938205503409</v>
      </c>
      <c r="S59" s="0" t="n">
        <v>9.4613648504047</v>
      </c>
      <c r="T59" s="0" t="n">
        <v>2</v>
      </c>
      <c r="U59" s="0" t="n">
        <v>2</v>
      </c>
      <c r="V59" s="0" t="n">
        <v>2</v>
      </c>
    </row>
    <row r="60" customFormat="false" ht="12.8" hidden="false" customHeight="false" outlineLevel="0" collapsed="false">
      <c r="A60" s="0" t="s">
        <v>547</v>
      </c>
      <c r="B60" s="0" t="s">
        <v>134</v>
      </c>
      <c r="C60" s="0" t="n">
        <v>1.3292994855521</v>
      </c>
      <c r="D60" s="0" t="n">
        <v>18</v>
      </c>
      <c r="E60" s="0" t="n">
        <v>45.4621515412121</v>
      </c>
      <c r="F60" s="0" t="n">
        <v>49.9140103306929</v>
      </c>
      <c r="G60" s="0" t="n">
        <v>59</v>
      </c>
      <c r="H60" s="0" t="n">
        <v>6.99728249536761</v>
      </c>
      <c r="I60" s="0" t="n">
        <v>-0.00214195321694781</v>
      </c>
      <c r="J60" s="0" t="n">
        <v>1.6598882840164E-006</v>
      </c>
      <c r="K60" s="0" t="n">
        <v>0.503996052404867</v>
      </c>
      <c r="L60" s="0" t="n">
        <v>0.00139870394979845</v>
      </c>
      <c r="M60" s="0" t="n">
        <v>2.3480504838857E-006</v>
      </c>
      <c r="N60" s="0" t="n">
        <v>2.20418396284725E-007</v>
      </c>
      <c r="O60" s="0" t="n">
        <v>0.160034911929748</v>
      </c>
      <c r="P60" s="0" t="n">
        <v>0.497508531839678</v>
      </c>
      <c r="Q60" s="0" t="n">
        <v>13.8836057583773</v>
      </c>
      <c r="R60" s="0" t="n">
        <v>-1.53138426273584</v>
      </c>
      <c r="S60" s="0" t="n">
        <v>0.706921889204663</v>
      </c>
      <c r="T60" s="0" t="n">
        <v>9</v>
      </c>
      <c r="U60" s="0" t="n">
        <v>9</v>
      </c>
      <c r="V60" s="0" t="n">
        <v>9</v>
      </c>
    </row>
    <row r="61" customFormat="false" ht="12.8" hidden="false" customHeight="false" outlineLevel="0" collapsed="false">
      <c r="A61" s="0" t="s">
        <v>548</v>
      </c>
      <c r="B61" s="0" t="s">
        <v>135</v>
      </c>
      <c r="C61" s="0" t="n">
        <v>1.26884908601895</v>
      </c>
      <c r="D61" s="0" t="n">
        <v>15</v>
      </c>
      <c r="E61" s="0" t="n">
        <v>2.87201548461882</v>
      </c>
      <c r="F61" s="0" t="n">
        <v>6.41226649012987</v>
      </c>
      <c r="G61" s="0" t="n">
        <v>60</v>
      </c>
      <c r="H61" s="0" t="n">
        <v>7.08997126351499</v>
      </c>
      <c r="I61" s="0" t="n">
        <v>-0.00221224046125702</v>
      </c>
      <c r="J61" s="0" t="n">
        <v>1.99968619735235E-006</v>
      </c>
      <c r="K61" s="0" t="n">
        <v>0.0850215805910647</v>
      </c>
      <c r="L61" s="0" t="n">
        <v>0.000762063621015507</v>
      </c>
      <c r="M61" s="0" t="n">
        <v>1.27864659165504E-006</v>
      </c>
      <c r="N61" s="0" t="n">
        <v>9.38876954985333E-012</v>
      </c>
      <c r="O61" s="0" t="n">
        <v>0.0228890944484654</v>
      </c>
      <c r="P61" s="0" t="n">
        <v>0.161815325310875</v>
      </c>
      <c r="Q61" s="0" t="n">
        <v>83.3902547356325</v>
      </c>
      <c r="R61" s="0" t="n">
        <v>-2.90296033067298</v>
      </c>
      <c r="S61" s="0" t="n">
        <v>1.56390844069276</v>
      </c>
      <c r="T61" s="0" t="n">
        <v>7</v>
      </c>
      <c r="U61" s="0" t="n">
        <v>7</v>
      </c>
      <c r="V61" s="0" t="n">
        <v>7</v>
      </c>
    </row>
    <row r="62" customFormat="false" ht="12.8" hidden="false" customHeight="false" outlineLevel="0" collapsed="false">
      <c r="A62" s="0" t="s">
        <v>549</v>
      </c>
      <c r="B62" s="0" t="s">
        <v>136</v>
      </c>
      <c r="C62" s="0" t="n">
        <v>1.10824607409901</v>
      </c>
      <c r="D62" s="0" t="n">
        <v>13</v>
      </c>
      <c r="E62" s="0" t="n">
        <v>12.5852936691704</v>
      </c>
      <c r="F62" s="0" t="n">
        <v>15.4100404564781</v>
      </c>
      <c r="G62" s="0" t="n">
        <v>61</v>
      </c>
      <c r="H62" s="0" t="n">
        <v>8.29220610006967</v>
      </c>
      <c r="I62" s="0" t="n">
        <v>-0.00408792550385549</v>
      </c>
      <c r="J62" s="0" t="n">
        <v>1.69460754040239E-005</v>
      </c>
      <c r="K62" s="0" t="n">
        <v>0.529281724458883</v>
      </c>
      <c r="L62" s="0" t="n">
        <v>0.00184285088880917</v>
      </c>
      <c r="M62" s="0" t="n">
        <v>1.03903042310671E-005</v>
      </c>
      <c r="N62" s="0" t="n">
        <v>1.04445179485148E-006</v>
      </c>
      <c r="O62" s="0" t="n">
        <v>0.0620361979827208</v>
      </c>
      <c r="P62" s="0" t="n">
        <v>0.146921745119838</v>
      </c>
      <c r="Q62" s="0" t="n">
        <v>15.6669042532071</v>
      </c>
      <c r="R62" s="0" t="n">
        <v>-2.21826167742581</v>
      </c>
      <c r="S62" s="0" t="n">
        <v>1.6309508390866</v>
      </c>
      <c r="T62" s="0" t="n">
        <v>7</v>
      </c>
      <c r="U62" s="0" t="n">
        <v>7</v>
      </c>
      <c r="V62" s="0" t="n">
        <v>7</v>
      </c>
    </row>
    <row r="63" customFormat="false" ht="12.8" hidden="false" customHeight="false" outlineLevel="0" collapsed="false">
      <c r="A63" s="0" t="s">
        <v>550</v>
      </c>
      <c r="B63" s="0" t="s">
        <v>137</v>
      </c>
      <c r="C63" s="0" t="n">
        <v>1.08558919870953</v>
      </c>
      <c r="D63" s="0" t="n">
        <v>10</v>
      </c>
      <c r="E63" s="0" t="n">
        <v>22.7118231383653</v>
      </c>
      <c r="F63" s="0" t="n">
        <v>24.2247486033356</v>
      </c>
      <c r="G63" s="0" t="n">
        <v>62</v>
      </c>
      <c r="H63" s="0" t="n">
        <v>6.91338544913579</v>
      </c>
      <c r="I63" s="0" t="n">
        <v>-0.0241664755952117</v>
      </c>
      <c r="J63" s="0" t="n">
        <v>0.000199647349334744</v>
      </c>
      <c r="K63" s="0" t="n">
        <v>0.311484403700506</v>
      </c>
      <c r="L63" s="0" t="n">
        <v>0.0129692336212056</v>
      </c>
      <c r="M63" s="0" t="n">
        <v>0.000118300869564076</v>
      </c>
      <c r="N63" s="0" t="n">
        <v>3.44851283166726E-006</v>
      </c>
      <c r="O63" s="0" t="n">
        <v>0.12144375067357</v>
      </c>
      <c r="P63" s="0" t="n">
        <v>0.152287307760377</v>
      </c>
      <c r="Q63" s="0" t="n">
        <v>22.1949650351773</v>
      </c>
      <c r="R63" s="0" t="n">
        <v>-1.86336959461489</v>
      </c>
      <c r="S63" s="0" t="n">
        <v>1.68762368417426</v>
      </c>
      <c r="T63" s="0" t="n">
        <v>5</v>
      </c>
      <c r="U63" s="0" t="n">
        <v>5</v>
      </c>
      <c r="V63" s="0" t="n">
        <v>5</v>
      </c>
    </row>
    <row r="64" customFormat="false" ht="12.8" hidden="false" customHeight="false" outlineLevel="0" collapsed="false">
      <c r="A64" s="0" t="s">
        <v>551</v>
      </c>
      <c r="B64" s="0" t="s">
        <v>138</v>
      </c>
      <c r="C64" s="0" t="n">
        <v>0.96372421398973</v>
      </c>
      <c r="D64" s="0" t="n">
        <v>10</v>
      </c>
      <c r="E64" s="0" t="n">
        <v>15.4737800546692</v>
      </c>
      <c r="F64" s="0" t="n">
        <v>16.9867055196394</v>
      </c>
      <c r="G64" s="0" t="n">
        <v>63</v>
      </c>
      <c r="H64" s="0" t="n">
        <v>7.26061403017593</v>
      </c>
      <c r="I64" s="0" t="n">
        <v>-0.00953000166444594</v>
      </c>
      <c r="J64" s="0" t="n">
        <v>5.0243040335927E-005</v>
      </c>
      <c r="K64" s="0" t="n">
        <v>0.349108603829176</v>
      </c>
      <c r="L64" s="0" t="n">
        <v>0.00610169165169283</v>
      </c>
      <c r="M64" s="0" t="n">
        <v>5.86942692438556E-005</v>
      </c>
      <c r="N64" s="0" t="n">
        <v>4.75928659514072E-006</v>
      </c>
      <c r="O64" s="0" t="n">
        <v>0.17907735383083</v>
      </c>
      <c r="P64" s="0" t="n">
        <v>0.431091911452947</v>
      </c>
      <c r="Q64" s="0" t="n">
        <v>20.7975797517974</v>
      </c>
      <c r="R64" s="0" t="n">
        <v>-1.5618622192752</v>
      </c>
      <c r="S64" s="0" t="n">
        <v>0.856012707598139</v>
      </c>
      <c r="T64" s="0" t="n">
        <v>5</v>
      </c>
      <c r="U64" s="0" t="n">
        <v>5</v>
      </c>
      <c r="V64" s="0" t="n">
        <v>5</v>
      </c>
    </row>
    <row r="65" customFormat="false" ht="12.8" hidden="false" customHeight="false" outlineLevel="0" collapsed="false">
      <c r="A65" s="0" t="s">
        <v>552</v>
      </c>
      <c r="B65" s="0" t="s">
        <v>139</v>
      </c>
      <c r="C65" s="0" t="n">
        <v>1.3819128022582</v>
      </c>
      <c r="D65" s="0" t="n">
        <v>14</v>
      </c>
      <c r="E65" s="0" t="n">
        <v>35.7245712452102</v>
      </c>
      <c r="F65" s="0" t="n">
        <v>38.9198578932865</v>
      </c>
      <c r="G65" s="0" t="n">
        <v>64</v>
      </c>
      <c r="H65" s="0" t="n">
        <v>7.63697596638908</v>
      </c>
      <c r="I65" s="0" t="n">
        <v>-0.001041387517905</v>
      </c>
      <c r="J65" s="0" t="n">
        <v>1.41662575546982E-006</v>
      </c>
      <c r="K65" s="0" t="n">
        <v>0.783913257718277</v>
      </c>
      <c r="L65" s="0" t="n">
        <v>0.00236782504276777</v>
      </c>
      <c r="M65" s="0" t="n">
        <v>3.91238097729991E-006</v>
      </c>
      <c r="N65" s="0" t="n">
        <v>1.03128565917018E-005</v>
      </c>
      <c r="O65" s="0" t="n">
        <v>0.671715781372081</v>
      </c>
      <c r="P65" s="0" t="n">
        <v>0.726664483746884</v>
      </c>
      <c r="Q65" s="0" t="n">
        <v>9.74211864794568</v>
      </c>
      <c r="R65" s="0" t="n">
        <v>-0.439807628982466</v>
      </c>
      <c r="S65" s="0" t="n">
        <v>0.362087885532939</v>
      </c>
      <c r="T65" s="0" t="n">
        <v>8</v>
      </c>
      <c r="U65" s="0" t="n">
        <v>8</v>
      </c>
      <c r="V65" s="0" t="n">
        <v>8</v>
      </c>
    </row>
    <row r="66" customFormat="false" ht="12.8" hidden="false" customHeight="false" outlineLevel="0" collapsed="false">
      <c r="A66" s="0" t="s">
        <v>553</v>
      </c>
      <c r="B66" s="0" t="s">
        <v>140</v>
      </c>
      <c r="C66" s="0" t="n">
        <v>0.871379706229673</v>
      </c>
      <c r="D66" s="0" t="n">
        <v>6</v>
      </c>
      <c r="E66" s="0" t="n">
        <v>-0.640570423952674</v>
      </c>
      <c r="F66" s="0" t="n">
        <v>-1.6817730778124</v>
      </c>
      <c r="G66" s="0" t="n">
        <v>65</v>
      </c>
      <c r="H66" s="0" t="n">
        <v>5.11093828496084</v>
      </c>
      <c r="I66" s="0" t="n">
        <v>-0.000356063826795422</v>
      </c>
      <c r="J66" s="0" t="n">
        <v>1.53170814842684E-007</v>
      </c>
      <c r="K66" s="0" t="n">
        <v>0.186405163507145</v>
      </c>
      <c r="L66" s="0" t="n">
        <v>0.000569520371907706</v>
      </c>
      <c r="M66" s="0" t="n">
        <v>9.2226134863991E-007</v>
      </c>
      <c r="N66" s="0" t="n">
        <v>0.00132754458231829</v>
      </c>
      <c r="O66" s="0" t="n">
        <v>0.59566604463873</v>
      </c>
      <c r="P66" s="0" t="n">
        <v>0.883363983982203</v>
      </c>
      <c r="Q66" s="0" t="n">
        <v>27.4184372836053</v>
      </c>
      <c r="R66" s="0" t="n">
        <v>-0.625199456171736</v>
      </c>
      <c r="S66" s="0" t="n">
        <v>0.166081789146395</v>
      </c>
      <c r="T66" s="0" t="n">
        <v>2</v>
      </c>
      <c r="U66" s="0" t="n">
        <v>2</v>
      </c>
      <c r="V66" s="0" t="n">
        <v>2</v>
      </c>
    </row>
    <row r="67" customFormat="false" ht="12.8" hidden="false" customHeight="false" outlineLevel="0" collapsed="false">
      <c r="A67" s="0" t="s">
        <v>554</v>
      </c>
      <c r="B67" s="0" t="s">
        <v>142</v>
      </c>
      <c r="C67" s="0" t="n">
        <v>0.921047697301675</v>
      </c>
      <c r="D67" s="0" t="n">
        <v>8</v>
      </c>
      <c r="E67" s="0" t="n">
        <v>12.1248025278042</v>
      </c>
      <c r="F67" s="0" t="n">
        <v>12.5220102362033</v>
      </c>
      <c r="G67" s="0" t="n">
        <v>66</v>
      </c>
      <c r="H67" s="0" t="n">
        <v>5.25530500865814</v>
      </c>
      <c r="I67" s="0" t="n">
        <v>-0.00471033771675516</v>
      </c>
      <c r="J67" s="0" t="n">
        <v>8.66187656586202E-006</v>
      </c>
      <c r="K67" s="0" t="n">
        <v>0.723308221411723</v>
      </c>
      <c r="L67" s="0" t="n">
        <v>0.00289321955394535</v>
      </c>
      <c r="M67" s="0" t="n">
        <v>2.03929774934997E-005</v>
      </c>
      <c r="N67" s="0" t="n">
        <v>0.00538016775184983</v>
      </c>
      <c r="O67" s="0" t="n">
        <v>0.201995322574377</v>
      </c>
      <c r="P67" s="0" t="n">
        <v>0.699642572416895</v>
      </c>
      <c r="Q67" s="0" t="n">
        <v>7.26565087066348</v>
      </c>
      <c r="R67" s="0" t="n">
        <v>-1.62806092967673</v>
      </c>
      <c r="S67" s="0" t="n">
        <v>0.424748007917088</v>
      </c>
      <c r="T67" s="0" t="n">
        <v>3</v>
      </c>
      <c r="U67" s="0" t="n">
        <v>3</v>
      </c>
      <c r="V67" s="0" t="n">
        <v>3</v>
      </c>
    </row>
    <row r="68" customFormat="false" ht="12.8" hidden="false" customHeight="false" outlineLevel="0" collapsed="false">
      <c r="A68" s="0" t="s">
        <v>555</v>
      </c>
      <c r="B68" s="0" t="s">
        <v>143</v>
      </c>
      <c r="C68" s="0" t="n">
        <v>1.21302635138748</v>
      </c>
      <c r="D68" s="0" t="n">
        <v>8</v>
      </c>
      <c r="E68" s="0" t="n">
        <v>19.3852399333653</v>
      </c>
      <c r="F68" s="0" t="n">
        <v>19.7824476417645</v>
      </c>
      <c r="G68" s="0" t="n">
        <v>67</v>
      </c>
      <c r="H68" s="0" t="n">
        <v>7.42468507129849</v>
      </c>
      <c r="I68" s="0" t="n">
        <v>0.00633795383485801</v>
      </c>
      <c r="J68" s="0" t="n">
        <v>-4.80048718305138E-005</v>
      </c>
      <c r="K68" s="0" t="n">
        <v>0.297554840076068</v>
      </c>
      <c r="L68" s="0" t="n">
        <v>0.0126416633315336</v>
      </c>
      <c r="M68" s="0" t="n">
        <v>9.05596646671072E-005</v>
      </c>
      <c r="N68" s="0" t="n">
        <v>0.000141134202401811</v>
      </c>
      <c r="O68" s="0" t="n">
        <v>0.650599959240381</v>
      </c>
      <c r="P68" s="0" t="n">
        <v>0.632776387764861</v>
      </c>
      <c r="Q68" s="0" t="n">
        <v>24.9523249878927</v>
      </c>
      <c r="R68" s="0" t="n">
        <v>0.501354423752805</v>
      </c>
      <c r="S68" s="0" t="n">
        <v>-0.530091095268267</v>
      </c>
      <c r="T68" s="0" t="n">
        <v>3</v>
      </c>
      <c r="U68" s="0" t="n">
        <v>3</v>
      </c>
      <c r="V68" s="0" t="n">
        <v>3</v>
      </c>
    </row>
    <row r="69" customFormat="false" ht="12.8" hidden="false" customHeight="false" outlineLevel="0" collapsed="false">
      <c r="A69" s="0" t="s">
        <v>556</v>
      </c>
      <c r="B69" s="0" t="s">
        <v>144</v>
      </c>
      <c r="C69" s="0" t="n">
        <v>1.03758701254886</v>
      </c>
      <c r="D69" s="0" t="n">
        <v>16</v>
      </c>
      <c r="E69" s="0" t="n">
        <v>42.7015873406285</v>
      </c>
      <c r="F69" s="0" t="n">
        <v>46.5645309518274</v>
      </c>
      <c r="G69" s="0" t="n">
        <v>68</v>
      </c>
      <c r="H69" s="0" t="n">
        <v>7.15499706349958</v>
      </c>
      <c r="I69" s="0" t="n">
        <v>0.0026697806618226</v>
      </c>
      <c r="J69" s="0" t="n">
        <v>-2.53749371027698E-005</v>
      </c>
      <c r="K69" s="0" t="n">
        <v>0.644873952046914</v>
      </c>
      <c r="L69" s="0" t="n">
        <v>0.00441712432850639</v>
      </c>
      <c r="M69" s="0" t="n">
        <v>1.90838900012997E-005</v>
      </c>
      <c r="N69" s="0" t="n">
        <v>1.49704540509698E-006</v>
      </c>
      <c r="O69" s="0" t="n">
        <v>0.560493211406986</v>
      </c>
      <c r="P69" s="0" t="n">
        <v>0.216346865856516</v>
      </c>
      <c r="Q69" s="0" t="n">
        <v>11.0951869598527</v>
      </c>
      <c r="R69" s="0" t="n">
        <v>0.60441600988971</v>
      </c>
      <c r="S69" s="0" t="n">
        <v>-1.32965224076651</v>
      </c>
      <c r="T69" s="0" t="n">
        <v>9</v>
      </c>
      <c r="U69" s="0" t="n">
        <v>9</v>
      </c>
      <c r="V69" s="0" t="n">
        <v>9</v>
      </c>
    </row>
    <row r="70" customFormat="false" ht="12.8" hidden="false" customHeight="false" outlineLevel="0" collapsed="false">
      <c r="A70" s="0" t="s">
        <v>557</v>
      </c>
      <c r="B70" s="0" t="s">
        <v>145</v>
      </c>
      <c r="C70" s="0" t="n">
        <v>0.828515375000897</v>
      </c>
      <c r="D70" s="0" t="n">
        <v>6</v>
      </c>
      <c r="E70" s="0" t="n">
        <v>19.8579513762342</v>
      </c>
      <c r="F70" s="0" t="n">
        <v>18.8167487223745</v>
      </c>
      <c r="G70" s="0" t="n">
        <v>69</v>
      </c>
      <c r="H70" s="0" t="n">
        <v>3.78452647093449</v>
      </c>
      <c r="I70" s="0" t="n">
        <v>-0.00370765488745168</v>
      </c>
      <c r="J70" s="0" t="n">
        <v>5.15967534042381E-006</v>
      </c>
      <c r="K70" s="0" t="n">
        <v>0.918634783968146</v>
      </c>
      <c r="L70" s="0" t="n">
        <v>0.00283619623666664</v>
      </c>
      <c r="M70" s="0" t="n">
        <v>4.80890585832463E-006</v>
      </c>
      <c r="N70" s="0" t="n">
        <v>0.054176326073266</v>
      </c>
      <c r="O70" s="0" t="n">
        <v>0.321205525994715</v>
      </c>
      <c r="P70" s="0" t="n">
        <v>0.395581349092653</v>
      </c>
      <c r="Q70" s="0" t="n">
        <v>4.11972912084474</v>
      </c>
      <c r="R70" s="0" t="n">
        <v>-1.30726317153895</v>
      </c>
      <c r="S70" s="0" t="n">
        <v>1.07294164045486</v>
      </c>
      <c r="T70" s="0" t="n">
        <v>2</v>
      </c>
      <c r="U70" s="0" t="n">
        <v>2</v>
      </c>
      <c r="V70" s="0" t="n">
        <v>2</v>
      </c>
    </row>
    <row r="71" customFormat="false" ht="12.8" hidden="false" customHeight="false" outlineLevel="0" collapsed="false">
      <c r="A71" s="0" t="s">
        <v>558</v>
      </c>
      <c r="B71" s="0" t="s">
        <v>147</v>
      </c>
      <c r="C71" s="0" t="n">
        <v>0.90806556033499</v>
      </c>
      <c r="D71" s="0" t="n">
        <v>18</v>
      </c>
      <c r="E71" s="0" t="n">
        <v>38.8726520636993</v>
      </c>
      <c r="F71" s="0" t="n">
        <v>43.3245108531801</v>
      </c>
      <c r="G71" s="0" t="n">
        <v>70</v>
      </c>
      <c r="H71" s="0" t="n">
        <v>7.12210255746649</v>
      </c>
      <c r="I71" s="0" t="n">
        <v>0.000804034247218209</v>
      </c>
      <c r="J71" s="0" t="n">
        <v>-6.81181114327139E-007</v>
      </c>
      <c r="K71" s="0" t="n">
        <v>0.68909713947818</v>
      </c>
      <c r="L71" s="0" t="n">
        <v>0.000843284082158032</v>
      </c>
      <c r="M71" s="0" t="n">
        <v>1.41492865094466E-006</v>
      </c>
      <c r="N71" s="0" t="n">
        <v>2.71720240193093E-006</v>
      </c>
      <c r="O71" s="0" t="n">
        <v>0.365263470575599</v>
      </c>
      <c r="P71" s="0" t="n">
        <v>0.641704258978918</v>
      </c>
      <c r="Q71" s="0" t="n">
        <v>10.3354115834231</v>
      </c>
      <c r="R71" s="0" t="n">
        <v>0.953455975548146</v>
      </c>
      <c r="S71" s="0" t="n">
        <v>-0.481424355830493</v>
      </c>
      <c r="T71" s="0" t="n">
        <v>9</v>
      </c>
      <c r="U71" s="0" t="n">
        <v>9</v>
      </c>
      <c r="V71" s="0" t="n">
        <v>9</v>
      </c>
    </row>
    <row r="72" customFormat="false" ht="12.8" hidden="false" customHeight="false" outlineLevel="0" collapsed="false">
      <c r="A72" s="0" t="s">
        <v>559</v>
      </c>
      <c r="B72" s="0" t="s">
        <v>148</v>
      </c>
      <c r="C72" s="0" t="n">
        <v>1.08507122961639</v>
      </c>
      <c r="D72" s="0" t="n">
        <v>15</v>
      </c>
      <c r="E72" s="0" t="n">
        <v>16.6416745796928</v>
      </c>
      <c r="F72" s="0" t="n">
        <v>20.1819255852039</v>
      </c>
      <c r="G72" s="0" t="n">
        <v>71</v>
      </c>
      <c r="H72" s="0" t="n">
        <v>7.54865451398769</v>
      </c>
      <c r="I72" s="0" t="n">
        <v>0.00102726806226429</v>
      </c>
      <c r="J72" s="0" t="n">
        <v>-1.09162109459219E-006</v>
      </c>
      <c r="K72" s="0" t="n">
        <v>0.291368118382961</v>
      </c>
      <c r="L72" s="0" t="n">
        <v>0.000647724178484982</v>
      </c>
      <c r="M72" s="0" t="n">
        <v>1.07151255712024E-006</v>
      </c>
      <c r="N72" s="0" t="n">
        <v>3.26409680556041E-008</v>
      </c>
      <c r="O72" s="0" t="n">
        <v>0.156767350010244</v>
      </c>
      <c r="P72" s="0" t="n">
        <v>0.342225757154984</v>
      </c>
      <c r="Q72" s="0" t="n">
        <v>25.9076200782753</v>
      </c>
      <c r="R72" s="0" t="n">
        <v>1.58596528643883</v>
      </c>
      <c r="S72" s="0" t="n">
        <v>-1.01876649726438</v>
      </c>
      <c r="T72" s="0" t="n">
        <v>7</v>
      </c>
      <c r="U72" s="0" t="n">
        <v>7</v>
      </c>
      <c r="V72" s="0" t="n">
        <v>7</v>
      </c>
    </row>
    <row r="73" customFormat="false" ht="12.8" hidden="false" customHeight="false" outlineLevel="0" collapsed="false">
      <c r="A73" s="0" t="s">
        <v>560</v>
      </c>
      <c r="B73" s="0" t="s">
        <v>149</v>
      </c>
      <c r="C73" s="0" t="n">
        <v>1.15746054234164</v>
      </c>
      <c r="D73" s="0" t="n">
        <v>12</v>
      </c>
      <c r="E73" s="0" t="n">
        <v>28.9495408489625</v>
      </c>
      <c r="F73" s="0" t="n">
        <v>31.3740740979025</v>
      </c>
      <c r="G73" s="0" t="n">
        <v>72</v>
      </c>
      <c r="H73" s="0" t="n">
        <v>7.96761314523993</v>
      </c>
      <c r="I73" s="0" t="n">
        <v>-0.00417175379511683</v>
      </c>
      <c r="J73" s="0" t="n">
        <v>5.94805904177645E-006</v>
      </c>
      <c r="K73" s="0" t="n">
        <v>0.477723731716563</v>
      </c>
      <c r="L73" s="0" t="n">
        <v>0.00228880906146507</v>
      </c>
      <c r="M73" s="0" t="n">
        <v>4.03798434601197E-006</v>
      </c>
      <c r="N73" s="0" t="n">
        <v>6.80967366942927E-007</v>
      </c>
      <c r="O73" s="0" t="n">
        <v>0.111132182855689</v>
      </c>
      <c r="P73" s="0" t="n">
        <v>0.18423012849913</v>
      </c>
      <c r="Q73" s="0" t="n">
        <v>16.6782862484361</v>
      </c>
      <c r="R73" s="0" t="n">
        <v>-1.82267444906326</v>
      </c>
      <c r="S73" s="0" t="n">
        <v>1.4730267708073</v>
      </c>
      <c r="T73" s="0" t="n">
        <v>7</v>
      </c>
      <c r="U73" s="0" t="n">
        <v>7</v>
      </c>
      <c r="V73" s="0" t="n">
        <v>7</v>
      </c>
    </row>
    <row r="74" customFormat="false" ht="12.8" hidden="false" customHeight="false" outlineLevel="0" collapsed="false">
      <c r="A74" s="0" t="s">
        <v>561</v>
      </c>
      <c r="B74" s="0" t="s">
        <v>150</v>
      </c>
      <c r="C74" s="0" t="n">
        <v>1.37153686591829</v>
      </c>
      <c r="D74" s="0" t="n">
        <v>14</v>
      </c>
      <c r="E74" s="0" t="n">
        <v>33.7077462479593</v>
      </c>
      <c r="F74" s="0" t="n">
        <v>36.9030328960356</v>
      </c>
      <c r="G74" s="0" t="n">
        <v>73</v>
      </c>
      <c r="H74" s="0" t="n">
        <v>6.32238511112742</v>
      </c>
      <c r="I74" s="0" t="n">
        <v>-0.00143811531190817</v>
      </c>
      <c r="J74" s="0" t="n">
        <v>1.03544136838443E-006</v>
      </c>
      <c r="K74" s="0" t="n">
        <v>0.455858462661855</v>
      </c>
      <c r="L74" s="0" t="n">
        <v>0.00269467256431964</v>
      </c>
      <c r="M74" s="0" t="n">
        <v>4.47123203787631E-006</v>
      </c>
      <c r="N74" s="0" t="n">
        <v>7.06448517507581E-007</v>
      </c>
      <c r="O74" s="0" t="n">
        <v>0.60806224087652</v>
      </c>
      <c r="P74" s="0" t="n">
        <v>0.822678838557358</v>
      </c>
      <c r="Q74" s="0" t="n">
        <v>13.8691844705694</v>
      </c>
      <c r="R74" s="0" t="n">
        <v>-0.533688334141359</v>
      </c>
      <c r="S74" s="0" t="n">
        <v>0.231578535762199</v>
      </c>
      <c r="T74" s="0" t="n">
        <v>8</v>
      </c>
      <c r="U74" s="0" t="n">
        <v>8</v>
      </c>
      <c r="V74" s="0" t="n">
        <v>8</v>
      </c>
    </row>
    <row r="75" customFormat="false" ht="12.8" hidden="false" customHeight="false" outlineLevel="0" collapsed="false">
      <c r="A75" s="0" t="s">
        <v>562</v>
      </c>
      <c r="B75" s="0" t="s">
        <v>151</v>
      </c>
      <c r="C75" s="0" t="n">
        <v>1.06368614539349</v>
      </c>
      <c r="D75" s="0" t="n">
        <v>10</v>
      </c>
      <c r="E75" s="0" t="n">
        <v>6.25269492177588</v>
      </c>
      <c r="F75" s="0" t="n">
        <v>7.76562038674611</v>
      </c>
      <c r="G75" s="0" t="n">
        <v>74</v>
      </c>
      <c r="H75" s="0" t="n">
        <v>7.76080722242123</v>
      </c>
      <c r="I75" s="0" t="n">
        <v>-0.00652211911016667</v>
      </c>
      <c r="J75" s="0" t="n">
        <v>4.67617790490445E-005</v>
      </c>
      <c r="K75" s="0" t="n">
        <v>0.337750972218321</v>
      </c>
      <c r="L75" s="0" t="n">
        <v>0.00314990035454234</v>
      </c>
      <c r="M75" s="0" t="n">
        <v>3.03841571943572E-005</v>
      </c>
      <c r="N75" s="0" t="n">
        <v>2.90388566262431E-006</v>
      </c>
      <c r="O75" s="0" t="n">
        <v>0.0931709560369208</v>
      </c>
      <c r="P75" s="0" t="n">
        <v>0.184419035435322</v>
      </c>
      <c r="Q75" s="0" t="n">
        <v>22.9778975067011</v>
      </c>
      <c r="R75" s="0" t="n">
        <v>-2.07057950285995</v>
      </c>
      <c r="S75" s="0" t="n">
        <v>1.53901846774703</v>
      </c>
      <c r="T75" s="0" t="n">
        <v>5</v>
      </c>
      <c r="U75" s="0" t="n">
        <v>5</v>
      </c>
      <c r="V75" s="0" t="n">
        <v>5</v>
      </c>
    </row>
    <row r="76" customFormat="false" ht="12.8" hidden="false" customHeight="false" outlineLevel="0" collapsed="false">
      <c r="A76" s="0" t="s">
        <v>563</v>
      </c>
      <c r="B76" s="0" t="s">
        <v>152</v>
      </c>
      <c r="C76" s="0" t="n">
        <v>1.35258410460461</v>
      </c>
      <c r="D76" s="0" t="n">
        <v>14</v>
      </c>
      <c r="E76" s="0" t="n">
        <v>28.9144688696874</v>
      </c>
      <c r="F76" s="0" t="n">
        <v>32.1097555177637</v>
      </c>
      <c r="G76" s="0" t="n">
        <v>75</v>
      </c>
      <c r="H76" s="0" t="n">
        <v>7.91607994434525</v>
      </c>
      <c r="I76" s="0" t="n">
        <v>-0.00203109206523152</v>
      </c>
      <c r="J76" s="0" t="n">
        <v>2.92492258035105E-006</v>
      </c>
      <c r="K76" s="0" t="n">
        <v>0.544483451630942</v>
      </c>
      <c r="L76" s="0" t="n">
        <v>0.00195255614651484</v>
      </c>
      <c r="M76" s="0" t="n">
        <v>3.22808330969697E-006</v>
      </c>
      <c r="N76" s="0" t="n">
        <v>4.90811893492943E-007</v>
      </c>
      <c r="O76" s="0" t="n">
        <v>0.328650832717859</v>
      </c>
      <c r="P76" s="0" t="n">
        <v>0.391362867328049</v>
      </c>
      <c r="Q76" s="0" t="n">
        <v>14.5386970359402</v>
      </c>
      <c r="R76" s="0" t="n">
        <v>-1.04022210519111</v>
      </c>
      <c r="S76" s="0" t="n">
        <v>0.906086460521252</v>
      </c>
      <c r="T76" s="0" t="n">
        <v>8</v>
      </c>
      <c r="U76" s="0" t="n">
        <v>8</v>
      </c>
      <c r="V76" s="0" t="n">
        <v>8</v>
      </c>
    </row>
    <row r="77" customFormat="false" ht="12.8" hidden="false" customHeight="false" outlineLevel="0" collapsed="false">
      <c r="A77" s="0" t="s">
        <v>564</v>
      </c>
      <c r="B77" s="0" t="s">
        <v>153</v>
      </c>
      <c r="C77" s="0" t="n">
        <v>1.01789863849582</v>
      </c>
      <c r="D77" s="0" t="n">
        <v>6</v>
      </c>
      <c r="E77" s="0" t="n">
        <v>76.5783409598288</v>
      </c>
      <c r="F77" s="0" t="n">
        <v>75.5371383059691</v>
      </c>
      <c r="G77" s="0" t="n">
        <v>76</v>
      </c>
      <c r="H77" s="0" t="n">
        <v>669.93474290591</v>
      </c>
      <c r="I77" s="0" t="n">
        <v>3.61628429531643</v>
      </c>
      <c r="J77" s="0" t="n">
        <v>-0.0173602221874927</v>
      </c>
      <c r="K77" s="0" t="n">
        <v>54.5529741277768</v>
      </c>
      <c r="L77" s="0" t="n">
        <v>2.44938923527354</v>
      </c>
      <c r="M77" s="0" t="n">
        <v>0.0124868250165703</v>
      </c>
      <c r="N77" s="0" t="n">
        <v>0.0065656580614202</v>
      </c>
      <c r="O77" s="0" t="n">
        <v>0.277847584684729</v>
      </c>
      <c r="P77" s="0" t="n">
        <v>0.298952396561298</v>
      </c>
      <c r="Q77" s="0" t="n">
        <v>12.2804439834344</v>
      </c>
      <c r="R77" s="0" t="n">
        <v>1.47640246116807</v>
      </c>
      <c r="S77" s="0" t="n">
        <v>-1.3902831315771</v>
      </c>
      <c r="T77" s="0" t="n">
        <v>2</v>
      </c>
      <c r="U77" s="0" t="n">
        <v>2</v>
      </c>
      <c r="V77" s="0" t="n">
        <v>2</v>
      </c>
    </row>
    <row r="78" customFormat="false" ht="12.8" hidden="false" customHeight="false" outlineLevel="0" collapsed="false">
      <c r="A78" s="0" t="s">
        <v>565</v>
      </c>
      <c r="B78" s="0" t="s">
        <v>156</v>
      </c>
      <c r="C78" s="0" t="n">
        <v>0.970764030567756</v>
      </c>
      <c r="D78" s="0" t="n">
        <v>6</v>
      </c>
      <c r="E78" s="0" t="n">
        <v>64.2401198965145</v>
      </c>
      <c r="F78" s="0" t="n">
        <v>63.1989172426547</v>
      </c>
      <c r="G78" s="0" t="n">
        <v>77</v>
      </c>
      <c r="H78" s="0" t="n">
        <v>439.954051998615</v>
      </c>
      <c r="I78" s="0" t="n">
        <v>4.47537492049158</v>
      </c>
      <c r="J78" s="0" t="n">
        <v>-0.0219544558023247</v>
      </c>
      <c r="K78" s="0" t="n">
        <v>19.511170416908</v>
      </c>
      <c r="L78" s="0" t="n">
        <v>0.876037494407254</v>
      </c>
      <c r="M78" s="0" t="n">
        <v>0.00446598145504382</v>
      </c>
      <c r="N78" s="0" t="n">
        <v>0.00196097958891761</v>
      </c>
      <c r="O78" s="0" t="n">
        <v>0.0362461386173388</v>
      </c>
      <c r="P78" s="0" t="n">
        <v>0.038976572112151</v>
      </c>
      <c r="Q78" s="0" t="n">
        <v>22.5488293422602</v>
      </c>
      <c r="R78" s="0" t="n">
        <v>5.10865682012813</v>
      </c>
      <c r="S78" s="0" t="n">
        <v>-4.91593080341381</v>
      </c>
      <c r="T78" s="0" t="n">
        <v>2</v>
      </c>
      <c r="U78" s="0" t="n">
        <v>2</v>
      </c>
      <c r="V78" s="0" t="n">
        <v>2</v>
      </c>
    </row>
    <row r="79" customFormat="false" ht="12.8" hidden="false" customHeight="false" outlineLevel="0" collapsed="false">
      <c r="A79" s="0" t="s">
        <v>566</v>
      </c>
      <c r="B79" s="0" t="s">
        <v>192</v>
      </c>
      <c r="C79" s="0" t="n">
        <v>0.99044927821588</v>
      </c>
      <c r="D79" s="0" t="n">
        <v>8</v>
      </c>
      <c r="E79" s="0" t="n">
        <v>-11.8812025819697</v>
      </c>
      <c r="F79" s="0" t="n">
        <v>-11.4839948735705</v>
      </c>
      <c r="G79" s="0" t="n">
        <v>78</v>
      </c>
      <c r="H79" s="0" t="n">
        <v>0.644600724157988</v>
      </c>
      <c r="I79" s="0" t="n">
        <v>0.00053597103368044</v>
      </c>
      <c r="J79" s="0" t="n">
        <v>-2.06905859461445E-006</v>
      </c>
      <c r="K79" s="0" t="n">
        <v>0.415321913437619</v>
      </c>
      <c r="L79" s="0" t="n">
        <v>0.000426915430753434</v>
      </c>
      <c r="M79" s="0" t="n">
        <v>1.7651611917715E-006</v>
      </c>
      <c r="N79" s="0" t="n">
        <v>0.195600489699419</v>
      </c>
      <c r="O79" s="0" t="n">
        <v>0.277652689895888</v>
      </c>
      <c r="P79" s="0" t="n">
        <v>0.306179687399259</v>
      </c>
      <c r="Q79" s="0" t="n">
        <v>1.55205083888454</v>
      </c>
      <c r="R79" s="0" t="n">
        <v>1.2554501315039</v>
      </c>
      <c r="S79" s="0" t="n">
        <v>-1.17216410844494</v>
      </c>
      <c r="T79" s="0" t="n">
        <v>4</v>
      </c>
      <c r="U79" s="0" t="n">
        <v>4</v>
      </c>
      <c r="V79" s="0" t="n">
        <v>4</v>
      </c>
    </row>
    <row r="80" customFormat="false" ht="12.8" hidden="false" customHeight="false" outlineLevel="0" collapsed="false">
      <c r="A80" s="0" t="s">
        <v>567</v>
      </c>
      <c r="B80" s="0" t="s">
        <v>193</v>
      </c>
      <c r="C80" s="0" t="n">
        <v>0.923192016194523</v>
      </c>
      <c r="D80" s="0" t="n">
        <v>8</v>
      </c>
      <c r="E80" s="0" t="n">
        <v>-6.31195386548406</v>
      </c>
      <c r="F80" s="0" t="n">
        <v>-5.91474615708488</v>
      </c>
      <c r="G80" s="0" t="n">
        <v>79</v>
      </c>
      <c r="H80" s="0" t="n">
        <v>0.572797919986155</v>
      </c>
      <c r="I80" s="0" t="n">
        <v>0.00109474986722044</v>
      </c>
      <c r="J80" s="0" t="n">
        <v>-1.29603735133101E-006</v>
      </c>
      <c r="K80" s="0" t="n">
        <v>0.143211683441627</v>
      </c>
      <c r="L80" s="0" t="n">
        <v>0.000983825342515804</v>
      </c>
      <c r="M80" s="0" t="n">
        <v>4.06724340524087E-006</v>
      </c>
      <c r="N80" s="0" t="n">
        <v>0.0161346636694802</v>
      </c>
      <c r="O80" s="0" t="n">
        <v>0.328178634346813</v>
      </c>
      <c r="P80" s="0" t="n">
        <v>0.765935020367999</v>
      </c>
      <c r="Q80" s="0" t="n">
        <v>3.99965914945499</v>
      </c>
      <c r="R80" s="0" t="n">
        <v>1.11274818802795</v>
      </c>
      <c r="S80" s="0" t="n">
        <v>-0.318652517737441</v>
      </c>
      <c r="T80" s="0" t="n">
        <v>4</v>
      </c>
      <c r="U80" s="0" t="n">
        <v>4</v>
      </c>
      <c r="V80" s="0" t="n">
        <v>4</v>
      </c>
    </row>
    <row r="81" customFormat="false" ht="12.8" hidden="false" customHeight="false" outlineLevel="0" collapsed="false">
      <c r="A81" s="0" t="s">
        <v>568</v>
      </c>
      <c r="B81" s="0" t="s">
        <v>195</v>
      </c>
      <c r="C81" s="0" t="n">
        <v>0.846374449641698</v>
      </c>
      <c r="D81" s="0" t="n">
        <v>6</v>
      </c>
      <c r="E81" s="0" t="n">
        <v>12.2405100040653</v>
      </c>
      <c r="F81" s="0" t="n">
        <v>11.1993073502056</v>
      </c>
      <c r="G81" s="0" t="n">
        <v>80</v>
      </c>
      <c r="H81" s="0" t="n">
        <v>2.44249663347043</v>
      </c>
      <c r="I81" s="0" t="n">
        <v>0.0017687217124656</v>
      </c>
      <c r="J81" s="0" t="n">
        <v>-2.18244854872131E-006</v>
      </c>
      <c r="K81" s="0" t="n">
        <v>0.861922723829865</v>
      </c>
      <c r="L81" s="0" t="n">
        <v>0.00137737897663859</v>
      </c>
      <c r="M81" s="0" t="n">
        <v>2.81371917460019E-006</v>
      </c>
      <c r="N81" s="0" t="n">
        <v>0.105235231191396</v>
      </c>
      <c r="O81" s="0" t="n">
        <v>0.327765100425873</v>
      </c>
      <c r="P81" s="0" t="n">
        <v>0.519115432778141</v>
      </c>
      <c r="Q81" s="0" t="n">
        <v>2.83377681773773</v>
      </c>
      <c r="R81" s="0" t="n">
        <v>1.28412132206494</v>
      </c>
      <c r="S81" s="0" t="n">
        <v>-0.775645476074</v>
      </c>
      <c r="T81" s="0" t="n">
        <v>2</v>
      </c>
      <c r="U81" s="0" t="n">
        <v>2</v>
      </c>
      <c r="V81" s="0" t="n">
        <v>2</v>
      </c>
    </row>
    <row r="82" customFormat="false" ht="12.8" hidden="false" customHeight="false" outlineLevel="0" collapsed="false">
      <c r="A82" s="0" t="s">
        <v>569</v>
      </c>
      <c r="B82" s="0" t="s">
        <v>196</v>
      </c>
      <c r="C82" s="0" t="n">
        <v>0.819307424733975</v>
      </c>
      <c r="D82" s="0" t="n">
        <v>6</v>
      </c>
      <c r="E82" s="0" t="n">
        <v>5.0282946524528</v>
      </c>
      <c r="F82" s="0" t="n">
        <v>3.98709199859307</v>
      </c>
      <c r="G82" s="0" t="n">
        <v>81</v>
      </c>
      <c r="H82" s="0" t="n">
        <v>0.882224902915949</v>
      </c>
      <c r="I82" s="0" t="n">
        <v>0.000780948814200387</v>
      </c>
      <c r="J82" s="0" t="n">
        <v>-1.80263923878893E-007</v>
      </c>
      <c r="K82" s="0" t="n">
        <v>0.739300070171686</v>
      </c>
      <c r="L82" s="0" t="n">
        <v>0.000602240710188323</v>
      </c>
      <c r="M82" s="0" t="n">
        <v>1.2306014087427E-006</v>
      </c>
      <c r="N82" s="0" t="n">
        <v>0.355103229277026</v>
      </c>
      <c r="O82" s="0" t="n">
        <v>0.324168827324924</v>
      </c>
      <c r="P82" s="0" t="n">
        <v>0.896971094736261</v>
      </c>
      <c r="Q82" s="0" t="n">
        <v>1.19332452208624</v>
      </c>
      <c r="R82" s="0" t="n">
        <v>1.29673866443898</v>
      </c>
      <c r="S82" s="0" t="n">
        <v>-0.146484412091701</v>
      </c>
      <c r="T82" s="0" t="n">
        <v>2</v>
      </c>
      <c r="U82" s="0" t="n">
        <v>2</v>
      </c>
      <c r="V82" s="0" t="n">
        <v>2</v>
      </c>
    </row>
    <row r="83" customFormat="false" ht="12.8" hidden="false" customHeight="false" outlineLevel="0" collapsed="false">
      <c r="A83" s="0" t="s">
        <v>570</v>
      </c>
      <c r="B83" s="0" t="s">
        <v>197</v>
      </c>
      <c r="C83" s="0" t="n">
        <v>1.04133395375985</v>
      </c>
      <c r="D83" s="0" t="n">
        <v>13</v>
      </c>
      <c r="E83" s="0" t="n">
        <v>26.9934475874409</v>
      </c>
      <c r="F83" s="0" t="n">
        <v>29.8181943747486</v>
      </c>
      <c r="G83" s="0" t="n">
        <v>82</v>
      </c>
      <c r="H83" s="0" t="n">
        <v>2.63800220319593</v>
      </c>
      <c r="I83" s="0" t="n">
        <v>0.00287571355755283</v>
      </c>
      <c r="J83" s="0" t="n">
        <v>-2.53206821740594E-006</v>
      </c>
      <c r="K83" s="0" t="n">
        <v>0.830966373188507</v>
      </c>
      <c r="L83" s="0" t="n">
        <v>0.000706358186374201</v>
      </c>
      <c r="M83" s="0" t="n">
        <v>1.19133550193373E-006</v>
      </c>
      <c r="N83" s="0" t="n">
        <v>0.0192061393565811</v>
      </c>
      <c r="O83" s="0" t="n">
        <v>0.00656705237317168</v>
      </c>
      <c r="P83" s="0" t="n">
        <v>0.0777012108645349</v>
      </c>
      <c r="Q83" s="0" t="n">
        <v>3.17461968174913</v>
      </c>
      <c r="R83" s="0" t="n">
        <v>4.07118316602816</v>
      </c>
      <c r="S83" s="0" t="n">
        <v>-2.12540314067362</v>
      </c>
      <c r="T83" s="0" t="n">
        <v>6</v>
      </c>
      <c r="U83" s="0" t="n">
        <v>6</v>
      </c>
      <c r="V83" s="0" t="n">
        <v>6</v>
      </c>
    </row>
    <row r="84" customFormat="false" ht="12.8" hidden="false" customHeight="false" outlineLevel="0" collapsed="false">
      <c r="A84" s="0" t="s">
        <v>571</v>
      </c>
      <c r="B84" s="0" t="s">
        <v>200</v>
      </c>
      <c r="C84" s="0" t="n">
        <v>1.14847618612801</v>
      </c>
      <c r="D84" s="0" t="n">
        <v>11</v>
      </c>
      <c r="E84" s="0" t="n">
        <v>59.615877462014</v>
      </c>
      <c r="F84" s="0" t="n">
        <v>61.6053538260058</v>
      </c>
      <c r="G84" s="0" t="n">
        <v>83</v>
      </c>
      <c r="H84" s="0" t="n">
        <v>30.15</v>
      </c>
      <c r="I84" s="0" t="n">
        <v>0.0158673953915606</v>
      </c>
      <c r="J84" s="0" t="n">
        <v>-7.75242908297975E-006</v>
      </c>
      <c r="K84" s="0" t="n">
        <v>1.43875831981018</v>
      </c>
      <c r="L84" s="0" t="n">
        <v>0.00968217786700183</v>
      </c>
      <c r="M84" s="0" t="n">
        <v>1.5914668675835E-005</v>
      </c>
      <c r="N84" s="0" t="n">
        <v>4.58425040757968E-006</v>
      </c>
      <c r="O84" s="0" t="n">
        <v>0.16217507575651</v>
      </c>
      <c r="P84" s="0" t="n">
        <v>0.646773830339419</v>
      </c>
      <c r="Q84" s="0" t="n">
        <v>20.9555695246842</v>
      </c>
      <c r="R84" s="0" t="n">
        <v>1.6388250256834</v>
      </c>
      <c r="S84" s="0" t="n">
        <v>-0.487124755210965</v>
      </c>
      <c r="T84" s="0" t="n">
        <v>5</v>
      </c>
      <c r="U84" s="0" t="n">
        <v>5</v>
      </c>
      <c r="V84" s="0" t="n">
        <v>5</v>
      </c>
    </row>
    <row r="85" customFormat="false" ht="12.8" hidden="false" customHeight="false" outlineLevel="0" collapsed="false">
      <c r="A85" s="0" t="s">
        <v>572</v>
      </c>
      <c r="B85" s="0" t="s">
        <v>201</v>
      </c>
      <c r="C85" s="0" t="n">
        <v>1.174384475017</v>
      </c>
      <c r="D85" s="0" t="n">
        <v>17</v>
      </c>
      <c r="E85" s="0" t="n">
        <v>53.1209856585912</v>
      </c>
      <c r="F85" s="0" t="n">
        <v>57.2870523788723</v>
      </c>
      <c r="G85" s="0" t="n">
        <v>84</v>
      </c>
      <c r="H85" s="0" t="n">
        <v>6.16437349183318</v>
      </c>
      <c r="I85" s="0" t="n">
        <v>0.00211790191397299</v>
      </c>
      <c r="J85" s="0" t="n">
        <v>-1.59551464187987E-006</v>
      </c>
      <c r="K85" s="0" t="n">
        <v>0.827425216846857</v>
      </c>
      <c r="L85" s="0" t="n">
        <v>0.00186429600780824</v>
      </c>
      <c r="M85" s="0" t="n">
        <v>3.14582703155977E-006</v>
      </c>
      <c r="N85" s="0" t="n">
        <v>3.89187247560463E-005</v>
      </c>
      <c r="O85" s="0" t="n">
        <v>0.285287424195944</v>
      </c>
      <c r="P85" s="0" t="n">
        <v>0.624218939066715</v>
      </c>
      <c r="Q85" s="0" t="n">
        <v>7.45006722821949</v>
      </c>
      <c r="R85" s="0" t="n">
        <v>1.1360330683017</v>
      </c>
      <c r="S85" s="0" t="n">
        <v>-0.507184478317861</v>
      </c>
      <c r="T85" s="0" t="n">
        <v>9</v>
      </c>
      <c r="U85" s="0" t="n">
        <v>9</v>
      </c>
      <c r="V85" s="0" t="n">
        <v>9</v>
      </c>
    </row>
    <row r="86" customFormat="false" ht="12.8" hidden="false" customHeight="false" outlineLevel="0" collapsed="false">
      <c r="A86" s="0" t="s">
        <v>573</v>
      </c>
      <c r="B86" s="0" t="s">
        <v>202</v>
      </c>
      <c r="C86" s="0" t="n">
        <v>1.13142389624662</v>
      </c>
      <c r="D86" s="0" t="n">
        <v>11</v>
      </c>
      <c r="E86" s="0" t="n">
        <v>62.6663403059037</v>
      </c>
      <c r="F86" s="0" t="n">
        <v>64.6558166698955</v>
      </c>
      <c r="G86" s="0" t="n">
        <v>85</v>
      </c>
      <c r="H86" s="0" t="n">
        <v>33.3</v>
      </c>
      <c r="I86" s="0" t="n">
        <v>0.0175638905959028</v>
      </c>
      <c r="J86" s="0" t="n">
        <v>-1.22963019863428E-005</v>
      </c>
      <c r="K86" s="0" t="n">
        <v>1.66332204194565</v>
      </c>
      <c r="L86" s="0" t="n">
        <v>0.0110217035255769</v>
      </c>
      <c r="M86" s="0" t="n">
        <v>1.81199145042551E-005</v>
      </c>
      <c r="N86" s="0" t="n">
        <v>5.74677903762726E-006</v>
      </c>
      <c r="O86" s="0" t="n">
        <v>0.171912592978126</v>
      </c>
      <c r="P86" s="0" t="n">
        <v>0.527518556531236</v>
      </c>
      <c r="Q86" s="0" t="n">
        <v>20.0201759853118</v>
      </c>
      <c r="R86" s="0" t="n">
        <v>1.59357313097238</v>
      </c>
      <c r="S86" s="0" t="n">
        <v>-0.678607064258236</v>
      </c>
      <c r="T86" s="0" t="n">
        <v>5</v>
      </c>
      <c r="U86" s="0" t="n">
        <v>5</v>
      </c>
      <c r="V86" s="0" t="n">
        <v>5</v>
      </c>
    </row>
    <row r="87" customFormat="false" ht="12.8" hidden="false" customHeight="false" outlineLevel="0" collapsed="false">
      <c r="A87" s="0" t="s">
        <v>574</v>
      </c>
      <c r="B87" s="0" t="s">
        <v>203</v>
      </c>
      <c r="C87" s="0" t="n">
        <v>1.24401667117648</v>
      </c>
      <c r="D87" s="0" t="n">
        <v>11</v>
      </c>
      <c r="E87" s="0" t="n">
        <v>-19.918854560847</v>
      </c>
      <c r="F87" s="0" t="n">
        <v>-17.9293781968552</v>
      </c>
      <c r="G87" s="0" t="n">
        <v>86</v>
      </c>
      <c r="H87" s="0" t="n">
        <v>2.4875</v>
      </c>
      <c r="I87" s="0" t="n">
        <v>0.000367657797418938</v>
      </c>
      <c r="J87" s="0" t="n">
        <v>-8.66371025075825E-008</v>
      </c>
      <c r="K87" s="0" t="n">
        <v>0.0373504102618384</v>
      </c>
      <c r="L87" s="0" t="n">
        <v>0.000277630799060608</v>
      </c>
      <c r="M87" s="0" t="n">
        <v>4.55633273997649E-007</v>
      </c>
      <c r="N87" s="0" t="n">
        <v>1.44516282361605E-008</v>
      </c>
      <c r="O87" s="0" t="n">
        <v>0.242716693499002</v>
      </c>
      <c r="P87" s="0" t="n">
        <v>0.856673102830085</v>
      </c>
      <c r="Q87" s="0" t="n">
        <v>66.5990007221292</v>
      </c>
      <c r="R87" s="0" t="n">
        <v>1.32426877227939</v>
      </c>
      <c r="S87" s="0" t="n">
        <v>-0.19014656622297</v>
      </c>
      <c r="T87" s="0" t="n">
        <v>5</v>
      </c>
      <c r="U87" s="0" t="n">
        <v>5</v>
      </c>
      <c r="V87" s="0" t="n">
        <v>5</v>
      </c>
    </row>
    <row r="88" customFormat="false" ht="12.8" hidden="false" customHeight="false" outlineLevel="0" collapsed="false">
      <c r="A88" s="0" t="s">
        <v>575</v>
      </c>
      <c r="B88" s="0" t="s">
        <v>205</v>
      </c>
      <c r="C88" s="0" t="n">
        <v>1.24726657279727</v>
      </c>
      <c r="D88" s="0" t="n">
        <v>11</v>
      </c>
      <c r="E88" s="0" t="n">
        <v>-39.1660595356619</v>
      </c>
      <c r="F88" s="0" t="n">
        <v>-37.17658317167</v>
      </c>
      <c r="G88" s="0" t="n">
        <v>87</v>
      </c>
      <c r="H88" s="0" t="n">
        <v>0.937500000000001</v>
      </c>
      <c r="I88" s="0" t="n">
        <v>0.000200836136732711</v>
      </c>
      <c r="J88" s="0" t="n">
        <v>-8.6120455775706E-008</v>
      </c>
      <c r="K88" s="0" t="n">
        <v>0.0155330953816193</v>
      </c>
      <c r="L88" s="0" t="n">
        <v>0.000116416612003961</v>
      </c>
      <c r="M88" s="0" t="n">
        <v>1.91025970894818E-007</v>
      </c>
      <c r="N88" s="0" t="n">
        <v>2.36298513990561E-008</v>
      </c>
      <c r="O88" s="0" t="n">
        <v>0.145095625369442</v>
      </c>
      <c r="P88" s="0" t="n">
        <v>0.670989102276687</v>
      </c>
      <c r="Q88" s="0" t="n">
        <v>60.3550018182062</v>
      </c>
      <c r="R88" s="0" t="n">
        <v>1.72515015920475</v>
      </c>
      <c r="S88" s="0" t="n">
        <v>-0.450831137631674</v>
      </c>
      <c r="T88" s="0" t="n">
        <v>5</v>
      </c>
      <c r="U88" s="0" t="n">
        <v>5</v>
      </c>
      <c r="V88" s="0" t="n">
        <v>5</v>
      </c>
    </row>
    <row r="89" customFormat="false" ht="12.8" hidden="false" customHeight="false" outlineLevel="0" collapsed="false">
      <c r="A89" s="0" t="s">
        <v>576</v>
      </c>
      <c r="B89" s="0" t="s">
        <v>207</v>
      </c>
      <c r="C89" s="0" t="n">
        <v>1.10639953052504</v>
      </c>
      <c r="D89" s="0" t="n">
        <v>11</v>
      </c>
      <c r="E89" s="0" t="n">
        <v>22.3119985197819</v>
      </c>
      <c r="F89" s="0" t="n">
        <v>24.3014748837738</v>
      </c>
      <c r="G89" s="0" t="n">
        <v>88</v>
      </c>
      <c r="H89" s="0" t="n">
        <v>4.7125</v>
      </c>
      <c r="I89" s="0" t="n">
        <v>0.00279357082086935</v>
      </c>
      <c r="J89" s="0" t="n">
        <v>-1.86745829178675E-006</v>
      </c>
      <c r="K89" s="0" t="n">
        <v>0.260391758083681</v>
      </c>
      <c r="L89" s="0" t="n">
        <v>0.00181459273025018</v>
      </c>
      <c r="M89" s="0" t="n">
        <v>2.9812406413033E-006</v>
      </c>
      <c r="N89" s="0" t="n">
        <v>9.46412072566761E-006</v>
      </c>
      <c r="O89" s="0" t="n">
        <v>0.18430415424612</v>
      </c>
      <c r="P89" s="0" t="n">
        <v>0.558533776515093</v>
      </c>
      <c r="Q89" s="0" t="n">
        <v>18.0977310291271</v>
      </c>
      <c r="R89" s="0" t="n">
        <v>1.53950292773641</v>
      </c>
      <c r="S89" s="0" t="n">
        <v>-0.626403070558691</v>
      </c>
      <c r="T89" s="0" t="n">
        <v>5</v>
      </c>
      <c r="U89" s="0" t="n">
        <v>5</v>
      </c>
      <c r="V89" s="0" t="n">
        <v>5</v>
      </c>
    </row>
    <row r="90" customFormat="false" ht="12.8" hidden="false" customHeight="false" outlineLevel="0" collapsed="false">
      <c r="A90" s="0" t="s">
        <v>577</v>
      </c>
      <c r="B90" s="0" t="s">
        <v>209</v>
      </c>
      <c r="C90" s="0" t="n">
        <v>1.24602174433735</v>
      </c>
      <c r="D90" s="0" t="n">
        <v>11</v>
      </c>
      <c r="E90" s="0" t="n">
        <v>-3.22853739099672</v>
      </c>
      <c r="F90" s="0" t="n">
        <v>-1.23906102700487</v>
      </c>
      <c r="G90" s="0" t="n">
        <v>89</v>
      </c>
      <c r="H90" s="0" t="n">
        <v>1.575</v>
      </c>
      <c r="I90" s="0" t="n">
        <v>0.000995900783238024</v>
      </c>
      <c r="J90" s="0" t="n">
        <v>-8.47447055237865E-007</v>
      </c>
      <c r="K90" s="0" t="n">
        <v>0.0794717767025137</v>
      </c>
      <c r="L90" s="0" t="n">
        <v>0.000597838215122552</v>
      </c>
      <c r="M90" s="0" t="n">
        <v>9.80908706136021E-007</v>
      </c>
      <c r="N90" s="0" t="n">
        <v>6.04214280637287E-006</v>
      </c>
      <c r="O90" s="0" t="n">
        <v>0.156625358466492</v>
      </c>
      <c r="P90" s="0" t="n">
        <v>0.427112608864227</v>
      </c>
      <c r="Q90" s="0" t="n">
        <v>19.8183564700672</v>
      </c>
      <c r="R90" s="0" t="n">
        <v>1.66583660603542</v>
      </c>
      <c r="S90" s="0" t="n">
        <v>-0.863940802988806</v>
      </c>
      <c r="T90" s="0" t="n">
        <v>5</v>
      </c>
      <c r="U90" s="0" t="n">
        <v>5</v>
      </c>
      <c r="V90" s="0" t="n">
        <v>5</v>
      </c>
    </row>
    <row r="91" customFormat="false" ht="12.8" hidden="false" customHeight="false" outlineLevel="0" collapsed="false">
      <c r="A91" s="0" t="s">
        <v>578</v>
      </c>
      <c r="B91" s="0" t="s">
        <v>210</v>
      </c>
      <c r="C91" s="0" t="n">
        <v>1.21067597876917</v>
      </c>
      <c r="D91" s="0" t="n">
        <v>11</v>
      </c>
      <c r="E91" s="0" t="n">
        <v>-38.5107441744978</v>
      </c>
      <c r="F91" s="0" t="n">
        <v>-36.521267810506</v>
      </c>
      <c r="G91" s="0" t="n">
        <v>90</v>
      </c>
      <c r="H91" s="0" t="n">
        <v>1.2575</v>
      </c>
      <c r="I91" s="0" t="n">
        <v>0.000196107223365456</v>
      </c>
      <c r="J91" s="0" t="n">
        <v>-9.8135188995971E-008</v>
      </c>
      <c r="K91" s="0" t="n">
        <v>0.0162543037611409</v>
      </c>
      <c r="L91" s="0" t="n">
        <v>0.000116141828228735</v>
      </c>
      <c r="M91" s="0" t="n">
        <v>1.90738950889452E-007</v>
      </c>
      <c r="N91" s="0" t="n">
        <v>6.83641821861252E-009</v>
      </c>
      <c r="O91" s="0" t="n">
        <v>0.152112409907147</v>
      </c>
      <c r="P91" s="0" t="n">
        <v>0.628828868618424</v>
      </c>
      <c r="Q91" s="0" t="n">
        <v>77.3641257404271</v>
      </c>
      <c r="R91" s="0" t="n">
        <v>1.68851503679824</v>
      </c>
      <c r="S91" s="0" t="n">
        <v>-0.514499993516519</v>
      </c>
      <c r="T91" s="0" t="n">
        <v>5</v>
      </c>
      <c r="U91" s="0" t="n">
        <v>5</v>
      </c>
      <c r="V91" s="0" t="n">
        <v>5</v>
      </c>
    </row>
    <row r="92" customFormat="false" ht="12.8" hidden="false" customHeight="false" outlineLevel="0" collapsed="false">
      <c r="A92" s="0" t="s">
        <v>579</v>
      </c>
      <c r="B92" s="0" t="s">
        <v>211</v>
      </c>
      <c r="C92" s="0" t="n">
        <v>1.27564346716859</v>
      </c>
      <c r="D92" s="0" t="n">
        <v>11</v>
      </c>
      <c r="E92" s="0" t="n">
        <v>-3.40967549964335</v>
      </c>
      <c r="F92" s="0" t="n">
        <v>-1.42019913565149</v>
      </c>
      <c r="G92" s="0" t="n">
        <v>91</v>
      </c>
      <c r="H92" s="0" t="n">
        <v>5.0725</v>
      </c>
      <c r="I92" s="0" t="n">
        <v>0.000625996094799135</v>
      </c>
      <c r="J92" s="0" t="n">
        <v>1.63346350669527E-007</v>
      </c>
      <c r="K92" s="0" t="n">
        <v>0.0781162469007029</v>
      </c>
      <c r="L92" s="0" t="n">
        <v>0.00060771697685393</v>
      </c>
      <c r="M92" s="0" t="n">
        <v>9.96379060187993E-007</v>
      </c>
      <c r="N92" s="0" t="n">
        <v>1.63982509442991E-008</v>
      </c>
      <c r="O92" s="0" t="n">
        <v>0.350200315648356</v>
      </c>
      <c r="P92" s="0" t="n">
        <v>0.876199329531525</v>
      </c>
      <c r="Q92" s="0" t="n">
        <v>64.9352753268841</v>
      </c>
      <c r="R92" s="0" t="n">
        <v>1.03007834015076</v>
      </c>
      <c r="S92" s="0" t="n">
        <v>0.163939967424353</v>
      </c>
      <c r="T92" s="0" t="n">
        <v>5</v>
      </c>
      <c r="U92" s="0" t="n">
        <v>5</v>
      </c>
      <c r="V92" s="0" t="n">
        <v>5</v>
      </c>
    </row>
    <row r="93" customFormat="false" ht="12.8" hidden="false" customHeight="false" outlineLevel="0" collapsed="false">
      <c r="A93" s="0" t="s">
        <v>580</v>
      </c>
      <c r="B93" s="0" t="s">
        <v>212</v>
      </c>
      <c r="C93" s="0" t="n">
        <v>1.13209482613117</v>
      </c>
      <c r="D93" s="0" t="n">
        <v>8</v>
      </c>
      <c r="E93" s="0" t="n">
        <v>31.0827764088267</v>
      </c>
      <c r="F93" s="0" t="n">
        <v>31.4799841172259</v>
      </c>
      <c r="G93" s="0" t="n">
        <v>92</v>
      </c>
      <c r="H93" s="0" t="n">
        <v>18.8029651129639</v>
      </c>
      <c r="I93" s="0" t="n">
        <v>-0.01227401311489</v>
      </c>
      <c r="J93" s="0" t="n">
        <v>0.000379507172726207</v>
      </c>
      <c r="K93" s="0" t="n">
        <v>0.518132319543469</v>
      </c>
      <c r="L93" s="0" t="n">
        <v>0.0382428513789373</v>
      </c>
      <c r="M93" s="0" t="n">
        <v>0.000353885653923405</v>
      </c>
      <c r="N93" s="0" t="n">
        <v>3.44201960042501E-006</v>
      </c>
      <c r="O93" s="0" t="n">
        <v>0.764317858331994</v>
      </c>
      <c r="P93" s="0" t="n">
        <v>0.343931169714786</v>
      </c>
      <c r="Q93" s="0" t="n">
        <v>36.2898904463851</v>
      </c>
      <c r="R93" s="0" t="n">
        <v>-0.320949214619757</v>
      </c>
      <c r="S93" s="0" t="n">
        <v>1.07240055797331</v>
      </c>
      <c r="T93" s="0" t="n">
        <v>4</v>
      </c>
      <c r="U93" s="0" t="n">
        <v>4</v>
      </c>
      <c r="V93" s="0" t="n">
        <v>4</v>
      </c>
    </row>
    <row r="94" customFormat="false" ht="12.8" hidden="false" customHeight="false" outlineLevel="0" collapsed="false">
      <c r="A94" s="0" t="s">
        <v>581</v>
      </c>
      <c r="B94" s="0" t="s">
        <v>215</v>
      </c>
      <c r="C94" s="0" t="n">
        <v>0.95217097420855</v>
      </c>
      <c r="D94" s="0" t="n">
        <v>8</v>
      </c>
      <c r="E94" s="0" t="n">
        <v>58.829667823282</v>
      </c>
      <c r="F94" s="0" t="n">
        <v>59.2268755316811</v>
      </c>
      <c r="G94" s="0" t="n">
        <v>93</v>
      </c>
      <c r="H94" s="0" t="n">
        <v>136.754709047625</v>
      </c>
      <c r="I94" s="0" t="n">
        <v>0.137315095044615</v>
      </c>
      <c r="J94" s="0" t="n">
        <v>-0.000625388883851478</v>
      </c>
      <c r="K94" s="0" t="n">
        <v>57.4100884119128</v>
      </c>
      <c r="L94" s="0" t="n">
        <v>0.0846256071710761</v>
      </c>
      <c r="M94" s="0" t="n">
        <v>0.000715004258343153</v>
      </c>
      <c r="N94" s="0" t="n">
        <v>0.0758185876499789</v>
      </c>
      <c r="O94" s="0" t="n">
        <v>0.179991365813253</v>
      </c>
      <c r="P94" s="0" t="n">
        <v>0.431131075213629</v>
      </c>
      <c r="Q94" s="0" t="n">
        <v>2.38206755694958</v>
      </c>
      <c r="R94" s="0" t="n">
        <v>1.62261872776906</v>
      </c>
      <c r="S94" s="0" t="n">
        <v>-0.874664558363139</v>
      </c>
      <c r="T94" s="0" t="n">
        <v>4</v>
      </c>
      <c r="U94" s="0" t="n">
        <v>4</v>
      </c>
      <c r="V94" s="0" t="n">
        <v>4</v>
      </c>
    </row>
    <row r="95" customFormat="false" ht="12.8" hidden="false" customHeight="false" outlineLevel="0" collapsed="false">
      <c r="A95" s="0" t="s">
        <v>582</v>
      </c>
      <c r="B95" s="0" t="s">
        <v>228</v>
      </c>
      <c r="C95" s="0" t="n">
        <v>0.880658957454192</v>
      </c>
      <c r="D95" s="0" t="n">
        <v>6</v>
      </c>
      <c r="E95" s="0" t="n">
        <v>48.2712924026554</v>
      </c>
      <c r="F95" s="0" t="n">
        <v>47.2300897487957</v>
      </c>
      <c r="G95" s="0" t="n">
        <v>94</v>
      </c>
      <c r="H95" s="0" t="n">
        <v>43.0752708263765</v>
      </c>
      <c r="I95" s="0" t="n">
        <v>0.10192717524164</v>
      </c>
      <c r="J95" s="0" t="n">
        <v>-0.000460041864825648</v>
      </c>
      <c r="K95" s="0" t="n">
        <v>17.5572599784434</v>
      </c>
      <c r="L95" s="0" t="n">
        <v>0.0930426108691092</v>
      </c>
      <c r="M95" s="0" t="n">
        <v>0.000447392163614568</v>
      </c>
      <c r="N95" s="0" t="n">
        <v>0.133628144171088</v>
      </c>
      <c r="O95" s="0" t="n">
        <v>0.38761216238665</v>
      </c>
      <c r="P95" s="0" t="n">
        <v>0.411919820718931</v>
      </c>
      <c r="Q95" s="0" t="n">
        <v>2.45341647154873</v>
      </c>
      <c r="R95" s="0" t="n">
        <v>1.09548919886857</v>
      </c>
      <c r="S95" s="0" t="n">
        <v>-1.02827430214441</v>
      </c>
      <c r="T95" s="0" t="n">
        <v>2</v>
      </c>
      <c r="U95" s="0" t="n">
        <v>2</v>
      </c>
      <c r="V95" s="0" t="n">
        <v>2</v>
      </c>
    </row>
    <row r="96" customFormat="false" ht="12.8" hidden="false" customHeight="false" outlineLevel="0" collapsed="false">
      <c r="A96" s="0" t="s">
        <v>583</v>
      </c>
      <c r="B96" s="0" t="s">
        <v>230</v>
      </c>
      <c r="C96" s="0" t="n">
        <v>0.990358865025677</v>
      </c>
      <c r="D96" s="0" t="n">
        <v>8</v>
      </c>
      <c r="E96" s="0" t="n">
        <v>32.1653389806692</v>
      </c>
      <c r="F96" s="0" t="n">
        <v>32.5625466890684</v>
      </c>
      <c r="G96" s="0" t="n">
        <v>95</v>
      </c>
      <c r="H96" s="0" t="n">
        <v>18.6693095910085</v>
      </c>
      <c r="I96" s="0" t="n">
        <v>-0.0727696520948534</v>
      </c>
      <c r="J96" s="0" t="n">
        <v>0.000409777393937842</v>
      </c>
      <c r="K96" s="0" t="n">
        <v>0.554402420381229</v>
      </c>
      <c r="L96" s="0" t="n">
        <v>0.040919912856196</v>
      </c>
      <c r="M96" s="0" t="n">
        <v>0.000378658222313296</v>
      </c>
      <c r="N96" s="0" t="n">
        <v>4.63863055682013E-006</v>
      </c>
      <c r="O96" s="0" t="n">
        <v>0.149973581846418</v>
      </c>
      <c r="P96" s="0" t="n">
        <v>0.340050500758428</v>
      </c>
      <c r="Q96" s="0" t="n">
        <v>33.6746538338897</v>
      </c>
      <c r="R96" s="0" t="n">
        <v>-1.77834328119384</v>
      </c>
      <c r="S96" s="0" t="n">
        <v>1.08218274367431</v>
      </c>
      <c r="T96" s="0" t="n">
        <v>4</v>
      </c>
      <c r="U96" s="0" t="n">
        <v>4</v>
      </c>
      <c r="V96" s="0" t="n">
        <v>4</v>
      </c>
    </row>
    <row r="97" customFormat="false" ht="12.8" hidden="false" customHeight="false" outlineLevel="0" collapsed="false">
      <c r="A97" s="0" t="s">
        <v>584</v>
      </c>
      <c r="B97" s="0" t="s">
        <v>231</v>
      </c>
      <c r="C97" s="0" t="n">
        <v>0.916256330242684</v>
      </c>
      <c r="D97" s="0" t="n">
        <v>8</v>
      </c>
      <c r="E97" s="0" t="n">
        <v>60.9869020965005</v>
      </c>
      <c r="F97" s="0" t="n">
        <v>61.3841098048997</v>
      </c>
      <c r="G97" s="0" t="n">
        <v>96</v>
      </c>
      <c r="H97" s="0" t="n">
        <v>143.040752867063</v>
      </c>
      <c r="I97" s="0" t="n">
        <v>0.00574451066124576</v>
      </c>
      <c r="J97" s="0" t="n">
        <v>-0.000150043587630669</v>
      </c>
      <c r="K97" s="0" t="n">
        <v>57.5413427204479</v>
      </c>
      <c r="L97" s="0" t="n">
        <v>0.10121461355375</v>
      </c>
      <c r="M97" s="0" t="n">
        <v>0.000855177749920096</v>
      </c>
      <c r="N97" s="0" t="n">
        <v>0.0677829038234863</v>
      </c>
      <c r="O97" s="0" t="n">
        <v>0.957461734126474</v>
      </c>
      <c r="P97" s="0" t="n">
        <v>0.869247334596334</v>
      </c>
      <c r="Q97" s="0" t="n">
        <v>2.48587791150435</v>
      </c>
      <c r="R97" s="0" t="n">
        <v>0.0567557436574623</v>
      </c>
      <c r="S97" s="0" t="n">
        <v>-0.175453100416479</v>
      </c>
      <c r="T97" s="0" t="n">
        <v>4</v>
      </c>
      <c r="U97" s="0" t="n">
        <v>4</v>
      </c>
      <c r="V97" s="0" t="n">
        <v>4</v>
      </c>
    </row>
    <row r="98" customFormat="false" ht="12.8" hidden="false" customHeight="false" outlineLevel="0" collapsed="false">
      <c r="A98" s="0" t="s">
        <v>314</v>
      </c>
      <c r="B98" s="0" t="s">
        <v>233</v>
      </c>
      <c r="C98" s="0" t="n">
        <v>1</v>
      </c>
      <c r="D98" s="0" t="n">
        <v>5</v>
      </c>
      <c r="E98" s="0" t="n">
        <v>10.5072278644478</v>
      </c>
      <c r="F98" s="0" t="n">
        <v>8.55441742661828</v>
      </c>
      <c r="G98" s="0" t="n">
        <v>97</v>
      </c>
      <c r="H98" s="0" t="n">
        <v>2.21016200294551</v>
      </c>
      <c r="I98" s="0" t="n">
        <v>0.000154639175257721</v>
      </c>
      <c r="J98" s="0" t="n">
        <v>1.88217967599411E-005</v>
      </c>
      <c r="K98" s="0" t="n">
        <v>0.396523814726464</v>
      </c>
      <c r="L98" s="0" t="n">
        <v>0.00686278103537249</v>
      </c>
      <c r="M98" s="0" t="n">
        <v>2.65749480262503E-005</v>
      </c>
      <c r="N98" s="0" t="n">
        <v>0.0307125850979817</v>
      </c>
      <c r="O98" s="0" t="n">
        <v>0.984068771575614</v>
      </c>
      <c r="P98" s="0" t="n">
        <v>0.552206548560883</v>
      </c>
      <c r="Q98" s="0" t="n">
        <v>5.57384429601071</v>
      </c>
      <c r="R98" s="0" t="n">
        <v>0.0225330189701044</v>
      </c>
      <c r="S98" s="0" t="n">
        <v>0.708253379888054</v>
      </c>
      <c r="T98" s="0" t="n">
        <v>2</v>
      </c>
      <c r="U98" s="0" t="n">
        <v>2</v>
      </c>
      <c r="V98" s="0" t="n">
        <v>2</v>
      </c>
    </row>
    <row r="99" customFormat="false" ht="12.8" hidden="false" customHeight="false" outlineLevel="0" collapsed="false">
      <c r="A99" s="0" t="s">
        <v>585</v>
      </c>
      <c r="B99" s="0" t="s">
        <v>237</v>
      </c>
      <c r="C99" s="0" t="n">
        <v>0.939954700180734</v>
      </c>
      <c r="D99" s="0" t="n">
        <v>8</v>
      </c>
      <c r="E99" s="0" t="n">
        <v>10.5510715369092</v>
      </c>
      <c r="F99" s="0" t="n">
        <v>10.9482792453083</v>
      </c>
      <c r="G99" s="0" t="n">
        <v>98</v>
      </c>
      <c r="H99" s="0" t="n">
        <v>1.8169936447896</v>
      </c>
      <c r="I99" s="0" t="n">
        <v>0.000315074365542362</v>
      </c>
      <c r="J99" s="0" t="n">
        <v>2.32969876128502E-006</v>
      </c>
      <c r="K99" s="0" t="n">
        <v>0.578864515471103</v>
      </c>
      <c r="L99" s="0" t="n">
        <v>0.00468904996298675</v>
      </c>
      <c r="M99" s="0" t="n">
        <v>2.25770383490481E-005</v>
      </c>
      <c r="N99" s="0" t="n">
        <v>0.0348849201302521</v>
      </c>
      <c r="O99" s="0" t="n">
        <v>0.949652111898505</v>
      </c>
      <c r="P99" s="0" t="n">
        <v>0.922779558926012</v>
      </c>
      <c r="Q99" s="0" t="n">
        <v>3.13889277409043</v>
      </c>
      <c r="R99" s="0" t="n">
        <v>0.0671936464805061</v>
      </c>
      <c r="S99" s="0" t="n">
        <v>0.103188856096497</v>
      </c>
      <c r="T99" s="0" t="n">
        <v>4</v>
      </c>
      <c r="U99" s="0" t="n">
        <v>4</v>
      </c>
      <c r="V99" s="0" t="n">
        <v>4</v>
      </c>
    </row>
    <row r="100" customFormat="false" ht="12.8" hidden="false" customHeight="false" outlineLevel="0" collapsed="false">
      <c r="A100" s="0" t="s">
        <v>367</v>
      </c>
      <c r="B100" s="0" t="s">
        <v>239</v>
      </c>
      <c r="C100" s="0" t="n">
        <v>1</v>
      </c>
      <c r="D100" s="0" t="n">
        <v>5</v>
      </c>
      <c r="E100" s="0" t="n">
        <v>28.3409924056609</v>
      </c>
      <c r="F100" s="0" t="n">
        <v>26.3881819678314</v>
      </c>
      <c r="G100" s="0" t="n">
        <v>99</v>
      </c>
      <c r="H100" s="0" t="n">
        <v>11.1521354933726</v>
      </c>
      <c r="I100" s="0" t="n">
        <v>-0.02459793814433</v>
      </c>
      <c r="J100" s="0" t="n">
        <v>0.000242650957290133</v>
      </c>
      <c r="K100" s="0" t="n">
        <v>2.35928186154272</v>
      </c>
      <c r="L100" s="0" t="n">
        <v>0.0408329442378951</v>
      </c>
      <c r="M100" s="0" t="n">
        <v>0.000158118606041456</v>
      </c>
      <c r="N100" s="0" t="n">
        <v>0.0419585341287297</v>
      </c>
      <c r="O100" s="0" t="n">
        <v>0.608108197507818</v>
      </c>
      <c r="P100" s="0" t="n">
        <v>0.264634893608242</v>
      </c>
      <c r="Q100" s="0" t="n">
        <v>4.72691952375724</v>
      </c>
      <c r="R100" s="0" t="n">
        <v>-0.602404225397535</v>
      </c>
      <c r="S100" s="0" t="n">
        <v>1.53461356234391</v>
      </c>
      <c r="T100" s="0" t="n">
        <v>2</v>
      </c>
      <c r="U100" s="0" t="n">
        <v>2</v>
      </c>
      <c r="V100" s="0" t="n">
        <v>2</v>
      </c>
    </row>
    <row r="101" customFormat="false" ht="12.8" hidden="false" customHeight="false" outlineLevel="0" collapsed="false">
      <c r="A101" s="0" t="s">
        <v>586</v>
      </c>
      <c r="B101" s="0" t="s">
        <v>250</v>
      </c>
      <c r="C101" s="0" t="n">
        <v>0.919802063663184</v>
      </c>
      <c r="D101" s="0" t="n">
        <v>10</v>
      </c>
      <c r="E101" s="0" t="n">
        <v>41.0132271610177</v>
      </c>
      <c r="F101" s="0" t="n">
        <v>42.5261526259879</v>
      </c>
      <c r="G101" s="0" t="n">
        <v>100</v>
      </c>
      <c r="H101" s="0" t="n">
        <v>5.45814415688923</v>
      </c>
      <c r="I101" s="0" t="n">
        <v>-0.00874320969862056</v>
      </c>
      <c r="J101" s="0" t="n">
        <v>6.09962227427343E-005</v>
      </c>
      <c r="K101" s="0" t="n">
        <v>2.23545117113522</v>
      </c>
      <c r="L101" s="0" t="n">
        <v>0.0162039213340493</v>
      </c>
      <c r="M101" s="0" t="n">
        <v>6.90780418095572E-005</v>
      </c>
      <c r="N101" s="0" t="n">
        <v>0.0585361501049111</v>
      </c>
      <c r="O101" s="0" t="n">
        <v>0.612643075934339</v>
      </c>
      <c r="P101" s="0" t="n">
        <v>0.417660120532689</v>
      </c>
      <c r="Q101" s="0" t="n">
        <v>2.44162978255412</v>
      </c>
      <c r="R101" s="0" t="n">
        <v>-0.539573694439534</v>
      </c>
      <c r="S101" s="0" t="n">
        <v>0.883004514095755</v>
      </c>
      <c r="T101" s="0" t="n">
        <v>5</v>
      </c>
      <c r="U101" s="0" t="n">
        <v>5</v>
      </c>
      <c r="V101" s="0" t="n">
        <v>5</v>
      </c>
    </row>
    <row r="102" customFormat="false" ht="12.8" hidden="false" customHeight="false" outlineLevel="0" collapsed="false">
      <c r="A102" s="0" t="s">
        <v>587</v>
      </c>
      <c r="B102" s="0" t="s">
        <v>252</v>
      </c>
      <c r="C102" s="0" t="n">
        <v>0.774645506514234</v>
      </c>
      <c r="D102" s="0" t="n">
        <v>5</v>
      </c>
      <c r="E102" s="0" t="n">
        <v>50.4133266512928</v>
      </c>
      <c r="F102" s="0" t="n">
        <v>48.4605162134633</v>
      </c>
      <c r="G102" s="0" t="n">
        <v>101</v>
      </c>
      <c r="H102" s="0" t="n">
        <v>133.709474858469</v>
      </c>
      <c r="I102" s="0" t="n">
        <v>0.377642596551481</v>
      </c>
      <c r="J102" s="0" t="n">
        <v>-0.00139265595602193</v>
      </c>
      <c r="K102" s="0" t="n">
        <v>129.546608579069</v>
      </c>
      <c r="L102" s="0" t="n">
        <v>0.0928926044110586</v>
      </c>
      <c r="M102" s="0" t="n">
        <v>0.000396019385125846</v>
      </c>
      <c r="N102" s="0" t="n">
        <v>0.489933975731879</v>
      </c>
      <c r="O102" s="0" t="n">
        <v>0.153547446973786</v>
      </c>
      <c r="P102" s="0" t="n">
        <v>0.176375265409919</v>
      </c>
      <c r="Q102" s="0" t="n">
        <v>1.03213412010597</v>
      </c>
      <c r="R102" s="0" t="n">
        <v>4.06536773240178</v>
      </c>
      <c r="S102" s="0" t="n">
        <v>-3.51663582220698</v>
      </c>
      <c r="T102" s="0" t="n">
        <v>1</v>
      </c>
      <c r="U102" s="0" t="n">
        <v>1</v>
      </c>
      <c r="V102" s="0" t="n">
        <v>1</v>
      </c>
    </row>
    <row r="103" customFormat="false" ht="12.8" hidden="false" customHeight="false" outlineLevel="0" collapsed="false">
      <c r="A103" s="0" t="s">
        <v>588</v>
      </c>
      <c r="B103" s="0" t="s">
        <v>474</v>
      </c>
      <c r="C103" s="0" t="n">
        <v>1.00151204972161</v>
      </c>
      <c r="D103" s="0" t="n">
        <v>6</v>
      </c>
      <c r="E103" s="0" t="n">
        <v>71.8067725470898</v>
      </c>
      <c r="F103" s="0" t="n">
        <v>70.7655698932301</v>
      </c>
      <c r="G103" s="0" t="n">
        <v>102</v>
      </c>
      <c r="H103" s="0" t="n">
        <v>554.944397451547</v>
      </c>
      <c r="I103" s="0" t="n">
        <v>4.04582960789462</v>
      </c>
      <c r="J103" s="0" t="n">
        <v>-0.0196573389947827</v>
      </c>
      <c r="K103" s="0" t="n">
        <v>36.6546952601707</v>
      </c>
      <c r="L103" s="0" t="n">
        <v>1.64576940882991</v>
      </c>
      <c r="M103" s="0" t="n">
        <v>0.00839002406392839</v>
      </c>
      <c r="N103" s="0" t="n">
        <v>0.00433440521415244</v>
      </c>
      <c r="O103" s="0" t="n">
        <v>0.13319716578487</v>
      </c>
      <c r="P103" s="0" t="n">
        <v>0.143872040313674</v>
      </c>
      <c r="Q103" s="0" t="n">
        <v>15.1397902373111</v>
      </c>
      <c r="R103" s="0" t="n">
        <v>2.45832106623679</v>
      </c>
      <c r="S103" s="0" t="n">
        <v>-2.34294190874807</v>
      </c>
      <c r="T103" s="0" t="n">
        <v>2</v>
      </c>
      <c r="U103" s="0" t="n">
        <v>2</v>
      </c>
      <c r="V103" s="0" t="n">
        <v>2</v>
      </c>
    </row>
    <row r="104" customFormat="false" ht="12.8" hidden="false" customHeight="false" outlineLevel="0" collapsed="false">
      <c r="A104" s="0" t="s">
        <v>589</v>
      </c>
      <c r="B104" s="0" t="s">
        <v>476</v>
      </c>
      <c r="C104" s="0" t="n">
        <v>2.71655024925501</v>
      </c>
      <c r="D104" s="0" t="n">
        <v>59</v>
      </c>
      <c r="E104" s="0" t="n">
        <v>895.44986389783</v>
      </c>
      <c r="F104" s="0" t="n">
        <v>905.837551117359</v>
      </c>
      <c r="G104" s="0" t="n">
        <v>103</v>
      </c>
      <c r="H104" s="0" t="n">
        <v>890.938779413821</v>
      </c>
      <c r="I104" s="0" t="n">
        <v>2.22290511540593</v>
      </c>
      <c r="J104" s="0" t="n">
        <v>-0.00408699945428532</v>
      </c>
      <c r="K104" s="0" t="n">
        <v>101.996525119393</v>
      </c>
      <c r="L104" s="0" t="n">
        <v>1.30666046035102</v>
      </c>
      <c r="M104" s="0" t="n">
        <v>0.00285392798743469</v>
      </c>
      <c r="N104" s="0" t="n">
        <v>1.0188165894714E-010</v>
      </c>
      <c r="O104" s="0" t="n">
        <v>0.0968646375305943</v>
      </c>
      <c r="P104" s="0" t="n">
        <v>0.16009282543045</v>
      </c>
      <c r="Q104" s="0" t="n">
        <v>8.73499149476835</v>
      </c>
      <c r="R104" s="0" t="n">
        <v>1.70121097473844</v>
      </c>
      <c r="S104" s="0" t="n">
        <v>-1.43206117052694</v>
      </c>
      <c r="T104" s="0" t="n">
        <v>39</v>
      </c>
      <c r="U104" s="0" t="n">
        <v>39</v>
      </c>
      <c r="V104" s="0" t="n">
        <v>39</v>
      </c>
    </row>
    <row r="105" customFormat="false" ht="12.8" hidden="false" customHeight="false" outlineLevel="0" collapsed="false">
      <c r="A105" s="0" t="s">
        <v>590</v>
      </c>
      <c r="B105" s="0" t="s">
        <v>478</v>
      </c>
      <c r="C105" s="0" t="n">
        <v>1.77356118914492</v>
      </c>
      <c r="D105" s="0" t="n">
        <v>53</v>
      </c>
      <c r="E105" s="0" t="n">
        <v>553.243911563957</v>
      </c>
      <c r="F105" s="0" t="n">
        <v>563.095371131718</v>
      </c>
      <c r="G105" s="0" t="n">
        <v>104</v>
      </c>
      <c r="H105" s="0" t="n">
        <v>194.346069072786</v>
      </c>
      <c r="I105" s="0" t="n">
        <v>-0.20377390962615</v>
      </c>
      <c r="J105" s="0" t="n">
        <v>0.000348445793421658</v>
      </c>
      <c r="K105" s="0" t="n">
        <v>25.9010223526669</v>
      </c>
      <c r="L105" s="0" t="n">
        <v>0.0913978945386782</v>
      </c>
      <c r="M105" s="0" t="n">
        <v>0.000188593458148544</v>
      </c>
      <c r="N105" s="0" t="n">
        <v>8.66177534861699E-009</v>
      </c>
      <c r="O105" s="0" t="n">
        <v>0.0322936663458292</v>
      </c>
      <c r="P105" s="0" t="n">
        <v>0.0731259582341132</v>
      </c>
      <c r="Q105" s="0" t="n">
        <v>7.50341304781641</v>
      </c>
      <c r="R105" s="0" t="n">
        <v>-2.22952520574658</v>
      </c>
      <c r="S105" s="0" t="n">
        <v>1.84760275802996</v>
      </c>
      <c r="T105" s="0" t="n">
        <v>35</v>
      </c>
      <c r="U105" s="0" t="n">
        <v>35</v>
      </c>
      <c r="V105" s="0" t="n">
        <v>35</v>
      </c>
    </row>
    <row r="106" customFormat="false" ht="12.8" hidden="false" customHeight="false" outlineLevel="0" collapsed="false">
      <c r="A106" s="0" t="s">
        <v>591</v>
      </c>
      <c r="B106" s="0" t="s">
        <v>480</v>
      </c>
      <c r="C106" s="0" t="n">
        <v>2.42954788116628</v>
      </c>
      <c r="D106" s="0" t="n">
        <v>53</v>
      </c>
      <c r="E106" s="0" t="n">
        <v>275.217415140632</v>
      </c>
      <c r="F106" s="0" t="n">
        <v>285.068874708393</v>
      </c>
      <c r="G106" s="0" t="n">
        <v>105</v>
      </c>
      <c r="H106" s="0" t="n">
        <v>5.86687444280918</v>
      </c>
      <c r="I106" s="0" t="n">
        <v>0.0131732695745088</v>
      </c>
      <c r="J106" s="0" t="n">
        <v>-2.66325585884838E-005</v>
      </c>
      <c r="K106" s="0" t="n">
        <v>0.723865486617703</v>
      </c>
      <c r="L106" s="0" t="n">
        <v>0.00950249693782438</v>
      </c>
      <c r="M106" s="0" t="n">
        <v>2.02820710940394E-005</v>
      </c>
      <c r="N106" s="0" t="n">
        <v>1.52208579773614E-009</v>
      </c>
      <c r="O106" s="0" t="n">
        <v>0.174425192082904</v>
      </c>
      <c r="P106" s="0" t="n">
        <v>0.19769074128629</v>
      </c>
      <c r="Q106" s="0" t="n">
        <v>8.10492356835859</v>
      </c>
      <c r="R106" s="0" t="n">
        <v>1.38629558743376</v>
      </c>
      <c r="S106" s="0" t="n">
        <v>-1.3131084328124</v>
      </c>
      <c r="T106" s="0" t="n">
        <v>35</v>
      </c>
      <c r="U106" s="0" t="n">
        <v>35</v>
      </c>
      <c r="V106" s="0" t="n">
        <v>35</v>
      </c>
    </row>
    <row r="107" customFormat="false" ht="12.8" hidden="false" customHeight="false" outlineLevel="0" collapsed="false">
      <c r="A107" s="0" t="s">
        <v>592</v>
      </c>
      <c r="B107" s="0" t="s">
        <v>482</v>
      </c>
      <c r="C107" s="0" t="n">
        <v>0.898722810353384</v>
      </c>
      <c r="D107" s="0" t="n">
        <v>6</v>
      </c>
      <c r="E107" s="0" t="n">
        <v>67.4260980713175</v>
      </c>
      <c r="F107" s="0" t="n">
        <v>66.3848954174578</v>
      </c>
      <c r="G107" s="0" t="n">
        <v>106</v>
      </c>
      <c r="H107" s="0" t="n">
        <v>220.197941705362</v>
      </c>
      <c r="I107" s="0" t="n">
        <v>-0.528588649876051</v>
      </c>
      <c r="J107" s="0" t="n">
        <v>0.00151301641005533</v>
      </c>
      <c r="K107" s="0" t="n">
        <v>47.3388643586085</v>
      </c>
      <c r="L107" s="0" t="n">
        <v>0.540647048576656</v>
      </c>
      <c r="M107" s="0" t="n">
        <v>0.00258618624171096</v>
      </c>
      <c r="N107" s="0" t="n">
        <v>0.0432420437933792</v>
      </c>
      <c r="O107" s="0" t="n">
        <v>0.431330611704538</v>
      </c>
      <c r="P107" s="0" t="n">
        <v>0.617734197654083</v>
      </c>
      <c r="Q107" s="0" t="n">
        <v>4.6515256478754</v>
      </c>
      <c r="R107" s="0" t="n">
        <v>-0.977696357110705</v>
      </c>
      <c r="S107" s="0" t="n">
        <v>0.58503768431401</v>
      </c>
      <c r="T107" s="0" t="n">
        <v>2</v>
      </c>
      <c r="U107" s="0" t="n">
        <v>2</v>
      </c>
      <c r="V107" s="0" t="n">
        <v>2</v>
      </c>
    </row>
    <row r="108" customFormat="false" ht="12.8" hidden="false" customHeight="false" outlineLevel="0" collapsed="false">
      <c r="A108" s="0"/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</row>
    <row r="109" customFormat="false" ht="12.8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</row>
    <row r="110" customFormat="false" ht="12.8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</row>
    <row r="111" customFormat="false" ht="12.8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</row>
    <row r="112" customFormat="false" ht="12.8" hidden="false" customHeight="false" outlineLevel="0" collapsed="false">
      <c r="A112" s="0"/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</row>
    <row r="113" customFormat="false" ht="12.8" hidden="false" customHeight="false" outlineLevel="0" collapsed="false">
      <c r="A113" s="0"/>
      <c r="B113" s="0"/>
      <c r="C113" s="0"/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</row>
    <row r="114" customFormat="false" ht="12.8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</row>
    <row r="115" customFormat="false" ht="12.8" hidden="false" customHeight="false" outlineLevel="0" collapsed="false">
      <c r="A115" s="0"/>
      <c r="B115" s="0"/>
      <c r="C115" s="0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</row>
    <row r="116" customFormat="false" ht="12.8" hidden="false" customHeight="false" outlineLevel="0" collapsed="false">
      <c r="A116" s="0"/>
      <c r="B116" s="0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</row>
    <row r="117" customFormat="false" ht="12.8" hidden="false" customHeight="false" outlineLevel="0" collapsed="false">
      <c r="A117" s="0"/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</row>
    <row r="118" customFormat="false" ht="12.8" hidden="false" customHeight="false" outlineLevel="0" collapsed="false">
      <c r="A118" s="0"/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</row>
    <row r="119" customFormat="false" ht="12.8" hidden="false" customHeight="false" outlineLevel="0" collapsed="false">
      <c r="A119" s="0"/>
      <c r="B119" s="0"/>
      <c r="C119" s="0"/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</row>
    <row r="120" customFormat="false" ht="12.8" hidden="false" customHeight="false" outlineLevel="0" collapsed="false">
      <c r="A120" s="0"/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</row>
    <row r="121" customFormat="false" ht="12.8" hidden="false" customHeight="false" outlineLevel="0" collapsed="false">
      <c r="A121" s="0"/>
      <c r="B121" s="0"/>
      <c r="C121" s="0"/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</row>
    <row r="122" customFormat="false" ht="12.8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</row>
    <row r="123" customFormat="false" ht="12.8" hidden="false" customHeight="false" outlineLevel="0" collapsed="false">
      <c r="A123" s="0"/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24" activeCellId="0" sqref="J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6" width="3.63"/>
    <col collapsed="false" customWidth="true" hidden="false" outlineLevel="0" max="2" min="2" style="6" width="22.91"/>
    <col collapsed="false" customWidth="true" hidden="false" outlineLevel="0" max="4" min="3" style="6" width="16.87"/>
    <col collapsed="false" customWidth="true" hidden="false" outlineLevel="0" max="5" min="5" style="6" width="17.86"/>
    <col collapsed="false" customWidth="true" hidden="false" outlineLevel="0" max="6" min="6" style="6" width="3.63"/>
    <col collapsed="false" customWidth="true" hidden="false" outlineLevel="0" max="8" min="7" style="6" width="17.86"/>
    <col collapsed="false" customWidth="true" hidden="false" outlineLevel="0" max="9" min="9" style="6" width="7.87"/>
    <col collapsed="false" customWidth="true" hidden="false" outlineLevel="0" max="10" min="10" style="6" width="16.87"/>
    <col collapsed="false" customWidth="true" hidden="false" outlineLevel="0" max="11" min="11" style="6" width="17.86"/>
    <col collapsed="false" customWidth="true" hidden="false" outlineLevel="0" max="12" min="12" style="6" width="20.63"/>
    <col collapsed="false" customWidth="true" hidden="false" outlineLevel="0" max="13" min="13" style="6" width="5.1"/>
    <col collapsed="false" customWidth="true" hidden="false" outlineLevel="0" max="14" min="14" style="6" width="8.53"/>
    <col collapsed="false" customWidth="true" hidden="false" outlineLevel="0" max="15" min="15" style="6" width="14.42"/>
    <col collapsed="false" customWidth="true" hidden="false" outlineLevel="0" max="16" min="16" style="6" width="8.86"/>
    <col collapsed="false" customWidth="false" hidden="false" outlineLevel="0" max="64" min="17" style="6" width="11.52"/>
  </cols>
  <sheetData>
    <row r="1" customFormat="false" ht="12.8" hidden="false" customHeight="false" outlineLevel="0" collapsed="false">
      <c r="A1" s="0"/>
      <c r="B1" s="0" t="s">
        <v>593</v>
      </c>
      <c r="C1" s="0" t="s">
        <v>256</v>
      </c>
      <c r="D1" s="0" t="s">
        <v>257</v>
      </c>
      <c r="E1" s="0" t="s">
        <v>594</v>
      </c>
      <c r="F1" s="0" t="s">
        <v>595</v>
      </c>
      <c r="G1" s="0" t="s">
        <v>596</v>
      </c>
      <c r="H1" s="0" t="s">
        <v>597</v>
      </c>
      <c r="I1" s="0" t="s">
        <v>598</v>
      </c>
      <c r="J1" s="0" t="s">
        <v>599</v>
      </c>
      <c r="K1" s="0" t="s">
        <v>600</v>
      </c>
      <c r="L1" s="0" t="s">
        <v>601</v>
      </c>
      <c r="M1" s="0" t="s">
        <v>602</v>
      </c>
      <c r="N1" s="0" t="s">
        <v>259</v>
      </c>
      <c r="O1" s="0" t="s">
        <v>260</v>
      </c>
      <c r="P1" s="0" t="s">
        <v>603</v>
      </c>
    </row>
    <row r="2" customFormat="false" ht="12.8" hidden="false" customHeight="false" outlineLevel="0" collapsed="false">
      <c r="A2" s="0" t="s">
        <v>604</v>
      </c>
      <c r="B2" s="0" t="s">
        <v>4</v>
      </c>
      <c r="C2" s="0" t="n">
        <v>782.309333333333</v>
      </c>
      <c r="D2" s="0" t="n">
        <v>792.326833333333</v>
      </c>
      <c r="E2" s="0" t="n">
        <v>883.6202</v>
      </c>
      <c r="F2" s="0" t="n">
        <v>1</v>
      </c>
      <c r="G2" s="0" t="n">
        <v>21765.7276449813</v>
      </c>
      <c r="H2" s="0" t="n">
        <v>10882.8638224907</v>
      </c>
      <c r="I2" s="0" t="n">
        <v>2</v>
      </c>
      <c r="J2" s="0" t="n">
        <v>111.446733505995</v>
      </c>
      <c r="K2" s="0" t="n">
        <v>16.6443353964298</v>
      </c>
      <c r="L2" s="0" t="n">
        <v>4.73133375815999E-007</v>
      </c>
      <c r="M2" s="0" t="n">
        <v>1</v>
      </c>
      <c r="N2" s="0" t="s">
        <v>262</v>
      </c>
      <c r="O2" s="0" t="s">
        <v>264</v>
      </c>
      <c r="P2" s="0" t="s">
        <v>264</v>
      </c>
    </row>
    <row r="3" customFormat="false" ht="12.8" hidden="false" customHeight="false" outlineLevel="0" collapsed="false">
      <c r="A3" s="0" t="s">
        <v>605</v>
      </c>
      <c r="B3" s="0" t="s">
        <v>7</v>
      </c>
      <c r="C3" s="0" t="n">
        <v>36.2329823633157</v>
      </c>
      <c r="D3" s="0" t="n">
        <v>38.0601785714286</v>
      </c>
      <c r="E3" s="0" t="n">
        <v>36.6367</v>
      </c>
      <c r="F3" s="0" t="n">
        <v>2</v>
      </c>
      <c r="G3" s="0" t="n">
        <v>45.8997540093138</v>
      </c>
      <c r="H3" s="0" t="n">
        <v>22.9498770046569</v>
      </c>
      <c r="I3" s="0" t="n">
        <v>2</v>
      </c>
      <c r="J3" s="0" t="n">
        <v>112.17133389169</v>
      </c>
      <c r="K3" s="0" t="n">
        <v>11.9483920849899</v>
      </c>
      <c r="L3" s="0" t="n">
        <v>1.97625542066946E-005</v>
      </c>
      <c r="M3" s="0" t="n">
        <v>2</v>
      </c>
      <c r="N3" s="0" t="s">
        <v>262</v>
      </c>
      <c r="O3" s="0" t="s">
        <v>264</v>
      </c>
      <c r="P3" s="0" t="s">
        <v>264</v>
      </c>
    </row>
    <row r="4" customFormat="false" ht="12.8" hidden="false" customHeight="false" outlineLevel="0" collapsed="false">
      <c r="A4" s="0" t="s">
        <v>606</v>
      </c>
      <c r="B4" s="0" t="s">
        <v>10</v>
      </c>
      <c r="C4" s="0" t="n">
        <v>52.5244473150963</v>
      </c>
      <c r="D4" s="0" t="n">
        <v>51.6903264208909</v>
      </c>
      <c r="E4" s="0" t="n">
        <v>52.99886</v>
      </c>
      <c r="F4" s="0" t="n">
        <v>3</v>
      </c>
      <c r="G4" s="0" t="n">
        <v>5.84578993025879</v>
      </c>
      <c r="H4" s="0" t="n">
        <v>2.9228949651294</v>
      </c>
      <c r="I4" s="0" t="n">
        <v>2</v>
      </c>
      <c r="J4" s="0" t="n">
        <v>113.520336204694</v>
      </c>
      <c r="K4" s="0" t="n">
        <v>1.78827666747069</v>
      </c>
      <c r="L4" s="0" t="n">
        <v>0.171927200662756</v>
      </c>
      <c r="M4" s="0" t="n">
        <v>3</v>
      </c>
      <c r="N4" s="0" t="s">
        <v>263</v>
      </c>
      <c r="O4" s="0" t="s">
        <v>263</v>
      </c>
      <c r="P4" s="0" t="s">
        <v>263</v>
      </c>
    </row>
    <row r="5" customFormat="false" ht="12.8" hidden="false" customHeight="false" outlineLevel="0" collapsed="false">
      <c r="A5" s="0" t="s">
        <v>607</v>
      </c>
      <c r="B5" s="0" t="s">
        <v>12</v>
      </c>
      <c r="C5" s="0" t="n">
        <v>1.47087650250446</v>
      </c>
      <c r="D5" s="0" t="n">
        <v>1.38673229995811</v>
      </c>
      <c r="E5" s="0" t="n">
        <v>1.48002536607549</v>
      </c>
      <c r="F5" s="0" t="n">
        <v>4</v>
      </c>
      <c r="G5" s="0" t="n">
        <v>0.102591923871787</v>
      </c>
      <c r="H5" s="0" t="n">
        <v>0.0512959619358936</v>
      </c>
      <c r="I5" s="0" t="n">
        <v>2</v>
      </c>
      <c r="J5" s="0" t="n">
        <v>118.092840810634</v>
      </c>
      <c r="K5" s="0" t="n">
        <v>22.3623052205285</v>
      </c>
      <c r="L5" s="0" t="n">
        <v>5.81245850405194E-009</v>
      </c>
      <c r="M5" s="0" t="n">
        <v>4</v>
      </c>
      <c r="N5" s="0" t="s">
        <v>264</v>
      </c>
      <c r="O5" s="0" t="s">
        <v>262</v>
      </c>
      <c r="P5" s="0" t="s">
        <v>262</v>
      </c>
    </row>
    <row r="6" customFormat="false" ht="12.8" hidden="false" customHeight="false" outlineLevel="0" collapsed="false">
      <c r="A6" s="0" t="s">
        <v>608</v>
      </c>
      <c r="B6" s="0" t="s">
        <v>14</v>
      </c>
      <c r="C6" s="0" t="n">
        <v>2221.31432432432</v>
      </c>
      <c r="D6" s="0" t="n">
        <v>2534.80571428571</v>
      </c>
      <c r="E6" s="0" t="n">
        <v>2092.71022727273</v>
      </c>
      <c r="F6" s="0" t="n">
        <v>5</v>
      </c>
      <c r="G6" s="0" t="n">
        <v>131215.247230903</v>
      </c>
      <c r="H6" s="0" t="n">
        <v>65607.6236154514</v>
      </c>
      <c r="I6" s="0" t="n">
        <v>2</v>
      </c>
      <c r="J6" s="0" t="n">
        <v>87.6915514757797</v>
      </c>
      <c r="K6" s="0" t="n">
        <v>27.4105707127687</v>
      </c>
      <c r="L6" s="0" t="n">
        <v>5.66383210264286E-010</v>
      </c>
      <c r="M6" s="0" t="n">
        <v>5</v>
      </c>
      <c r="N6" s="0" t="s">
        <v>268</v>
      </c>
      <c r="O6" s="0" t="s">
        <v>269</v>
      </c>
      <c r="P6" s="0" t="s">
        <v>609</v>
      </c>
    </row>
    <row r="7" customFormat="false" ht="12.8" hidden="false" customHeight="false" outlineLevel="0" collapsed="false">
      <c r="A7" s="0" t="s">
        <v>610</v>
      </c>
      <c r="B7" s="0" t="s">
        <v>15</v>
      </c>
      <c r="C7" s="0" t="n">
        <v>77.295025025025</v>
      </c>
      <c r="D7" s="0" t="n">
        <v>86.2947442680776</v>
      </c>
      <c r="E7" s="0" t="n">
        <v>73.8881818181818</v>
      </c>
      <c r="F7" s="0" t="n">
        <v>6</v>
      </c>
      <c r="G7" s="0" t="n">
        <v>216.968758394529</v>
      </c>
      <c r="H7" s="0" t="n">
        <v>108.484379197264</v>
      </c>
      <c r="I7" s="0" t="n">
        <v>2</v>
      </c>
      <c r="J7" s="0" t="n">
        <v>88.2020198517056</v>
      </c>
      <c r="K7" s="0" t="n">
        <v>30.5152064356563</v>
      </c>
      <c r="L7" s="0" t="n">
        <v>8.4723640177077E-011</v>
      </c>
      <c r="M7" s="0" t="n">
        <v>6</v>
      </c>
      <c r="N7" s="0" t="s">
        <v>268</v>
      </c>
      <c r="O7" s="0" t="s">
        <v>269</v>
      </c>
      <c r="P7" s="0" t="s">
        <v>609</v>
      </c>
    </row>
    <row r="8" customFormat="false" ht="12.8" hidden="false" customHeight="false" outlineLevel="0" collapsed="false">
      <c r="A8" s="0" t="s">
        <v>611</v>
      </c>
      <c r="B8" s="0" t="s">
        <v>16</v>
      </c>
      <c r="C8" s="0" t="n">
        <v>146.201451451451</v>
      </c>
      <c r="D8" s="0" t="n">
        <v>151.714488536155</v>
      </c>
      <c r="E8" s="0" t="n">
        <v>149.038181818182</v>
      </c>
      <c r="F8" s="0" t="n">
        <v>7</v>
      </c>
      <c r="G8" s="0" t="n">
        <v>78.5731155953931</v>
      </c>
      <c r="H8" s="0" t="n">
        <v>39.2865577976965</v>
      </c>
      <c r="I8" s="0" t="n">
        <v>2</v>
      </c>
      <c r="J8" s="0" t="n">
        <v>87.6312403989758</v>
      </c>
      <c r="K8" s="0" t="n">
        <v>5.86641459915661</v>
      </c>
      <c r="L8" s="0" t="n">
        <v>0.00406409251199607</v>
      </c>
      <c r="M8" s="0" t="n">
        <v>7</v>
      </c>
      <c r="N8" s="0" t="s">
        <v>262</v>
      </c>
      <c r="O8" s="0" t="s">
        <v>264</v>
      </c>
      <c r="P8" s="0" t="s">
        <v>267</v>
      </c>
    </row>
    <row r="9" customFormat="false" ht="12.8" hidden="false" customHeight="false" outlineLevel="0" collapsed="false">
      <c r="A9" s="0" t="s">
        <v>612</v>
      </c>
      <c r="B9" s="0" t="s">
        <v>17</v>
      </c>
      <c r="C9" s="0" t="n">
        <v>1.90086486486487</v>
      </c>
      <c r="D9" s="0" t="n">
        <v>1.757</v>
      </c>
      <c r="E9" s="0" t="n">
        <v>2.02113636363636</v>
      </c>
      <c r="F9" s="0" t="n">
        <v>8</v>
      </c>
      <c r="G9" s="0" t="n">
        <v>0.139920268026621</v>
      </c>
      <c r="H9" s="0" t="n">
        <v>0.0699601340133103</v>
      </c>
      <c r="I9" s="0" t="n">
        <v>2</v>
      </c>
      <c r="J9" s="0" t="n">
        <v>88.2168659690753</v>
      </c>
      <c r="K9" s="0" t="n">
        <v>29.55948671521</v>
      </c>
      <c r="L9" s="0" t="n">
        <v>1.49467796992858E-010</v>
      </c>
      <c r="M9" s="0" t="n">
        <v>8</v>
      </c>
      <c r="N9" s="0" t="s">
        <v>264</v>
      </c>
      <c r="O9" s="0" t="s">
        <v>264</v>
      </c>
      <c r="P9" s="0" t="s">
        <v>262</v>
      </c>
    </row>
    <row r="10" customFormat="false" ht="12.8" hidden="false" customHeight="false" outlineLevel="0" collapsed="false">
      <c r="A10" s="0" t="s">
        <v>613</v>
      </c>
      <c r="B10" s="0" t="s">
        <v>18</v>
      </c>
      <c r="C10" s="0" t="n">
        <v>1816.42648148148</v>
      </c>
      <c r="D10" s="0" t="n">
        <v>2019.4</v>
      </c>
      <c r="E10" s="0" t="n">
        <v>1867.11483333333</v>
      </c>
      <c r="F10" s="0" t="n">
        <v>9</v>
      </c>
      <c r="G10" s="0" t="n">
        <v>197355.464151555</v>
      </c>
      <c r="H10" s="0" t="n">
        <v>98677.7320757775</v>
      </c>
      <c r="I10" s="0" t="n">
        <v>2</v>
      </c>
      <c r="J10" s="0" t="n">
        <v>121.324607575761</v>
      </c>
      <c r="K10" s="0" t="n">
        <v>43.8247389764315</v>
      </c>
      <c r="L10" s="0" t="n">
        <v>4.73139220566522E-015</v>
      </c>
      <c r="M10" s="0" t="n">
        <v>9</v>
      </c>
      <c r="N10" s="0" t="s">
        <v>268</v>
      </c>
      <c r="O10" s="0" t="s">
        <v>269</v>
      </c>
      <c r="P10" s="0" t="s">
        <v>609</v>
      </c>
    </row>
    <row r="11" customFormat="false" ht="12.8" hidden="false" customHeight="false" outlineLevel="0" collapsed="false">
      <c r="A11" s="0" t="s">
        <v>614</v>
      </c>
      <c r="B11" s="0" t="s">
        <v>19</v>
      </c>
      <c r="C11" s="0" t="n">
        <v>55.0870990009976</v>
      </c>
      <c r="D11" s="0" t="n">
        <v>58.8340030971738</v>
      </c>
      <c r="E11" s="0" t="n">
        <v>56.1705476190476</v>
      </c>
      <c r="F11" s="0" t="n">
        <v>10</v>
      </c>
      <c r="G11" s="0" t="n">
        <v>221.765198954051</v>
      </c>
      <c r="H11" s="0" t="n">
        <v>110.882599477025</v>
      </c>
      <c r="I11" s="0" t="n">
        <v>2</v>
      </c>
      <c r="J11" s="0" t="n">
        <v>121.413954644424</v>
      </c>
      <c r="K11" s="0" t="n">
        <v>50.5415671333777</v>
      </c>
      <c r="L11" s="0" t="n">
        <v>1.07320299396485E-016</v>
      </c>
      <c r="M11" s="0" t="n">
        <v>10</v>
      </c>
      <c r="N11" s="0" t="s">
        <v>268</v>
      </c>
      <c r="O11" s="0" t="s">
        <v>269</v>
      </c>
      <c r="P11" s="0" t="s">
        <v>609</v>
      </c>
    </row>
    <row r="12" customFormat="false" ht="12.8" hidden="false" customHeight="false" outlineLevel="0" collapsed="false">
      <c r="A12" s="0" t="s">
        <v>615</v>
      </c>
      <c r="B12" s="0" t="s">
        <v>20</v>
      </c>
      <c r="C12" s="0" t="n">
        <v>95.5548849518371</v>
      </c>
      <c r="D12" s="0" t="n">
        <v>93.245431475029</v>
      </c>
      <c r="E12" s="0" t="n">
        <v>99.0535546428572</v>
      </c>
      <c r="F12" s="0" t="n">
        <v>11</v>
      </c>
      <c r="G12" s="0" t="n">
        <v>27.4434697689909</v>
      </c>
      <c r="H12" s="0" t="n">
        <v>13.7217348844955</v>
      </c>
      <c r="I12" s="0" t="n">
        <v>2</v>
      </c>
      <c r="J12" s="0" t="n">
        <v>121.103446581156</v>
      </c>
      <c r="K12" s="0" t="n">
        <v>7.58477388493325</v>
      </c>
      <c r="L12" s="0" t="n">
        <v>0.000787997114674074</v>
      </c>
      <c r="M12" s="0" t="n">
        <v>11</v>
      </c>
      <c r="N12" s="0" t="s">
        <v>262</v>
      </c>
      <c r="O12" s="0" t="s">
        <v>264</v>
      </c>
      <c r="P12" s="0" t="s">
        <v>264</v>
      </c>
    </row>
    <row r="13" customFormat="false" ht="12.8" hidden="false" customHeight="false" outlineLevel="0" collapsed="false">
      <c r="A13" s="0" t="s">
        <v>616</v>
      </c>
      <c r="B13" s="0" t="s">
        <v>21</v>
      </c>
      <c r="C13" s="0" t="n">
        <v>1.76803052893149</v>
      </c>
      <c r="D13" s="0" t="n">
        <v>1.57758333333333</v>
      </c>
      <c r="E13" s="0" t="n">
        <v>1.76964238550021</v>
      </c>
      <c r="F13" s="0" t="n">
        <v>12</v>
      </c>
      <c r="G13" s="0" t="n">
        <v>0.21272586972332</v>
      </c>
      <c r="H13" s="0" t="n">
        <v>0.10636293486166</v>
      </c>
      <c r="I13" s="0" t="n">
        <v>2</v>
      </c>
      <c r="J13" s="0" t="n">
        <v>122.922854654149</v>
      </c>
      <c r="K13" s="0" t="n">
        <v>36.4628798803468</v>
      </c>
      <c r="L13" s="0" t="n">
        <v>3.69061740960879E-013</v>
      </c>
      <c r="M13" s="0" t="n">
        <v>12</v>
      </c>
      <c r="N13" s="0" t="s">
        <v>264</v>
      </c>
      <c r="O13" s="0" t="s">
        <v>264</v>
      </c>
      <c r="P13" s="0" t="s">
        <v>262</v>
      </c>
    </row>
    <row r="14" customFormat="false" ht="12.8" hidden="false" customHeight="false" outlineLevel="0" collapsed="false">
      <c r="A14" s="0" t="s">
        <v>617</v>
      </c>
      <c r="B14" s="0" t="s">
        <v>22</v>
      </c>
      <c r="C14" s="0" t="n">
        <v>4.378</v>
      </c>
      <c r="D14" s="0" t="n">
        <v>3.21</v>
      </c>
      <c r="E14" s="0" t="n">
        <v>2.94857142857143</v>
      </c>
      <c r="F14" s="0" t="n">
        <v>13</v>
      </c>
      <c r="G14" s="0" t="n">
        <v>15.0137171438942</v>
      </c>
      <c r="H14" s="0" t="n">
        <v>7.50685857194709</v>
      </c>
      <c r="I14" s="0" t="n">
        <v>2</v>
      </c>
      <c r="J14" s="0" t="n">
        <v>19.8612497334739</v>
      </c>
      <c r="K14" s="0" t="n">
        <v>6.23127241083215</v>
      </c>
      <c r="L14" s="0" t="n">
        <v>0.00793443996872777</v>
      </c>
      <c r="M14" s="0" t="n">
        <v>13</v>
      </c>
      <c r="N14" s="0" t="s">
        <v>264</v>
      </c>
      <c r="O14" s="0" t="s">
        <v>267</v>
      </c>
      <c r="P14" s="0" t="s">
        <v>262</v>
      </c>
    </row>
    <row r="15" customFormat="false" ht="12.8" hidden="false" customHeight="false" outlineLevel="0" collapsed="false">
      <c r="A15" s="0" t="s">
        <v>618</v>
      </c>
      <c r="B15" s="0" t="s">
        <v>266</v>
      </c>
      <c r="C15" s="0" t="n">
        <v>71.59625</v>
      </c>
      <c r="D15" s="0" t="n">
        <v>72.8131578947369</v>
      </c>
      <c r="E15" s="0" t="n">
        <v>77.7525</v>
      </c>
      <c r="F15" s="0" t="n">
        <v>14</v>
      </c>
      <c r="G15" s="0" t="n">
        <v>29.7334377108227</v>
      </c>
      <c r="H15" s="0" t="n">
        <v>14.8667188554114</v>
      </c>
      <c r="I15" s="0" t="n">
        <v>2</v>
      </c>
      <c r="J15" s="0" t="n">
        <v>24.0566554942165</v>
      </c>
      <c r="K15" s="0" t="n">
        <v>8.10378775526267</v>
      </c>
      <c r="L15" s="0" t="n">
        <v>0.00203917082905676</v>
      </c>
      <c r="M15" s="0" t="n">
        <v>14</v>
      </c>
      <c r="N15" s="0" t="s">
        <v>262</v>
      </c>
      <c r="O15" s="0" t="s">
        <v>264</v>
      </c>
      <c r="P15" s="0" t="s">
        <v>267</v>
      </c>
    </row>
    <row r="16" customFormat="false" ht="12.8" hidden="false" customHeight="false" outlineLevel="0" collapsed="false">
      <c r="A16" s="0" t="s">
        <v>619</v>
      </c>
      <c r="B16" s="0" t="s">
        <v>620</v>
      </c>
      <c r="C16" s="0" t="n">
        <v>63.17</v>
      </c>
      <c r="D16" s="0" t="n">
        <v>60.625</v>
      </c>
      <c r="E16" s="0" t="n">
        <v>68.555</v>
      </c>
      <c r="F16" s="0" t="n">
        <v>15</v>
      </c>
      <c r="G16" s="0" t="n">
        <v>4.94672069340198</v>
      </c>
      <c r="H16" s="0" t="n">
        <v>2.47336034670099</v>
      </c>
      <c r="I16" s="0" t="n">
        <v>2</v>
      </c>
      <c r="J16" s="0" t="n">
        <v>16.2947945168486</v>
      </c>
      <c r="K16" s="0" t="n">
        <v>3.58500658423948</v>
      </c>
      <c r="L16" s="0" t="n">
        <v>0.0512521498597881</v>
      </c>
      <c r="M16" s="0" t="n">
        <v>15</v>
      </c>
      <c r="N16" s="0" t="s">
        <v>263</v>
      </c>
      <c r="O16" s="0" t="s">
        <v>263</v>
      </c>
      <c r="P16" s="0" t="s">
        <v>263</v>
      </c>
    </row>
    <row r="17" customFormat="false" ht="12.8" hidden="false" customHeight="false" outlineLevel="0" collapsed="false">
      <c r="A17" s="0" t="s">
        <v>621</v>
      </c>
      <c r="B17" s="0" t="s">
        <v>622</v>
      </c>
      <c r="C17" s="0" t="n">
        <v>68.2366666666667</v>
      </c>
      <c r="D17" s="0" t="n">
        <v>71.81</v>
      </c>
      <c r="E17" s="0" t="n">
        <v>77.19</v>
      </c>
      <c r="F17" s="0" t="n">
        <v>16</v>
      </c>
      <c r="G17" s="0" t="n">
        <v>52.8017254305706</v>
      </c>
      <c r="H17" s="0" t="n">
        <v>26.4008627152853</v>
      </c>
      <c r="I17" s="0" t="n">
        <v>2</v>
      </c>
      <c r="J17" s="0" t="n">
        <v>4.00835612626381</v>
      </c>
      <c r="K17" s="0" t="n">
        <v>29.2631078676309</v>
      </c>
      <c r="L17" s="0" t="n">
        <v>0.0040616936676591</v>
      </c>
      <c r="M17" s="0" t="n">
        <v>16</v>
      </c>
      <c r="N17" s="0" t="s">
        <v>262</v>
      </c>
      <c r="O17" s="0" t="s">
        <v>264</v>
      </c>
      <c r="P17" s="0" t="s">
        <v>267</v>
      </c>
    </row>
    <row r="18" customFormat="false" ht="12.8" hidden="false" customHeight="false" outlineLevel="0" collapsed="false">
      <c r="A18" s="0" t="s">
        <v>623</v>
      </c>
      <c r="B18" s="0" t="s">
        <v>270</v>
      </c>
      <c r="C18" s="0" t="n">
        <v>73.638</v>
      </c>
      <c r="D18" s="0" t="n">
        <v>75.9316666666667</v>
      </c>
      <c r="E18" s="0" t="n">
        <v>73.5925</v>
      </c>
      <c r="F18" s="0" t="n">
        <v>17</v>
      </c>
      <c r="G18" s="0" t="n">
        <v>5.74602777573494</v>
      </c>
      <c r="H18" s="0" t="n">
        <v>2.87301388786747</v>
      </c>
      <c r="I18" s="0" t="n">
        <v>2</v>
      </c>
      <c r="J18" s="0" t="n">
        <v>15.7053533385514</v>
      </c>
      <c r="K18" s="0" t="n">
        <v>1.17564601966301</v>
      </c>
      <c r="L18" s="0" t="n">
        <v>0.33435772989247</v>
      </c>
      <c r="M18" s="0" t="n">
        <v>17</v>
      </c>
      <c r="N18" s="0" t="s">
        <v>263</v>
      </c>
      <c r="O18" s="0" t="s">
        <v>263</v>
      </c>
      <c r="P18" s="0" t="s">
        <v>263</v>
      </c>
    </row>
    <row r="19" customFormat="false" ht="12.8" hidden="false" customHeight="false" outlineLevel="0" collapsed="false">
      <c r="A19" s="0" t="s">
        <v>624</v>
      </c>
      <c r="B19" s="0" t="s">
        <v>625</v>
      </c>
      <c r="C19" s="0" t="n">
        <v>4.8375</v>
      </c>
      <c r="D19" s="0" t="e">
        <f aca="false">#N/A</f>
        <v>#N/A</v>
      </c>
      <c r="E19" s="0" t="n">
        <v>4.62666666666667</v>
      </c>
      <c r="F19" s="0" t="n">
        <v>18</v>
      </c>
      <c r="G19" s="0" t="n">
        <v>0.577980378796336</v>
      </c>
      <c r="H19" s="0" t="n">
        <v>0.577980378796336</v>
      </c>
      <c r="I19" s="0" t="n">
        <v>1</v>
      </c>
      <c r="J19" s="0" t="n">
        <v>6.00073294946681</v>
      </c>
      <c r="K19" s="0" t="n">
        <v>7.61148415699274</v>
      </c>
      <c r="L19" s="0" t="n">
        <v>0.0328980624274928</v>
      </c>
      <c r="M19" s="0" t="n">
        <v>18</v>
      </c>
      <c r="N19" s="0" t="s">
        <v>264</v>
      </c>
      <c r="O19" s="0" t="e">
        <f aca="false">#N/A</f>
        <v>#N/A</v>
      </c>
      <c r="P19" s="0" t="s">
        <v>262</v>
      </c>
    </row>
    <row r="20" customFormat="false" ht="12.8" hidden="false" customHeight="false" outlineLevel="0" collapsed="false">
      <c r="A20" s="0" t="s">
        <v>626</v>
      </c>
      <c r="B20" s="0" t="s">
        <v>627</v>
      </c>
      <c r="C20" s="0" t="n">
        <v>4.29142857142857</v>
      </c>
      <c r="D20" s="0" t="e">
        <f aca="false">#N/A</f>
        <v>#N/A</v>
      </c>
      <c r="E20" s="0" t="n">
        <v>4.59555555555556</v>
      </c>
      <c r="F20" s="0" t="n">
        <v>19</v>
      </c>
      <c r="G20" s="0" t="n">
        <v>0.544546700234647</v>
      </c>
      <c r="H20" s="0" t="n">
        <v>0.544546700234647</v>
      </c>
      <c r="I20" s="0" t="n">
        <v>1</v>
      </c>
      <c r="J20" s="0" t="n">
        <v>9.00545644835344</v>
      </c>
      <c r="K20" s="0" t="n">
        <v>9.66051452322972</v>
      </c>
      <c r="L20" s="0" t="n">
        <v>0.0125474591360078</v>
      </c>
      <c r="M20" s="0" t="n">
        <v>19</v>
      </c>
      <c r="N20" s="0" t="s">
        <v>264</v>
      </c>
      <c r="O20" s="0" t="e">
        <f aca="false">#N/A</f>
        <v>#N/A</v>
      </c>
      <c r="P20" s="0" t="s">
        <v>262</v>
      </c>
    </row>
    <row r="21" customFormat="false" ht="12.8" hidden="false" customHeight="false" outlineLevel="0" collapsed="false">
      <c r="A21" s="0" t="s">
        <v>628</v>
      </c>
      <c r="B21" s="0" t="s">
        <v>629</v>
      </c>
      <c r="C21" s="0" t="n">
        <v>7.50166666666667</v>
      </c>
      <c r="D21" s="0" t="e">
        <f aca="false">#N/A</f>
        <v>#N/A</v>
      </c>
      <c r="E21" s="0" t="n">
        <v>7.41083333333333</v>
      </c>
      <c r="F21" s="0" t="n">
        <v>20</v>
      </c>
      <c r="G21" s="0" t="n">
        <v>0.0369517533950756</v>
      </c>
      <c r="H21" s="0" t="n">
        <v>0.0369517533950756</v>
      </c>
      <c r="I21" s="0" t="n">
        <v>1</v>
      </c>
      <c r="J21" s="0" t="n">
        <v>12.5170924339349</v>
      </c>
      <c r="K21" s="0" t="n">
        <v>0.076115011924585</v>
      </c>
      <c r="L21" s="0" t="n">
        <v>0.787135135226255</v>
      </c>
      <c r="M21" s="0" t="n">
        <v>20</v>
      </c>
      <c r="N21" s="0" t="s">
        <v>263</v>
      </c>
      <c r="O21" s="0" t="e">
        <f aca="false">#N/A</f>
        <v>#N/A</v>
      </c>
      <c r="P21" s="0" t="s">
        <v>263</v>
      </c>
    </row>
    <row r="22" customFormat="false" ht="12.8" hidden="false" customHeight="false" outlineLevel="0" collapsed="false">
      <c r="A22" s="0" t="s">
        <v>630</v>
      </c>
      <c r="B22" s="0" t="s">
        <v>631</v>
      </c>
      <c r="C22" s="0" t="n">
        <v>5.53666666666667</v>
      </c>
      <c r="D22" s="0" t="n">
        <v>5.30666666666667</v>
      </c>
      <c r="E22" s="0" t="n">
        <v>5.3575</v>
      </c>
      <c r="F22" s="0" t="n">
        <v>21</v>
      </c>
      <c r="G22" s="0" t="n">
        <v>0.0920831936498532</v>
      </c>
      <c r="H22" s="0" t="n">
        <v>0.0460415968249266</v>
      </c>
      <c r="I22" s="0" t="n">
        <v>2</v>
      </c>
      <c r="J22" s="0" t="n">
        <v>7.0621057914406</v>
      </c>
      <c r="K22" s="0" t="n">
        <v>6.60375235564609</v>
      </c>
      <c r="L22" s="0" t="n">
        <v>0.0241596916139935</v>
      </c>
      <c r="M22" s="0" t="n">
        <v>21</v>
      </c>
      <c r="N22" s="0" t="s">
        <v>264</v>
      </c>
      <c r="O22" s="0" t="s">
        <v>267</v>
      </c>
      <c r="P22" s="0" t="s">
        <v>262</v>
      </c>
    </row>
    <row r="23" customFormat="false" ht="12.8" hidden="false" customHeight="false" outlineLevel="0" collapsed="false">
      <c r="A23" s="0" t="s">
        <v>632</v>
      </c>
      <c r="B23" s="0" t="s">
        <v>633</v>
      </c>
      <c r="C23" s="0" t="n">
        <v>7.25</v>
      </c>
      <c r="D23" s="0" t="e">
        <f aca="false">#N/A</f>
        <v>#N/A</v>
      </c>
      <c r="E23" s="0" t="n">
        <v>7.1175</v>
      </c>
      <c r="F23" s="0" t="n">
        <v>22</v>
      </c>
      <c r="G23" s="0" t="n">
        <v>0.0234083333333334</v>
      </c>
      <c r="H23" s="0" t="n">
        <v>0.0234083333333334</v>
      </c>
      <c r="I23" s="0" t="n">
        <v>1</v>
      </c>
      <c r="J23" s="0" t="n">
        <v>4.00000142021564</v>
      </c>
      <c r="K23" s="0" t="n">
        <v>129.149492373538</v>
      </c>
      <c r="L23" s="0" t="n">
        <v>0.0003418793960958</v>
      </c>
      <c r="M23" s="0" t="n">
        <v>22</v>
      </c>
      <c r="N23" s="0" t="s">
        <v>264</v>
      </c>
      <c r="O23" s="0" t="e">
        <f aca="false">#N/A</f>
        <v>#N/A</v>
      </c>
      <c r="P23" s="0" t="s">
        <v>262</v>
      </c>
    </row>
    <row r="24" customFormat="false" ht="12.8" hidden="false" customHeight="false" outlineLevel="0" collapsed="false">
      <c r="A24" s="0" t="s">
        <v>634</v>
      </c>
      <c r="B24" s="0" t="s">
        <v>635</v>
      </c>
      <c r="C24" s="0" t="n">
        <v>8.065</v>
      </c>
      <c r="D24" s="0" t="e">
        <f aca="false">#N/A</f>
        <v>#N/A</v>
      </c>
      <c r="E24" s="0" t="n">
        <v>7.32142857142857</v>
      </c>
      <c r="F24" s="0" t="n">
        <v>23</v>
      </c>
      <c r="G24" s="0" t="n">
        <v>1.30590851509986</v>
      </c>
      <c r="H24" s="0" t="n">
        <v>1.30590851509986</v>
      </c>
      <c r="I24" s="0" t="n">
        <v>1</v>
      </c>
      <c r="J24" s="0" t="n">
        <v>8.04806767052337</v>
      </c>
      <c r="K24" s="0" t="n">
        <v>69.1979316049606</v>
      </c>
      <c r="L24" s="0" t="n">
        <v>3.17885868541131E-005</v>
      </c>
      <c r="M24" s="0" t="n">
        <v>23</v>
      </c>
      <c r="N24" s="0" t="s">
        <v>264</v>
      </c>
      <c r="O24" s="0" t="e">
        <f aca="false">#N/A</f>
        <v>#N/A</v>
      </c>
      <c r="P24" s="0" t="s">
        <v>262</v>
      </c>
    </row>
    <row r="25" customFormat="false" ht="12.8" hidden="false" customHeight="false" outlineLevel="0" collapsed="false">
      <c r="A25" s="0" t="s">
        <v>636</v>
      </c>
      <c r="B25" s="0" t="s">
        <v>637</v>
      </c>
      <c r="C25" s="0" t="n">
        <v>7.09</v>
      </c>
      <c r="D25" s="0" t="e">
        <f aca="false">#N/A</f>
        <v>#N/A</v>
      </c>
      <c r="E25" s="0" t="n">
        <v>6.53</v>
      </c>
      <c r="F25" s="0" t="n">
        <v>24</v>
      </c>
      <c r="G25" s="0" t="n">
        <v>0.718851653708527</v>
      </c>
      <c r="H25" s="0" t="n">
        <v>0.718851653708527</v>
      </c>
      <c r="I25" s="0" t="n">
        <v>1</v>
      </c>
      <c r="J25" s="0" t="n">
        <v>8.07760692799499</v>
      </c>
      <c r="K25" s="0" t="n">
        <v>58.0311001280966</v>
      </c>
      <c r="L25" s="0" t="n">
        <v>5.88870349783239E-005</v>
      </c>
      <c r="M25" s="0" t="n">
        <v>24</v>
      </c>
      <c r="N25" s="0" t="s">
        <v>264</v>
      </c>
      <c r="O25" s="0" t="e">
        <f aca="false">#N/A</f>
        <v>#N/A</v>
      </c>
      <c r="P25" s="0" t="s">
        <v>262</v>
      </c>
    </row>
    <row r="26" customFormat="false" ht="12.8" hidden="false" customHeight="false" outlineLevel="0" collapsed="false">
      <c r="A26" s="0" t="s">
        <v>638</v>
      </c>
      <c r="B26" s="0" t="s">
        <v>639</v>
      </c>
      <c r="C26" s="0" t="n">
        <v>8.32666666666667</v>
      </c>
      <c r="D26" s="0" t="n">
        <v>8.08666666666667</v>
      </c>
      <c r="E26" s="0" t="n">
        <v>7.99692307692308</v>
      </c>
      <c r="F26" s="0" t="n">
        <v>25</v>
      </c>
      <c r="G26" s="0" t="n">
        <v>0.549803892277437</v>
      </c>
      <c r="H26" s="0" t="n">
        <v>0.274901946138718</v>
      </c>
      <c r="I26" s="0" t="n">
        <v>2</v>
      </c>
      <c r="J26" s="0" t="n">
        <v>17.7205227750897</v>
      </c>
      <c r="K26" s="0" t="n">
        <v>2.33381828037095</v>
      </c>
      <c r="L26" s="0" t="n">
        <v>0.125983185615728</v>
      </c>
      <c r="M26" s="0" t="n">
        <v>25</v>
      </c>
      <c r="N26" s="0" t="s">
        <v>263</v>
      </c>
      <c r="O26" s="0" t="s">
        <v>263</v>
      </c>
      <c r="P26" s="0" t="s">
        <v>263</v>
      </c>
    </row>
    <row r="27" customFormat="false" ht="12.8" hidden="false" customHeight="false" outlineLevel="0" collapsed="false">
      <c r="A27" s="0" t="s">
        <v>640</v>
      </c>
      <c r="B27" s="0" t="s">
        <v>641</v>
      </c>
      <c r="C27" s="0" t="n">
        <v>7.24333333333333</v>
      </c>
      <c r="D27" s="0" t="e">
        <f aca="false">#N/A</f>
        <v>#N/A</v>
      </c>
      <c r="E27" s="0" t="n">
        <v>6.77428571428571</v>
      </c>
      <c r="F27" s="0" t="n">
        <v>26</v>
      </c>
      <c r="G27" s="0" t="n">
        <v>0.294469293382317</v>
      </c>
      <c r="H27" s="0" t="n">
        <v>0.294469293382317</v>
      </c>
      <c r="I27" s="0" t="n">
        <v>1</v>
      </c>
      <c r="J27" s="0" t="n">
        <v>7.03443708319216</v>
      </c>
      <c r="K27" s="0" t="n">
        <v>6.06888497028498</v>
      </c>
      <c r="L27" s="0" t="n">
        <v>0.0430785399241341</v>
      </c>
      <c r="M27" s="0" t="n">
        <v>26</v>
      </c>
      <c r="N27" s="0" t="s">
        <v>263</v>
      </c>
      <c r="O27" s="0" t="e">
        <f aca="false">#N/A</f>
        <v>#N/A</v>
      </c>
      <c r="P27" s="0" t="s">
        <v>263</v>
      </c>
    </row>
    <row r="28" customFormat="false" ht="12.8" hidden="false" customHeight="false" outlineLevel="0" collapsed="false">
      <c r="A28" s="0" t="s">
        <v>642</v>
      </c>
      <c r="B28" s="0" t="s">
        <v>643</v>
      </c>
      <c r="C28" s="0" t="n">
        <v>7.746</v>
      </c>
      <c r="D28" s="0" t="n">
        <v>8.12166666666667</v>
      </c>
      <c r="E28" s="0" t="n">
        <v>7.05714285714286</v>
      </c>
      <c r="F28" s="0" t="n">
        <v>27</v>
      </c>
      <c r="G28" s="0" t="n">
        <v>0.023916481936804</v>
      </c>
      <c r="H28" s="0" t="n">
        <v>0.011958240968402</v>
      </c>
      <c r="I28" s="0" t="n">
        <v>2</v>
      </c>
      <c r="J28" s="0" t="n">
        <v>13.4882518494832</v>
      </c>
      <c r="K28" s="0" t="n">
        <v>0.12977834837567</v>
      </c>
      <c r="L28" s="0" t="n">
        <v>0.879373579595405</v>
      </c>
      <c r="M28" s="0" t="n">
        <v>27</v>
      </c>
      <c r="N28" s="0" t="s">
        <v>263</v>
      </c>
      <c r="O28" s="0" t="s">
        <v>263</v>
      </c>
      <c r="P28" s="0" t="s">
        <v>263</v>
      </c>
    </row>
    <row r="29" customFormat="false" ht="12.8" hidden="false" customHeight="false" outlineLevel="0" collapsed="false">
      <c r="A29" s="0" t="s">
        <v>644</v>
      </c>
      <c r="B29" s="0" t="s">
        <v>645</v>
      </c>
      <c r="C29" s="0" t="n">
        <v>8.2825</v>
      </c>
      <c r="D29" s="0" t="n">
        <v>8.31666666666667</v>
      </c>
      <c r="E29" s="0" t="e">
        <f aca="false">#N/A</f>
        <v>#N/A</v>
      </c>
      <c r="F29" s="0" t="n">
        <v>28</v>
      </c>
      <c r="G29" s="0" t="n">
        <v>0.00412086206341847</v>
      </c>
      <c r="H29" s="0" t="n">
        <v>0.00412086206341847</v>
      </c>
      <c r="I29" s="0" t="n">
        <v>1</v>
      </c>
      <c r="J29" s="0" t="n">
        <v>7.12075608518582</v>
      </c>
      <c r="K29" s="0" t="n">
        <v>3.17531303813754</v>
      </c>
      <c r="L29" s="0" t="n">
        <v>0.117236442444329</v>
      </c>
      <c r="M29" s="0" t="n">
        <v>28</v>
      </c>
      <c r="N29" s="0" t="s">
        <v>263</v>
      </c>
      <c r="O29" s="0" t="s">
        <v>263</v>
      </c>
      <c r="P29" s="0" t="e">
        <f aca="false">#N/A</f>
        <v>#N/A</v>
      </c>
    </row>
    <row r="30" customFormat="false" ht="12.8" hidden="false" customHeight="false" outlineLevel="0" collapsed="false">
      <c r="A30" s="0" t="s">
        <v>646</v>
      </c>
      <c r="B30" s="0" t="s">
        <v>647</v>
      </c>
      <c r="C30" s="0" t="n">
        <v>7.934</v>
      </c>
      <c r="D30" s="0" t="n">
        <v>8.42</v>
      </c>
      <c r="E30" s="0" t="n">
        <v>6.05</v>
      </c>
      <c r="F30" s="0" t="n">
        <v>29</v>
      </c>
      <c r="G30" s="0" t="n">
        <v>0.0854074957280106</v>
      </c>
      <c r="H30" s="0" t="n">
        <v>0.0427037478640053</v>
      </c>
      <c r="I30" s="0" t="n">
        <v>2</v>
      </c>
      <c r="J30" s="0" t="n">
        <v>7.99436467796653</v>
      </c>
      <c r="K30" s="0" t="n">
        <v>4.96200242280274</v>
      </c>
      <c r="L30" s="0" t="n">
        <v>0.039712707655369</v>
      </c>
      <c r="M30" s="0" t="n">
        <v>29</v>
      </c>
      <c r="N30" s="0" t="s">
        <v>263</v>
      </c>
      <c r="O30" s="0" t="s">
        <v>263</v>
      </c>
      <c r="P30" s="0" t="s">
        <v>263</v>
      </c>
    </row>
    <row r="31" customFormat="false" ht="12.8" hidden="false" customHeight="false" outlineLevel="0" collapsed="false">
      <c r="A31" s="0" t="s">
        <v>648</v>
      </c>
      <c r="B31" s="0" t="s">
        <v>649</v>
      </c>
      <c r="C31" s="0" t="n">
        <v>8.54</v>
      </c>
      <c r="D31" s="0" t="n">
        <v>8.76833333333333</v>
      </c>
      <c r="E31" s="0" t="e">
        <f aca="false">#N/A</f>
        <v>#N/A</v>
      </c>
      <c r="F31" s="0" t="n">
        <v>30</v>
      </c>
      <c r="G31" s="0" t="n">
        <v>0.00127174672875298</v>
      </c>
      <c r="H31" s="0" t="n">
        <v>0.00127174672875298</v>
      </c>
      <c r="I31" s="0" t="n">
        <v>1</v>
      </c>
      <c r="J31" s="0" t="n">
        <v>6.07372109491947</v>
      </c>
      <c r="K31" s="0" t="n">
        <v>0.136971727835915</v>
      </c>
      <c r="L31" s="0" t="n">
        <v>0.723873324637094</v>
      </c>
      <c r="M31" s="0" t="n">
        <v>30</v>
      </c>
      <c r="N31" s="0" t="s">
        <v>263</v>
      </c>
      <c r="O31" s="0" t="s">
        <v>263</v>
      </c>
      <c r="P31" s="0" t="e">
        <f aca="false">#N/A</f>
        <v>#N/A</v>
      </c>
    </row>
    <row r="32" customFormat="false" ht="12.8" hidden="false" customHeight="false" outlineLevel="0" collapsed="false">
      <c r="A32" s="0" t="s">
        <v>650</v>
      </c>
      <c r="B32" s="0" t="s">
        <v>651</v>
      </c>
      <c r="C32" s="0" t="n">
        <v>8.5225</v>
      </c>
      <c r="D32" s="0" t="e">
        <f aca="false">#N/A</f>
        <v>#N/A</v>
      </c>
      <c r="E32" s="0" t="n">
        <v>8.76571428571429</v>
      </c>
      <c r="F32" s="0" t="n">
        <v>31</v>
      </c>
      <c r="G32" s="0" t="n">
        <v>0.13795509136003</v>
      </c>
      <c r="H32" s="0" t="n">
        <v>0.13795509136003</v>
      </c>
      <c r="I32" s="0" t="n">
        <v>1</v>
      </c>
      <c r="J32" s="0" t="n">
        <v>8.51953265600668</v>
      </c>
      <c r="K32" s="0" t="n">
        <v>7.80590732070127</v>
      </c>
      <c r="L32" s="0" t="n">
        <v>0.0220348764961674</v>
      </c>
      <c r="M32" s="0" t="n">
        <v>31</v>
      </c>
      <c r="N32" s="0" t="s">
        <v>262</v>
      </c>
      <c r="O32" s="0" t="e">
        <f aca="false">#N/A</f>
        <v>#N/A</v>
      </c>
      <c r="P32" s="0" t="s">
        <v>264</v>
      </c>
    </row>
    <row r="33" customFormat="false" ht="12.8" hidden="false" customHeight="false" outlineLevel="0" collapsed="false">
      <c r="A33" s="0" t="s">
        <v>652</v>
      </c>
      <c r="B33" s="0" t="s">
        <v>653</v>
      </c>
      <c r="C33" s="0" t="n">
        <v>8</v>
      </c>
      <c r="D33" s="0" t="e">
        <f aca="false">#N/A</f>
        <v>#N/A</v>
      </c>
      <c r="E33" s="0" t="n">
        <v>8.20857142857143</v>
      </c>
      <c r="F33" s="0" t="n">
        <v>32</v>
      </c>
      <c r="G33" s="0" t="n">
        <v>0.0951833032786121</v>
      </c>
      <c r="H33" s="0" t="n">
        <v>0.0951833032786121</v>
      </c>
      <c r="I33" s="0" t="n">
        <v>1</v>
      </c>
      <c r="J33" s="0" t="n">
        <v>7.94032244755245</v>
      </c>
      <c r="K33" s="0" t="n">
        <v>32.3113302271073</v>
      </c>
      <c r="L33" s="0" t="n">
        <v>0.000475448172902726</v>
      </c>
      <c r="M33" s="0" t="n">
        <v>32</v>
      </c>
      <c r="N33" s="0" t="s">
        <v>262</v>
      </c>
      <c r="O33" s="0" t="e">
        <f aca="false">#N/A</f>
        <v>#N/A</v>
      </c>
      <c r="P33" s="0" t="s">
        <v>264</v>
      </c>
    </row>
    <row r="34" customFormat="false" ht="12.8" hidden="false" customHeight="false" outlineLevel="0" collapsed="false">
      <c r="A34" s="0" t="s">
        <v>654</v>
      </c>
      <c r="B34" s="0" t="s">
        <v>655</v>
      </c>
      <c r="C34" s="0" t="n">
        <v>8.244</v>
      </c>
      <c r="D34" s="0" t="n">
        <v>8.92</v>
      </c>
      <c r="E34" s="0" t="n">
        <v>6.695</v>
      </c>
      <c r="F34" s="0" t="n">
        <v>33</v>
      </c>
      <c r="G34" s="0" t="n">
        <v>0.053509988827093</v>
      </c>
      <c r="H34" s="0" t="n">
        <v>0.0267549944135465</v>
      </c>
      <c r="I34" s="0" t="n">
        <v>2</v>
      </c>
      <c r="J34" s="0" t="n">
        <v>8.03750125191183</v>
      </c>
      <c r="K34" s="0" t="n">
        <v>1.48296878823429</v>
      </c>
      <c r="L34" s="0" t="n">
        <v>0.283017152362024</v>
      </c>
      <c r="M34" s="0" t="n">
        <v>33</v>
      </c>
      <c r="N34" s="0" t="s">
        <v>263</v>
      </c>
      <c r="O34" s="0" t="s">
        <v>263</v>
      </c>
      <c r="P34" s="0" t="s">
        <v>263</v>
      </c>
    </row>
    <row r="35" customFormat="false" ht="12.8" hidden="false" customHeight="false" outlineLevel="0" collapsed="false">
      <c r="A35" s="0" t="s">
        <v>656</v>
      </c>
      <c r="B35" s="0" t="s">
        <v>657</v>
      </c>
      <c r="C35" s="0" t="n">
        <v>5.954</v>
      </c>
      <c r="D35" s="0" t="n">
        <v>4.535</v>
      </c>
      <c r="E35" s="0" t="n">
        <v>6.65571428571429</v>
      </c>
      <c r="F35" s="0" t="n">
        <v>34</v>
      </c>
      <c r="G35" s="0" t="n">
        <v>0.131711687655168</v>
      </c>
      <c r="H35" s="0" t="n">
        <v>0.0658558438275839</v>
      </c>
      <c r="I35" s="0" t="n">
        <v>2</v>
      </c>
      <c r="J35" s="0" t="n">
        <v>13.2748605638515</v>
      </c>
      <c r="K35" s="0" t="n">
        <v>0.568839194153322</v>
      </c>
      <c r="L35" s="0" t="n">
        <v>0.579393839644189</v>
      </c>
      <c r="M35" s="0" t="n">
        <v>34</v>
      </c>
      <c r="N35" s="0" t="s">
        <v>263</v>
      </c>
      <c r="O35" s="0" t="s">
        <v>263</v>
      </c>
      <c r="P35" s="0" t="s">
        <v>263</v>
      </c>
    </row>
    <row r="36" customFormat="false" ht="12.8" hidden="false" customHeight="false" outlineLevel="0" collapsed="false">
      <c r="A36" s="0" t="s">
        <v>658</v>
      </c>
      <c r="B36" s="0" t="s">
        <v>659</v>
      </c>
      <c r="C36" s="0" t="n">
        <v>7.75</v>
      </c>
      <c r="D36" s="0" t="e">
        <f aca="false">#N/A</f>
        <v>#N/A</v>
      </c>
      <c r="E36" s="0" t="n">
        <v>7.66285714285714</v>
      </c>
      <c r="F36" s="0" t="n">
        <v>35</v>
      </c>
      <c r="G36" s="0" t="n">
        <v>0.0705126192605747</v>
      </c>
      <c r="H36" s="0" t="n">
        <v>0.0705126192605747</v>
      </c>
      <c r="I36" s="0" t="n">
        <v>1</v>
      </c>
      <c r="J36" s="0" t="n">
        <v>7.01000627623111</v>
      </c>
      <c r="K36" s="0" t="n">
        <v>4.92980360288022</v>
      </c>
      <c r="L36" s="0" t="n">
        <v>0.0617945472207092</v>
      </c>
      <c r="M36" s="0" t="n">
        <v>35</v>
      </c>
      <c r="N36" s="0" t="s">
        <v>263</v>
      </c>
      <c r="O36" s="0" t="e">
        <f aca="false">#N/A</f>
        <v>#N/A</v>
      </c>
      <c r="P36" s="0" t="s">
        <v>263</v>
      </c>
    </row>
    <row r="37" customFormat="false" ht="12.8" hidden="false" customHeight="false" outlineLevel="0" collapsed="false">
      <c r="A37" s="0" t="s">
        <v>660</v>
      </c>
      <c r="B37" s="0" t="s">
        <v>661</v>
      </c>
      <c r="C37" s="0" t="n">
        <v>8.058</v>
      </c>
      <c r="D37" s="0" t="n">
        <v>8.20833333333333</v>
      </c>
      <c r="E37" s="0" t="n">
        <v>7.39571428571429</v>
      </c>
      <c r="F37" s="0" t="n">
        <v>36</v>
      </c>
      <c r="G37" s="0" t="n">
        <v>0.169821164423757</v>
      </c>
      <c r="H37" s="0" t="n">
        <v>0.0849105822118785</v>
      </c>
      <c r="I37" s="0" t="n">
        <v>2</v>
      </c>
      <c r="J37" s="0" t="n">
        <v>13.7304893567022</v>
      </c>
      <c r="K37" s="0" t="n">
        <v>1.22897724359205</v>
      </c>
      <c r="L37" s="0" t="n">
        <v>0.322852361128715</v>
      </c>
      <c r="M37" s="0" t="n">
        <v>36</v>
      </c>
      <c r="N37" s="0" t="s">
        <v>263</v>
      </c>
      <c r="O37" s="0" t="s">
        <v>263</v>
      </c>
      <c r="P37" s="0" t="s">
        <v>263</v>
      </c>
    </row>
    <row r="38" customFormat="false" ht="12.8" hidden="false" customHeight="false" outlineLevel="0" collapsed="false">
      <c r="A38" s="0" t="s">
        <v>662</v>
      </c>
      <c r="B38" s="0" t="s">
        <v>271</v>
      </c>
      <c r="C38" s="0" t="n">
        <v>1119.54611111111</v>
      </c>
      <c r="D38" s="0" t="n">
        <v>1503.5</v>
      </c>
      <c r="E38" s="0" t="n">
        <v>1136.84133333333</v>
      </c>
      <c r="F38" s="0" t="n">
        <v>37</v>
      </c>
      <c r="G38" s="0" t="n">
        <v>79919.2115449741</v>
      </c>
      <c r="H38" s="0" t="n">
        <v>39959.6057724871</v>
      </c>
      <c r="I38" s="0" t="n">
        <v>2</v>
      </c>
      <c r="J38" s="0" t="n">
        <v>42.5881708133286</v>
      </c>
      <c r="K38" s="0" t="n">
        <v>10.674731715883</v>
      </c>
      <c r="L38" s="0" t="n">
        <v>0.000174696567879207</v>
      </c>
      <c r="M38" s="0" t="n">
        <v>37</v>
      </c>
      <c r="N38" s="0" t="s">
        <v>262</v>
      </c>
      <c r="O38" s="0" t="s">
        <v>267</v>
      </c>
      <c r="P38" s="0" t="s">
        <v>264</v>
      </c>
    </row>
    <row r="39" customFormat="false" ht="12.8" hidden="false" customHeight="false" outlineLevel="0" collapsed="false">
      <c r="A39" s="0" t="s">
        <v>663</v>
      </c>
      <c r="B39" s="0" t="s">
        <v>273</v>
      </c>
      <c r="C39" s="0" t="n">
        <v>938.150714285714</v>
      </c>
      <c r="D39" s="0" t="n">
        <v>1005.17647058824</v>
      </c>
      <c r="E39" s="0" t="n">
        <v>1519.08217391304</v>
      </c>
      <c r="F39" s="0" t="n">
        <v>38</v>
      </c>
      <c r="G39" s="0" t="n">
        <v>3737678.8976542</v>
      </c>
      <c r="H39" s="0" t="n">
        <v>1868839.4488271</v>
      </c>
      <c r="I39" s="0" t="n">
        <v>2</v>
      </c>
      <c r="J39" s="0" t="n">
        <v>30.1010821735858</v>
      </c>
      <c r="K39" s="0" t="n">
        <v>1.57271811191241</v>
      </c>
      <c r="L39" s="0" t="n">
        <v>0.224056473479542</v>
      </c>
      <c r="M39" s="0" t="n">
        <v>38</v>
      </c>
      <c r="N39" s="0" t="s">
        <v>263</v>
      </c>
      <c r="O39" s="0" t="s">
        <v>263</v>
      </c>
      <c r="P39" s="0" t="s">
        <v>263</v>
      </c>
    </row>
    <row r="40" customFormat="false" ht="12.8" hidden="false" customHeight="false" outlineLevel="0" collapsed="false">
      <c r="A40" s="0" t="s">
        <v>664</v>
      </c>
      <c r="B40" s="0" t="s">
        <v>275</v>
      </c>
      <c r="C40" s="0" t="n">
        <v>600.025</v>
      </c>
      <c r="D40" s="0" t="n">
        <v>612.076923076923</v>
      </c>
      <c r="E40" s="0" t="n">
        <v>845.535333333333</v>
      </c>
      <c r="F40" s="0" t="n">
        <v>39</v>
      </c>
      <c r="G40" s="0" t="n">
        <v>24306.168840694</v>
      </c>
      <c r="H40" s="0" t="n">
        <v>12153.084420347</v>
      </c>
      <c r="I40" s="0" t="n">
        <v>2</v>
      </c>
      <c r="J40" s="0" t="n">
        <v>28.3375612187489</v>
      </c>
      <c r="K40" s="0" t="n">
        <v>6.02626327262317</v>
      </c>
      <c r="L40" s="0" t="n">
        <v>0.00659553496465975</v>
      </c>
      <c r="M40" s="0" t="n">
        <v>39</v>
      </c>
      <c r="N40" s="0" t="s">
        <v>262</v>
      </c>
      <c r="O40" s="0" t="s">
        <v>267</v>
      </c>
      <c r="P40" s="0" t="s">
        <v>264</v>
      </c>
    </row>
    <row r="41" customFormat="false" ht="12.8" hidden="false" customHeight="false" outlineLevel="0" collapsed="false">
      <c r="A41" s="0" t="s">
        <v>665</v>
      </c>
      <c r="B41" s="0" t="s">
        <v>272</v>
      </c>
      <c r="C41" s="0" t="n">
        <v>214.471333333333</v>
      </c>
      <c r="D41" s="0" t="n">
        <v>180.5</v>
      </c>
      <c r="E41" s="0" t="n">
        <v>210.649615384615</v>
      </c>
      <c r="F41" s="0" t="n">
        <v>40</v>
      </c>
      <c r="G41" s="0" t="n">
        <v>360.135139181583</v>
      </c>
      <c r="H41" s="0" t="n">
        <v>180.067569590791</v>
      </c>
      <c r="I41" s="0" t="n">
        <v>2</v>
      </c>
      <c r="J41" s="0" t="n">
        <v>36.1420272307522</v>
      </c>
      <c r="K41" s="0" t="n">
        <v>1.44612359217586</v>
      </c>
      <c r="L41" s="0" t="n">
        <v>0.248783125858446</v>
      </c>
      <c r="M41" s="0" t="n">
        <v>40</v>
      </c>
      <c r="N41" s="0" t="s">
        <v>263</v>
      </c>
      <c r="O41" s="0" t="s">
        <v>263</v>
      </c>
      <c r="P41" s="0" t="s">
        <v>263</v>
      </c>
    </row>
    <row r="42" customFormat="false" ht="12.8" hidden="false" customHeight="false" outlineLevel="0" collapsed="false">
      <c r="A42" s="0" t="s">
        <v>666</v>
      </c>
      <c r="B42" s="0" t="s">
        <v>274</v>
      </c>
      <c r="C42" s="0" t="n">
        <v>196.494615384615</v>
      </c>
      <c r="D42" s="0" t="n">
        <v>119.705882352941</v>
      </c>
      <c r="E42" s="0" t="n">
        <v>233.807368421053</v>
      </c>
      <c r="F42" s="0" t="n">
        <v>41</v>
      </c>
      <c r="G42" s="0" t="n">
        <v>771.270724229248</v>
      </c>
      <c r="H42" s="0" t="n">
        <v>385.635362114624</v>
      </c>
      <c r="I42" s="0" t="n">
        <v>2</v>
      </c>
      <c r="J42" s="0" t="n">
        <v>36.224704579227</v>
      </c>
      <c r="K42" s="0" t="n">
        <v>3.65833460886473</v>
      </c>
      <c r="L42" s="0" t="n">
        <v>0.0357167887218986</v>
      </c>
      <c r="M42" s="0" t="n">
        <v>41</v>
      </c>
      <c r="N42" s="0" t="s">
        <v>264</v>
      </c>
      <c r="O42" s="0" t="s">
        <v>267</v>
      </c>
      <c r="P42" s="0" t="s">
        <v>262</v>
      </c>
    </row>
    <row r="43" customFormat="false" ht="12.8" hidden="false" customHeight="false" outlineLevel="0" collapsed="false">
      <c r="A43" s="0" t="s">
        <v>667</v>
      </c>
      <c r="B43" s="0" t="s">
        <v>276</v>
      </c>
      <c r="C43" s="0" t="n">
        <v>159.2125</v>
      </c>
      <c r="D43" s="0" t="n">
        <v>111</v>
      </c>
      <c r="E43" s="0" t="n">
        <v>150.406666666667</v>
      </c>
      <c r="F43" s="0" t="n">
        <v>42</v>
      </c>
      <c r="G43" s="0" t="n">
        <v>2292.86558658237</v>
      </c>
      <c r="H43" s="0" t="n">
        <v>1146.43279329119</v>
      </c>
      <c r="I43" s="0" t="n">
        <v>2</v>
      </c>
      <c r="J43" s="0" t="n">
        <v>26.5926787435623</v>
      </c>
      <c r="K43" s="0" t="n">
        <v>7.84815155729633</v>
      </c>
      <c r="L43" s="0" t="n">
        <v>0.00209532356512564</v>
      </c>
      <c r="M43" s="0" t="n">
        <v>42</v>
      </c>
      <c r="N43" s="0" t="s">
        <v>264</v>
      </c>
      <c r="O43" s="0" t="s">
        <v>267</v>
      </c>
      <c r="P43" s="0" t="s">
        <v>262</v>
      </c>
    </row>
    <row r="44" customFormat="false" ht="12.8" hidden="false" customHeight="false" outlineLevel="0" collapsed="false">
      <c r="A44" s="0" t="s">
        <v>668</v>
      </c>
      <c r="B44" s="0" t="s">
        <v>669</v>
      </c>
      <c r="C44" s="0" t="n">
        <v>6.5410631001486</v>
      </c>
      <c r="D44" s="0" t="n">
        <v>9.09291500022659</v>
      </c>
      <c r="E44" s="0" t="n">
        <v>6.91903169385098</v>
      </c>
      <c r="F44" s="0" t="n">
        <v>43</v>
      </c>
      <c r="G44" s="0" t="n">
        <v>5.05180071738114</v>
      </c>
      <c r="H44" s="0" t="n">
        <v>2.52590035869057</v>
      </c>
      <c r="I44" s="0" t="n">
        <v>2</v>
      </c>
      <c r="J44" s="0" t="n">
        <v>38.2094735713761</v>
      </c>
      <c r="K44" s="0" t="n">
        <v>3.82891296912056</v>
      </c>
      <c r="L44" s="0" t="n">
        <v>0.0305056852848415</v>
      </c>
      <c r="M44" s="0" t="n">
        <v>43</v>
      </c>
      <c r="N44" s="0" t="s">
        <v>262</v>
      </c>
      <c r="O44" s="0" t="s">
        <v>267</v>
      </c>
      <c r="P44" s="0" t="s">
        <v>264</v>
      </c>
    </row>
    <row r="45" customFormat="false" ht="12.8" hidden="false" customHeight="false" outlineLevel="0" collapsed="false">
      <c r="A45" s="0" t="s">
        <v>670</v>
      </c>
      <c r="B45" s="0" t="s">
        <v>671</v>
      </c>
      <c r="C45" s="0" t="n">
        <v>4.48459905086398</v>
      </c>
      <c r="D45" s="0" t="n">
        <v>5.73499494241955</v>
      </c>
      <c r="E45" s="0" t="n">
        <v>6.11526377376277</v>
      </c>
      <c r="F45" s="0" t="n">
        <v>44</v>
      </c>
      <c r="G45" s="0" t="n">
        <v>7.84382268808937</v>
      </c>
      <c r="H45" s="0" t="n">
        <v>3.92191134404468</v>
      </c>
      <c r="I45" s="0" t="n">
        <v>2</v>
      </c>
      <c r="J45" s="0" t="n">
        <v>28.6086592168595</v>
      </c>
      <c r="K45" s="0" t="n">
        <v>4.32799507164025</v>
      </c>
      <c r="L45" s="0" t="n">
        <v>0.0227965757957792</v>
      </c>
      <c r="M45" s="0" t="n">
        <v>44</v>
      </c>
      <c r="N45" s="0" t="s">
        <v>262</v>
      </c>
      <c r="O45" s="0" t="s">
        <v>267</v>
      </c>
      <c r="P45" s="0" t="s">
        <v>264</v>
      </c>
    </row>
    <row r="46" customFormat="false" ht="12.8" hidden="false" customHeight="false" outlineLevel="0" collapsed="false">
      <c r="A46" s="0" t="s">
        <v>672</v>
      </c>
      <c r="B46" s="0" t="s">
        <v>673</v>
      </c>
      <c r="C46" s="0" t="n">
        <v>24.7564876385337</v>
      </c>
      <c r="D46" s="0" t="n">
        <v>22.3833333333333</v>
      </c>
      <c r="E46" s="0" t="n">
        <v>25.0811494961958</v>
      </c>
      <c r="F46" s="0" t="n">
        <v>45</v>
      </c>
      <c r="G46" s="0" t="n">
        <v>3.11239772393819</v>
      </c>
      <c r="H46" s="0" t="n">
        <v>1.5561988619691</v>
      </c>
      <c r="I46" s="0" t="n">
        <v>2</v>
      </c>
      <c r="J46" s="0" t="n">
        <v>10.1313472321181</v>
      </c>
      <c r="K46" s="0" t="n">
        <v>5.17754090868331</v>
      </c>
      <c r="L46" s="0" t="n">
        <v>0.0282437104778895</v>
      </c>
      <c r="M46" s="0" t="n">
        <v>45</v>
      </c>
      <c r="N46" s="0" t="s">
        <v>262</v>
      </c>
      <c r="O46" s="0" t="s">
        <v>267</v>
      </c>
      <c r="P46" s="0" t="s">
        <v>264</v>
      </c>
    </row>
    <row r="47" customFormat="false" ht="12.8" hidden="false" customHeight="false" outlineLevel="0" collapsed="false">
      <c r="A47" s="0" t="s">
        <v>674</v>
      </c>
      <c r="B47" s="0" t="s">
        <v>675</v>
      </c>
      <c r="C47" s="0" t="n">
        <v>6.07953964194373</v>
      </c>
      <c r="D47" s="0" t="n">
        <v>9.8</v>
      </c>
      <c r="E47" s="0" t="n">
        <v>0.849681266707793</v>
      </c>
      <c r="F47" s="0" t="n">
        <v>46</v>
      </c>
      <c r="G47" s="0" t="n">
        <v>1.58503914507351</v>
      </c>
      <c r="H47" s="0" t="n">
        <v>0.792519572536754</v>
      </c>
      <c r="I47" s="0" t="n">
        <v>2</v>
      </c>
      <c r="J47" s="0" t="n">
        <v>7.01894060830953</v>
      </c>
      <c r="K47" s="0" t="n">
        <v>3.25736710878637</v>
      </c>
      <c r="L47" s="0" t="n">
        <v>0.099837800224837</v>
      </c>
      <c r="M47" s="0" t="n">
        <v>46</v>
      </c>
      <c r="N47" s="0" t="s">
        <v>263</v>
      </c>
      <c r="O47" s="0" t="s">
        <v>263</v>
      </c>
      <c r="P47" s="0" t="s">
        <v>263</v>
      </c>
    </row>
    <row r="48" customFormat="false" ht="12.8" hidden="false" customHeight="false" outlineLevel="0" collapsed="false">
      <c r="A48" s="0" t="s">
        <v>676</v>
      </c>
      <c r="B48" s="0" t="s">
        <v>677</v>
      </c>
      <c r="C48" s="0" t="n">
        <v>0.30809</v>
      </c>
      <c r="D48" s="0" t="n">
        <v>0.007795</v>
      </c>
      <c r="E48" s="0" t="n">
        <v>0.502</v>
      </c>
      <c r="F48" s="0" t="n">
        <v>47</v>
      </c>
      <c r="G48" s="0" t="n">
        <v>0.002741279368952</v>
      </c>
      <c r="H48" s="0" t="n">
        <v>0.001370639684476</v>
      </c>
      <c r="I48" s="0" t="n">
        <v>2</v>
      </c>
      <c r="J48" s="0" t="n">
        <v>8.01551847891435</v>
      </c>
      <c r="K48" s="0" t="n">
        <v>1.4580950481674</v>
      </c>
      <c r="L48" s="0" t="n">
        <v>0.288355798807553</v>
      </c>
      <c r="M48" s="0" t="n">
        <v>47</v>
      </c>
      <c r="N48" s="0" t="s">
        <v>263</v>
      </c>
      <c r="O48" s="0" t="s">
        <v>263</v>
      </c>
      <c r="P48" s="0" t="s">
        <v>263</v>
      </c>
    </row>
    <row r="49" customFormat="false" ht="12.8" hidden="false" customHeight="false" outlineLevel="0" collapsed="false">
      <c r="A49" s="0" t="s">
        <v>678</v>
      </c>
      <c r="B49" s="0" t="s">
        <v>679</v>
      </c>
      <c r="C49" s="0" t="n">
        <v>0.649</v>
      </c>
      <c r="D49" s="0" t="e">
        <f aca="false">#N/A</f>
        <v>#N/A</v>
      </c>
      <c r="E49" s="0" t="n">
        <v>0.656333333333333</v>
      </c>
      <c r="F49" s="0" t="n">
        <v>48</v>
      </c>
      <c r="G49" s="0" t="n">
        <v>0.00503206143440635</v>
      </c>
      <c r="H49" s="0" t="n">
        <v>0.00503206143440635</v>
      </c>
      <c r="I49" s="0" t="n">
        <v>1</v>
      </c>
      <c r="J49" s="0" t="n">
        <v>6.00322240928472</v>
      </c>
      <c r="K49" s="0" t="n">
        <v>2.97114769263126</v>
      </c>
      <c r="L49" s="0" t="n">
        <v>0.135502860424691</v>
      </c>
      <c r="M49" s="0" t="n">
        <v>48</v>
      </c>
      <c r="N49" s="0" t="s">
        <v>263</v>
      </c>
      <c r="O49" s="0" t="e">
        <f aca="false">#N/A</f>
        <v>#N/A</v>
      </c>
      <c r="P49" s="0" t="s">
        <v>263</v>
      </c>
    </row>
    <row r="50" customFormat="false" ht="12.8" hidden="false" customHeight="false" outlineLevel="0" collapsed="false">
      <c r="A50" s="0" t="s">
        <v>680</v>
      </c>
      <c r="B50" s="0" t="s">
        <v>681</v>
      </c>
      <c r="C50" s="0" t="n">
        <v>6.25</v>
      </c>
      <c r="D50" s="0" t="n">
        <v>6.4575</v>
      </c>
      <c r="E50" s="0" t="e">
        <f aca="false">#N/A</f>
        <v>#N/A</v>
      </c>
      <c r="F50" s="0" t="n">
        <v>49</v>
      </c>
      <c r="G50" s="0" t="n">
        <v>0.114816666666664</v>
      </c>
      <c r="H50" s="0" t="n">
        <v>0.114816666666664</v>
      </c>
      <c r="I50" s="0" t="n">
        <v>1</v>
      </c>
      <c r="J50" s="0" t="n">
        <v>8.00000000848795</v>
      </c>
      <c r="K50" s="0" t="n">
        <v>5.61507896683412</v>
      </c>
      <c r="L50" s="0" t="n">
        <v>0.0452735614536953</v>
      </c>
      <c r="M50" s="0" t="n">
        <v>49</v>
      </c>
      <c r="N50" s="0" t="s">
        <v>263</v>
      </c>
      <c r="O50" s="0" t="s">
        <v>263</v>
      </c>
      <c r="P50" s="0" t="e">
        <f aca="false">#N/A</f>
        <v>#N/A</v>
      </c>
    </row>
    <row r="51" customFormat="false" ht="12.8" hidden="false" customHeight="false" outlineLevel="0" collapsed="false">
      <c r="A51" s="0" t="s">
        <v>682</v>
      </c>
      <c r="B51" s="0" t="s">
        <v>683</v>
      </c>
      <c r="C51" s="0" t="n">
        <v>6.3</v>
      </c>
      <c r="D51" s="0" t="n">
        <v>6.0625</v>
      </c>
      <c r="E51" s="0" t="e">
        <f aca="false">#N/A</f>
        <v>#N/A</v>
      </c>
      <c r="F51" s="0" t="n">
        <v>50</v>
      </c>
      <c r="G51" s="0" t="n">
        <v>0.15041666666667</v>
      </c>
      <c r="H51" s="0" t="n">
        <v>0.15041666666667</v>
      </c>
      <c r="I51" s="0" t="n">
        <v>1</v>
      </c>
      <c r="J51" s="0" t="n">
        <v>8.00000024536175</v>
      </c>
      <c r="K51" s="0" t="n">
        <v>9.74753647040364</v>
      </c>
      <c r="L51" s="0" t="n">
        <v>0.0141834936113919</v>
      </c>
      <c r="M51" s="0" t="n">
        <v>50</v>
      </c>
      <c r="N51" s="0" t="s">
        <v>264</v>
      </c>
      <c r="O51" s="0" t="s">
        <v>262</v>
      </c>
      <c r="P51" s="0" t="e">
        <f aca="false">#N/A</f>
        <v>#N/A</v>
      </c>
    </row>
    <row r="52" customFormat="false" ht="12.8" hidden="false" customHeight="false" outlineLevel="0" collapsed="false">
      <c r="A52" s="0" t="s">
        <v>684</v>
      </c>
      <c r="B52" s="0" t="s">
        <v>685</v>
      </c>
      <c r="C52" s="0" t="n">
        <v>1.825</v>
      </c>
      <c r="D52" s="0" t="e">
        <f aca="false">#N/A</f>
        <v>#N/A</v>
      </c>
      <c r="E52" s="0" t="n">
        <v>2.57428571428571</v>
      </c>
      <c r="F52" s="0" t="n">
        <v>51</v>
      </c>
      <c r="G52" s="0" t="n">
        <v>1.33762815429248</v>
      </c>
      <c r="H52" s="0" t="n">
        <v>1.33762815429248</v>
      </c>
      <c r="I52" s="0" t="n">
        <v>1</v>
      </c>
      <c r="J52" s="0" t="n">
        <v>8.2782584040902</v>
      </c>
      <c r="K52" s="0" t="n">
        <v>33.5531058900038</v>
      </c>
      <c r="L52" s="0" t="n">
        <v>0.000359479220205637</v>
      </c>
      <c r="M52" s="0" t="n">
        <v>51</v>
      </c>
      <c r="N52" s="0" t="s">
        <v>262</v>
      </c>
      <c r="O52" s="0" t="e">
        <f aca="false">#N/A</f>
        <v>#N/A</v>
      </c>
      <c r="P52" s="0" t="s">
        <v>264</v>
      </c>
    </row>
    <row r="53" customFormat="false" ht="12.8" hidden="false" customHeight="false" outlineLevel="0" collapsed="false">
      <c r="A53" s="0" t="s">
        <v>686</v>
      </c>
      <c r="B53" s="0" t="s">
        <v>687</v>
      </c>
      <c r="C53" s="0" t="n">
        <v>30.15</v>
      </c>
      <c r="D53" s="0" t="e">
        <f aca="false">#N/A</f>
        <v>#N/A</v>
      </c>
      <c r="E53" s="0" t="n">
        <v>35.5142857142857</v>
      </c>
      <c r="F53" s="0" t="n">
        <v>52</v>
      </c>
      <c r="G53" s="0" t="n">
        <v>68.4494604319422</v>
      </c>
      <c r="H53" s="0" t="n">
        <v>68.4494604319422</v>
      </c>
      <c r="I53" s="0" t="n">
        <v>1</v>
      </c>
      <c r="J53" s="0" t="n">
        <v>8.35003116489662</v>
      </c>
      <c r="K53" s="0" t="n">
        <v>11.7027261005986</v>
      </c>
      <c r="L53" s="0" t="n">
        <v>0.00851120848764402</v>
      </c>
      <c r="M53" s="0" t="n">
        <v>52</v>
      </c>
      <c r="N53" s="0" t="s">
        <v>262</v>
      </c>
      <c r="O53" s="0" t="e">
        <f aca="false">#N/A</f>
        <v>#N/A</v>
      </c>
      <c r="P53" s="0" t="s">
        <v>264</v>
      </c>
    </row>
    <row r="54" customFormat="false" ht="12.8" hidden="false" customHeight="false" outlineLevel="0" collapsed="false">
      <c r="A54" s="0" t="s">
        <v>688</v>
      </c>
      <c r="B54" s="0" t="s">
        <v>689</v>
      </c>
      <c r="C54" s="0" t="n">
        <v>5.09</v>
      </c>
      <c r="D54" s="0" t="e">
        <f aca="false">#N/A</f>
        <v>#N/A</v>
      </c>
      <c r="E54" s="0" t="n">
        <v>5.74</v>
      </c>
      <c r="F54" s="0" t="n">
        <v>53</v>
      </c>
      <c r="G54" s="0" t="n">
        <v>0.997813438114842</v>
      </c>
      <c r="H54" s="0" t="n">
        <v>0.997813438114842</v>
      </c>
      <c r="I54" s="0" t="n">
        <v>1</v>
      </c>
      <c r="J54" s="0" t="n">
        <v>8.47465267037565</v>
      </c>
      <c r="K54" s="0" t="n">
        <v>9.09375393259677</v>
      </c>
      <c r="L54" s="0" t="n">
        <v>0.0156052007593763</v>
      </c>
      <c r="M54" s="0" t="n">
        <v>53</v>
      </c>
      <c r="N54" s="0" t="s">
        <v>262</v>
      </c>
      <c r="O54" s="0" t="e">
        <f aca="false">#N/A</f>
        <v>#N/A</v>
      </c>
      <c r="P54" s="0" t="s">
        <v>264</v>
      </c>
    </row>
    <row r="55" customFormat="false" ht="12.8" hidden="false" customHeight="false" outlineLevel="0" collapsed="false">
      <c r="A55" s="0" t="s">
        <v>690</v>
      </c>
      <c r="B55" s="0" t="s">
        <v>691</v>
      </c>
      <c r="C55" s="0" t="n">
        <v>33.3</v>
      </c>
      <c r="D55" s="0" t="e">
        <f aca="false">#N/A</f>
        <v>#N/A</v>
      </c>
      <c r="E55" s="0" t="n">
        <v>38.4785714285714</v>
      </c>
      <c r="F55" s="0" t="n">
        <v>54</v>
      </c>
      <c r="G55" s="0" t="n">
        <v>63.8971223352437</v>
      </c>
      <c r="H55" s="0" t="n">
        <v>63.8971223352437</v>
      </c>
      <c r="I55" s="0" t="n">
        <v>1</v>
      </c>
      <c r="J55" s="0" t="n">
        <v>8.40871775357538</v>
      </c>
      <c r="K55" s="0" t="n">
        <v>8.86054398071769</v>
      </c>
      <c r="L55" s="0" t="n">
        <v>0.0167336790879371</v>
      </c>
      <c r="M55" s="0" t="n">
        <v>54</v>
      </c>
      <c r="N55" s="0" t="s">
        <v>262</v>
      </c>
      <c r="O55" s="0" t="e">
        <f aca="false">#N/A</f>
        <v>#N/A</v>
      </c>
      <c r="P55" s="0" t="s">
        <v>264</v>
      </c>
    </row>
    <row r="56" customFormat="false" ht="12.8" hidden="false" customHeight="false" outlineLevel="0" collapsed="false">
      <c r="A56" s="0" t="s">
        <v>692</v>
      </c>
      <c r="B56" s="0" t="s">
        <v>693</v>
      </c>
      <c r="C56" s="0" t="n">
        <v>2.4875</v>
      </c>
      <c r="D56" s="0" t="e">
        <f aca="false">#N/A</f>
        <v>#N/A</v>
      </c>
      <c r="E56" s="0" t="n">
        <v>2.63</v>
      </c>
      <c r="F56" s="0" t="n">
        <v>55</v>
      </c>
      <c r="G56" s="0" t="n">
        <v>0.049622090049964</v>
      </c>
      <c r="H56" s="0" t="n">
        <v>0.049622090049964</v>
      </c>
      <c r="I56" s="0" t="n">
        <v>1</v>
      </c>
      <c r="J56" s="0" t="n">
        <v>8.26549754192265</v>
      </c>
      <c r="K56" s="0" t="n">
        <v>10.3520852753049</v>
      </c>
      <c r="L56" s="0" t="n">
        <v>0.0117669810896029</v>
      </c>
      <c r="M56" s="0" t="n">
        <v>55</v>
      </c>
      <c r="N56" s="0" t="s">
        <v>262</v>
      </c>
      <c r="O56" s="0" t="e">
        <f aca="false">#N/A</f>
        <v>#N/A</v>
      </c>
      <c r="P56" s="0" t="s">
        <v>264</v>
      </c>
    </row>
    <row r="57" customFormat="false" ht="12.8" hidden="false" customHeight="false" outlineLevel="0" collapsed="false">
      <c r="A57" s="0" t="s">
        <v>694</v>
      </c>
      <c r="B57" s="0" t="s">
        <v>695</v>
      </c>
      <c r="C57" s="0" t="n">
        <v>0.9375</v>
      </c>
      <c r="D57" s="0" t="e">
        <f aca="false">#N/A</f>
        <v>#N/A</v>
      </c>
      <c r="E57" s="0" t="n">
        <v>1.00714285714286</v>
      </c>
      <c r="F57" s="0" t="n">
        <v>56</v>
      </c>
      <c r="G57" s="0" t="n">
        <v>0.0117331761187181</v>
      </c>
      <c r="H57" s="0" t="n">
        <v>0.0117331761187181</v>
      </c>
      <c r="I57" s="0" t="n">
        <v>1</v>
      </c>
      <c r="J57" s="0" t="n">
        <v>8.15111523183314</v>
      </c>
      <c r="K57" s="0" t="n">
        <v>14.7073780877641</v>
      </c>
      <c r="L57" s="0" t="n">
        <v>0.0048098955626831</v>
      </c>
      <c r="M57" s="0" t="n">
        <v>56</v>
      </c>
      <c r="N57" s="0" t="s">
        <v>262</v>
      </c>
      <c r="O57" s="0" t="e">
        <f aca="false">#N/A</f>
        <v>#N/A</v>
      </c>
      <c r="P57" s="0" t="s">
        <v>264</v>
      </c>
    </row>
    <row r="58" customFormat="false" ht="12.8" hidden="false" customHeight="false" outlineLevel="0" collapsed="false">
      <c r="A58" s="0" t="s">
        <v>696</v>
      </c>
      <c r="B58" s="0" t="s">
        <v>697</v>
      </c>
      <c r="C58" s="0" t="n">
        <v>4.7125</v>
      </c>
      <c r="D58" s="0" t="e">
        <f aca="false">#N/A</f>
        <v>#N/A</v>
      </c>
      <c r="E58" s="0" t="n">
        <v>5.55428571428571</v>
      </c>
      <c r="F58" s="0" t="n">
        <v>57</v>
      </c>
      <c r="G58" s="0" t="n">
        <v>1.64943994116643</v>
      </c>
      <c r="H58" s="0" t="n">
        <v>1.64943994116643</v>
      </c>
      <c r="I58" s="0" t="n">
        <v>1</v>
      </c>
      <c r="J58" s="0" t="n">
        <v>8.31778027041453</v>
      </c>
      <c r="K58" s="0" t="n">
        <v>10.1415334780457</v>
      </c>
      <c r="L58" s="0" t="n">
        <v>0.0122745489010391</v>
      </c>
      <c r="M58" s="0" t="n">
        <v>57</v>
      </c>
      <c r="N58" s="0" t="s">
        <v>262</v>
      </c>
      <c r="O58" s="0" t="e">
        <f aca="false">#N/A</f>
        <v>#N/A</v>
      </c>
      <c r="P58" s="0" t="s">
        <v>264</v>
      </c>
    </row>
    <row r="59" customFormat="false" ht="12.8" hidden="false" customHeight="false" outlineLevel="0" collapsed="false">
      <c r="A59" s="0" t="s">
        <v>698</v>
      </c>
      <c r="B59" s="0" t="s">
        <v>699</v>
      </c>
      <c r="C59" s="0" t="n">
        <v>1.575</v>
      </c>
      <c r="D59" s="0" t="e">
        <f aca="false">#N/A</f>
        <v>#N/A</v>
      </c>
      <c r="E59" s="0" t="n">
        <v>1.83285714285714</v>
      </c>
      <c r="F59" s="0" t="n">
        <v>58</v>
      </c>
      <c r="G59" s="0" t="n">
        <v>0.161287234236504</v>
      </c>
      <c r="H59" s="0" t="n">
        <v>0.161287234236504</v>
      </c>
      <c r="I59" s="0" t="n">
        <v>1</v>
      </c>
      <c r="J59" s="0" t="n">
        <v>8.43089523011241</v>
      </c>
      <c r="K59" s="0" t="n">
        <v>9.71283828681935</v>
      </c>
      <c r="L59" s="0" t="n">
        <v>0.0134080693372417</v>
      </c>
      <c r="M59" s="0" t="n">
        <v>58</v>
      </c>
      <c r="N59" s="0" t="s">
        <v>262</v>
      </c>
      <c r="O59" s="0" t="e">
        <f aca="false">#N/A</f>
        <v>#N/A</v>
      </c>
      <c r="P59" s="0" t="s">
        <v>264</v>
      </c>
    </row>
    <row r="60" customFormat="false" ht="12.8" hidden="false" customHeight="false" outlineLevel="0" collapsed="false">
      <c r="A60" s="0" t="s">
        <v>700</v>
      </c>
      <c r="B60" s="0" t="s">
        <v>701</v>
      </c>
      <c r="C60" s="0" t="n">
        <v>1.2575</v>
      </c>
      <c r="D60" s="0" t="e">
        <f aca="false">#N/A</f>
        <v>#N/A</v>
      </c>
      <c r="E60" s="0" t="n">
        <v>1.32285714285714</v>
      </c>
      <c r="F60" s="0" t="n">
        <v>59</v>
      </c>
      <c r="G60" s="0" t="n">
        <v>0.0102507747517522</v>
      </c>
      <c r="H60" s="0" t="n">
        <v>0.0102507747517522</v>
      </c>
      <c r="I60" s="0" t="n">
        <v>1</v>
      </c>
      <c r="J60" s="0" t="n">
        <v>8.3358435802989</v>
      </c>
      <c r="K60" s="0" t="n">
        <v>13.129252882835</v>
      </c>
      <c r="L60" s="0" t="n">
        <v>0.00629763288282521</v>
      </c>
      <c r="M60" s="0" t="n">
        <v>59</v>
      </c>
      <c r="N60" s="0" t="s">
        <v>262</v>
      </c>
      <c r="O60" s="0" t="e">
        <f aca="false">#N/A</f>
        <v>#N/A</v>
      </c>
      <c r="P60" s="0" t="s">
        <v>264</v>
      </c>
    </row>
    <row r="61" customFormat="false" ht="12.8" hidden="false" customHeight="false" outlineLevel="0" collapsed="false">
      <c r="A61" s="0" t="s">
        <v>702</v>
      </c>
      <c r="B61" s="0" t="s">
        <v>703</v>
      </c>
      <c r="C61" s="0" t="n">
        <v>5.0725</v>
      </c>
      <c r="D61" s="0" t="e">
        <f aca="false">#N/A</f>
        <v>#N/A</v>
      </c>
      <c r="E61" s="0" t="n">
        <v>5.37857142857143</v>
      </c>
      <c r="F61" s="0" t="n">
        <v>60</v>
      </c>
      <c r="G61" s="0" t="n">
        <v>0.232592733123764</v>
      </c>
      <c r="H61" s="0" t="n">
        <v>0.232592733123764</v>
      </c>
      <c r="I61" s="0" t="n">
        <v>1</v>
      </c>
      <c r="J61" s="0" t="n">
        <v>8.13099286245682</v>
      </c>
      <c r="K61" s="0" t="n">
        <v>9.2522419739357</v>
      </c>
      <c r="L61" s="0" t="n">
        <v>0.0157177785601098</v>
      </c>
      <c r="M61" s="0" t="n">
        <v>60</v>
      </c>
      <c r="N61" s="0" t="s">
        <v>262</v>
      </c>
      <c r="O61" s="0" t="e">
        <f aca="false">#N/A</f>
        <v>#N/A</v>
      </c>
      <c r="P61" s="0" t="s">
        <v>264</v>
      </c>
    </row>
    <row r="62" customFormat="false" ht="12.8" hidden="false" customHeight="false" outlineLevel="0" collapsed="false">
      <c r="A62" s="0"/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</row>
    <row r="63" customFormat="false" ht="12.8" hidden="false" customHeight="false" outlineLevel="0" collapsed="false">
      <c r="A63" s="0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</row>
    <row r="64" customFormat="false" ht="12.8" hidden="false" customHeight="false" outlineLevel="0" collapsed="false">
      <c r="A64" s="0"/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</row>
    <row r="65" customFormat="false" ht="12.8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</row>
    <row r="66" customFormat="false" ht="12.8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</row>
    <row r="67" customFormat="false" ht="12.8" hidden="false" customHeight="false" outlineLevel="0" collapsed="false">
      <c r="A67" s="0"/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</row>
    <row r="68" customFormat="false" ht="12.8" hidden="false" customHeight="false" outlineLevel="0" collapsed="false">
      <c r="A68" s="0"/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</row>
    <row r="69" customFormat="false" ht="12.8" hidden="false" customHeight="false" outlineLevel="0" collapsed="false">
      <c r="A69" s="0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</row>
    <row r="70" customFormat="false" ht="12.8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</row>
    <row r="71" customFormat="false" ht="12.8" hidden="false" customHeight="false" outlineLevel="0" collapsed="false">
      <c r="A71" s="0"/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</row>
    <row r="72" customFormat="false" ht="12.8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</row>
    <row r="73" customFormat="false" ht="12.8" hidden="false" customHeight="false" outlineLevel="0" collapsed="false">
      <c r="A73" s="0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</row>
    <row r="74" customFormat="false" ht="12.8" hidden="false" customHeight="false" outlineLevel="0" collapsed="false">
      <c r="A74" s="0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</row>
    <row r="75" customFormat="false" ht="12.8" hidden="false" customHeight="false" outlineLevel="0" collapsed="false">
      <c r="A75" s="0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</row>
    <row r="76" customFormat="false" ht="12.8" hidden="false" customHeight="false" outlineLevel="0" collapsed="false">
      <c r="A76" s="0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</row>
    <row r="77" customFormat="false" ht="12.8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</row>
    <row r="78" customFormat="false" ht="12.8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</row>
    <row r="79" customFormat="false" ht="12.8" hidden="false" customHeight="false" outlineLevel="0" collapsed="false">
      <c r="A79" s="0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</row>
    <row r="80" customFormat="false" ht="12.8" hidden="false" customHeight="false" outlineLevel="0" collapsed="false">
      <c r="A80" s="0"/>
      <c r="B80" s="0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</row>
    <row r="81" customFormat="false" ht="12.8" hidden="false" customHeight="false" outlineLevel="0" collapsed="false">
      <c r="A81" s="0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</row>
    <row r="82" customFormat="false" ht="12.8" hidden="false" customHeight="fals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</row>
    <row r="83" customFormat="false" ht="12.8" hidden="false" customHeight="fals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</row>
    <row r="84" customFormat="false" ht="12.8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</row>
    <row r="85" customFormat="false" ht="12.8" hidden="false" customHeight="false" outlineLevel="0" collapsed="false">
      <c r="A85" s="0"/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</row>
    <row r="86" customFormat="false" ht="12.8" hidden="false" customHeight="false" outlineLevel="0" collapsed="false">
      <c r="A86" s="0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</row>
    <row r="87" customFormat="false" ht="12.8" hidden="false" customHeight="false" outlineLevel="0" collapsed="false">
      <c r="A87" s="0"/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</row>
    <row r="88" customFormat="false" ht="12.8" hidden="false" customHeight="false" outlineLevel="0" collapsed="false">
      <c r="A88" s="0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</row>
    <row r="89" customFormat="false" ht="12.8" hidden="fals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</row>
    <row r="90" customFormat="false" ht="12.8" hidden="false" customHeight="false" outlineLevel="0" collapsed="false">
      <c r="A90" s="0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</row>
    <row r="91" customFormat="false" ht="12.8" hidden="false" customHeight="false" outlineLevel="0" collapsed="false">
      <c r="A91" s="0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</row>
    <row r="92" customFormat="false" ht="12.8" hidden="false" customHeight="false" outlineLevel="0" collapsed="false">
      <c r="A92" s="0"/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</row>
    <row r="93" customFormat="false" ht="12.8" hidden="false" customHeight="false" outlineLevel="0" collapsed="false">
      <c r="A93" s="0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</row>
    <row r="94" customFormat="false" ht="12.8" hidden="false" customHeight="false" outlineLevel="0" collapsed="false">
      <c r="A94" s="0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</row>
    <row r="95" customFormat="false" ht="12.8" hidden="false" customHeight="fals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</row>
    <row r="96" customFormat="false" ht="12.8" hidden="false" customHeight="false" outlineLevel="0" collapsed="false">
      <c r="A96" s="0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</row>
    <row r="97" customFormat="false" ht="12.8" hidden="false" customHeight="false" outlineLevel="0" collapsed="false">
      <c r="A97" s="0"/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</row>
    <row r="98" customFormat="false" ht="12.8" hidden="false" customHeight="false" outlineLevel="0" collapsed="false">
      <c r="A98" s="0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</row>
    <row r="99" customFormat="false" ht="12.8" hidden="false" customHeight="false" outlineLevel="0" collapsed="false">
      <c r="A99" s="0"/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</row>
    <row r="100" customFormat="false" ht="12.8" hidden="false" customHeight="false" outlineLevel="0" collapsed="false">
      <c r="A100" s="0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</row>
    <row r="101" customFormat="false" ht="12.8" hidden="false" customHeight="false" outlineLevel="0" collapsed="false">
      <c r="A101" s="0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</row>
    <row r="102" customFormat="false" ht="12.8" hidden="false" customHeight="false" outlineLevel="0" collapsed="false">
      <c r="A102" s="0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</row>
    <row r="103" customFormat="false" ht="12.8" hidden="false" customHeight="false" outlineLevel="0" collapsed="false">
      <c r="A103" s="0"/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</row>
    <row r="104" customFormat="false" ht="12.8" hidden="false" customHeight="false" outlineLevel="0" collapsed="false">
      <c r="A104" s="0"/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</row>
    <row r="105" customFormat="false" ht="12.8" hidden="false" customHeight="false" outlineLevel="0" collapsed="false">
      <c r="A105" s="0"/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</row>
    <row r="106" customFormat="false" ht="12.8" hidden="false" customHeight="false" outlineLevel="0" collapsed="false">
      <c r="A106" s="0"/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</row>
    <row r="107" customFormat="false" ht="12.8" hidden="false" customHeight="false" outlineLevel="0" collapsed="false">
      <c r="A107" s="0"/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</row>
    <row r="108" customFormat="false" ht="12.8" hidden="false" customHeight="false" outlineLevel="0" collapsed="false">
      <c r="A108" s="0"/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6.08"/>
    <col collapsed="false" customWidth="true" hidden="false" outlineLevel="0" max="2" min="2" style="6" width="19"/>
    <col collapsed="false" customWidth="true" hidden="false" outlineLevel="0" max="3" min="3" style="6" width="8.21"/>
    <col collapsed="false" customWidth="true" hidden="false" outlineLevel="0" max="4" min="4" style="6" width="7.07"/>
    <col collapsed="false" customWidth="true" hidden="false" outlineLevel="0" max="5" min="5" style="6" width="8.53"/>
    <col collapsed="false" customWidth="true" hidden="false" outlineLevel="0" max="6" min="6" style="6" width="14.09"/>
    <col collapsed="false" customWidth="true" hidden="false" outlineLevel="0" max="7" min="7" style="6" width="15.88"/>
    <col collapsed="false" customWidth="true" hidden="false" outlineLevel="0" max="8" min="8" style="6" width="7.87"/>
    <col collapsed="false" customWidth="true" hidden="false" outlineLevel="0" max="9" min="9" style="6" width="14.09"/>
    <col collapsed="false" customWidth="true" hidden="false" outlineLevel="0" max="10" min="10" style="6" width="15.88"/>
    <col collapsed="false" customWidth="true" hidden="false" outlineLevel="0" max="12" min="11" style="6" width="14.42"/>
    <col collapsed="false" customWidth="true" hidden="false" outlineLevel="0" max="13" min="13" style="6" width="15.88"/>
    <col collapsed="false" customWidth="true" hidden="false" outlineLevel="0" max="14" min="14" style="6" width="9.35"/>
    <col collapsed="false" customWidth="true" hidden="false" outlineLevel="0" max="15" min="15" style="6" width="15.56"/>
    <col collapsed="false" customWidth="true" hidden="false" outlineLevel="0" max="16" min="16" style="6" width="17.36"/>
    <col collapsed="false" customWidth="false" hidden="false" outlineLevel="0" max="1024" min="17" style="6" width="11.52"/>
  </cols>
  <sheetData>
    <row r="1" customFormat="false" ht="12.8" hidden="false" customHeight="false" outlineLevel="0" collapsed="false">
      <c r="A1" s="7" t="s">
        <v>0</v>
      </c>
      <c r="B1" s="7" t="s">
        <v>1</v>
      </c>
      <c r="C1" s="7" t="s">
        <v>254</v>
      </c>
      <c r="D1" s="7" t="s">
        <v>255</v>
      </c>
      <c r="E1" s="7" t="s">
        <v>256</v>
      </c>
      <c r="F1" s="7" t="s">
        <v>257</v>
      </c>
      <c r="G1" s="7" t="s">
        <v>258</v>
      </c>
      <c r="H1" s="8" t="s">
        <v>256</v>
      </c>
      <c r="I1" s="8" t="s">
        <v>257</v>
      </c>
      <c r="J1" s="8" t="s">
        <v>258</v>
      </c>
      <c r="K1" s="7" t="s">
        <v>256</v>
      </c>
      <c r="L1" s="7" t="s">
        <v>257</v>
      </c>
      <c r="M1" s="7" t="s">
        <v>258</v>
      </c>
      <c r="N1" s="7" t="s">
        <v>259</v>
      </c>
      <c r="O1" s="7" t="s">
        <v>260</v>
      </c>
      <c r="P1" s="7" t="s">
        <v>261</v>
      </c>
    </row>
    <row r="2" customFormat="false" ht="12.8" hidden="false" customHeight="false" outlineLevel="0" collapsed="false">
      <c r="A2" s="9" t="n">
        <v>1</v>
      </c>
      <c r="B2" s="9" t="s">
        <v>4</v>
      </c>
      <c r="C2" s="10" t="n">
        <v>4.73133375815999E-007</v>
      </c>
      <c r="D2" s="10" t="n">
        <v>155</v>
      </c>
      <c r="E2" s="10" t="n">
        <v>782.309333333333</v>
      </c>
      <c r="F2" s="10" t="n">
        <v>792.326833333333</v>
      </c>
      <c r="G2" s="10" t="n">
        <v>883.6202</v>
      </c>
      <c r="H2" s="10" t="n">
        <v>302.678681234576</v>
      </c>
      <c r="I2" s="10" t="n">
        <v>339.550243271317</v>
      </c>
      <c r="J2" s="10" t="n">
        <v>209.291359476506</v>
      </c>
      <c r="K2" s="10" t="str">
        <f aca="false">CONCATENATE(ROUND(E2, 2),"±",ROUND(H2,2))</f>
        <v>782.31±302.68</v>
      </c>
      <c r="L2" s="10" t="str">
        <f aca="false">CONCATENATE(ROUND(F2, 2),"±",ROUND(I2,2))</f>
        <v>792.33±339.55</v>
      </c>
      <c r="M2" s="10" t="str">
        <f aca="false">CONCATENATE(ROUND(G2, 2),"±",ROUND(J2,2))</f>
        <v>883.62±209.29</v>
      </c>
      <c r="N2" s="9" t="s">
        <v>262</v>
      </c>
      <c r="O2" s="9" t="s">
        <v>263</v>
      </c>
      <c r="P2" s="9" t="s">
        <v>264</v>
      </c>
    </row>
    <row r="3" customFormat="false" ht="12.8" hidden="false" customHeight="false" outlineLevel="0" collapsed="false">
      <c r="A3" s="11" t="n">
        <v>2</v>
      </c>
      <c r="B3" s="6" t="s">
        <v>7</v>
      </c>
      <c r="C3" s="6" t="n">
        <v>1.97625542066946E-005</v>
      </c>
      <c r="D3" s="6" t="n">
        <v>155</v>
      </c>
      <c r="E3" s="6" t="n">
        <v>36.2329823633157</v>
      </c>
      <c r="F3" s="6" t="n">
        <v>38.0601785714286</v>
      </c>
      <c r="G3" s="6" t="n">
        <v>36.6367</v>
      </c>
      <c r="H3" s="6" t="n">
        <v>11.3005220441908</v>
      </c>
      <c r="I3" s="6" t="n">
        <v>12.5979525986901</v>
      </c>
      <c r="J3" s="6" t="n">
        <v>8.22416438053266</v>
      </c>
      <c r="K3" s="6" t="str">
        <f aca="false">CONCATENATE(ROUND(E3, 2),"±",ROUND(H3,2))</f>
        <v>36.23±11.3</v>
      </c>
      <c r="L3" s="6" t="str">
        <f aca="false">CONCATENATE(ROUND(F3, 2),"±",ROUND(I3,2))</f>
        <v>38.06±12.6</v>
      </c>
      <c r="M3" s="6" t="str">
        <f aca="false">CONCATENATE(ROUND(G3, 2),"±",ROUND(J3,2))</f>
        <v>36.64±8.22</v>
      </c>
      <c r="N3" s="6" t="s">
        <v>262</v>
      </c>
      <c r="O3" s="6" t="s">
        <v>264</v>
      </c>
      <c r="P3" s="6" t="s">
        <v>264</v>
      </c>
    </row>
    <row r="4" customFormat="false" ht="12.8" hidden="false" customHeight="false" outlineLevel="0" collapsed="false">
      <c r="A4" s="11" t="n">
        <v>3</v>
      </c>
      <c r="B4" s="6" t="s">
        <v>10</v>
      </c>
      <c r="C4" s="6" t="n">
        <v>0.171927200662756</v>
      </c>
      <c r="D4" s="6" t="n">
        <v>159</v>
      </c>
      <c r="E4" s="6" t="n">
        <v>52.5244473150963</v>
      </c>
      <c r="F4" s="6" t="n">
        <v>51.6903264208909</v>
      </c>
      <c r="G4" s="6" t="n">
        <v>52.99886</v>
      </c>
      <c r="H4" s="6" t="n">
        <v>15.1305356737772</v>
      </c>
      <c r="I4" s="6" t="n">
        <v>14.5842337036718</v>
      </c>
      <c r="J4" s="6" t="n">
        <v>11.6770956315711</v>
      </c>
      <c r="K4" s="6" t="str">
        <f aca="false">CONCATENATE(ROUND(E4, 2),"±",ROUND(H4,2))</f>
        <v>52.52±15.13</v>
      </c>
      <c r="L4" s="6" t="str">
        <f aca="false">CONCATENATE(ROUND(F4, 2),"±",ROUND(I4,2))</f>
        <v>51.69±14.58</v>
      </c>
      <c r="M4" s="6" t="str">
        <f aca="false">CONCATENATE(ROUND(G4, 2),"±",ROUND(J4,2))</f>
        <v>53±11.68</v>
      </c>
      <c r="N4" s="6" t="s">
        <v>263</v>
      </c>
      <c r="O4" s="6" t="s">
        <v>263</v>
      </c>
      <c r="P4" s="6" t="s">
        <v>263</v>
      </c>
    </row>
    <row r="5" customFormat="false" ht="12.8" hidden="false" customHeight="false" outlineLevel="0" collapsed="false">
      <c r="A5" s="11" t="n">
        <v>4</v>
      </c>
      <c r="B5" s="6" t="s">
        <v>12</v>
      </c>
      <c r="C5" s="6" t="n">
        <v>5.81245850405194E-009</v>
      </c>
      <c r="D5" s="6" t="n">
        <v>159</v>
      </c>
      <c r="E5" s="6" t="n">
        <v>1.47087650250446</v>
      </c>
      <c r="F5" s="6" t="n">
        <v>1.38673229995811</v>
      </c>
      <c r="G5" s="6" t="n">
        <v>1.48002536607549</v>
      </c>
      <c r="H5" s="6" t="n">
        <v>0.177899315297455</v>
      </c>
      <c r="I5" s="6" t="n">
        <v>0.16607747454435</v>
      </c>
      <c r="J5" s="6" t="n">
        <v>0.199302929563504</v>
      </c>
      <c r="K5" s="6" t="str">
        <f aca="false">CONCATENATE(ROUND(E5, 2),"±",ROUND(H5,2))</f>
        <v>1.47±0.18</v>
      </c>
      <c r="L5" s="6" t="str">
        <f aca="false">CONCATENATE(ROUND(F5, 2),"±",ROUND(I5,2))</f>
        <v>1.39±0.17</v>
      </c>
      <c r="M5" s="6" t="str">
        <f aca="false">CONCATENATE(ROUND(G5, 2),"±",ROUND(J5,2))</f>
        <v>1.48±0.2</v>
      </c>
      <c r="N5" s="6" t="s">
        <v>264</v>
      </c>
      <c r="O5" s="6" t="s">
        <v>262</v>
      </c>
      <c r="P5" s="6" t="s">
        <v>265</v>
      </c>
    </row>
    <row r="6" customFormat="false" ht="12.8" hidden="false" customHeight="false" outlineLevel="0" collapsed="false">
      <c r="A6" s="11" t="n">
        <v>5</v>
      </c>
      <c r="B6" s="6" t="s">
        <v>266</v>
      </c>
      <c r="C6" s="6" t="n">
        <v>0.00203917082905676</v>
      </c>
      <c r="D6" s="6" t="n">
        <v>31</v>
      </c>
      <c r="E6" s="6" t="n">
        <v>71.59625</v>
      </c>
      <c r="F6" s="6" t="n">
        <v>72.8131578947369</v>
      </c>
      <c r="G6" s="6" t="n">
        <v>77.7525</v>
      </c>
      <c r="H6" s="6" t="n">
        <v>6.0520026737962</v>
      </c>
      <c r="I6" s="6" t="n">
        <v>4.71269639114725</v>
      </c>
      <c r="J6" s="6" t="n">
        <v>1.93237979358786</v>
      </c>
      <c r="K6" s="6" t="str">
        <f aca="false">CONCATENATE(ROUND(E6, 2),"±",ROUND(H6,2))</f>
        <v>71.6±6.05</v>
      </c>
      <c r="L6" s="6" t="str">
        <f aca="false">CONCATENATE(ROUND(F6, 2),"±",ROUND(I6,2))</f>
        <v>72.81±4.71</v>
      </c>
      <c r="M6" s="6" t="str">
        <f aca="false">CONCATENATE(ROUND(G6, 2),"±",ROUND(J6,2))</f>
        <v>77.75±1.93</v>
      </c>
      <c r="N6" s="3" t="s">
        <v>262</v>
      </c>
      <c r="O6" s="3" t="s">
        <v>267</v>
      </c>
      <c r="P6" s="3" t="s">
        <v>265</v>
      </c>
    </row>
    <row r="7" customFormat="false" ht="12.8" hidden="false" customHeight="false" outlineLevel="0" collapsed="false">
      <c r="A7" s="9" t="n">
        <v>6</v>
      </c>
      <c r="B7" s="9" t="s">
        <v>14</v>
      </c>
      <c r="C7" s="10" t="n">
        <v>5.66383210264286E-010</v>
      </c>
      <c r="D7" s="10" t="n">
        <v>123</v>
      </c>
      <c r="E7" s="10" t="n">
        <v>2221.31432432432</v>
      </c>
      <c r="F7" s="10" t="n">
        <v>2534.80571428571</v>
      </c>
      <c r="G7" s="10" t="n">
        <v>2092.71022727273</v>
      </c>
      <c r="H7" s="10" t="n">
        <v>439.919354799748</v>
      </c>
      <c r="I7" s="10" t="n">
        <v>446.647032023527</v>
      </c>
      <c r="J7" s="10" t="n">
        <v>475.362878979229</v>
      </c>
      <c r="K7" s="10" t="str">
        <f aca="false">CONCATENATE(ROUND(E7, 2),"±",ROUND(H7,2))</f>
        <v>2221.31±439.92</v>
      </c>
      <c r="L7" s="10" t="str">
        <f aca="false">CONCATENATE(ROUND(F7, 2),"±",ROUND(I7,2))</f>
        <v>2534.81±446.65</v>
      </c>
      <c r="M7" s="10" t="str">
        <f aca="false">CONCATENATE(ROUND(G7, 2),"±",ROUND(J7,2))</f>
        <v>2092.71±475.36</v>
      </c>
      <c r="N7" s="9" t="s">
        <v>268</v>
      </c>
      <c r="O7" s="9" t="s">
        <v>269</v>
      </c>
      <c r="P7" s="9" t="s">
        <v>263</v>
      </c>
    </row>
    <row r="8" customFormat="false" ht="12.8" hidden="false" customHeight="false" outlineLevel="0" collapsed="false">
      <c r="A8" s="11" t="n">
        <v>7</v>
      </c>
      <c r="B8" s="6" t="s">
        <v>15</v>
      </c>
      <c r="C8" s="6" t="n">
        <v>8.4723640177077E-011</v>
      </c>
      <c r="D8" s="6" t="n">
        <v>123</v>
      </c>
      <c r="E8" s="6" t="n">
        <v>77.295025025025</v>
      </c>
      <c r="F8" s="6" t="n">
        <v>86.2947442680776</v>
      </c>
      <c r="G8" s="6" t="n">
        <v>73.8881818181818</v>
      </c>
      <c r="H8" s="6" t="n">
        <v>15.2931344342691</v>
      </c>
      <c r="I8" s="6" t="n">
        <v>17.6910365911267</v>
      </c>
      <c r="J8" s="6" t="n">
        <v>10.6847049469091</v>
      </c>
      <c r="K8" s="6" t="str">
        <f aca="false">CONCATENATE(ROUND(E8, 2),"±",ROUND(H8,2))</f>
        <v>77.3±15.29</v>
      </c>
      <c r="L8" s="6" t="str">
        <f aca="false">CONCATENATE(ROUND(F8, 2),"±",ROUND(I8,2))</f>
        <v>86.29±17.69</v>
      </c>
      <c r="M8" s="6" t="str">
        <f aca="false">CONCATENATE(ROUND(G8, 2),"±",ROUND(J8,2))</f>
        <v>73.89±10.68</v>
      </c>
      <c r="N8" s="6" t="s">
        <v>267</v>
      </c>
      <c r="O8" s="6" t="s">
        <v>269</v>
      </c>
      <c r="P8" s="6" t="s">
        <v>263</v>
      </c>
    </row>
    <row r="9" customFormat="false" ht="12.8" hidden="false" customHeight="false" outlineLevel="0" collapsed="false">
      <c r="A9" s="11" t="n">
        <v>8</v>
      </c>
      <c r="B9" s="6" t="s">
        <v>16</v>
      </c>
      <c r="C9" s="6" t="n">
        <v>0.00406409251199607</v>
      </c>
      <c r="D9" s="6" t="n">
        <v>123</v>
      </c>
      <c r="E9" s="6" t="n">
        <v>146.201451451451</v>
      </c>
      <c r="F9" s="6" t="n">
        <v>151.714488536155</v>
      </c>
      <c r="G9" s="6" t="n">
        <v>149.038181818182</v>
      </c>
      <c r="H9" s="6" t="n">
        <v>26.8998794976574</v>
      </c>
      <c r="I9" s="6" t="n">
        <v>33.9681108792074</v>
      </c>
      <c r="J9" s="6" t="n">
        <v>19.8009757951397</v>
      </c>
      <c r="K9" s="6" t="str">
        <f aca="false">CONCATENATE(ROUND(E9, 2),"±",ROUND(H9,2))</f>
        <v>146.2±26.9</v>
      </c>
      <c r="L9" s="6" t="str">
        <f aca="false">CONCATENATE(ROUND(F9, 2),"±",ROUND(I9,2))</f>
        <v>151.71±33.97</v>
      </c>
      <c r="M9" s="6" t="str">
        <f aca="false">CONCATENATE(ROUND(G9, 2),"±",ROUND(J9,2))</f>
        <v>149.04±19.8</v>
      </c>
      <c r="N9" s="6" t="s">
        <v>262</v>
      </c>
      <c r="O9" s="6" t="s">
        <v>264</v>
      </c>
      <c r="P9" s="6" t="s">
        <v>267</v>
      </c>
    </row>
    <row r="10" customFormat="false" ht="12.8" hidden="false" customHeight="false" outlineLevel="0" collapsed="false">
      <c r="A10" s="11" t="n">
        <v>9</v>
      </c>
      <c r="B10" s="6" t="s">
        <v>17</v>
      </c>
      <c r="C10" s="6" t="n">
        <v>1.49467796992858E-010</v>
      </c>
      <c r="D10" s="6" t="n">
        <v>123</v>
      </c>
      <c r="E10" s="6" t="n">
        <v>1.90086486486487</v>
      </c>
      <c r="F10" s="6" t="n">
        <v>1.757</v>
      </c>
      <c r="G10" s="6" t="n">
        <v>2.02113636363636</v>
      </c>
      <c r="H10" s="6" t="n">
        <v>0.36875561602448</v>
      </c>
      <c r="I10" s="6" t="n">
        <v>0.190805366733462</v>
      </c>
      <c r="J10" s="6" t="n">
        <v>0.277676530011359</v>
      </c>
      <c r="K10" s="6" t="str">
        <f aca="false">CONCATENATE(ROUND(E10, 2),"±",ROUND(H10,2))</f>
        <v>1.9±0.37</v>
      </c>
      <c r="L10" s="6" t="str">
        <f aca="false">CONCATENATE(ROUND(F10, 2),"±",ROUND(I10,2))</f>
        <v>1.76±0.19</v>
      </c>
      <c r="M10" s="6" t="str">
        <f aca="false">CONCATENATE(ROUND(G10, 2),"±",ROUND(J10,2))</f>
        <v>2.02±0.28</v>
      </c>
      <c r="N10" s="6" t="s">
        <v>263</v>
      </c>
      <c r="O10" s="6" t="s">
        <v>263</v>
      </c>
      <c r="P10" s="6" t="s">
        <v>265</v>
      </c>
    </row>
    <row r="11" customFormat="false" ht="12.8" hidden="false" customHeight="false" outlineLevel="0" collapsed="false">
      <c r="A11" s="11" t="n">
        <v>10</v>
      </c>
      <c r="B11" s="6" t="s">
        <v>270</v>
      </c>
      <c r="C11" s="6" t="n">
        <v>0.33435772989247</v>
      </c>
      <c r="D11" s="6" t="n">
        <v>19</v>
      </c>
      <c r="E11" s="6" t="n">
        <v>73.638</v>
      </c>
      <c r="F11" s="6" t="n">
        <v>75.9316666666667</v>
      </c>
      <c r="G11" s="6" t="n">
        <v>73.5925</v>
      </c>
      <c r="H11" s="6" t="n">
        <v>2.45346897269967</v>
      </c>
      <c r="I11" s="6" t="n">
        <v>0.968026342616772</v>
      </c>
      <c r="J11" s="6" t="n">
        <v>3.16997408732086</v>
      </c>
      <c r="K11" s="6" t="str">
        <f aca="false">CONCATENATE(ROUND(E11, 2),"±",ROUND(H11,2))</f>
        <v>73.64±2.45</v>
      </c>
      <c r="L11" s="6" t="str">
        <f aca="false">CONCATENATE(ROUND(F11, 2),"±",ROUND(I11,2))</f>
        <v>75.93±0.97</v>
      </c>
      <c r="M11" s="6" t="str">
        <f aca="false">CONCATENATE(ROUND(G11, 2),"±",ROUND(J11,2))</f>
        <v>73.59±3.17</v>
      </c>
      <c r="N11" s="3" t="s">
        <v>263</v>
      </c>
      <c r="O11" s="3" t="s">
        <v>263</v>
      </c>
      <c r="P11" s="3" t="s">
        <v>263</v>
      </c>
    </row>
    <row r="12" customFormat="false" ht="12.8" hidden="false" customHeight="false" outlineLevel="0" collapsed="false">
      <c r="A12" s="9" t="n">
        <v>11</v>
      </c>
      <c r="B12" s="9" t="s">
        <v>18</v>
      </c>
      <c r="C12" s="10" t="n">
        <v>4.73139220566522E-015</v>
      </c>
      <c r="D12" s="10" t="n">
        <v>174</v>
      </c>
      <c r="E12" s="10" t="n">
        <v>1816.42648148148</v>
      </c>
      <c r="F12" s="10" t="n">
        <v>2019.4</v>
      </c>
      <c r="G12" s="10" t="n">
        <v>1867.11483333333</v>
      </c>
      <c r="H12" s="10" t="n">
        <v>710.460954664379</v>
      </c>
      <c r="I12" s="10" t="n">
        <v>852.716245044449</v>
      </c>
      <c r="J12" s="10" t="n">
        <v>593.913330771736</v>
      </c>
      <c r="K12" s="10" t="str">
        <f aca="false">CONCATENATE(ROUND(E12, 2),"±",ROUND(H12,2))</f>
        <v>1816.43±710.46</v>
      </c>
      <c r="L12" s="10" t="str">
        <f aca="false">CONCATENATE(ROUND(F12, 2),"±",ROUND(I12,2))</f>
        <v>2019.4±852.72</v>
      </c>
      <c r="M12" s="10" t="str">
        <f aca="false">CONCATENATE(ROUND(G12, 2),"±",ROUND(J12,2))</f>
        <v>1867.11±593.91</v>
      </c>
      <c r="N12" s="9" t="s">
        <v>268</v>
      </c>
      <c r="O12" s="9" t="s">
        <v>269</v>
      </c>
      <c r="P12" s="9" t="s">
        <v>267</v>
      </c>
    </row>
    <row r="13" customFormat="false" ht="12.8" hidden="false" customHeight="false" outlineLevel="0" collapsed="false">
      <c r="A13" s="11" t="n">
        <v>12</v>
      </c>
      <c r="B13" s="6" t="s">
        <v>19</v>
      </c>
      <c r="C13" s="6" t="n">
        <v>1.07320299396485E-016</v>
      </c>
      <c r="D13" s="6" t="n">
        <v>174</v>
      </c>
      <c r="E13" s="6" t="n">
        <v>55.0870990009976</v>
      </c>
      <c r="F13" s="6" t="n">
        <v>58.8340030971738</v>
      </c>
      <c r="G13" s="6" t="n">
        <v>56.1705476190476</v>
      </c>
      <c r="H13" s="6" t="n">
        <v>23.5013252840412</v>
      </c>
      <c r="I13" s="6" t="n">
        <v>19.0806492936214</v>
      </c>
      <c r="J13" s="6" t="n">
        <v>24.7574152279716</v>
      </c>
      <c r="K13" s="6" t="str">
        <f aca="false">CONCATENATE(ROUND(E13, 2),"±",ROUND(H13,2))</f>
        <v>55.09±23.5</v>
      </c>
      <c r="L13" s="6" t="str">
        <f aca="false">CONCATENATE(ROUND(F13, 2),"±",ROUND(I13,2))</f>
        <v>58.83±19.08</v>
      </c>
      <c r="M13" s="6" t="str">
        <f aca="false">CONCATENATE(ROUND(G13, 2),"±",ROUND(J13,2))</f>
        <v>56.17±24.76</v>
      </c>
      <c r="N13" s="6" t="s">
        <v>268</v>
      </c>
      <c r="O13" s="6" t="s">
        <v>269</v>
      </c>
      <c r="P13" s="6" t="s">
        <v>263</v>
      </c>
    </row>
    <row r="14" customFormat="false" ht="12.8" hidden="false" customHeight="false" outlineLevel="0" collapsed="false">
      <c r="A14" s="11" t="n">
        <v>13</v>
      </c>
      <c r="B14" s="6" t="s">
        <v>20</v>
      </c>
      <c r="C14" s="6" t="n">
        <v>0.000787997114674074</v>
      </c>
      <c r="D14" s="6" t="n">
        <v>174</v>
      </c>
      <c r="E14" s="6" t="n">
        <v>95.5548849518371</v>
      </c>
      <c r="F14" s="6" t="n">
        <v>93.245431475029</v>
      </c>
      <c r="G14" s="6" t="n">
        <v>99.0535546428572</v>
      </c>
      <c r="H14" s="6" t="n">
        <v>44.5696964534138</v>
      </c>
      <c r="I14" s="6" t="n">
        <v>34.0496118142968</v>
      </c>
      <c r="J14" s="6" t="n">
        <v>47.9087194724715</v>
      </c>
      <c r="K14" s="6" t="str">
        <f aca="false">CONCATENATE(ROUND(E14, 2),"±",ROUND(H14,2))</f>
        <v>95.55±44.57</v>
      </c>
      <c r="L14" s="6" t="str">
        <f aca="false">CONCATENATE(ROUND(F14, 2),"±",ROUND(I14,2))</f>
        <v>93.25±34.05</v>
      </c>
      <c r="M14" s="6" t="str">
        <f aca="false">CONCATENATE(ROUND(G14, 2),"±",ROUND(J14,2))</f>
        <v>99.05±47.91</v>
      </c>
      <c r="N14" s="6" t="s">
        <v>265</v>
      </c>
      <c r="O14" s="6" t="s">
        <v>263</v>
      </c>
      <c r="P14" s="6" t="s">
        <v>265</v>
      </c>
    </row>
    <row r="15" customFormat="false" ht="12.8" hidden="false" customHeight="false" outlineLevel="0" collapsed="false">
      <c r="A15" s="11" t="n">
        <v>14</v>
      </c>
      <c r="B15" s="6" t="s">
        <v>21</v>
      </c>
      <c r="C15" s="6" t="n">
        <v>3.69061740960879E-013</v>
      </c>
      <c r="D15" s="6" t="n">
        <v>174</v>
      </c>
      <c r="E15" s="6" t="n">
        <v>1.76803052893149</v>
      </c>
      <c r="F15" s="6" t="n">
        <v>1.57758333333333</v>
      </c>
      <c r="G15" s="6" t="n">
        <v>1.76964238550021</v>
      </c>
      <c r="H15" s="6" t="n">
        <v>0.322466710760001</v>
      </c>
      <c r="I15" s="6" t="n">
        <v>0.172511001649558</v>
      </c>
      <c r="J15" s="6" t="n">
        <v>0.288885747147867</v>
      </c>
      <c r="K15" s="6" t="str">
        <f aca="false">CONCATENATE(ROUND(E15, 2),"±",ROUND(H15,2))</f>
        <v>1.77±0.32</v>
      </c>
      <c r="L15" s="6" t="str">
        <f aca="false">CONCATENATE(ROUND(F15, 2),"±",ROUND(I15,2))</f>
        <v>1.58±0.17</v>
      </c>
      <c r="M15" s="6" t="str">
        <f aca="false">CONCATENATE(ROUND(G15, 2),"±",ROUND(J15,2))</f>
        <v>1.77±0.29</v>
      </c>
      <c r="N15" s="6" t="s">
        <v>265</v>
      </c>
      <c r="O15" s="6" t="s">
        <v>263</v>
      </c>
      <c r="P15" s="6" t="s">
        <v>265</v>
      </c>
    </row>
    <row r="16" customFormat="false" ht="12.8" hidden="false" customHeight="false" outlineLevel="0" collapsed="false">
      <c r="A16" s="11" t="n">
        <v>15</v>
      </c>
      <c r="B16" s="6" t="s">
        <v>22</v>
      </c>
      <c r="C16" s="6" t="n">
        <v>0.00793443996872777</v>
      </c>
      <c r="D16" s="6" t="n">
        <v>23</v>
      </c>
      <c r="E16" s="6" t="n">
        <v>4.378</v>
      </c>
      <c r="F16" s="6" t="n">
        <v>3.21</v>
      </c>
      <c r="G16" s="6" t="n">
        <v>2.94857142857143</v>
      </c>
      <c r="H16" s="6" t="n">
        <v>12.1416797071538</v>
      </c>
      <c r="I16" s="6" t="n">
        <v>3.63458017890967</v>
      </c>
      <c r="J16" s="6" t="n">
        <v>4.3509856772502</v>
      </c>
      <c r="K16" s="6" t="str">
        <f aca="false">CONCATENATE(ROUND(E16, 2),"±",ROUND(H16,2))</f>
        <v>4.38±12.14</v>
      </c>
      <c r="L16" s="6" t="str">
        <f aca="false">CONCATENATE(ROUND(F16, 2),"±",ROUND(I16,2))</f>
        <v>3.21±3.63</v>
      </c>
      <c r="M16" s="6" t="str">
        <f aca="false">CONCATENATE(ROUND(G16, 2),"±",ROUND(J16,2))</f>
        <v>2.95±4.35</v>
      </c>
      <c r="N16" s="6" t="s">
        <v>264</v>
      </c>
      <c r="O16" s="6" t="s">
        <v>267</v>
      </c>
      <c r="P16" s="6" t="s">
        <v>263</v>
      </c>
    </row>
    <row r="17" customFormat="false" ht="12.8" hidden="false" customHeight="false" outlineLevel="0" collapsed="false">
      <c r="A17" s="9" t="n">
        <v>16</v>
      </c>
      <c r="B17" s="9" t="s">
        <v>271</v>
      </c>
      <c r="C17" s="10" t="n">
        <v>0.000174696567879207</v>
      </c>
      <c r="D17" s="10" t="n">
        <v>60</v>
      </c>
      <c r="E17" s="10" t="n">
        <v>1119.54611111111</v>
      </c>
      <c r="F17" s="10" t="n">
        <v>1503.5</v>
      </c>
      <c r="G17" s="10" t="n">
        <v>1136.84133333333</v>
      </c>
      <c r="H17" s="10" t="n">
        <v>445.621606887236</v>
      </c>
      <c r="I17" s="10" t="n">
        <v>514.230945143901</v>
      </c>
      <c r="J17" s="10" t="n">
        <v>490.629643010695</v>
      </c>
      <c r="K17" s="10" t="str">
        <f aca="false">CONCATENATE(ROUND(E17, 2),"±",ROUND(H17,2))</f>
        <v>1119.55±445.62</v>
      </c>
      <c r="L17" s="10" t="str">
        <f aca="false">CONCATENATE(ROUND(F17, 2),"±",ROUND(I17,2))</f>
        <v>1503.5±514.23</v>
      </c>
      <c r="M17" s="10" t="str">
        <f aca="false">CONCATENATE(ROUND(G17, 2),"±",ROUND(J17,2))</f>
        <v>1136.84±490.63</v>
      </c>
      <c r="N17" s="9" t="s">
        <v>262</v>
      </c>
      <c r="O17" s="9" t="s">
        <v>265</v>
      </c>
      <c r="P17" s="9" t="s">
        <v>267</v>
      </c>
    </row>
    <row r="18" customFormat="false" ht="12.8" hidden="false" customHeight="false" outlineLevel="0" collapsed="false">
      <c r="A18" s="11" t="n">
        <v>17</v>
      </c>
      <c r="B18" s="3" t="s">
        <v>272</v>
      </c>
      <c r="C18" s="6" t="n">
        <v>0.248783125858446</v>
      </c>
      <c r="D18" s="6" t="n">
        <v>51</v>
      </c>
      <c r="E18" s="6" t="n">
        <v>214.471333333333</v>
      </c>
      <c r="F18" s="6" t="n">
        <v>180.5</v>
      </c>
      <c r="G18" s="6" t="n">
        <v>210.649615384615</v>
      </c>
      <c r="H18" s="6" t="n">
        <v>150.840275581491</v>
      </c>
      <c r="I18" s="6" t="n">
        <v>21.3502537065332</v>
      </c>
      <c r="J18" s="6" t="n">
        <v>151.760642694945</v>
      </c>
      <c r="K18" s="6" t="str">
        <f aca="false">CONCATENATE(ROUND(E18, 2),"±",ROUND(H18,2))</f>
        <v>214.47±150.84</v>
      </c>
      <c r="L18" s="6" t="str">
        <f aca="false">CONCATENATE(ROUND(F18, 2),"±",ROUND(I18,2))</f>
        <v>180.5±21.35</v>
      </c>
      <c r="M18" s="6" t="str">
        <f aca="false">CONCATENATE(ROUND(G18, 2),"±",ROUND(J18,2))</f>
        <v>210.65±151.76</v>
      </c>
      <c r="N18" s="6" t="s">
        <v>263</v>
      </c>
      <c r="O18" s="6" t="s">
        <v>263</v>
      </c>
      <c r="P18" s="6" t="s">
        <v>263</v>
      </c>
    </row>
    <row r="19" customFormat="false" ht="12.8" hidden="false" customHeight="false" outlineLevel="0" collapsed="false">
      <c r="A19" s="11" t="n">
        <v>18</v>
      </c>
      <c r="B19" s="3" t="s">
        <v>273</v>
      </c>
      <c r="C19" s="6" t="n">
        <v>0.224056473479542</v>
      </c>
      <c r="D19" s="6" t="n">
        <v>54</v>
      </c>
      <c r="E19" s="6" t="n">
        <v>938.150714285714</v>
      </c>
      <c r="F19" s="6" t="n">
        <v>1005.17647058824</v>
      </c>
      <c r="G19" s="6" t="n">
        <v>1519.08217391304</v>
      </c>
      <c r="H19" s="6" t="n">
        <v>366.062807500623</v>
      </c>
      <c r="I19" s="6" t="n">
        <v>245.437331314821</v>
      </c>
      <c r="J19" s="6" t="n">
        <v>1849.95398653474</v>
      </c>
      <c r="K19" s="6" t="str">
        <f aca="false">CONCATENATE(ROUND(E19, 2),"±",ROUND(H19,2))</f>
        <v>938.15±366.06</v>
      </c>
      <c r="L19" s="6" t="str">
        <f aca="false">CONCATENATE(ROUND(F19, 2),"±",ROUND(I19,2))</f>
        <v>1005.18±245.44</v>
      </c>
      <c r="M19" s="6" t="str">
        <f aca="false">CONCATENATE(ROUND(G19, 2),"±",ROUND(J19,2))</f>
        <v>1519.08±1849.95</v>
      </c>
      <c r="N19" s="6" t="s">
        <v>263</v>
      </c>
      <c r="O19" s="6" t="s">
        <v>263</v>
      </c>
      <c r="P19" s="6" t="s">
        <v>263</v>
      </c>
    </row>
    <row r="20" customFormat="false" ht="12.8" hidden="false" customHeight="false" outlineLevel="0" collapsed="false">
      <c r="A20" s="11" t="n">
        <v>19</v>
      </c>
      <c r="B20" s="3" t="s">
        <v>274</v>
      </c>
      <c r="C20" s="6" t="n">
        <v>0.0357167887218986</v>
      </c>
      <c r="D20" s="6" t="n">
        <v>49</v>
      </c>
      <c r="E20" s="6" t="n">
        <v>196.494615384615</v>
      </c>
      <c r="F20" s="6" t="n">
        <v>119.705882352941</v>
      </c>
      <c r="G20" s="6" t="n">
        <v>233.807368421053</v>
      </c>
      <c r="H20" s="6" t="n">
        <v>108.762343172201</v>
      </c>
      <c r="I20" s="6" t="n">
        <v>17.5562122405516</v>
      </c>
      <c r="J20" s="6" t="n">
        <v>110.092771888343</v>
      </c>
      <c r="K20" s="6" t="str">
        <f aca="false">CONCATENATE(ROUND(E20, 2),"±",ROUND(H20,2))</f>
        <v>196.49±108.76</v>
      </c>
      <c r="L20" s="6" t="str">
        <f aca="false">CONCATENATE(ROUND(F20, 2),"±",ROUND(I20,2))</f>
        <v>119.71±17.56</v>
      </c>
      <c r="M20" s="6" t="str">
        <f aca="false">CONCATENATE(ROUND(G20, 2),"±",ROUND(J20,2))</f>
        <v>233.81±110.09</v>
      </c>
      <c r="N20" s="6" t="s">
        <v>267</v>
      </c>
      <c r="O20" s="6" t="s">
        <v>263</v>
      </c>
      <c r="P20" s="6" t="s">
        <v>265</v>
      </c>
    </row>
    <row r="21" customFormat="false" ht="12.8" hidden="false" customHeight="false" outlineLevel="0" collapsed="false">
      <c r="A21" s="11" t="n">
        <v>20</v>
      </c>
      <c r="B21" s="3" t="s">
        <v>275</v>
      </c>
      <c r="C21" s="6" t="n">
        <v>0.00659553496465975</v>
      </c>
      <c r="D21" s="6" t="n">
        <v>38</v>
      </c>
      <c r="E21" s="6" t="n">
        <v>600.025</v>
      </c>
      <c r="F21" s="6" t="n">
        <v>612.076923076923</v>
      </c>
      <c r="G21" s="6" t="n">
        <v>845.535333333333</v>
      </c>
      <c r="H21" s="6" t="n">
        <v>337.325389304201</v>
      </c>
      <c r="I21" s="6" t="n">
        <v>221.060497578703</v>
      </c>
      <c r="J21" s="6" t="n">
        <v>452.5261689374</v>
      </c>
      <c r="K21" s="6" t="str">
        <f aca="false">CONCATENATE(ROUND(E21, 2),"±",ROUND(H21,2))</f>
        <v>600.03±337.33</v>
      </c>
      <c r="L21" s="6" t="str">
        <f aca="false">CONCATENATE(ROUND(F21, 2),"±",ROUND(I21,2))</f>
        <v>612.08±221.06</v>
      </c>
      <c r="M21" s="6" t="str">
        <f aca="false">CONCATENATE(ROUND(G21, 2),"±",ROUND(J21,2))</f>
        <v>845.54±452.53</v>
      </c>
      <c r="N21" s="6" t="s">
        <v>262</v>
      </c>
      <c r="O21" s="6" t="s">
        <v>265</v>
      </c>
      <c r="P21" s="6" t="s">
        <v>264</v>
      </c>
    </row>
    <row r="22" customFormat="false" ht="12.8" hidden="false" customHeight="false" outlineLevel="0" collapsed="false">
      <c r="A22" s="11" t="n">
        <v>21</v>
      </c>
      <c r="B22" s="3" t="s">
        <v>276</v>
      </c>
      <c r="C22" s="6" t="n">
        <v>0.00209532356512564</v>
      </c>
      <c r="D22" s="6" t="n">
        <v>34</v>
      </c>
      <c r="E22" s="6" t="n">
        <v>159.2125</v>
      </c>
      <c r="F22" s="6" t="n">
        <v>111</v>
      </c>
      <c r="G22" s="6" t="n">
        <v>150.406666666667</v>
      </c>
      <c r="H22" s="6" t="n">
        <v>59.1082725328543</v>
      </c>
      <c r="I22" s="6" t="n">
        <v>28.590208113968</v>
      </c>
      <c r="J22" s="6" t="n">
        <v>57.1790926905026</v>
      </c>
      <c r="K22" s="6" t="str">
        <f aca="false">CONCATENATE(ROUND(E22, 2),"±",ROUND(H22,2))</f>
        <v>159.21±59.11</v>
      </c>
      <c r="L22" s="6" t="str">
        <f aca="false">CONCATENATE(ROUND(F22, 2),"±",ROUND(I22,2))</f>
        <v>111±28.59</v>
      </c>
      <c r="M22" s="6" t="str">
        <f aca="false">CONCATENATE(ROUND(G22, 2),"±",ROUND(J22,2))</f>
        <v>150.41±57.18</v>
      </c>
      <c r="N22" s="6" t="s">
        <v>264</v>
      </c>
      <c r="O22" s="6" t="s">
        <v>263</v>
      </c>
      <c r="P22" s="6" t="s">
        <v>267</v>
      </c>
    </row>
    <row r="23" customFormat="false" ht="12.8" hidden="false" customHeight="false" outlineLevel="0" collapsed="false">
      <c r="A23" s="3"/>
    </row>
    <row r="24" customFormat="false" ht="12.8" hidden="false" customHeight="false" outlineLevel="0" collapsed="false">
      <c r="A2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62"/>
    <col collapsed="false" customWidth="true" hidden="false" outlineLevel="0" max="2" min="2" style="12" width="23.88"/>
    <col collapsed="false" customWidth="true" hidden="false" outlineLevel="0" max="3" min="3" style="12" width="30.43"/>
    <col collapsed="false" customWidth="true" hidden="false" outlineLevel="0" max="4" min="4" style="12" width="16.38"/>
    <col collapsed="false" customWidth="true" hidden="false" outlineLevel="0" max="5" min="5" style="12" width="6.41"/>
    <col collapsed="false" customWidth="true" hidden="false" outlineLevel="0" max="6" min="6" style="0" width="9.03"/>
    <col collapsed="false" customWidth="true" hidden="false" outlineLevel="0" max="7" min="7" style="12" width="18.18"/>
    <col collapsed="false" customWidth="true" hidden="false" outlineLevel="0" max="8" min="8" style="12" width="11.46"/>
    <col collapsed="false" customWidth="true" hidden="false" outlineLevel="0" max="9" min="9" style="12" width="9.03"/>
    <col collapsed="false" customWidth="true" hidden="false" outlineLevel="0" max="10" min="10" style="12" width="8.86"/>
    <col collapsed="false" customWidth="true" hidden="false" outlineLevel="0" max="11" min="11" style="12" width="14.58"/>
    <col collapsed="false" customWidth="true" hidden="false" outlineLevel="0" max="12" min="12" style="6" width="6.73"/>
    <col collapsed="false" customWidth="true" hidden="false" outlineLevel="0" max="13" min="13" style="6" width="9.51"/>
    <col collapsed="false" customWidth="true" hidden="false" outlineLevel="0" max="14" min="14" style="12" width="8.68"/>
    <col collapsed="false" customWidth="false" hidden="false" outlineLevel="0" max="64" min="15" style="12" width="11.52"/>
  </cols>
  <sheetData>
    <row r="1" customFormat="false" ht="12.8" hidden="false" customHeight="false" outlineLevel="0" collapsed="false">
      <c r="G1" s="12" t="s">
        <v>277</v>
      </c>
      <c r="K1" s="12" t="s">
        <v>278</v>
      </c>
    </row>
    <row r="2" customFormat="false" ht="12.8" hidden="false" customHeight="false" outlineLevel="0" collapsed="false">
      <c r="A2" s="0" t="s">
        <v>0</v>
      </c>
      <c r="B2" s="12" t="s">
        <v>1</v>
      </c>
      <c r="C2" s="12" t="s">
        <v>279</v>
      </c>
      <c r="D2" s="12" t="s">
        <v>3</v>
      </c>
      <c r="E2" s="12" t="s">
        <v>280</v>
      </c>
      <c r="F2" s="0" t="s">
        <v>281</v>
      </c>
      <c r="G2" s="12" t="s">
        <v>282</v>
      </c>
      <c r="H2" s="12" t="s">
        <v>283</v>
      </c>
      <c r="I2" s="12" t="s">
        <v>284</v>
      </c>
      <c r="J2" s="12" t="s">
        <v>285</v>
      </c>
      <c r="K2" s="12" t="s">
        <v>254</v>
      </c>
      <c r="L2" s="6" t="s">
        <v>286</v>
      </c>
      <c r="M2" s="6" t="s">
        <v>287</v>
      </c>
      <c r="N2" s="12" t="s">
        <v>288</v>
      </c>
    </row>
    <row r="3" customFormat="false" ht="12.8" hidden="false" customHeight="false" outlineLevel="0" collapsed="false">
      <c r="A3" s="13" t="n">
        <f aca="false">Ringkasan_ODR1!A2</f>
        <v>1</v>
      </c>
      <c r="B3" s="14" t="str">
        <f aca="false">Ringkasan_ODR1!B2</f>
        <v>Y1PRF_STG_BW</v>
      </c>
      <c r="C3" s="3" t="s">
        <v>5</v>
      </c>
      <c r="D3" s="3" t="s">
        <v>6</v>
      </c>
      <c r="E3" s="12" t="s">
        <v>289</v>
      </c>
      <c r="F3" s="12" t="n">
        <f aca="false">Ringkasan_ODR1!F2</f>
        <v>82</v>
      </c>
      <c r="G3" s="15" t="n">
        <f aca="false">Ringkasan_ODR1!G2</f>
        <v>918.96072697253</v>
      </c>
      <c r="H3" s="15" t="n">
        <f aca="false">Ringkasan_ODR1!H2</f>
        <v>43.3668291761232</v>
      </c>
      <c r="I3" s="15" t="n">
        <f aca="false">Ringkasan_ODR1!I2</f>
        <v>0.0683352879167039</v>
      </c>
      <c r="J3" s="15" t="n">
        <f aca="false">Ringkasan_ODR1!J2</f>
        <v>0.034460183950811</v>
      </c>
      <c r="K3" s="15" t="n">
        <f aca="false">Ringkasan_ODR1!K2</f>
        <v>0.0522776782051882</v>
      </c>
      <c r="L3" s="16" t="n">
        <f aca="false">Ringkasan_ODR1!C2</f>
        <v>1.75437367248615</v>
      </c>
      <c r="M3" s="16" t="n">
        <f aca="false">Ringkasan_ODR1!D2</f>
        <v>947.279654200242</v>
      </c>
      <c r="N3" s="12" t="str">
        <f aca="false">Ringkasan_ODR1!M2</f>
        <v>Positive</v>
      </c>
    </row>
    <row r="4" customFormat="false" ht="12.8" hidden="false" customHeight="false" outlineLevel="0" collapsed="false">
      <c r="A4" s="13" t="n">
        <f aca="false">Ringkasan_ODR1!A3</f>
        <v>2</v>
      </c>
      <c r="B4" s="14" t="str">
        <f aca="false">Ringkasan_ODR1!B3</f>
        <v>Y2PRF_STG_ADG</v>
      </c>
      <c r="C4" s="3" t="s">
        <v>8</v>
      </c>
      <c r="D4" s="3" t="s">
        <v>9</v>
      </c>
      <c r="E4" s="12" t="s">
        <v>289</v>
      </c>
      <c r="F4" s="12" t="n">
        <f aca="false">Ringkasan_ODR1!F3</f>
        <v>82</v>
      </c>
      <c r="G4" s="15" t="n">
        <f aca="false">Ringkasan_ODR1!G3</f>
        <v>38.788005874855</v>
      </c>
      <c r="H4" s="15" t="n">
        <f aca="false">Ringkasan_ODR1!H3</f>
        <v>1.87281152357352</v>
      </c>
      <c r="I4" s="15" t="n">
        <f aca="false">Ringkasan_ODR1!I3</f>
        <v>0.00317935258828351</v>
      </c>
      <c r="J4" s="15" t="n">
        <f aca="false">Ringkasan_ODR1!J3</f>
        <v>0.00172343345894837</v>
      </c>
      <c r="K4" s="15" t="n">
        <f aca="false">Ringkasan_ODR1!K3</f>
        <v>0.0703607288163878</v>
      </c>
      <c r="L4" s="16" t="n">
        <f aca="false">Ringkasan_ODR1!C3</f>
        <v>1.90307774261281</v>
      </c>
      <c r="M4" s="16" t="n">
        <f aca="false">Ringkasan_ODR1!D3</f>
        <v>448.758336081928</v>
      </c>
      <c r="N4" s="12" t="str">
        <f aca="false">Ringkasan_ODR1!M3</f>
        <v>Positive</v>
      </c>
    </row>
    <row r="5" customFormat="false" ht="12.8" hidden="false" customHeight="false" outlineLevel="0" collapsed="false">
      <c r="A5" s="13" t="n">
        <f aca="false">Ringkasan_ODR1!A4</f>
        <v>3</v>
      </c>
      <c r="B5" s="14" t="str">
        <f aca="false">Ringkasan_ODR1!B4</f>
        <v>Y3PRF_STG_DFI</v>
      </c>
      <c r="C5" s="3" t="s">
        <v>11</v>
      </c>
      <c r="D5" s="3" t="s">
        <v>9</v>
      </c>
      <c r="E5" s="12" t="s">
        <v>289</v>
      </c>
      <c r="F5" s="12" t="n">
        <f aca="false">Ringkasan_ODR1!F4</f>
        <v>82</v>
      </c>
      <c r="G5" s="15" t="n">
        <f aca="false">Ringkasan_ODR1!G4</f>
        <v>57.1041924224601</v>
      </c>
      <c r="H5" s="15" t="n">
        <f aca="false">Ringkasan_ODR1!H4</f>
        <v>2.66473803154276</v>
      </c>
      <c r="I5" s="15" t="n">
        <f aca="false">Ringkasan_ODR1!I4</f>
        <v>0.00039161399116227</v>
      </c>
      <c r="J5" s="15" t="n">
        <f aca="false">Ringkasan_ODR1!J4</f>
        <v>0.00147973896106043</v>
      </c>
      <c r="K5" s="15" t="n">
        <f aca="false">Ringkasan_ODR1!K4</f>
        <v>0.792250195351467</v>
      </c>
      <c r="L5" s="16" t="n">
        <f aca="false">Ringkasan_ODR1!C4</f>
        <v>1.75121150981667</v>
      </c>
      <c r="M5" s="16" t="n">
        <f aca="false">Ringkasan_ODR1!D4</f>
        <v>448.821650712465</v>
      </c>
      <c r="N5" s="12" t="str">
        <f aca="false">Ringkasan_ODR1!M4</f>
        <v>Positive</v>
      </c>
    </row>
    <row r="6" customFormat="false" ht="12.8" hidden="false" customHeight="false" outlineLevel="0" collapsed="false">
      <c r="A6" s="13" t="n">
        <f aca="false">Ringkasan_ODR1!A5</f>
        <v>4</v>
      </c>
      <c r="B6" s="14" t="str">
        <f aca="false">Ringkasan_ODR1!B5</f>
        <v>Y4PRF_STG_FCR</v>
      </c>
      <c r="C6" s="3" t="s">
        <v>13</v>
      </c>
      <c r="D6" s="3"/>
      <c r="E6" s="12" t="s">
        <v>289</v>
      </c>
      <c r="F6" s="12" t="n">
        <f aca="false">Ringkasan_ODR1!F5</f>
        <v>82</v>
      </c>
      <c r="G6" s="15" t="n">
        <f aca="false">Ringkasan_ODR1!G5</f>
        <v>1.50801792397581</v>
      </c>
      <c r="H6" s="15" t="n">
        <f aca="false">Ringkasan_ODR1!H5</f>
        <v>0.0387792045307929</v>
      </c>
      <c r="I6" s="15" t="n">
        <f aca="false">Ringkasan_ODR1!I5</f>
        <v>-0.000128633944716167</v>
      </c>
      <c r="J6" s="15" t="n">
        <f aca="false">Ringkasan_ODR1!J5</f>
        <v>6.78667233951456E-005</v>
      </c>
      <c r="K6" s="15" t="n">
        <f aca="false">Ringkasan_ODR1!K5</f>
        <v>0.0632063629429478</v>
      </c>
      <c r="L6" s="16" t="n">
        <f aca="false">Ringkasan_ODR1!C5</f>
        <v>1.62864176420449</v>
      </c>
      <c r="M6" s="16" t="n">
        <f aca="false">Ringkasan_ODR1!D5</f>
        <v>-112.999181622778</v>
      </c>
      <c r="N6" s="12" t="str">
        <f aca="false">Ringkasan_ODR1!M5</f>
        <v>Negative</v>
      </c>
    </row>
    <row r="7" customFormat="false" ht="12.8" hidden="false" customHeight="false" outlineLevel="0" collapsed="false">
      <c r="A7" s="13" t="n">
        <f aca="false">Ringkasan_ODR1!A6</f>
        <v>5</v>
      </c>
      <c r="B7" s="14" t="str">
        <f aca="false">Ringkasan_ODR1!B6</f>
        <v>Y5PRF_FNS_BW</v>
      </c>
      <c r="C7" s="3" t="s">
        <v>5</v>
      </c>
      <c r="D7" s="3" t="s">
        <v>6</v>
      </c>
      <c r="E7" s="12" t="s">
        <v>289</v>
      </c>
      <c r="F7" s="12" t="n">
        <f aca="false">Ringkasan_ODR1!F6</f>
        <v>73</v>
      </c>
      <c r="G7" s="15" t="n">
        <f aca="false">Ringkasan_ODR1!G6</f>
        <v>2126.04993281611</v>
      </c>
      <c r="H7" s="15" t="n">
        <f aca="false">Ringkasan_ODR1!H6</f>
        <v>97.6243289778656</v>
      </c>
      <c r="I7" s="15" t="n">
        <f aca="false">Ringkasan_ODR1!I6</f>
        <v>0.246985719073282</v>
      </c>
      <c r="J7" s="15" t="n">
        <f aca="false">Ringkasan_ODR1!J6</f>
        <v>0.0675995379725955</v>
      </c>
      <c r="K7" s="15" t="n">
        <f aca="false">Ringkasan_ODR1!K6</f>
        <v>0.00061945149418038</v>
      </c>
      <c r="L7" s="16" t="n">
        <f aca="false">Ringkasan_ODR1!C6</f>
        <v>1.49819236368832</v>
      </c>
      <c r="M7" s="16" t="n">
        <f aca="false">Ringkasan_ODR1!D6</f>
        <v>944.718240290108</v>
      </c>
      <c r="N7" s="12" t="str">
        <f aca="false">Ringkasan_ODR1!M6</f>
        <v>Positive</v>
      </c>
    </row>
    <row r="8" customFormat="false" ht="12.8" hidden="false" customHeight="false" outlineLevel="0" collapsed="false">
      <c r="A8" s="13" t="n">
        <f aca="false">Ringkasan_ODR1!A7</f>
        <v>6</v>
      </c>
      <c r="B8" s="14" t="str">
        <f aca="false">Ringkasan_ODR1!B7</f>
        <v>Y6PRF_FNS_ADG</v>
      </c>
      <c r="C8" s="3" t="s">
        <v>8</v>
      </c>
      <c r="D8" s="3" t="s">
        <v>9</v>
      </c>
      <c r="E8" s="12" t="s">
        <v>289</v>
      </c>
      <c r="F8" s="12" t="n">
        <f aca="false">Ringkasan_ODR1!F7</f>
        <v>73</v>
      </c>
      <c r="G8" s="15" t="n">
        <f aca="false">Ringkasan_ODR1!G7</f>
        <v>71.5820356802593</v>
      </c>
      <c r="H8" s="15" t="n">
        <f aca="false">Ringkasan_ODR1!H7</f>
        <v>2.55817546498052</v>
      </c>
      <c r="I8" s="15" t="n">
        <f aca="false">Ringkasan_ODR1!I7</f>
        <v>0.00941955218722345</v>
      </c>
      <c r="J8" s="15" t="n">
        <f aca="false">Ringkasan_ODR1!J7</f>
        <v>0.00267295999985321</v>
      </c>
      <c r="K8" s="15" t="n">
        <f aca="false">Ringkasan_ODR1!K7</f>
        <v>0.000919132197599056</v>
      </c>
      <c r="L8" s="16" t="n">
        <f aca="false">Ringkasan_ODR1!C7</f>
        <v>1.35814966182904</v>
      </c>
      <c r="M8" s="16" t="n">
        <f aca="false">Ringkasan_ODR1!D7</f>
        <v>455.134838190404</v>
      </c>
      <c r="N8" s="12" t="str">
        <f aca="false">Ringkasan_ODR1!M7</f>
        <v>Positive</v>
      </c>
    </row>
    <row r="9" customFormat="false" ht="12.8" hidden="false" customHeight="false" outlineLevel="0" collapsed="false">
      <c r="A9" s="13" t="n">
        <f aca="false">Ringkasan_ODR1!A8</f>
        <v>7</v>
      </c>
      <c r="B9" s="14" t="str">
        <f aca="false">Ringkasan_ODR1!B8</f>
        <v>Y7PRF_FNS_DFI</v>
      </c>
      <c r="C9" s="3" t="s">
        <v>11</v>
      </c>
      <c r="D9" s="3" t="s">
        <v>9</v>
      </c>
      <c r="E9" s="12" t="s">
        <v>289</v>
      </c>
      <c r="F9" s="12" t="n">
        <f aca="false">Ringkasan_ODR1!F8</f>
        <v>73</v>
      </c>
      <c r="G9" s="15" t="n">
        <f aca="false">Ringkasan_ODR1!G8</f>
        <v>150.155582021423</v>
      </c>
      <c r="H9" s="15" t="n">
        <f aca="false">Ringkasan_ODR1!H8</f>
        <v>4.27427258120475</v>
      </c>
      <c r="I9" s="15" t="n">
        <f aca="false">Ringkasan_ODR1!I8</f>
        <v>0.00270181328574126</v>
      </c>
      <c r="J9" s="15" t="n">
        <f aca="false">Ringkasan_ODR1!J8</f>
        <v>0.002906713967928</v>
      </c>
      <c r="K9" s="15" t="n">
        <f aca="false">Ringkasan_ODR1!K8</f>
        <v>0.35709199232397</v>
      </c>
      <c r="L9" s="16" t="n">
        <f aca="false">Ringkasan_ODR1!C8</f>
        <v>1.68117089282712</v>
      </c>
      <c r="M9" s="16" t="n">
        <f aca="false">Ringkasan_ODR1!D8</f>
        <v>486.108400489697</v>
      </c>
      <c r="N9" s="12" t="str">
        <f aca="false">Ringkasan_ODR1!M8</f>
        <v>Positive</v>
      </c>
    </row>
    <row r="10" customFormat="false" ht="12.8" hidden="false" customHeight="false" outlineLevel="0" collapsed="false">
      <c r="A10" s="13" t="n">
        <f aca="false">Ringkasan_ODR1!A9</f>
        <v>8</v>
      </c>
      <c r="B10" s="14" t="str">
        <f aca="false">Ringkasan_ODR1!B9</f>
        <v>Y8PRF_FNS_FCR</v>
      </c>
      <c r="C10" s="3" t="s">
        <v>13</v>
      </c>
      <c r="D10" s="3"/>
      <c r="E10" s="12" t="s">
        <v>289</v>
      </c>
      <c r="F10" s="12" t="n">
        <f aca="false">Ringkasan_ODR1!F9</f>
        <v>73</v>
      </c>
      <c r="G10" s="15" t="n">
        <f aca="false">Ringkasan_ODR1!G9</f>
        <v>2.12033525207988</v>
      </c>
      <c r="H10" s="15" t="n">
        <f aca="false">Ringkasan_ODR1!H9</f>
        <v>0.0654422357085873</v>
      </c>
      <c r="I10" s="15" t="n">
        <f aca="false">Ringkasan_ODR1!I9</f>
        <v>-0.000304696439428411</v>
      </c>
      <c r="J10" s="15" t="n">
        <f aca="false">Ringkasan_ODR1!J9</f>
        <v>0.000102428467685229</v>
      </c>
      <c r="K10" s="15" t="n">
        <f aca="false">Ringkasan_ODR1!K9</f>
        <v>0.00450632805185527</v>
      </c>
      <c r="L10" s="16" t="n">
        <f aca="false">Ringkasan_ODR1!C9</f>
        <v>1.90494031906165</v>
      </c>
      <c r="M10" s="16" t="n">
        <f aca="false">Ringkasan_ODR1!D9</f>
        <v>-38.4838722996466</v>
      </c>
      <c r="N10" s="12" t="str">
        <f aca="false">Ringkasan_ODR1!M9</f>
        <v>Negative</v>
      </c>
    </row>
    <row r="11" customFormat="false" ht="12.8" hidden="false" customHeight="false" outlineLevel="0" collapsed="false">
      <c r="A11" s="13" t="n">
        <f aca="false">Ringkasan_ODR1!A10</f>
        <v>9</v>
      </c>
      <c r="B11" s="14" t="str">
        <f aca="false">Ringkasan_ODR1!B10</f>
        <v>Y9PRF_TTL_BW</v>
      </c>
      <c r="C11" s="3" t="s">
        <v>5</v>
      </c>
      <c r="D11" s="3" t="s">
        <v>6</v>
      </c>
      <c r="E11" s="12" t="s">
        <v>289</v>
      </c>
      <c r="F11" s="12" t="n">
        <f aca="false">Ringkasan_ODR1!F10</f>
        <v>101</v>
      </c>
      <c r="G11" s="15" t="n">
        <f aca="false">Ringkasan_ODR1!G10</f>
        <v>1774.22086455798</v>
      </c>
      <c r="H11" s="15" t="n">
        <f aca="false">Ringkasan_ODR1!H10</f>
        <v>114.948833697207</v>
      </c>
      <c r="I11" s="15" t="n">
        <f aca="false">Ringkasan_ODR1!I10</f>
        <v>0.313221958994005</v>
      </c>
      <c r="J11" s="15" t="n">
        <f aca="false">Ringkasan_ODR1!J10</f>
        <v>0.0708567843622189</v>
      </c>
      <c r="K11" s="15" t="n">
        <f aca="false">Ringkasan_ODR1!K10</f>
        <v>3.75781554209767E-005</v>
      </c>
      <c r="L11" s="16" t="n">
        <f aca="false">Ringkasan_ODR1!C10</f>
        <v>1.57685745232733</v>
      </c>
      <c r="M11" s="16" t="n">
        <f aca="false">Ringkasan_ODR1!D10</f>
        <v>1354.4262974186</v>
      </c>
      <c r="N11" s="12" t="str">
        <f aca="false">Ringkasan_ODR1!M10</f>
        <v>Positive</v>
      </c>
    </row>
    <row r="12" customFormat="false" ht="12.8" hidden="false" customHeight="false" outlineLevel="0" collapsed="false">
      <c r="A12" s="13" t="n">
        <f aca="false">Ringkasan_ODR1!A11</f>
        <v>10</v>
      </c>
      <c r="B12" s="14" t="str">
        <f aca="false">Ringkasan_ODR1!B11</f>
        <v>Y10PRF_TTL_ADG</v>
      </c>
      <c r="C12" s="3" t="s">
        <v>8</v>
      </c>
      <c r="D12" s="3" t="s">
        <v>9</v>
      </c>
      <c r="E12" s="12" t="s">
        <v>289</v>
      </c>
      <c r="F12" s="12" t="n">
        <f aca="false">Ringkasan_ODR1!F11</f>
        <v>106</v>
      </c>
      <c r="G12" s="15" t="n">
        <f aca="false">Ringkasan_ODR1!G11</f>
        <v>54.882954498024</v>
      </c>
      <c r="H12" s="15" t="n">
        <f aca="false">Ringkasan_ODR1!H11</f>
        <v>4.41671660090962</v>
      </c>
      <c r="I12" s="15" t="n">
        <f aca="false">Ringkasan_ODR1!I11</f>
        <v>0.0112371982354106</v>
      </c>
      <c r="J12" s="15" t="n">
        <f aca="false">Ringkasan_ODR1!J11</f>
        <v>0.00182674614663127</v>
      </c>
      <c r="K12" s="15" t="n">
        <f aca="false">Ringkasan_ODR1!K11</f>
        <v>4.22421811591489E-008</v>
      </c>
      <c r="L12" s="16" t="n">
        <f aca="false">Ringkasan_ODR1!C11</f>
        <v>1.40098487903939</v>
      </c>
      <c r="M12" s="16" t="n">
        <f aca="false">Ringkasan_ODR1!D11</f>
        <v>673.586253242657</v>
      </c>
      <c r="N12" s="12" t="str">
        <f aca="false">Ringkasan_ODR1!M11</f>
        <v>Positive</v>
      </c>
    </row>
    <row r="13" customFormat="false" ht="12.8" hidden="false" customHeight="false" outlineLevel="0" collapsed="false">
      <c r="A13" s="13" t="n">
        <f aca="false">Ringkasan_ODR1!A12</f>
        <v>11</v>
      </c>
      <c r="B13" s="14" t="str">
        <f aca="false">Ringkasan_ODR1!B12</f>
        <v>Y11PRF_TTL_DFI</v>
      </c>
      <c r="C13" s="3" t="s">
        <v>11</v>
      </c>
      <c r="D13" s="3" t="s">
        <v>9</v>
      </c>
      <c r="E13" s="12" t="s">
        <v>289</v>
      </c>
      <c r="F13" s="12" t="n">
        <f aca="false">Ringkasan_ODR1!F12</f>
        <v>104</v>
      </c>
      <c r="G13" s="15" t="n">
        <f aca="false">Ringkasan_ODR1!G12</f>
        <v>102.086113616545</v>
      </c>
      <c r="H13" s="15" t="n">
        <f aca="false">Ringkasan_ODR1!H12</f>
        <v>8.76981785981198</v>
      </c>
      <c r="I13" s="15" t="n">
        <f aca="false">Ringkasan_ODR1!I12</f>
        <v>0.00278534904052324</v>
      </c>
      <c r="J13" s="15" t="n">
        <f aca="false">Ringkasan_ODR1!J12</f>
        <v>0.00151598110344155</v>
      </c>
      <c r="K13" s="15" t="n">
        <f aca="false">Ringkasan_ODR1!K12</f>
        <v>0.070468186811879</v>
      </c>
      <c r="L13" s="16" t="n">
        <f aca="false">Ringkasan_ODR1!C12</f>
        <v>1.77372808436944</v>
      </c>
      <c r="M13" s="16" t="n">
        <f aca="false">Ringkasan_ODR1!D12</f>
        <v>676.992018818024</v>
      </c>
      <c r="N13" s="12" t="str">
        <f aca="false">Ringkasan_ODR1!M12</f>
        <v>Positive</v>
      </c>
    </row>
    <row r="14" customFormat="false" ht="12.8" hidden="false" customHeight="false" outlineLevel="0" collapsed="false">
      <c r="A14" s="13" t="n">
        <f aca="false">Ringkasan_ODR1!A13</f>
        <v>12</v>
      </c>
      <c r="B14" s="14" t="str">
        <f aca="false">Ringkasan_ODR1!B13</f>
        <v>Y12PRF_TTL_FCR</v>
      </c>
      <c r="C14" s="3" t="s">
        <v>13</v>
      </c>
      <c r="D14" s="3"/>
      <c r="E14" s="12" t="s">
        <v>289</v>
      </c>
      <c r="F14" s="12" t="n">
        <f aca="false">Ringkasan_ODR1!F13</f>
        <v>104</v>
      </c>
      <c r="G14" s="15" t="n">
        <f aca="false">Ringkasan_ODR1!G13</f>
        <v>1.88495504876741</v>
      </c>
      <c r="H14" s="15" t="n">
        <f aca="false">Ringkasan_ODR1!H13</f>
        <v>0.057878052974938</v>
      </c>
      <c r="I14" s="15" t="n">
        <f aca="false">Ringkasan_ODR1!I13</f>
        <v>-0.0003135353846685</v>
      </c>
      <c r="J14" s="15" t="n">
        <f aca="false">Ringkasan_ODR1!J13</f>
        <v>7.14080725353751E-005</v>
      </c>
      <c r="K14" s="15" t="n">
        <f aca="false">Ringkasan_ODR1!K13</f>
        <v>3.98005033304467E-005</v>
      </c>
      <c r="L14" s="16" t="n">
        <f aca="false">Ringkasan_ODR1!C13</f>
        <v>1.58817855792568</v>
      </c>
      <c r="M14" s="16" t="n">
        <f aca="false">Ringkasan_ODR1!D13</f>
        <v>-91.5930666089505</v>
      </c>
      <c r="N14" s="12" t="str">
        <f aca="false">Ringkasan_ODR1!M13</f>
        <v>Negative</v>
      </c>
    </row>
    <row r="15" customFormat="false" ht="12.8" hidden="false" customHeight="false" outlineLevel="0" collapsed="false">
      <c r="A15" s="13" t="n">
        <f aca="false">Ringkasan_ODR1!A14</f>
        <v>13</v>
      </c>
      <c r="B15" s="14" t="str">
        <f aca="false">Ringkasan_ODR1!B14</f>
        <v>Y13PRF_TTL_MRT</v>
      </c>
      <c r="C15" s="0" t="s">
        <v>23</v>
      </c>
      <c r="D15" s="0" t="s">
        <v>24</v>
      </c>
      <c r="E15" s="12" t="s">
        <v>289</v>
      </c>
      <c r="F15" s="12" t="n">
        <f aca="false">Ringkasan_ODR1!F14</f>
        <v>17</v>
      </c>
      <c r="G15" s="15" t="n">
        <f aca="false">Ringkasan_ODR1!G14</f>
        <v>12.169819050915</v>
      </c>
      <c r="H15" s="15" t="n">
        <f aca="false">Ringkasan_ODR1!H14</f>
        <v>4.55679767712257</v>
      </c>
      <c r="I15" s="15" t="n">
        <f aca="false">Ringkasan_ODR1!I14</f>
        <v>-0.0450042822940311</v>
      </c>
      <c r="J15" s="15" t="n">
        <f aca="false">Ringkasan_ODR1!J14</f>
        <v>0.0156836457571598</v>
      </c>
      <c r="K15" s="15" t="n">
        <f aca="false">Ringkasan_ODR1!K14</f>
        <v>0.0166829182892223</v>
      </c>
      <c r="L15" s="16" t="n">
        <f aca="false">Ringkasan_ODR1!C14</f>
        <v>1.07637429344935</v>
      </c>
      <c r="M15" s="16" t="n">
        <f aca="false">Ringkasan_ODR1!D14</f>
        <v>122.663064205167</v>
      </c>
      <c r="N15" s="12" t="str">
        <f aca="false">Ringkasan_ODR1!M14</f>
        <v>Negative</v>
      </c>
    </row>
    <row r="16" customFormat="false" ht="12.8" hidden="false" customHeight="false" outlineLevel="0" collapsed="false">
      <c r="A16" s="13" t="n">
        <f aca="false">Ringkasan_ODR1!A15</f>
        <v>14</v>
      </c>
      <c r="B16" s="14" t="str">
        <f aca="false">Ringkasan_ODR1!B15</f>
        <v>Y14PRF_TTL_FETPDS</v>
      </c>
      <c r="C16" s="3" t="s">
        <v>26</v>
      </c>
      <c r="D16" s="4" t="s">
        <v>24</v>
      </c>
      <c r="E16" s="12" t="s">
        <v>289</v>
      </c>
      <c r="F16" s="12" t="n">
        <f aca="false">Ringkasan_ODR1!F15</f>
        <v>6</v>
      </c>
      <c r="G16" s="15" t="n">
        <f aca="false">Ringkasan_ODR1!G15</f>
        <v>2.98606918579381</v>
      </c>
      <c r="H16" s="15" t="n">
        <f aca="false">Ringkasan_ODR1!H15</f>
        <v>1.62343487031775</v>
      </c>
      <c r="I16" s="15" t="n">
        <f aca="false">Ringkasan_ODR1!I15</f>
        <v>-0.00321912526082471</v>
      </c>
      <c r="J16" s="15" t="n">
        <f aca="false">Ringkasan_ODR1!J15</f>
        <v>0.00233037432101713</v>
      </c>
      <c r="K16" s="15" t="n">
        <f aca="false">Ringkasan_ODR1!K15</f>
        <v>0.301247007942723</v>
      </c>
      <c r="L16" s="16" t="n">
        <f aca="false">Ringkasan_ODR1!C15</f>
        <v>0.775325160267375</v>
      </c>
      <c r="M16" s="16" t="n">
        <f aca="false">Ringkasan_ODR1!D15</f>
        <v>26.3314435571193</v>
      </c>
      <c r="N16" s="12" t="str">
        <f aca="false">Ringkasan_ODR1!M15</f>
        <v>Negative</v>
      </c>
    </row>
    <row r="17" customFormat="false" ht="12.8" hidden="false" customHeight="false" outlineLevel="0" collapsed="false">
      <c r="A17" s="13" t="n">
        <f aca="false">Ringkasan_ODR1!A16</f>
        <v>15</v>
      </c>
      <c r="B17" s="14" t="str">
        <f aca="false">Ringkasan_ODR1!B16</f>
        <v>Y15PRF_STG_PER</v>
      </c>
      <c r="C17" s="3" t="s">
        <v>28</v>
      </c>
      <c r="D17" s="4" t="s">
        <v>24</v>
      </c>
      <c r="E17" s="12" t="s">
        <v>289</v>
      </c>
      <c r="F17" s="12" t="n">
        <f aca="false">Ringkasan_ODR1!F16</f>
        <v>4</v>
      </c>
      <c r="G17" s="15" t="n">
        <f aca="false">Ringkasan_ODR1!G16</f>
        <v>3.1498717948718</v>
      </c>
      <c r="H17" s="15" t="n">
        <f aca="false">Ringkasan_ODR1!H16</f>
        <v>0.0573673899068538</v>
      </c>
      <c r="I17" s="15" t="n">
        <f aca="false">Ringkasan_ODR1!I16</f>
        <v>0.00135897435897435</v>
      </c>
      <c r="J17" s="15" t="n">
        <f aca="false">Ringkasan_ODR1!J16</f>
        <v>0.000693138153380173</v>
      </c>
      <c r="K17" s="15" t="n">
        <f aca="false">Ringkasan_ODR1!K16</f>
        <v>0.1889707704447</v>
      </c>
      <c r="L17" s="16" t="n">
        <f aca="false">Ringkasan_ODR1!C16</f>
        <v>0.941137130495501</v>
      </c>
      <c r="M17" s="16" t="n">
        <f aca="false">Ringkasan_ODR1!D16</f>
        <v>-5.76781418871049</v>
      </c>
      <c r="N17" s="12" t="str">
        <f aca="false">Ringkasan_ODR1!M16</f>
        <v>Positive</v>
      </c>
    </row>
    <row r="18" customFormat="false" ht="12.8" hidden="false" customHeight="false" outlineLevel="0" collapsed="false">
      <c r="A18" s="13" t="n">
        <f aca="false">Ringkasan_ODR1!A17</f>
        <v>16</v>
      </c>
      <c r="B18" s="14" t="str">
        <f aca="false">Ringkasan_ODR1!B17</f>
        <v>Y16PRF_STG_EPEF</v>
      </c>
      <c r="C18" s="3" t="s">
        <v>30</v>
      </c>
      <c r="D18" s="4" t="s">
        <v>24</v>
      </c>
      <c r="E18" s="12" t="s">
        <v>289</v>
      </c>
      <c r="F18" s="12" t="n">
        <f aca="false">Ringkasan_ODR1!F17</f>
        <v>4</v>
      </c>
      <c r="G18" s="15" t="n">
        <f aca="false">Ringkasan_ODR1!G17</f>
        <v>267.111602564102</v>
      </c>
      <c r="H18" s="15" t="n">
        <f aca="false">Ringkasan_ODR1!H17</f>
        <v>10.946692118589</v>
      </c>
      <c r="I18" s="15" t="n">
        <f aca="false">Ringkasan_ODR1!I17</f>
        <v>0.217012820512822</v>
      </c>
      <c r="J18" s="15" t="n">
        <f aca="false">Ringkasan_ODR1!J17</f>
        <v>0.132262771114723</v>
      </c>
      <c r="K18" s="15" t="n">
        <f aca="false">Ringkasan_ODR1!K17</f>
        <v>0.242534436332615</v>
      </c>
      <c r="L18" s="16" t="n">
        <f aca="false">Ringkasan_ODR1!C17</f>
        <v>0.942286258441636</v>
      </c>
      <c r="M18" s="16" t="n">
        <f aca="false">Ringkasan_ODR1!D17</f>
        <v>36.2427184367719</v>
      </c>
      <c r="N18" s="12" t="str">
        <f aca="false">Ringkasan_ODR1!M17</f>
        <v>Positive</v>
      </c>
    </row>
    <row r="19" customFormat="false" ht="12.8" hidden="false" customHeight="false" outlineLevel="0" collapsed="false">
      <c r="A19" s="13" t="n">
        <f aca="false">Ringkasan_ODR1!A18</f>
        <v>17</v>
      </c>
      <c r="B19" s="14" t="str">
        <f aca="false">Ringkasan_ODR1!B18</f>
        <v>Y17PRF_STG_EBI</v>
      </c>
      <c r="C19" s="3" t="s">
        <v>32</v>
      </c>
      <c r="D19" s="4" t="s">
        <v>24</v>
      </c>
      <c r="E19" s="12" t="s">
        <v>289</v>
      </c>
      <c r="F19" s="12" t="n">
        <f aca="false">Ringkasan_ODR1!F18</f>
        <v>4</v>
      </c>
      <c r="G19" s="15" t="n">
        <f aca="false">Ringkasan_ODR1!G18</f>
        <v>255.626538461538</v>
      </c>
      <c r="H19" s="15" t="n">
        <f aca="false">Ringkasan_ODR1!H18</f>
        <v>5.99972592523446</v>
      </c>
      <c r="I19" s="15" t="n">
        <f aca="false">Ringkasan_ODR1!I18</f>
        <v>0.455192307692309</v>
      </c>
      <c r="J19" s="15" t="n">
        <f aca="false">Ringkasan_ODR1!J18</f>
        <v>0.072491339685431</v>
      </c>
      <c r="K19" s="15" t="n">
        <f aca="false">Ringkasan_ODR1!K18</f>
        <v>0.0244361480333954</v>
      </c>
      <c r="L19" s="16" t="n">
        <f aca="false">Ringkasan_ODR1!C18</f>
        <v>0.9417954724421</v>
      </c>
      <c r="M19" s="16" t="n">
        <f aca="false">Ringkasan_ODR1!D18</f>
        <v>31.4321301812478</v>
      </c>
      <c r="N19" s="12" t="str">
        <f aca="false">Ringkasan_ODR1!M18</f>
        <v>Positive</v>
      </c>
    </row>
    <row r="20" customFormat="false" ht="12.8" hidden="false" customHeight="false" outlineLevel="0" collapsed="false">
      <c r="A20" s="13" t="n">
        <f aca="false">Ringkasan_ODR1!A19</f>
        <v>18</v>
      </c>
      <c r="B20" s="14" t="str">
        <f aca="false">Ringkasan_ODR1!B19</f>
        <v>Y18PRF_FNS_PER</v>
      </c>
      <c r="C20" s="3" t="s">
        <v>34</v>
      </c>
      <c r="D20" s="4" t="s">
        <v>24</v>
      </c>
      <c r="E20" s="12" t="s">
        <v>289</v>
      </c>
      <c r="F20" s="12" t="n">
        <f aca="false">Ringkasan_ODR1!F19</f>
        <v>4</v>
      </c>
      <c r="G20" s="15" t="n">
        <f aca="false">Ringkasan_ODR1!G19</f>
        <v>2.99179487179487</v>
      </c>
      <c r="H20" s="15" t="n">
        <f aca="false">Ringkasan_ODR1!H19</f>
        <v>0.0628464101701452</v>
      </c>
      <c r="I20" s="15" t="n">
        <f aca="false">Ringkasan_ODR1!I19</f>
        <v>0.000974358974358963</v>
      </c>
      <c r="J20" s="15" t="n">
        <f aca="false">Ringkasan_ODR1!J19</f>
        <v>0.000759338097177478</v>
      </c>
      <c r="K20" s="15" t="n">
        <f aca="false">Ringkasan_ODR1!K19</f>
        <v>0.32803853709475</v>
      </c>
      <c r="L20" s="16" t="n">
        <f aca="false">Ringkasan_ODR1!C19</f>
        <v>0.945369119897716</v>
      </c>
      <c r="M20" s="16" t="n">
        <f aca="false">Ringkasan_ODR1!D19</f>
        <v>-5.03807183518748</v>
      </c>
      <c r="N20" s="12" t="str">
        <f aca="false">Ringkasan_ODR1!M19</f>
        <v>Positive</v>
      </c>
    </row>
    <row r="21" customFormat="false" ht="12.8" hidden="false" customHeight="false" outlineLevel="0" collapsed="false">
      <c r="A21" s="13" t="n">
        <f aca="false">Ringkasan_ODR1!A20</f>
        <v>19</v>
      </c>
      <c r="B21" s="14" t="str">
        <f aca="false">Ringkasan_ODR1!B20</f>
        <v>Y19PRF_FNS_EPEF</v>
      </c>
      <c r="C21" s="3" t="s">
        <v>36</v>
      </c>
      <c r="D21" s="4" t="s">
        <v>24</v>
      </c>
      <c r="E21" s="12" t="s">
        <v>289</v>
      </c>
      <c r="F21" s="12" t="n">
        <f aca="false">Ringkasan_ODR1!F20</f>
        <v>4</v>
      </c>
      <c r="G21" s="15" t="n">
        <f aca="false">Ringkasan_ODR1!G20</f>
        <v>294.640641025641</v>
      </c>
      <c r="H21" s="15" t="n">
        <f aca="false">Ringkasan_ODR1!H20</f>
        <v>15.7743661929831</v>
      </c>
      <c r="I21" s="15" t="n">
        <f aca="false">Ringkasan_ODR1!I20</f>
        <v>0.415205128205127</v>
      </c>
      <c r="J21" s="15" t="n">
        <f aca="false">Ringkasan_ODR1!J20</f>
        <v>0.190592862451929</v>
      </c>
      <c r="K21" s="15" t="n">
        <f aca="false">Ringkasan_ODR1!K20</f>
        <v>0.161238691086129</v>
      </c>
      <c r="L21" s="16" t="n">
        <f aca="false">Ringkasan_ODR1!C20</f>
        <v>0.947127230351928</v>
      </c>
      <c r="M21" s="16" t="n">
        <f aca="false">Ringkasan_ODR1!D20</f>
        <v>39.1655097062245</v>
      </c>
      <c r="N21" s="12" t="str">
        <f aca="false">Ringkasan_ODR1!M20</f>
        <v>Positive</v>
      </c>
    </row>
    <row r="22" customFormat="false" ht="12.8" hidden="false" customHeight="false" outlineLevel="0" collapsed="false">
      <c r="A22" s="13" t="n">
        <f aca="false">Ringkasan_ODR1!A21</f>
        <v>20</v>
      </c>
      <c r="B22" s="14" t="str">
        <f aca="false">Ringkasan_ODR1!B21</f>
        <v>Y20PRF_FNS_EBI</v>
      </c>
      <c r="C22" s="4" t="s">
        <v>38</v>
      </c>
      <c r="D22" s="0"/>
      <c r="E22" s="12" t="s">
        <v>289</v>
      </c>
      <c r="F22" s="12" t="n">
        <f aca="false">Ringkasan_ODR1!F21</f>
        <v>4</v>
      </c>
      <c r="G22" s="15" t="n">
        <f aca="false">Ringkasan_ODR1!G21</f>
        <v>288.087948717949</v>
      </c>
      <c r="H22" s="15" t="n">
        <f aca="false">Ringkasan_ODR1!H21</f>
        <v>15.4606177304941</v>
      </c>
      <c r="I22" s="15" t="n">
        <f aca="false">Ringkasan_ODR1!I21</f>
        <v>0.405743589743589</v>
      </c>
      <c r="J22" s="15" t="n">
        <f aca="false">Ringkasan_ODR1!J21</f>
        <v>0.186802014892548</v>
      </c>
      <c r="K22" s="15" t="n">
        <f aca="false">Ringkasan_ODR1!K21</f>
        <v>0.161976241018068</v>
      </c>
      <c r="L22" s="16" t="n">
        <f aca="false">Ringkasan_ODR1!C21</f>
        <v>0.947137380485726</v>
      </c>
      <c r="M22" s="16" t="n">
        <f aca="false">Ringkasan_ODR1!D21</f>
        <v>39.0047878612239</v>
      </c>
      <c r="N22" s="12" t="str">
        <f aca="false">Ringkasan_ODR1!M21</f>
        <v>Positive</v>
      </c>
    </row>
    <row r="23" customFormat="false" ht="12.8" hidden="false" customHeight="false" outlineLevel="0" collapsed="false">
      <c r="A23" s="13" t="n">
        <f aca="false">Ringkasan_ODR1!A22</f>
        <v>21</v>
      </c>
      <c r="B23" s="17" t="str">
        <f aca="false">Ringkasan_ODR1!B22</f>
        <v>Y22DIG_STG_DM</v>
      </c>
      <c r="C23" s="3" t="s">
        <v>32</v>
      </c>
      <c r="D23" s="0" t="s">
        <v>24</v>
      </c>
      <c r="E23" s="12" t="s">
        <v>289</v>
      </c>
      <c r="F23" s="12" t="n">
        <f aca="false">Ringkasan_ODR1!F22</f>
        <v>10</v>
      </c>
      <c r="G23" s="15" t="n">
        <f aca="false">Ringkasan_ODR1!G22</f>
        <v>77.2526882315291</v>
      </c>
      <c r="H23" s="15" t="n">
        <f aca="false">Ringkasan_ODR1!H22</f>
        <v>0.86420190105314</v>
      </c>
      <c r="I23" s="15" t="n">
        <f aca="false">Ringkasan_ODR1!I22</f>
        <v>0.000781739831894062</v>
      </c>
      <c r="J23" s="15" t="n">
        <f aca="false">Ringkasan_ODR1!J22</f>
        <v>0.00218464726314843</v>
      </c>
      <c r="K23" s="15" t="n">
        <f aca="false">Ringkasan_ODR1!K22</f>
        <v>0.732719385697732</v>
      </c>
      <c r="L23" s="16" t="n">
        <f aca="false">Ringkasan_ODR1!C22</f>
        <v>0.999504038545875</v>
      </c>
      <c r="M23" s="16" t="n">
        <f aca="false">Ringkasan_ODR1!D22</f>
        <v>40.4918882888313</v>
      </c>
      <c r="N23" s="12" t="str">
        <f aca="false">Ringkasan_ODR1!M22</f>
        <v>Positive</v>
      </c>
    </row>
    <row r="24" customFormat="false" ht="12.8" hidden="false" customHeight="false" outlineLevel="0" collapsed="false">
      <c r="A24" s="13" t="n">
        <f aca="false">Ringkasan_ODR1!A23</f>
        <v>22</v>
      </c>
      <c r="B24" s="17" t="str">
        <f aca="false">Ringkasan_ODR1!B23</f>
        <v>Y24DIG_STG_CP</v>
      </c>
      <c r="C24" s="3" t="s">
        <v>34</v>
      </c>
      <c r="D24" s="0" t="s">
        <v>24</v>
      </c>
      <c r="E24" s="12" t="s">
        <v>289</v>
      </c>
      <c r="F24" s="12" t="n">
        <f aca="false">Ringkasan_ODR1!F23</f>
        <v>19</v>
      </c>
      <c r="G24" s="15" t="n">
        <f aca="false">Ringkasan_ODR1!G23</f>
        <v>65.9915066309058</v>
      </c>
      <c r="H24" s="15" t="n">
        <f aca="false">Ringkasan_ODR1!H23</f>
        <v>3.7089342011519</v>
      </c>
      <c r="I24" s="15" t="n">
        <f aca="false">Ringkasan_ODR1!I23</f>
        <v>-0.00750192037499056</v>
      </c>
      <c r="J24" s="15" t="n">
        <f aca="false">Ringkasan_ODR1!J23</f>
        <v>0.00422069756500816</v>
      </c>
      <c r="K24" s="15" t="n">
        <f aca="false">Ringkasan_ODR1!K23</f>
        <v>0.0988884224826922</v>
      </c>
      <c r="L24" s="16" t="n">
        <f aca="false">Ringkasan_ODR1!C23</f>
        <v>1.11247621344085</v>
      </c>
      <c r="M24" s="16" t="n">
        <f aca="false">Ringkasan_ODR1!D23</f>
        <v>113.483015389318</v>
      </c>
      <c r="N24" s="12" t="str">
        <f aca="false">Ringkasan_ODR1!M23</f>
        <v>Negative</v>
      </c>
    </row>
    <row r="25" customFormat="false" ht="12.8" hidden="false" customHeight="false" outlineLevel="0" collapsed="false">
      <c r="A25" s="13" t="n">
        <f aca="false">Ringkasan_ODR1!A24</f>
        <v>23</v>
      </c>
      <c r="B25" s="17" t="str">
        <f aca="false">Ringkasan_ODR1!B24</f>
        <v>Y25DIG_STG_GE</v>
      </c>
      <c r="C25" s="3" t="s">
        <v>36</v>
      </c>
      <c r="D25" s="0" t="s">
        <v>24</v>
      </c>
      <c r="E25" s="12" t="s">
        <v>289</v>
      </c>
      <c r="F25" s="12" t="n">
        <f aca="false">Ringkasan_ODR1!F24</f>
        <v>7</v>
      </c>
      <c r="G25" s="15" t="n">
        <f aca="false">Ringkasan_ODR1!G24</f>
        <v>78.5313433940469</v>
      </c>
      <c r="H25" s="15" t="n">
        <f aca="false">Ringkasan_ODR1!H24</f>
        <v>1.88542515952745</v>
      </c>
      <c r="I25" s="15" t="n">
        <f aca="false">Ringkasan_ODR1!I24</f>
        <v>0.00237830783908983</v>
      </c>
      <c r="J25" s="15" t="n">
        <f aca="false">Ringkasan_ODR1!J24</f>
        <v>0.00687213184291176</v>
      </c>
      <c r="K25" s="15" t="n">
        <f aca="false">Ringkasan_ODR1!K24</f>
        <v>0.746719295476594</v>
      </c>
      <c r="L25" s="16" t="n">
        <f aca="false">Ringkasan_ODR1!C24</f>
        <v>0.963541471343061</v>
      </c>
      <c r="M25" s="16" t="n">
        <f aca="false">Ringkasan_ODR1!D24</f>
        <v>41.9068989818084</v>
      </c>
      <c r="N25" s="12" t="str">
        <f aca="false">Ringkasan_ODR1!M24</f>
        <v>Positive</v>
      </c>
    </row>
    <row r="26" customFormat="false" ht="12.8" hidden="false" customHeight="false" outlineLevel="0" collapsed="false">
      <c r="A26" s="13" t="n">
        <f aca="false">Ringkasan_ODR1!A25</f>
        <v>24</v>
      </c>
      <c r="B26" s="17" t="str">
        <f aca="false">Ringkasan_ODR1!B25</f>
        <v>Y27DIG_STG_AME</v>
      </c>
      <c r="C26" s="3" t="s">
        <v>50</v>
      </c>
      <c r="D26" s="0" t="s">
        <v>51</v>
      </c>
      <c r="E26" s="12" t="s">
        <v>289</v>
      </c>
      <c r="F26" s="12" t="n">
        <f aca="false">Ringkasan_ODR1!F25</f>
        <v>9</v>
      </c>
      <c r="G26" s="15" t="n">
        <f aca="false">Ringkasan_ODR1!G25</f>
        <v>2882.32856085912</v>
      </c>
      <c r="H26" s="15" t="n">
        <f aca="false">Ringkasan_ODR1!H25</f>
        <v>156.703223787558</v>
      </c>
      <c r="I26" s="15" t="n">
        <f aca="false">Ringkasan_ODR1!I25</f>
        <v>-0.208674355790473</v>
      </c>
      <c r="J26" s="15" t="n">
        <f aca="false">Ringkasan_ODR1!J25</f>
        <v>0.374479814087897</v>
      </c>
      <c r="K26" s="15" t="n">
        <f aca="false">Ringkasan_ODR1!K25</f>
        <v>0.597522604615969</v>
      </c>
      <c r="L26" s="16" t="n">
        <f aca="false">Ringkasan_ODR1!C25</f>
        <v>0.939563040742922</v>
      </c>
      <c r="M26" s="16" t="n">
        <f aca="false">Ringkasan_ODR1!D25</f>
        <v>125.864455187207</v>
      </c>
      <c r="N26" s="12" t="str">
        <f aca="false">Ringkasan_ODR1!M25</f>
        <v>Negative</v>
      </c>
    </row>
    <row r="27" customFormat="false" ht="12.8" hidden="false" customHeight="false" outlineLevel="0" collapsed="false">
      <c r="A27" s="13" t="n">
        <f aca="false">Ringkasan_ODR1!A26</f>
        <v>25</v>
      </c>
      <c r="B27" s="17" t="str">
        <f aca="false">Ringkasan_ODR1!B26</f>
        <v>Y30DIG_STG_FAT</v>
      </c>
      <c r="C27" s="4" t="s">
        <v>57</v>
      </c>
      <c r="D27" s="0" t="s">
        <v>24</v>
      </c>
      <c r="E27" s="12" t="s">
        <v>289</v>
      </c>
      <c r="F27" s="12" t="n">
        <f aca="false">Ringkasan_ODR1!F26</f>
        <v>5</v>
      </c>
      <c r="G27" s="15" t="n">
        <f aca="false">Ringkasan_ODR1!G26</f>
        <v>86.4200000000001</v>
      </c>
      <c r="H27" s="15" t="n">
        <f aca="false">Ringkasan_ODR1!H26</f>
        <v>0.0616441400513684</v>
      </c>
      <c r="I27" s="15" t="n">
        <f aca="false">Ringkasan_ODR1!I26</f>
        <v>0.494999999999992</v>
      </c>
      <c r="J27" s="15" t="n">
        <f aca="false">Ringkasan_ODR1!J26</f>
        <v>0.012583057392117</v>
      </c>
      <c r="K27" s="15" t="n">
        <f aca="false">Ringkasan_ODR1!K26</f>
        <v>3.61413447166557E-005</v>
      </c>
      <c r="L27" s="16" t="n">
        <f aca="false">Ringkasan_ODR1!C26</f>
        <v>1.00000000000014</v>
      </c>
      <c r="M27" s="16" t="n">
        <f aca="false">Ringkasan_ODR1!D26</f>
        <v>-5.67438572709251</v>
      </c>
      <c r="N27" s="12" t="str">
        <f aca="false">Ringkasan_ODR1!M26</f>
        <v>Positive</v>
      </c>
    </row>
    <row r="28" customFormat="false" ht="12.8" hidden="false" customHeight="false" outlineLevel="0" collapsed="false">
      <c r="A28" s="13" t="n">
        <f aca="false">Ringkasan_ODR1!A27</f>
        <v>26</v>
      </c>
      <c r="B28" s="17" t="str">
        <f aca="false">Ringkasan_ODR1!B27</f>
        <v>Y34DIG_FNS_DM</v>
      </c>
      <c r="C28" s="3" t="s">
        <v>32</v>
      </c>
      <c r="D28" s="0" t="s">
        <v>24</v>
      </c>
      <c r="E28" s="12" t="s">
        <v>289</v>
      </c>
      <c r="F28" s="12" t="n">
        <f aca="false">Ringkasan_ODR1!F27</f>
        <v>15</v>
      </c>
      <c r="G28" s="15" t="n">
        <f aca="false">Ringkasan_ODR1!G27</f>
        <v>74.425218826269</v>
      </c>
      <c r="H28" s="15" t="n">
        <f aca="false">Ringkasan_ODR1!H27</f>
        <v>1.38899993035236</v>
      </c>
      <c r="I28" s="15" t="n">
        <f aca="false">Ringkasan_ODR1!I27</f>
        <v>0.000749475566403989</v>
      </c>
      <c r="J28" s="15" t="n">
        <f aca="false">Ringkasan_ODR1!J27</f>
        <v>0.0037900897000149</v>
      </c>
      <c r="K28" s="15" t="n">
        <f aca="false">Ringkasan_ODR1!K27</f>
        <v>0.847205522531665</v>
      </c>
      <c r="L28" s="16" t="n">
        <f aca="false">Ringkasan_ODR1!C27</f>
        <v>1.26857042235051</v>
      </c>
      <c r="M28" s="16" t="n">
        <f aca="false">Ringkasan_ODR1!D27</f>
        <v>76.0871978210966</v>
      </c>
      <c r="N28" s="12" t="str">
        <f aca="false">Ringkasan_ODR1!M27</f>
        <v>Positive</v>
      </c>
    </row>
    <row r="29" customFormat="false" ht="12.8" hidden="false" customHeight="false" outlineLevel="0" collapsed="false">
      <c r="A29" s="13" t="n">
        <f aca="false">Ringkasan_ODR1!A28</f>
        <v>27</v>
      </c>
      <c r="B29" s="17" t="str">
        <f aca="false">Ringkasan_ODR1!B28</f>
        <v>Y35DIG_FNS_OM</v>
      </c>
      <c r="C29" s="3" t="s">
        <v>43</v>
      </c>
      <c r="D29" s="0" t="s">
        <v>24</v>
      </c>
      <c r="E29" s="12" t="s">
        <v>289</v>
      </c>
      <c r="F29" s="12" t="n">
        <f aca="false">Ringkasan_ODR1!F28</f>
        <v>5</v>
      </c>
      <c r="G29" s="15" t="n">
        <f aca="false">Ringkasan_ODR1!G28</f>
        <v>70.9621621621622</v>
      </c>
      <c r="H29" s="15" t="n">
        <f aca="false">Ringkasan_ODR1!H28</f>
        <v>0.653797135178868</v>
      </c>
      <c r="I29" s="15" t="n">
        <f aca="false">Ringkasan_ODR1!I28</f>
        <v>0.0122702702702703</v>
      </c>
      <c r="J29" s="15" t="n">
        <f aca="false">Ringkasan_ODR1!J28</f>
        <v>0.00397888265507522</v>
      </c>
      <c r="K29" s="15" t="n">
        <f aca="false">Ringkasan_ODR1!K28</f>
        <v>0.0539729338921909</v>
      </c>
      <c r="L29" s="16" t="n">
        <f aca="false">Ringkasan_ODR1!C28</f>
        <v>1</v>
      </c>
      <c r="M29" s="16" t="n">
        <f aca="false">Ringkasan_ODR1!D28</f>
        <v>16.9610807812978</v>
      </c>
      <c r="N29" s="12" t="str">
        <f aca="false">Ringkasan_ODR1!M28</f>
        <v>Positive</v>
      </c>
    </row>
    <row r="30" customFormat="false" ht="12.8" hidden="false" customHeight="false" outlineLevel="0" collapsed="false">
      <c r="A30" s="13" t="n">
        <f aca="false">Ringkasan_ODR1!A29</f>
        <v>28</v>
      </c>
      <c r="B30" s="17" t="str">
        <f aca="false">Ringkasan_ODR1!B29</f>
        <v>Y36DIG_FNS_CP</v>
      </c>
      <c r="C30" s="3" t="s">
        <v>34</v>
      </c>
      <c r="D30" s="0" t="s">
        <v>24</v>
      </c>
      <c r="E30" s="12" t="s">
        <v>289</v>
      </c>
      <c r="F30" s="12" t="n">
        <f aca="false">Ringkasan_ODR1!F29</f>
        <v>20</v>
      </c>
      <c r="G30" s="15" t="n">
        <f aca="false">Ringkasan_ODR1!G29</f>
        <v>68.0998858089502</v>
      </c>
      <c r="H30" s="15" t="n">
        <f aca="false">Ringkasan_ODR1!H29</f>
        <v>1.16812011823784</v>
      </c>
      <c r="I30" s="15" t="n">
        <f aca="false">Ringkasan_ODR1!I29</f>
        <v>-0.00208189686276871</v>
      </c>
      <c r="J30" s="15" t="n">
        <f aca="false">Ringkasan_ODR1!J29</f>
        <v>0.00619093728939587</v>
      </c>
      <c r="K30" s="15" t="n">
        <f aca="false">Ringkasan_ODR1!K29</f>
        <v>0.741645892667032</v>
      </c>
      <c r="L30" s="16" t="n">
        <f aca="false">Ringkasan_ODR1!C29</f>
        <v>1.26330837362238</v>
      </c>
      <c r="M30" s="16" t="n">
        <f aca="false">Ringkasan_ODR1!D29</f>
        <v>120.751187389551</v>
      </c>
      <c r="N30" s="12" t="str">
        <f aca="false">Ringkasan_ODR1!M29</f>
        <v>Negative</v>
      </c>
    </row>
    <row r="31" customFormat="false" ht="12.8" hidden="false" customHeight="false" outlineLevel="0" collapsed="false">
      <c r="A31" s="13" t="n">
        <f aca="false">Ringkasan_ODR1!A30</f>
        <v>29</v>
      </c>
      <c r="B31" s="17" t="str">
        <f aca="false">Ringkasan_ODR1!B30</f>
        <v>Y37DIG_FNS_GE</v>
      </c>
      <c r="C31" s="3" t="s">
        <v>36</v>
      </c>
      <c r="D31" s="0" t="s">
        <v>24</v>
      </c>
      <c r="E31" s="12" t="s">
        <v>289</v>
      </c>
      <c r="F31" s="12" t="n">
        <f aca="false">Ringkasan_ODR1!F30</f>
        <v>3</v>
      </c>
      <c r="G31" s="15" t="n">
        <f aca="false">Ringkasan_ODR1!G30</f>
        <v>73.5614285714286</v>
      </c>
      <c r="H31" s="15" t="n">
        <f aca="false">Ringkasan_ODR1!H30</f>
        <v>0.0412063003067181</v>
      </c>
      <c r="I31" s="15" t="n">
        <f aca="false">Ringkasan_ODR1!I30</f>
        <v>0.00923809523809535</v>
      </c>
      <c r="J31" s="15" t="n">
        <f aca="false">Ringkasan_ODR1!J30</f>
        <v>0.000659828879073878</v>
      </c>
      <c r="K31" s="15" t="n">
        <f aca="false">Ringkasan_ODR1!K30</f>
        <v>0.0453933377469508</v>
      </c>
      <c r="L31" s="16" t="n">
        <f aca="false">Ringkasan_ODR1!C30</f>
        <v>0.859817256331534</v>
      </c>
      <c r="M31" s="16" t="n">
        <f aca="false">Ringkasan_ODR1!D30</f>
        <v>-5.694866435989</v>
      </c>
      <c r="N31" s="12" t="str">
        <f aca="false">Ringkasan_ODR1!M30</f>
        <v>Positive</v>
      </c>
    </row>
    <row r="32" customFormat="false" ht="12.8" hidden="false" customHeight="false" outlineLevel="0" collapsed="false">
      <c r="A32" s="13" t="n">
        <f aca="false">Ringkasan_ODR1!A31</f>
        <v>30</v>
      </c>
      <c r="B32" s="17" t="str">
        <f aca="false">Ringkasan_ODR1!B31</f>
        <v>Y38DIG_FNS_AME</v>
      </c>
      <c r="C32" s="3" t="s">
        <v>50</v>
      </c>
      <c r="D32" s="0" t="s">
        <v>51</v>
      </c>
      <c r="E32" s="12" t="s">
        <v>289</v>
      </c>
      <c r="F32" s="12" t="n">
        <f aca="false">Ringkasan_ODR1!F31</f>
        <v>5</v>
      </c>
      <c r="G32" s="15" t="n">
        <f aca="false">Ringkasan_ODR1!G31</f>
        <v>2985.6</v>
      </c>
      <c r="H32" s="15" t="n">
        <f aca="false">Ringkasan_ODR1!H31</f>
        <v>14.7945936175273</v>
      </c>
      <c r="I32" s="15" t="n">
        <f aca="false">Ringkasan_ODR1!I31</f>
        <v>32.4</v>
      </c>
      <c r="J32" s="15" t="n">
        <f aca="false">Ringkasan_ODR1!J31</f>
        <v>3.01993377410831</v>
      </c>
      <c r="K32" s="15" t="n">
        <f aca="false">Ringkasan_ODR1!K31</f>
        <v>0.00173144709754131</v>
      </c>
      <c r="L32" s="16" t="n">
        <f aca="false">Ringkasan_ODR1!C31</f>
        <v>1</v>
      </c>
      <c r="M32" s="16" t="n">
        <f aca="false">Ringkasan_ODR1!D31</f>
        <v>49.1320035084361</v>
      </c>
      <c r="N32" s="12" t="str">
        <f aca="false">Ringkasan_ODR1!M31</f>
        <v>Positive</v>
      </c>
    </row>
    <row r="33" customFormat="false" ht="12.8" hidden="false" customHeight="false" outlineLevel="0" collapsed="false">
      <c r="A33" s="13" t="n">
        <f aca="false">Ringkasan_ODR1!A32</f>
        <v>31</v>
      </c>
      <c r="B33" s="17" t="str">
        <f aca="false">Ringkasan_ODR1!B32</f>
        <v>Y40DIG_FNS_FAT</v>
      </c>
      <c r="C33" s="4" t="s">
        <v>57</v>
      </c>
      <c r="D33" s="0" t="s">
        <v>24</v>
      </c>
      <c r="E33" s="12" t="s">
        <v>289</v>
      </c>
      <c r="F33" s="12" t="n">
        <f aca="false">Ringkasan_ODR1!F32</f>
        <v>10</v>
      </c>
      <c r="G33" s="15" t="n">
        <f aca="false">Ringkasan_ODR1!G32</f>
        <v>78.8385123967477</v>
      </c>
      <c r="H33" s="15" t="n">
        <f aca="false">Ringkasan_ODR1!H32</f>
        <v>9.91838612087287</v>
      </c>
      <c r="I33" s="15" t="n">
        <f aca="false">Ringkasan_ODR1!I32</f>
        <v>0.0181873278229484</v>
      </c>
      <c r="J33" s="15" t="n">
        <f aca="false">Ringkasan_ODR1!J32</f>
        <v>0.0230669688465007</v>
      </c>
      <c r="K33" s="15" t="n">
        <f aca="false">Ringkasan_ODR1!K32</f>
        <v>0.456296127354017</v>
      </c>
      <c r="L33" s="16" t="n">
        <f aca="false">Ringkasan_ODR1!C32</f>
        <v>1.12011536623802</v>
      </c>
      <c r="M33" s="16" t="n">
        <f aca="false">Ringkasan_ODR1!D32</f>
        <v>71.9301068549977</v>
      </c>
      <c r="N33" s="12" t="str">
        <f aca="false">Ringkasan_ODR1!M32</f>
        <v>Positive</v>
      </c>
    </row>
    <row r="34" customFormat="false" ht="12.8" hidden="false" customHeight="false" outlineLevel="0" collapsed="false">
      <c r="A34" s="13" t="n">
        <f aca="false">Ringkasan_ODR1!A33</f>
        <v>32</v>
      </c>
      <c r="B34" s="12" t="str">
        <f aca="false">Ringkasan_ODR1!B33</f>
        <v>Y42CRC_BRS</v>
      </c>
      <c r="C34" s="0" t="s">
        <v>75</v>
      </c>
      <c r="D34" s="0" t="s">
        <v>73</v>
      </c>
      <c r="E34" s="12" t="s">
        <v>289</v>
      </c>
      <c r="F34" s="12" t="n">
        <f aca="false">Ringkasan_ODR1!F33</f>
        <v>11</v>
      </c>
      <c r="G34" s="15" t="n">
        <f aca="false">Ringkasan_ODR1!G33</f>
        <v>22.0823925147452</v>
      </c>
      <c r="H34" s="15" t="n">
        <f aca="false">Ringkasan_ODR1!H33</f>
        <v>4.11925788245961</v>
      </c>
      <c r="I34" s="15" t="n">
        <f aca="false">Ringkasan_ODR1!I33</f>
        <v>0.00660458428628633</v>
      </c>
      <c r="J34" s="15" t="n">
        <f aca="false">Ringkasan_ODR1!J33</f>
        <v>0.0043340756965533</v>
      </c>
      <c r="K34" s="15" t="n">
        <f aca="false">Ringkasan_ODR1!K33</f>
        <v>0.171362385121176</v>
      </c>
      <c r="L34" s="16" t="n">
        <f aca="false">Ringkasan_ODR1!C33</f>
        <v>0.949748144175023</v>
      </c>
      <c r="M34" s="16" t="n">
        <f aca="false">Ringkasan_ODR1!D33</f>
        <v>53.1191558672923</v>
      </c>
      <c r="N34" s="12" t="str">
        <f aca="false">Ringkasan_ODR1!M33</f>
        <v>Positive</v>
      </c>
    </row>
    <row r="35" customFormat="false" ht="12.8" hidden="false" customHeight="false" outlineLevel="0" collapsed="false">
      <c r="A35" s="13" t="n">
        <f aca="false">Ringkasan_ODR1!A34</f>
        <v>33</v>
      </c>
      <c r="B35" s="12" t="str">
        <f aca="false">Ringkasan_ODR1!B34</f>
        <v>Y46CRC_GIZ</v>
      </c>
      <c r="C35" s="4" t="s">
        <v>83</v>
      </c>
      <c r="D35" s="0" t="s">
        <v>73</v>
      </c>
      <c r="E35" s="12" t="s">
        <v>289</v>
      </c>
      <c r="F35" s="12" t="n">
        <f aca="false">Ringkasan_ODR1!F34</f>
        <v>4</v>
      </c>
      <c r="G35" s="15" t="n">
        <f aca="false">Ringkasan_ODR1!G34</f>
        <v>2.227</v>
      </c>
      <c r="H35" s="15" t="n">
        <f aca="false">Ringkasan_ODR1!H34</f>
        <v>0.0986052737112086</v>
      </c>
      <c r="I35" s="15" t="n">
        <f aca="false">Ringkasan_ODR1!I34</f>
        <v>-0.00116</v>
      </c>
      <c r="J35" s="15" t="n">
        <f aca="false">Ringkasan_ODR1!J34</f>
        <v>0.00105413471624836</v>
      </c>
      <c r="K35" s="15" t="n">
        <f aca="false">Ringkasan_ODR1!K34</f>
        <v>0.38589085266294</v>
      </c>
      <c r="L35" s="16" t="n">
        <f aca="false">Ringkasan_ODR1!C34</f>
        <v>0.914021643701498</v>
      </c>
      <c r="M35" s="16" t="n">
        <f aca="false">Ringkasan_ODR1!D34</f>
        <v>-0.527424944411262</v>
      </c>
      <c r="N35" s="12" t="str">
        <f aca="false">Ringkasan_ODR1!M34</f>
        <v>Negative</v>
      </c>
    </row>
    <row r="36" customFormat="false" ht="12.8" hidden="false" customHeight="false" outlineLevel="0" collapsed="false">
      <c r="A36" s="13" t="n">
        <f aca="false">Ringkasan_ODR1!A35</f>
        <v>34</v>
      </c>
      <c r="B36" s="12" t="str">
        <f aca="false">Ringkasan_ODR1!B35</f>
        <v>Y47CRC_LVR</v>
      </c>
      <c r="C36" s="4" t="s">
        <v>85</v>
      </c>
      <c r="D36" s="0" t="s">
        <v>73</v>
      </c>
      <c r="E36" s="12" t="s">
        <v>289</v>
      </c>
      <c r="F36" s="12" t="n">
        <f aca="false">Ringkasan_ODR1!F35</f>
        <v>4</v>
      </c>
      <c r="G36" s="15" t="n">
        <f aca="false">Ringkasan_ODR1!G35</f>
        <v>2.369</v>
      </c>
      <c r="H36" s="15" t="n">
        <f aca="false">Ringkasan_ODR1!H35</f>
        <v>0.0265894716112545</v>
      </c>
      <c r="I36" s="15" t="n">
        <f aca="false">Ringkasan_ODR1!I35</f>
        <v>-0.000920000000000005</v>
      </c>
      <c r="J36" s="15" t="n">
        <f aca="false">Ringkasan_ODR1!J35</f>
        <v>0.000284253408071044</v>
      </c>
      <c r="K36" s="15" t="n">
        <f aca="false">Ringkasan_ODR1!K35</f>
        <v>0.0836580661769673</v>
      </c>
      <c r="L36" s="16" t="n">
        <f aca="false">Ringkasan_ODR1!C35</f>
        <v>0.931197461804556</v>
      </c>
      <c r="M36" s="16" t="n">
        <f aca="false">Ringkasan_ODR1!D35</f>
        <v>-11.0123002468778</v>
      </c>
      <c r="N36" s="12" t="str">
        <f aca="false">Ringkasan_ODR1!M35</f>
        <v>Negative</v>
      </c>
    </row>
    <row r="37" customFormat="false" ht="12.8" hidden="false" customHeight="false" outlineLevel="0" collapsed="false">
      <c r="A37" s="13" t="n">
        <f aca="false">Ringkasan_ODR1!A36</f>
        <v>35</v>
      </c>
      <c r="B37" s="14" t="str">
        <f aca="false">Ringkasan_ODR1!B36</f>
        <v>Y51SER_STG_TLPr</v>
      </c>
      <c r="C37" s="4" t="s">
        <v>93</v>
      </c>
      <c r="D37" s="4" t="s">
        <v>94</v>
      </c>
      <c r="E37" s="12" t="s">
        <v>289</v>
      </c>
      <c r="F37" s="12" t="n">
        <f aca="false">Ringkasan_ODR1!F36</f>
        <v>13</v>
      </c>
      <c r="G37" s="15" t="n">
        <f aca="false">Ringkasan_ODR1!G36</f>
        <v>4.47428249552316</v>
      </c>
      <c r="H37" s="15" t="n">
        <f aca="false">Ringkasan_ODR1!H36</f>
        <v>0.500900623317854</v>
      </c>
      <c r="I37" s="15" t="n">
        <f aca="false">Ringkasan_ODR1!I36</f>
        <v>0.00179852067132598</v>
      </c>
      <c r="J37" s="15" t="n">
        <f aca="false">Ringkasan_ODR1!J36</f>
        <v>0.00137340943868416</v>
      </c>
      <c r="K37" s="15" t="n">
        <f aca="false">Ringkasan_ODR1!K36</f>
        <v>0.222796138627852</v>
      </c>
      <c r="L37" s="16" t="n">
        <f aca="false">Ringkasan_ODR1!C36</f>
        <v>0.96379030859241</v>
      </c>
      <c r="M37" s="16" t="n">
        <f aca="false">Ringkasan_ODR1!D36</f>
        <v>21.683204001502</v>
      </c>
      <c r="N37" s="12" t="str">
        <f aca="false">Ringkasan_ODR1!M36</f>
        <v>Positive</v>
      </c>
    </row>
    <row r="38" customFormat="false" ht="12.8" hidden="false" customHeight="false" outlineLevel="0" collapsed="false">
      <c r="A38" s="13" t="n">
        <f aca="false">Ringkasan_ODR1!A37</f>
        <v>36</v>
      </c>
      <c r="B38" s="14" t="str">
        <f aca="false">Ringkasan_ODR1!B37</f>
        <v>Y52SER_STG_ALB</v>
      </c>
      <c r="C38" s="4" t="s">
        <v>96</v>
      </c>
      <c r="D38" s="4" t="s">
        <v>94</v>
      </c>
      <c r="E38" s="12" t="s">
        <v>289</v>
      </c>
      <c r="F38" s="12" t="n">
        <f aca="false">Ringkasan_ODR1!F37</f>
        <v>8</v>
      </c>
      <c r="G38" s="15" t="n">
        <f aca="false">Ringkasan_ODR1!G37</f>
        <v>3.23421621460009</v>
      </c>
      <c r="H38" s="15" t="n">
        <f aca="false">Ringkasan_ODR1!H37</f>
        <v>0.257819018887285</v>
      </c>
      <c r="I38" s="15" t="n">
        <f aca="false">Ringkasan_ODR1!I37</f>
        <v>-0.00188597073074467</v>
      </c>
      <c r="J38" s="15" t="n">
        <f aca="false">Ringkasan_ODR1!J37</f>
        <v>0.00242298573396025</v>
      </c>
      <c r="K38" s="15" t="n">
        <f aca="false">Ringkasan_ODR1!K37</f>
        <v>0.471562976422357</v>
      </c>
      <c r="L38" s="16" t="n">
        <f aca="false">Ringkasan_ODR1!C37</f>
        <v>0.893498665228412</v>
      </c>
      <c r="M38" s="16" t="n">
        <f aca="false">Ringkasan_ODR1!D37</f>
        <v>9.16388749931551</v>
      </c>
      <c r="N38" s="12" t="str">
        <f aca="false">Ringkasan_ODR1!M37</f>
        <v>Negative</v>
      </c>
    </row>
    <row r="39" customFormat="false" ht="12.8" hidden="false" customHeight="false" outlineLevel="0" collapsed="false">
      <c r="A39" s="13" t="n">
        <f aca="false">Ringkasan_ODR1!A38</f>
        <v>37</v>
      </c>
      <c r="B39" s="14" t="str">
        <f aca="false">Ringkasan_ODR1!B38</f>
        <v>Y53SER_STG_GLB</v>
      </c>
      <c r="C39" s="4" t="s">
        <v>98</v>
      </c>
      <c r="D39" s="4" t="s">
        <v>94</v>
      </c>
      <c r="E39" s="12" t="s">
        <v>289</v>
      </c>
      <c r="F39" s="12" t="n">
        <f aca="false">Ringkasan_ODR1!F38</f>
        <v>8</v>
      </c>
      <c r="G39" s="15" t="n">
        <f aca="false">Ringkasan_ODR1!G38</f>
        <v>1.67965135826455</v>
      </c>
      <c r="H39" s="15" t="n">
        <f aca="false">Ringkasan_ODR1!H38</f>
        <v>0.609602103205868</v>
      </c>
      <c r="I39" s="15" t="n">
        <f aca="false">Ringkasan_ODR1!I38</f>
        <v>0.00573423722220345</v>
      </c>
      <c r="J39" s="15" t="n">
        <f aca="false">Ringkasan_ODR1!J38</f>
        <v>0.00252514720719573</v>
      </c>
      <c r="K39" s="15" t="n">
        <f aca="false">Ringkasan_ODR1!K38</f>
        <v>0.0723615383896615</v>
      </c>
      <c r="L39" s="16" t="n">
        <f aca="false">Ringkasan_ODR1!C38</f>
        <v>0.936446497059699</v>
      </c>
      <c r="M39" s="16" t="n">
        <f aca="false">Ringkasan_ODR1!D38</f>
        <v>12.6594808575063</v>
      </c>
      <c r="N39" s="12" t="str">
        <f aca="false">Ringkasan_ODR1!M38</f>
        <v>Positive</v>
      </c>
    </row>
    <row r="40" customFormat="false" ht="12.8" hidden="false" customHeight="false" outlineLevel="0" collapsed="false">
      <c r="A40" s="13" t="n">
        <f aca="false">Ringkasan_ODR1!A39</f>
        <v>38</v>
      </c>
      <c r="B40" s="14" t="str">
        <f aca="false">Ringkasan_ODR1!B39</f>
        <v>Y54SER_STG_ALB__GLB</v>
      </c>
      <c r="C40" s="4" t="s">
        <v>100</v>
      </c>
      <c r="D40" s="0"/>
      <c r="E40" s="12" t="s">
        <v>289</v>
      </c>
      <c r="F40" s="12" t="n">
        <f aca="false">Ringkasan_ODR1!F39</f>
        <v>8</v>
      </c>
      <c r="G40" s="15" t="n">
        <f aca="false">Ringkasan_ODR1!G39</f>
        <v>2.56746895443203</v>
      </c>
      <c r="H40" s="15" t="n">
        <f aca="false">Ringkasan_ODR1!H39</f>
        <v>1.0946734213001</v>
      </c>
      <c r="I40" s="15" t="n">
        <f aca="false">Ringkasan_ODR1!I39</f>
        <v>-0.0171663576812746</v>
      </c>
      <c r="J40" s="15" t="n">
        <f aca="false">Ringkasan_ODR1!J39</f>
        <v>0.00216549730113904</v>
      </c>
      <c r="K40" s="15" t="n">
        <f aca="false">Ringkasan_ODR1!K39</f>
        <v>0.000514476793520351</v>
      </c>
      <c r="L40" s="16" t="n">
        <f aca="false">Ringkasan_ODR1!C39</f>
        <v>0.967270259171106</v>
      </c>
      <c r="M40" s="16" t="n">
        <f aca="false">Ringkasan_ODR1!D39</f>
        <v>13.091777015777</v>
      </c>
      <c r="N40" s="12" t="str">
        <f aca="false">Ringkasan_ODR1!M39</f>
        <v>Negative</v>
      </c>
    </row>
    <row r="41" customFormat="false" ht="12.8" hidden="false" customHeight="false" outlineLevel="0" collapsed="false">
      <c r="A41" s="13" t="n">
        <f aca="false">Ringkasan_ODR1!A40</f>
        <v>39</v>
      </c>
      <c r="B41" s="14" t="str">
        <f aca="false">Ringkasan_ODR1!B40</f>
        <v>Y55SER_STG_CLS</v>
      </c>
      <c r="C41" s="4" t="s">
        <v>102</v>
      </c>
      <c r="D41" s="4" t="s">
        <v>103</v>
      </c>
      <c r="E41" s="12" t="s">
        <v>289</v>
      </c>
      <c r="F41" s="12" t="n">
        <f aca="false">Ringkasan_ODR1!F40</f>
        <v>13</v>
      </c>
      <c r="G41" s="15" t="n">
        <f aca="false">Ringkasan_ODR1!G40</f>
        <v>121.319687840513</v>
      </c>
      <c r="H41" s="15" t="n">
        <f aca="false">Ringkasan_ODR1!H40</f>
        <v>4.60627971495542</v>
      </c>
      <c r="I41" s="15" t="n">
        <f aca="false">Ringkasan_ODR1!I40</f>
        <v>-0.0888242457372974</v>
      </c>
      <c r="J41" s="15" t="n">
        <f aca="false">Ringkasan_ODR1!J40</f>
        <v>0.0396212468188613</v>
      </c>
      <c r="K41" s="15" t="n">
        <f aca="false">Ringkasan_ODR1!K40</f>
        <v>0.0516882222871628</v>
      </c>
      <c r="L41" s="16" t="n">
        <f aca="false">Ringkasan_ODR1!C40</f>
        <v>1.30184317730629</v>
      </c>
      <c r="M41" s="16" t="n">
        <f aca="false">Ringkasan_ODR1!D40</f>
        <v>105.853528329846</v>
      </c>
      <c r="N41" s="12" t="str">
        <f aca="false">Ringkasan_ODR1!M40</f>
        <v>Negative</v>
      </c>
    </row>
    <row r="42" customFormat="false" ht="12.8" hidden="false" customHeight="false" outlineLevel="0" collapsed="false">
      <c r="A42" s="13" t="n">
        <f aca="false">Ringkasan_ODR1!A41</f>
        <v>40</v>
      </c>
      <c r="B42" s="14" t="str">
        <f aca="false">Ringkasan_ODR1!B41</f>
        <v>Y56SER_STG_TLP</v>
      </c>
      <c r="C42" s="4" t="s">
        <v>105</v>
      </c>
      <c r="D42" s="4" t="s">
        <v>103</v>
      </c>
      <c r="E42" s="12" t="s">
        <v>289</v>
      </c>
      <c r="F42" s="12" t="n">
        <f aca="false">Ringkasan_ODR1!F41</f>
        <v>4</v>
      </c>
      <c r="G42" s="15" t="n">
        <f aca="false">Ringkasan_ODR1!G41</f>
        <v>1039.447</v>
      </c>
      <c r="H42" s="15" t="n">
        <f aca="false">Ringkasan_ODR1!H41</f>
        <v>6.54222749010157</v>
      </c>
      <c r="I42" s="15" t="n">
        <f aca="false">Ringkasan_ODR1!I41</f>
        <v>18.7739999999996</v>
      </c>
      <c r="J42" s="15" t="n">
        <f aca="false">Ringkasan_ODR1!J41</f>
        <v>6.99393537287842</v>
      </c>
      <c r="K42" s="15" t="n">
        <f aca="false">Ringkasan_ODR1!K41</f>
        <v>0.115273467556667</v>
      </c>
      <c r="L42" s="16" t="n">
        <f aca="false">Ringkasan_ODR1!C41</f>
        <v>0.948408093633883</v>
      </c>
      <c r="M42" s="16" t="n">
        <f aca="false">Ringkasan_ODR1!D41</f>
        <v>33.0318409366215</v>
      </c>
      <c r="N42" s="12" t="str">
        <f aca="false">Ringkasan_ODR1!M41</f>
        <v>Positive</v>
      </c>
    </row>
    <row r="43" customFormat="false" ht="12.8" hidden="false" customHeight="false" outlineLevel="0" collapsed="false">
      <c r="A43" s="13" t="n">
        <f aca="false">Ringkasan_ODR1!A42</f>
        <v>41</v>
      </c>
      <c r="B43" s="14" t="str">
        <f aca="false">Ringkasan_ODR1!B42</f>
        <v>Y57SER_STG_TAG</v>
      </c>
      <c r="C43" s="4" t="s">
        <v>107</v>
      </c>
      <c r="D43" s="4" t="s">
        <v>103</v>
      </c>
      <c r="E43" s="12" t="s">
        <v>289</v>
      </c>
      <c r="F43" s="12" t="n">
        <f aca="false">Ringkasan_ODR1!F42</f>
        <v>9</v>
      </c>
      <c r="G43" s="15" t="n">
        <f aca="false">Ringkasan_ODR1!G42</f>
        <v>90.0669857906486</v>
      </c>
      <c r="H43" s="15" t="n">
        <f aca="false">Ringkasan_ODR1!H42</f>
        <v>40.0741531816466</v>
      </c>
      <c r="I43" s="15" t="n">
        <f aca="false">Ringkasan_ODR1!I42</f>
        <v>-0.0638445433941254</v>
      </c>
      <c r="J43" s="15" t="n">
        <f aca="false">Ringkasan_ODR1!J42</f>
        <v>0.019578127288209</v>
      </c>
      <c r="K43" s="15" t="n">
        <f aca="false">Ringkasan_ODR1!K42</f>
        <v>0.0172269160418839</v>
      </c>
      <c r="L43" s="16" t="n">
        <f aca="false">Ringkasan_ODR1!C42</f>
        <v>0.938156627436302</v>
      </c>
      <c r="M43" s="16" t="n">
        <f aca="false">Ringkasan_ODR1!D42</f>
        <v>70.3237506244401</v>
      </c>
      <c r="N43" s="12" t="str">
        <f aca="false">Ringkasan_ODR1!M42</f>
        <v>Negative</v>
      </c>
    </row>
    <row r="44" customFormat="false" ht="12.8" hidden="false" customHeight="false" outlineLevel="0" collapsed="false">
      <c r="A44" s="13" t="n">
        <f aca="false">Ringkasan_ODR1!A43</f>
        <v>42</v>
      </c>
      <c r="B44" s="14" t="str">
        <f aca="false">Ringkasan_ODR1!B43</f>
        <v>Y58SER_STG_CRT</v>
      </c>
      <c r="C44" s="4" t="s">
        <v>109</v>
      </c>
      <c r="D44" s="4" t="s">
        <v>103</v>
      </c>
      <c r="E44" s="12" t="s">
        <v>289</v>
      </c>
      <c r="F44" s="12" t="n">
        <f aca="false">Ringkasan_ODR1!F43</f>
        <v>4</v>
      </c>
      <c r="G44" s="15" t="n">
        <f aca="false">Ringkasan_ODR1!G43</f>
        <v>0.330128205128205</v>
      </c>
      <c r="H44" s="15" t="n">
        <f aca="false">Ringkasan_ODR1!H43</f>
        <v>0.0139765641721984</v>
      </c>
      <c r="I44" s="15" t="n">
        <f aca="false">Ringkasan_ODR1!I43</f>
        <v>0.000141025641025641</v>
      </c>
      <c r="J44" s="15" t="n">
        <f aca="false">Ringkasan_ODR1!J43</f>
        <v>0.000168871024004095</v>
      </c>
      <c r="K44" s="15" t="n">
        <f aca="false">Ringkasan_ODR1!K43</f>
        <v>0.491524820126871</v>
      </c>
      <c r="L44" s="16" t="n">
        <f aca="false">Ringkasan_ODR1!C43</f>
        <v>0.935156588634829</v>
      </c>
      <c r="M44" s="16" t="n">
        <f aca="false">Ringkasan_ODR1!D43</f>
        <v>-17.0645668495015</v>
      </c>
      <c r="N44" s="12" t="str">
        <f aca="false">Ringkasan_ODR1!M43</f>
        <v>Positive</v>
      </c>
    </row>
    <row r="45" customFormat="false" ht="12.8" hidden="false" customHeight="false" outlineLevel="0" collapsed="false">
      <c r="A45" s="13" t="n">
        <f aca="false">Ringkasan_ODR1!A44</f>
        <v>43</v>
      </c>
      <c r="B45" s="14" t="str">
        <f aca="false">Ringkasan_ODR1!B44</f>
        <v>Y59SER_STG_URC</v>
      </c>
      <c r="C45" s="4" t="s">
        <v>111</v>
      </c>
      <c r="D45" s="4" t="s">
        <v>103</v>
      </c>
      <c r="E45" s="12" t="s">
        <v>289</v>
      </c>
      <c r="F45" s="12" t="n">
        <f aca="false">Ringkasan_ODR1!F44</f>
        <v>4</v>
      </c>
      <c r="G45" s="15" t="n">
        <f aca="false">Ringkasan_ODR1!G44</f>
        <v>9.83698717948718</v>
      </c>
      <c r="H45" s="15" t="n">
        <f aca="false">Ringkasan_ODR1!H44</f>
        <v>1.18875511813797</v>
      </c>
      <c r="I45" s="15" t="n">
        <f aca="false">Ringkasan_ODR1!I44</f>
        <v>-0.0300641025641026</v>
      </c>
      <c r="J45" s="15" t="n">
        <f aca="false">Ringkasan_ODR1!J44</f>
        <v>0.0143630646074512</v>
      </c>
      <c r="K45" s="15" t="n">
        <f aca="false">Ringkasan_ODR1!K44</f>
        <v>0.171396430016304</v>
      </c>
      <c r="L45" s="16" t="n">
        <f aca="false">Ringkasan_ODR1!C44</f>
        <v>0.907261934201436</v>
      </c>
      <c r="M45" s="16" t="n">
        <f aca="false">Ringkasan_ODR1!D44</f>
        <v>18.4816729917864</v>
      </c>
      <c r="N45" s="12" t="str">
        <f aca="false">Ringkasan_ODR1!M44</f>
        <v>Negative</v>
      </c>
    </row>
    <row r="46" customFormat="false" ht="12.8" hidden="false" customHeight="false" outlineLevel="0" collapsed="false">
      <c r="A46" s="13" t="n">
        <f aca="false">Ringkasan_ODR1!A45</f>
        <v>44</v>
      </c>
      <c r="B46" s="14" t="str">
        <f aca="false">Ringkasan_ODR1!B45</f>
        <v>Y60SER_FNS_TLPr</v>
      </c>
      <c r="C46" s="4" t="s">
        <v>93</v>
      </c>
      <c r="D46" s="4" t="s">
        <v>94</v>
      </c>
      <c r="E46" s="12" t="s">
        <v>289</v>
      </c>
      <c r="F46" s="12" t="n">
        <f aca="false">Ringkasan_ODR1!F45</f>
        <v>18</v>
      </c>
      <c r="G46" s="15" t="n">
        <f aca="false">Ringkasan_ODR1!G45</f>
        <v>17.7957911987191</v>
      </c>
      <c r="H46" s="15" t="n">
        <f aca="false">Ringkasan_ODR1!H45</f>
        <v>13.0336211612139</v>
      </c>
      <c r="I46" s="15" t="n">
        <f aca="false">Ringkasan_ODR1!I45</f>
        <v>-0.00413895858431823</v>
      </c>
      <c r="J46" s="15" t="n">
        <f aca="false">Ringkasan_ODR1!J45</f>
        <v>0.00476174873629526</v>
      </c>
      <c r="K46" s="15" t="n">
        <f aca="false">Ringkasan_ODR1!K45</f>
        <v>0.401783622965546</v>
      </c>
      <c r="L46" s="16" t="n">
        <f aca="false">Ringkasan_ODR1!C45</f>
        <v>1.32793850676483</v>
      </c>
      <c r="M46" s="16" t="n">
        <f aca="false">Ringkasan_ODR1!D45</f>
        <v>99.8584704258891</v>
      </c>
      <c r="N46" s="12" t="str">
        <f aca="false">Ringkasan_ODR1!M45</f>
        <v>Negative</v>
      </c>
    </row>
    <row r="47" customFormat="false" ht="12.8" hidden="false" customHeight="false" outlineLevel="0" collapsed="false">
      <c r="A47" s="13" t="n">
        <f aca="false">Ringkasan_ODR1!A46</f>
        <v>45</v>
      </c>
      <c r="B47" s="14" t="str">
        <f aca="false">Ringkasan_ODR1!B46</f>
        <v>Y61SER_FNS_ALB</v>
      </c>
      <c r="C47" s="4" t="s">
        <v>96</v>
      </c>
      <c r="D47" s="4" t="s">
        <v>94</v>
      </c>
      <c r="E47" s="12" t="s">
        <v>289</v>
      </c>
      <c r="F47" s="12" t="n">
        <f aca="false">Ringkasan_ODR1!F46</f>
        <v>13</v>
      </c>
      <c r="G47" s="15" t="n">
        <f aca="false">Ringkasan_ODR1!G46</f>
        <v>6.12832851113149</v>
      </c>
      <c r="H47" s="15" t="n">
        <f aca="false">Ringkasan_ODR1!H46</f>
        <v>4.00247350283872</v>
      </c>
      <c r="I47" s="15" t="n">
        <f aca="false">Ringkasan_ODR1!I46</f>
        <v>9.8604863736296E-005</v>
      </c>
      <c r="J47" s="15" t="n">
        <f aca="false">Ringkasan_ODR1!J46</f>
        <v>0.00332552146829309</v>
      </c>
      <c r="K47" s="15" t="n">
        <f aca="false">Ringkasan_ODR1!K46</f>
        <v>0.977071794527866</v>
      </c>
      <c r="L47" s="16" t="n">
        <f aca="false">Ringkasan_ODR1!C46</f>
        <v>1.13827315591225</v>
      </c>
      <c r="M47" s="16" t="n">
        <f aca="false">Ringkasan_ODR1!D46</f>
        <v>50.0800405216644</v>
      </c>
      <c r="N47" s="12" t="str">
        <f aca="false">Ringkasan_ODR1!M46</f>
        <v>Positive</v>
      </c>
    </row>
    <row r="48" customFormat="false" ht="12.8" hidden="false" customHeight="false" outlineLevel="0" collapsed="false">
      <c r="A48" s="13" t="n">
        <f aca="false">Ringkasan_ODR1!A47</f>
        <v>46</v>
      </c>
      <c r="B48" s="14" t="str">
        <f aca="false">Ringkasan_ODR1!B47</f>
        <v>Y62SER_FNS_GLB</v>
      </c>
      <c r="C48" s="4" t="s">
        <v>98</v>
      </c>
      <c r="D48" s="4" t="s">
        <v>94</v>
      </c>
      <c r="E48" s="12" t="s">
        <v>289</v>
      </c>
      <c r="F48" s="12" t="n">
        <f aca="false">Ringkasan_ODR1!F47</f>
        <v>13</v>
      </c>
      <c r="G48" s="15" t="n">
        <f aca="false">Ringkasan_ODR1!G47</f>
        <v>2.59853864138215</v>
      </c>
      <c r="H48" s="15" t="n">
        <f aca="false">Ringkasan_ODR1!H47</f>
        <v>0.872601500730501</v>
      </c>
      <c r="I48" s="15" t="n">
        <f aca="false">Ringkasan_ODR1!I47</f>
        <v>0.0027213390769425</v>
      </c>
      <c r="J48" s="15" t="n">
        <f aca="false">Ringkasan_ODR1!J47</f>
        <v>0.00194504749460878</v>
      </c>
      <c r="K48" s="15" t="n">
        <f aca="false">Ringkasan_ODR1!K47</f>
        <v>0.199335735419262</v>
      </c>
      <c r="L48" s="16" t="n">
        <f aca="false">Ringkasan_ODR1!C47</f>
        <v>1.01603076495906</v>
      </c>
      <c r="M48" s="16" t="n">
        <f aca="false">Ringkasan_ODR1!D47</f>
        <v>28.2677467083688</v>
      </c>
      <c r="N48" s="12" t="str">
        <f aca="false">Ringkasan_ODR1!M47</f>
        <v>Positive</v>
      </c>
    </row>
    <row r="49" customFormat="false" ht="12.8" hidden="false" customHeight="false" outlineLevel="0" collapsed="false">
      <c r="A49" s="13" t="n">
        <f aca="false">Ringkasan_ODR1!A48</f>
        <v>47</v>
      </c>
      <c r="B49" s="14" t="str">
        <f aca="false">Ringkasan_ODR1!B48</f>
        <v>Y63SER_FNS_ALB__GLB</v>
      </c>
      <c r="C49" s="4" t="s">
        <v>100</v>
      </c>
      <c r="D49" s="0"/>
      <c r="E49" s="12" t="s">
        <v>289</v>
      </c>
      <c r="F49" s="12" t="n">
        <f aca="false">Ringkasan_ODR1!F48</f>
        <v>13</v>
      </c>
      <c r="G49" s="15" t="n">
        <f aca="false">Ringkasan_ODR1!G48</f>
        <v>1.75443814711295</v>
      </c>
      <c r="H49" s="15" t="n">
        <f aca="false">Ringkasan_ODR1!H48</f>
        <v>0.621872011318492</v>
      </c>
      <c r="I49" s="15" t="n">
        <f aca="false">Ringkasan_ODR1!I48</f>
        <v>-0.00265128843203877</v>
      </c>
      <c r="J49" s="15" t="n">
        <f aca="false">Ringkasan_ODR1!J48</f>
        <v>0.00159704688606134</v>
      </c>
      <c r="K49" s="15" t="n">
        <f aca="false">Ringkasan_ODR1!K48</f>
        <v>0.135471000682498</v>
      </c>
      <c r="L49" s="16" t="n">
        <f aca="false">Ringkasan_ODR1!C48</f>
        <v>0.872512671998852</v>
      </c>
      <c r="M49" s="16" t="n">
        <f aca="false">Ringkasan_ODR1!D48</f>
        <v>22.0199909156152</v>
      </c>
      <c r="N49" s="12" t="str">
        <f aca="false">Ringkasan_ODR1!M48</f>
        <v>Negative</v>
      </c>
    </row>
    <row r="50" customFormat="false" ht="12.8" hidden="false" customHeight="false" outlineLevel="0" collapsed="false">
      <c r="A50" s="13" t="n">
        <f aca="false">Ringkasan_ODR1!A49</f>
        <v>48</v>
      </c>
      <c r="B50" s="14" t="str">
        <f aca="false">Ringkasan_ODR1!B49</f>
        <v>Y64SER_FNS_CLS</v>
      </c>
      <c r="C50" s="4" t="s">
        <v>102</v>
      </c>
      <c r="D50" s="4" t="s">
        <v>103</v>
      </c>
      <c r="E50" s="12" t="s">
        <v>289</v>
      </c>
      <c r="F50" s="12" t="n">
        <f aca="false">Ringkasan_ODR1!F49</f>
        <v>18</v>
      </c>
      <c r="G50" s="15" t="n">
        <f aca="false">Ringkasan_ODR1!G49</f>
        <v>105.701182753267</v>
      </c>
      <c r="H50" s="15" t="n">
        <f aca="false">Ringkasan_ODR1!H49</f>
        <v>25.4695707326567</v>
      </c>
      <c r="I50" s="15" t="n">
        <f aca="false">Ringkasan_ODR1!I49</f>
        <v>-0.0793655485580766</v>
      </c>
      <c r="J50" s="15" t="n">
        <f aca="false">Ringkasan_ODR1!J49</f>
        <v>0.075967507181149</v>
      </c>
      <c r="K50" s="15" t="n">
        <f aca="false">Ringkasan_ODR1!K49</f>
        <v>0.31673707075736</v>
      </c>
      <c r="L50" s="16" t="n">
        <f aca="false">Ringkasan_ODR1!C49</f>
        <v>1.16923007070765</v>
      </c>
      <c r="M50" s="16" t="n">
        <f aca="false">Ringkasan_ODR1!D49</f>
        <v>178.748246283634</v>
      </c>
      <c r="N50" s="12" t="str">
        <f aca="false">Ringkasan_ODR1!M49</f>
        <v>Negative</v>
      </c>
    </row>
    <row r="51" customFormat="false" ht="12.8" hidden="false" customHeight="false" outlineLevel="0" collapsed="false">
      <c r="A51" s="13" t="n">
        <f aca="false">Ringkasan_ODR1!A50</f>
        <v>49</v>
      </c>
      <c r="B51" s="14" t="str">
        <f aca="false">Ringkasan_ODR1!B50</f>
        <v>Y65SER_FNS_TLP</v>
      </c>
      <c r="C51" s="4" t="s">
        <v>105</v>
      </c>
      <c r="D51" s="4" t="s">
        <v>103</v>
      </c>
      <c r="E51" s="12" t="s">
        <v>289</v>
      </c>
      <c r="F51" s="12" t="n">
        <f aca="false">Ringkasan_ODR1!F50</f>
        <v>4</v>
      </c>
      <c r="G51" s="15" t="n">
        <f aca="false">Ringkasan_ODR1!G50</f>
        <v>1.031</v>
      </c>
      <c r="H51" s="15" t="n">
        <f aca="false">Ringkasan_ODR1!H50</f>
        <v>0.0820182906738794</v>
      </c>
      <c r="I51" s="15" t="n">
        <f aca="false">Ringkasan_ODR1!I50</f>
        <v>-0.00800000000000018</v>
      </c>
      <c r="J51" s="15" t="n">
        <f aca="false">Ringkasan_ODR1!J50</f>
        <v>0.0876812408671322</v>
      </c>
      <c r="K51" s="15" t="n">
        <f aca="false">Ringkasan_ODR1!K50</f>
        <v>0.935617722002034</v>
      </c>
      <c r="L51" s="16" t="n">
        <f aca="false">Ringkasan_ODR1!C50</f>
        <v>0.94868329805051</v>
      </c>
      <c r="M51" s="16" t="n">
        <f aca="false">Ringkasan_ODR1!D50</f>
        <v>-2.00088467849393</v>
      </c>
      <c r="N51" s="12" t="str">
        <f aca="false">Ringkasan_ODR1!M50</f>
        <v>Negative</v>
      </c>
    </row>
    <row r="52" customFormat="false" ht="12.8" hidden="false" customHeight="false" outlineLevel="0" collapsed="false">
      <c r="A52" s="13" t="n">
        <f aca="false">Ringkasan_ODR1!A51</f>
        <v>50</v>
      </c>
      <c r="B52" s="14" t="str">
        <f aca="false">Ringkasan_ODR1!B51</f>
        <v>Y66SER_FNS_TAG</v>
      </c>
      <c r="C52" s="4" t="s">
        <v>107</v>
      </c>
      <c r="D52" s="4" t="s">
        <v>103</v>
      </c>
      <c r="E52" s="12" t="s">
        <v>289</v>
      </c>
      <c r="F52" s="12" t="n">
        <f aca="false">Ringkasan_ODR1!F51</f>
        <v>14</v>
      </c>
      <c r="G52" s="15" t="n">
        <f aca="false">Ringkasan_ODR1!G51</f>
        <v>85.6624854176131</v>
      </c>
      <c r="H52" s="15" t="n">
        <f aca="false">Ringkasan_ODR1!H51</f>
        <v>18.6210067647858</v>
      </c>
      <c r="I52" s="15" t="n">
        <f aca="false">Ringkasan_ODR1!I51</f>
        <v>0.0231882975024345</v>
      </c>
      <c r="J52" s="15" t="n">
        <f aca="false">Ringkasan_ODR1!J51</f>
        <v>0.0195561625063733</v>
      </c>
      <c r="K52" s="15" t="n">
        <f aca="false">Ringkasan_ODR1!K51</f>
        <v>0.266089869142502</v>
      </c>
      <c r="L52" s="16" t="n">
        <f aca="false">Ringkasan_ODR1!C51</f>
        <v>1.04295182125308</v>
      </c>
      <c r="M52" s="16" t="n">
        <f aca="false">Ringkasan_ODR1!D51</f>
        <v>109.769320099393</v>
      </c>
      <c r="N52" s="12" t="str">
        <f aca="false">Ringkasan_ODR1!M51</f>
        <v>Positive</v>
      </c>
    </row>
    <row r="53" customFormat="false" ht="12.8" hidden="false" customHeight="false" outlineLevel="0" collapsed="false">
      <c r="A53" s="13" t="n">
        <f aca="false">Ringkasan_ODR1!A52</f>
        <v>51</v>
      </c>
      <c r="B53" s="14" t="str">
        <f aca="false">Ringkasan_ODR1!B52</f>
        <v>Y67SER_FNS_CRT</v>
      </c>
      <c r="C53" s="4" t="s">
        <v>109</v>
      </c>
      <c r="D53" s="4" t="s">
        <v>103</v>
      </c>
      <c r="E53" s="12" t="s">
        <v>289</v>
      </c>
      <c r="F53" s="12" t="n">
        <f aca="false">Ringkasan_ODR1!F52</f>
        <v>9</v>
      </c>
      <c r="G53" s="15" t="n">
        <f aca="false">Ringkasan_ODR1!G52</f>
        <v>0.319986953343674</v>
      </c>
      <c r="H53" s="15" t="n">
        <f aca="false">Ringkasan_ODR1!H52</f>
        <v>0.0806931974679545</v>
      </c>
      <c r="I53" s="15" t="n">
        <f aca="false">Ringkasan_ODR1!I52</f>
        <v>-0.000115933564428711</v>
      </c>
      <c r="J53" s="15" t="n">
        <f aca="false">Ringkasan_ODR1!J52</f>
        <v>0.000115558715710798</v>
      </c>
      <c r="K53" s="15" t="n">
        <f aca="false">Ringkasan_ODR1!K52</f>
        <v>0.36179458612331</v>
      </c>
      <c r="L53" s="16" t="n">
        <f aca="false">Ringkasan_ODR1!C52</f>
        <v>0.946374968668946</v>
      </c>
      <c r="M53" s="16" t="n">
        <f aca="false">Ringkasan_ODR1!D52</f>
        <v>-27.0339491837103</v>
      </c>
      <c r="N53" s="12" t="str">
        <f aca="false">Ringkasan_ODR1!M52</f>
        <v>Negative</v>
      </c>
    </row>
    <row r="54" customFormat="false" ht="12.8" hidden="false" customHeight="false" outlineLevel="0" collapsed="false">
      <c r="A54" s="13" t="n">
        <f aca="false">Ringkasan_ODR1!A53</f>
        <v>52</v>
      </c>
      <c r="B54" s="14" t="str">
        <f aca="false">Ringkasan_ODR1!B53</f>
        <v>Y68SER_FNS_URC</v>
      </c>
      <c r="C54" s="4" t="s">
        <v>111</v>
      </c>
      <c r="D54" s="4" t="s">
        <v>103</v>
      </c>
      <c r="E54" s="12" t="s">
        <v>289</v>
      </c>
      <c r="F54" s="12" t="n">
        <f aca="false">Ringkasan_ODR1!F53</f>
        <v>9</v>
      </c>
      <c r="G54" s="15" t="n">
        <f aca="false">Ringkasan_ODR1!G53</f>
        <v>6.68004449665162</v>
      </c>
      <c r="H54" s="15" t="n">
        <f aca="false">Ringkasan_ODR1!H53</f>
        <v>0.415732716463188</v>
      </c>
      <c r="I54" s="15" t="n">
        <f aca="false">Ringkasan_ODR1!I53</f>
        <v>-0.00381608235788039</v>
      </c>
      <c r="J54" s="15" t="n">
        <f aca="false">Ringkasan_ODR1!J53</f>
        <v>0.00484093007552471</v>
      </c>
      <c r="K54" s="15" t="n">
        <f aca="false">Ringkasan_ODR1!K53</f>
        <v>0.466236411595674</v>
      </c>
      <c r="L54" s="16" t="n">
        <f aca="false">Ringkasan_ODR1!C53</f>
        <v>1.23904294367828</v>
      </c>
      <c r="M54" s="16" t="n">
        <f aca="false">Ringkasan_ODR1!D53</f>
        <v>26.8440323671011</v>
      </c>
      <c r="N54" s="12" t="str">
        <f aca="false">Ringkasan_ODR1!M53</f>
        <v>Negative</v>
      </c>
    </row>
    <row r="55" customFormat="false" ht="12.8" hidden="false" customHeight="false" outlineLevel="0" collapsed="false">
      <c r="A55" s="13" t="n">
        <f aca="false">Ringkasan_ODR1!A54</f>
        <v>53</v>
      </c>
      <c r="B55" s="12" t="str">
        <f aca="false">Ringkasan_ODR1!B54</f>
        <v>Y69BAC_STG_ILL_CLF</v>
      </c>
      <c r="C55" s="0" t="s">
        <v>122</v>
      </c>
      <c r="D55" s="0" t="s">
        <v>123</v>
      </c>
      <c r="E55" s="12" t="s">
        <v>289</v>
      </c>
      <c r="F55" s="12" t="n">
        <f aca="false">Ringkasan_ODR1!F54</f>
        <v>10</v>
      </c>
      <c r="G55" s="15" t="n">
        <f aca="false">Ringkasan_ODR1!G54</f>
        <v>4.86027979942508</v>
      </c>
      <c r="H55" s="15" t="n">
        <f aca="false">Ringkasan_ODR1!H54</f>
        <v>0.662642667970569</v>
      </c>
      <c r="I55" s="15" t="n">
        <f aca="false">Ringkasan_ODR1!I54</f>
        <v>-0.0048903496279661</v>
      </c>
      <c r="J55" s="15" t="n">
        <f aca="false">Ringkasan_ODR1!J54</f>
        <v>0.000437416994317811</v>
      </c>
      <c r="K55" s="15" t="n">
        <f aca="false">Ringkasan_ODR1!K54</f>
        <v>9.98982791888083E-005</v>
      </c>
      <c r="L55" s="16" t="n">
        <f aca="false">Ringkasan_ODR1!C54</f>
        <v>0.845830333414641</v>
      </c>
      <c r="M55" s="16" t="n">
        <f aca="false">Ringkasan_ODR1!D54</f>
        <v>11.0820450520893</v>
      </c>
      <c r="N55" s="12" t="str">
        <f aca="false">Ringkasan_ODR1!M54</f>
        <v>Negative</v>
      </c>
    </row>
    <row r="56" customFormat="false" ht="12.8" hidden="false" customHeight="false" outlineLevel="0" collapsed="false">
      <c r="A56" s="13" t="n">
        <f aca="false">Ringkasan_ODR1!A55</f>
        <v>54</v>
      </c>
      <c r="B56" s="12" t="str">
        <f aca="false">Ringkasan_ODR1!B55</f>
        <v>Y70BAC_STG_ILL_CLS</v>
      </c>
      <c r="C56" s="0" t="s">
        <v>125</v>
      </c>
      <c r="D56" s="0" t="s">
        <v>123</v>
      </c>
      <c r="E56" s="12" t="s">
        <v>289</v>
      </c>
      <c r="F56" s="12" t="n">
        <f aca="false">Ringkasan_ODR1!F55</f>
        <v>16</v>
      </c>
      <c r="G56" s="15" t="n">
        <f aca="false">Ringkasan_ODR1!G55</f>
        <v>4.1965242475753</v>
      </c>
      <c r="H56" s="15" t="n">
        <f aca="false">Ringkasan_ODR1!H55</f>
        <v>0.962440048190735</v>
      </c>
      <c r="I56" s="15" t="n">
        <f aca="false">Ringkasan_ODR1!I55</f>
        <v>-0.00400181007068509</v>
      </c>
      <c r="J56" s="15" t="n">
        <f aca="false">Ringkasan_ODR1!J55</f>
        <v>0.00284736096610963</v>
      </c>
      <c r="K56" s="15" t="n">
        <f aca="false">Ringkasan_ODR1!K55</f>
        <v>0.19751382742492</v>
      </c>
      <c r="L56" s="16" t="n">
        <f aca="false">Ringkasan_ODR1!C55</f>
        <v>1.02493270076955</v>
      </c>
      <c r="M56" s="16" t="n">
        <f aca="false">Ringkasan_ODR1!D55</f>
        <v>49.7869092399908</v>
      </c>
      <c r="N56" s="12" t="str">
        <f aca="false">Ringkasan_ODR1!M55</f>
        <v>Negative</v>
      </c>
    </row>
    <row r="57" customFormat="false" ht="12.8" hidden="false" customHeight="false" outlineLevel="0" collapsed="false">
      <c r="A57" s="13" t="n">
        <f aca="false">Ringkasan_ODR1!A56</f>
        <v>55</v>
      </c>
      <c r="B57" s="12" t="str">
        <f aca="false">Ringkasan_ODR1!B56</f>
        <v>Y71BAC_STG_ILL_ECO</v>
      </c>
      <c r="C57" s="0" t="s">
        <v>127</v>
      </c>
      <c r="D57" s="0" t="s">
        <v>123</v>
      </c>
      <c r="E57" s="12" t="s">
        <v>289</v>
      </c>
      <c r="F57" s="12" t="n">
        <f aca="false">Ringkasan_ODR1!F56</f>
        <v>6</v>
      </c>
      <c r="G57" s="15" t="n">
        <f aca="false">Ringkasan_ODR1!G56</f>
        <v>4.24302606870307</v>
      </c>
      <c r="H57" s="15" t="n">
        <f aca="false">Ringkasan_ODR1!H56</f>
        <v>0.269198549561893</v>
      </c>
      <c r="I57" s="15" t="n">
        <f aca="false">Ringkasan_ODR1!I56</f>
        <v>-0.000986831515845947</v>
      </c>
      <c r="J57" s="15" t="n">
        <f aca="false">Ringkasan_ODR1!J56</f>
        <v>0.00235003747403119</v>
      </c>
      <c r="K57" s="15" t="n">
        <f aca="false">Ringkasan_ODR1!K56</f>
        <v>0.715353771388303</v>
      </c>
      <c r="L57" s="16" t="n">
        <f aca="false">Ringkasan_ODR1!C56</f>
        <v>0.79378613608958</v>
      </c>
      <c r="M57" s="16" t="n">
        <f aca="false">Ringkasan_ODR1!D56</f>
        <v>9.51733210980413</v>
      </c>
      <c r="N57" s="12" t="str">
        <f aca="false">Ringkasan_ODR1!M56</f>
        <v>Negative</v>
      </c>
    </row>
    <row r="58" customFormat="false" ht="12.8" hidden="false" customHeight="false" outlineLevel="0" collapsed="false">
      <c r="A58" s="13" t="n">
        <f aca="false">Ringkasan_ODR1!A57</f>
        <v>56</v>
      </c>
      <c r="B58" s="12" t="str">
        <f aca="false">Ringkasan_ODR1!B57</f>
        <v>Y72BAC_STG_ILL_LAB</v>
      </c>
      <c r="C58" s="0" t="s">
        <v>129</v>
      </c>
      <c r="D58" s="0" t="s">
        <v>123</v>
      </c>
      <c r="E58" s="12" t="s">
        <v>289</v>
      </c>
      <c r="F58" s="12" t="n">
        <f aca="false">Ringkasan_ODR1!F57</f>
        <v>6</v>
      </c>
      <c r="G58" s="15" t="n">
        <f aca="false">Ringkasan_ODR1!G57</f>
        <v>6.72433628344006</v>
      </c>
      <c r="H58" s="15" t="n">
        <f aca="false">Ringkasan_ODR1!H57</f>
        <v>0.398010470593457</v>
      </c>
      <c r="I58" s="15" t="n">
        <f aca="false">Ringkasan_ODR1!I57</f>
        <v>0.00181415928114027</v>
      </c>
      <c r="J58" s="15" t="n">
        <f aca="false">Ringkasan_ODR1!J57</f>
        <v>0.00938119675131143</v>
      </c>
      <c r="K58" s="15" t="n">
        <f aca="false">Ringkasan_ODR1!K57</f>
        <v>0.864518698030459</v>
      </c>
      <c r="L58" s="16" t="n">
        <f aca="false">Ringkasan_ODR1!C57</f>
        <v>1.07685357250166</v>
      </c>
      <c r="M58" s="16" t="n">
        <f aca="false">Ringkasan_ODR1!D57</f>
        <v>20.1284538689724</v>
      </c>
      <c r="N58" s="12" t="str">
        <f aca="false">Ringkasan_ODR1!M57</f>
        <v>Positive</v>
      </c>
    </row>
    <row r="59" customFormat="false" ht="12.8" hidden="false" customHeight="false" outlineLevel="0" collapsed="false">
      <c r="A59" s="13" t="n">
        <f aca="false">Ringkasan_ODR1!A58</f>
        <v>57</v>
      </c>
      <c r="B59" s="12" t="str">
        <f aca="false">Ringkasan_ODR1!B58</f>
        <v>Y73BAC_STG_ILL_TAB</v>
      </c>
      <c r="C59" s="0" t="s">
        <v>131</v>
      </c>
      <c r="D59" s="0" t="s">
        <v>123</v>
      </c>
      <c r="E59" s="12" t="s">
        <v>289</v>
      </c>
      <c r="F59" s="12" t="n">
        <f aca="false">Ringkasan_ODR1!F58</f>
        <v>11</v>
      </c>
      <c r="G59" s="15" t="n">
        <f aca="false">Ringkasan_ODR1!G58</f>
        <v>7.72815009317736</v>
      </c>
      <c r="H59" s="15" t="n">
        <f aca="false">Ringkasan_ODR1!H58</f>
        <v>0.449667328807139</v>
      </c>
      <c r="I59" s="15" t="n">
        <f aca="false">Ringkasan_ODR1!I58</f>
        <v>-0.00415498128800595</v>
      </c>
      <c r="J59" s="15" t="n">
        <f aca="false">Ringkasan_ODR1!J58</f>
        <v>0.00114840235590777</v>
      </c>
      <c r="K59" s="15" t="n">
        <f aca="false">Ringkasan_ODR1!K58</f>
        <v>0.0111230699476833</v>
      </c>
      <c r="L59" s="16" t="n">
        <f aca="false">Ringkasan_ODR1!C58</f>
        <v>0.873232402214393</v>
      </c>
      <c r="M59" s="16" t="n">
        <f aca="false">Ringkasan_ODR1!D58</f>
        <v>17.724814849444</v>
      </c>
      <c r="N59" s="12" t="str">
        <f aca="false">Ringkasan_ODR1!M58</f>
        <v>Negative</v>
      </c>
    </row>
    <row r="60" customFormat="false" ht="12.8" hidden="false" customHeight="false" outlineLevel="0" collapsed="false">
      <c r="A60" s="13" t="n">
        <f aca="false">Ringkasan_ODR1!A59</f>
        <v>58</v>
      </c>
      <c r="B60" s="12" t="str">
        <f aca="false">Ringkasan_ODR1!B59</f>
        <v>Y74BAC_STG_CEC_CLF</v>
      </c>
      <c r="C60" s="4" t="s">
        <v>122</v>
      </c>
      <c r="D60" s="0" t="s">
        <v>123</v>
      </c>
      <c r="E60" s="12" t="s">
        <v>289</v>
      </c>
      <c r="F60" s="12" t="n">
        <f aca="false">Ringkasan_ODR1!F59</f>
        <v>6</v>
      </c>
      <c r="G60" s="15" t="n">
        <f aca="false">Ringkasan_ODR1!G59</f>
        <v>5.60163468267337</v>
      </c>
      <c r="H60" s="15" t="n">
        <f aca="false">Ringkasan_ODR1!H59</f>
        <v>0.790778633732723</v>
      </c>
      <c r="I60" s="15" t="n">
        <f aca="false">Ringkasan_ODR1!I59</f>
        <v>-0.0037992323841608</v>
      </c>
      <c r="J60" s="15" t="n">
        <f aca="false">Ringkasan_ODR1!J59</f>
        <v>0.0010699564672545</v>
      </c>
      <c r="K60" s="15" t="n">
        <f aca="false">Ringkasan_ODR1!K59</f>
        <v>0.0380681766856447</v>
      </c>
      <c r="L60" s="16" t="n">
        <f aca="false">Ringkasan_ODR1!C59</f>
        <v>0.822022212379918</v>
      </c>
      <c r="M60" s="16" t="n">
        <f aca="false">Ringkasan_ODR1!D59</f>
        <v>5.35434506177949</v>
      </c>
      <c r="N60" s="12" t="str">
        <f aca="false">Ringkasan_ODR1!M59</f>
        <v>Negative</v>
      </c>
    </row>
    <row r="61" customFormat="false" ht="12.8" hidden="false" customHeight="false" outlineLevel="0" collapsed="false">
      <c r="A61" s="13" t="n">
        <f aca="false">Ringkasan_ODR1!A60</f>
        <v>59</v>
      </c>
      <c r="B61" s="12" t="str">
        <f aca="false">Ringkasan_ODR1!B60</f>
        <v>Y75BAC_STG_CEC_CLS</v>
      </c>
      <c r="C61" s="0" t="s">
        <v>125</v>
      </c>
      <c r="D61" s="0" t="s">
        <v>123</v>
      </c>
      <c r="E61" s="12" t="s">
        <v>289</v>
      </c>
      <c r="F61" s="12" t="n">
        <f aca="false">Ringkasan_ODR1!F60</f>
        <v>6</v>
      </c>
      <c r="G61" s="15" t="n">
        <f aca="false">Ringkasan_ODR1!G60</f>
        <v>7.24126333614307</v>
      </c>
      <c r="H61" s="15" t="n">
        <f aca="false">Ringkasan_ODR1!H60</f>
        <v>0.0292773604465658</v>
      </c>
      <c r="I61" s="15" t="n">
        <f aca="false">Ringkasan_ODR1!I60</f>
        <v>-0.00191032006743368</v>
      </c>
      <c r="J61" s="15" t="n">
        <f aca="false">Ringkasan_ODR1!J60</f>
        <v>0.000284133980855488</v>
      </c>
      <c r="K61" s="15" t="n">
        <f aca="false">Ringkasan_ODR1!K60</f>
        <v>0.0067169485582371</v>
      </c>
      <c r="L61" s="16" t="n">
        <f aca="false">Ringkasan_ODR1!C60</f>
        <v>0.847796033339602</v>
      </c>
      <c r="M61" s="16" t="n">
        <f aca="false">Ringkasan_ODR1!D60</f>
        <v>-18.757727131763</v>
      </c>
      <c r="N61" s="12" t="str">
        <f aca="false">Ringkasan_ODR1!M60</f>
        <v>Negative</v>
      </c>
    </row>
    <row r="62" customFormat="false" ht="12.8" hidden="false" customHeight="false" outlineLevel="0" collapsed="false">
      <c r="A62" s="13" t="n">
        <f aca="false">Ringkasan_ODR1!A61</f>
        <v>60</v>
      </c>
      <c r="B62" s="12" t="str">
        <f aca="false">Ringkasan_ODR1!B61</f>
        <v>Y76BAC_STG_CEC_ECO</v>
      </c>
      <c r="C62" s="0" t="s">
        <v>127</v>
      </c>
      <c r="D62" s="0" t="s">
        <v>123</v>
      </c>
      <c r="E62" s="12" t="s">
        <v>289</v>
      </c>
      <c r="F62" s="12" t="n">
        <f aca="false">Ringkasan_ODR1!F61</f>
        <v>18</v>
      </c>
      <c r="G62" s="15" t="n">
        <f aca="false">Ringkasan_ODR1!G61</f>
        <v>6.95898097387888</v>
      </c>
      <c r="H62" s="15" t="n">
        <f aca="false">Ringkasan_ODR1!H61</f>
        <v>0.482390347893508</v>
      </c>
      <c r="I62" s="15" t="n">
        <f aca="false">Ringkasan_ODR1!I61</f>
        <v>-0.00119917977173994</v>
      </c>
      <c r="J62" s="15" t="n">
        <f aca="false">Ringkasan_ODR1!J61</f>
        <v>0.000456038041695235</v>
      </c>
      <c r="K62" s="15" t="n">
        <f aca="false">Ringkasan_ODR1!K61</f>
        <v>0.0251811254195151</v>
      </c>
      <c r="L62" s="16" t="n">
        <f aca="false">Ringkasan_ODR1!C61</f>
        <v>1.26427355184205</v>
      </c>
      <c r="M62" s="16" t="n">
        <f aca="false">Ringkasan_ODR1!D61</f>
        <v>44.0404499564862</v>
      </c>
      <c r="N62" s="12" t="str">
        <f aca="false">Ringkasan_ODR1!M61</f>
        <v>Negative</v>
      </c>
    </row>
    <row r="63" customFormat="false" ht="12.8" hidden="false" customHeight="false" outlineLevel="0" collapsed="false">
      <c r="A63" s="13" t="n">
        <f aca="false">Ringkasan_ODR1!A62</f>
        <v>61</v>
      </c>
      <c r="B63" s="12" t="str">
        <f aca="false">Ringkasan_ODR1!B62</f>
        <v>Y77BAC_STG_CEC_LAB</v>
      </c>
      <c r="C63" s="0" t="s">
        <v>129</v>
      </c>
      <c r="D63" s="0" t="s">
        <v>123</v>
      </c>
      <c r="E63" s="12" t="s">
        <v>289</v>
      </c>
      <c r="F63" s="12" t="n">
        <f aca="false">Ringkasan_ODR1!F62</f>
        <v>15</v>
      </c>
      <c r="G63" s="15" t="n">
        <f aca="false">Ringkasan_ODR1!G62</f>
        <v>7.05177607305753</v>
      </c>
      <c r="H63" s="15" t="n">
        <f aca="false">Ringkasan_ODR1!H62</f>
        <v>0.0786333812513936</v>
      </c>
      <c r="I63" s="15" t="n">
        <f aca="false">Ringkasan_ODR1!I62</f>
        <v>-0.00110977851500487</v>
      </c>
      <c r="J63" s="15" t="n">
        <f aca="false">Ringkasan_ODR1!J62</f>
        <v>0.000242695214041278</v>
      </c>
      <c r="K63" s="15" t="n">
        <f aca="false">Ringkasan_ODR1!K62</f>
        <v>0.00181927464445944</v>
      </c>
      <c r="L63" s="16" t="n">
        <f aca="false">Ringkasan_ODR1!C62</f>
        <v>1.38413308059851</v>
      </c>
      <c r="M63" s="16" t="n">
        <f aca="false">Ringkasan_ODR1!D62</f>
        <v>3.33305508870542</v>
      </c>
      <c r="N63" s="12" t="str">
        <f aca="false">Ringkasan_ODR1!M62</f>
        <v>Negative</v>
      </c>
    </row>
    <row r="64" customFormat="false" ht="12.8" hidden="false" customHeight="false" outlineLevel="0" collapsed="false">
      <c r="A64" s="13" t="n">
        <f aca="false">Ringkasan_ODR1!A63</f>
        <v>62</v>
      </c>
      <c r="B64" s="12" t="str">
        <f aca="false">Ringkasan_ODR1!B63</f>
        <v>Y78BAC_STG_CEC_TAB</v>
      </c>
      <c r="C64" s="0" t="s">
        <v>131</v>
      </c>
      <c r="D64" s="0" t="s">
        <v>123</v>
      </c>
      <c r="E64" s="12" t="s">
        <v>289</v>
      </c>
      <c r="F64" s="12" t="n">
        <f aca="false">Ringkasan_ODR1!F63</f>
        <v>13</v>
      </c>
      <c r="G64" s="15" t="n">
        <f aca="false">Ringkasan_ODR1!G63</f>
        <v>8.24457621307623</v>
      </c>
      <c r="H64" s="15" t="n">
        <f aca="false">Ringkasan_ODR1!H63</f>
        <v>0.490333711799937</v>
      </c>
      <c r="I64" s="15" t="n">
        <f aca="false">Ringkasan_ODR1!I63</f>
        <v>-0.00131094245143411</v>
      </c>
      <c r="J64" s="15" t="n">
        <f aca="false">Ringkasan_ODR1!J63</f>
        <v>0.00077969239073332</v>
      </c>
      <c r="K64" s="15" t="n">
        <f aca="false">Ringkasan_ODR1!K63</f>
        <v>0.131199170152676</v>
      </c>
      <c r="L64" s="16" t="n">
        <f aca="false">Ringkasan_ODR1!C63</f>
        <v>1.07462840065959</v>
      </c>
      <c r="M64" s="16" t="n">
        <f aca="false">Ringkasan_ODR1!D63</f>
        <v>13.4412123967997</v>
      </c>
      <c r="N64" s="12" t="str">
        <f aca="false">Ringkasan_ODR1!M63</f>
        <v>Negative</v>
      </c>
    </row>
    <row r="65" customFormat="false" ht="12.8" hidden="false" customHeight="false" outlineLevel="0" collapsed="false">
      <c r="A65" s="13" t="n">
        <f aca="false">Ringkasan_ODR1!A64</f>
        <v>63</v>
      </c>
      <c r="B65" s="12" t="str">
        <f aca="false">Ringkasan_ODR1!B64</f>
        <v>Y79BAC_STG_EXC_CLF</v>
      </c>
      <c r="C65" s="0" t="s">
        <v>122</v>
      </c>
      <c r="D65" s="0" t="s">
        <v>123</v>
      </c>
      <c r="E65" s="12" t="s">
        <v>289</v>
      </c>
      <c r="F65" s="12" t="n">
        <f aca="false">Ringkasan_ODR1!F64</f>
        <v>10</v>
      </c>
      <c r="G65" s="15" t="n">
        <f aca="false">Ringkasan_ODR1!G64</f>
        <v>6.70307217765123</v>
      </c>
      <c r="H65" s="15" t="n">
        <f aca="false">Ringkasan_ODR1!H64</f>
        <v>0.316729521052802</v>
      </c>
      <c r="I65" s="15" t="n">
        <f aca="false">Ringkasan_ODR1!I64</f>
        <v>-0.00351079580463729</v>
      </c>
      <c r="J65" s="15" t="n">
        <f aca="false">Ringkasan_ODR1!J64</f>
        <v>0.00475868196694692</v>
      </c>
      <c r="K65" s="15" t="n">
        <f aca="false">Ringkasan_ODR1!K64</f>
        <v>0.488494559660224</v>
      </c>
      <c r="L65" s="16" t="n">
        <f aca="false">Ringkasan_ODR1!C64</f>
        <v>1.16994691339629</v>
      </c>
      <c r="M65" s="16" t="n">
        <f aca="false">Ringkasan_ODR1!D64</f>
        <v>24.1254803631125</v>
      </c>
      <c r="N65" s="12" t="str">
        <f aca="false">Ringkasan_ODR1!M64</f>
        <v>Negative</v>
      </c>
    </row>
    <row r="66" customFormat="false" ht="12.8" hidden="false" customHeight="false" outlineLevel="0" collapsed="false">
      <c r="A66" s="13" t="n">
        <f aca="false">Ringkasan_ODR1!A65</f>
        <v>64</v>
      </c>
      <c r="B66" s="12" t="str">
        <f aca="false">Ringkasan_ODR1!B65</f>
        <v>Y80BAC_STG_EXC_CLS</v>
      </c>
      <c r="C66" s="0" t="s">
        <v>125</v>
      </c>
      <c r="D66" s="0" t="s">
        <v>123</v>
      </c>
      <c r="E66" s="12" t="s">
        <v>289</v>
      </c>
      <c r="F66" s="12" t="n">
        <f aca="false">Ringkasan_ODR1!F65</f>
        <v>10</v>
      </c>
      <c r="G66" s="15" t="n">
        <f aca="false">Ringkasan_ODR1!G65</f>
        <v>7.22281096391149</v>
      </c>
      <c r="H66" s="15" t="n">
        <f aca="false">Ringkasan_ODR1!H65</f>
        <v>0.307407829942274</v>
      </c>
      <c r="I66" s="15" t="n">
        <f aca="false">Ringkasan_ODR1!I65</f>
        <v>-0.00472008509195615</v>
      </c>
      <c r="J66" s="15" t="n">
        <f aca="false">Ringkasan_ODR1!J65</f>
        <v>0.00214527949213655</v>
      </c>
      <c r="K66" s="15" t="n">
        <f aca="false">Ringkasan_ODR1!K65</f>
        <v>0.0700810226131385</v>
      </c>
      <c r="L66" s="16" t="n">
        <f aca="false">Ringkasan_ODR1!C65</f>
        <v>0.880287437712377</v>
      </c>
      <c r="M66" s="16" t="n">
        <f aca="false">Ringkasan_ODR1!D65</f>
        <v>14.3654446477912</v>
      </c>
      <c r="N66" s="12" t="str">
        <f aca="false">Ringkasan_ODR1!M65</f>
        <v>Negative</v>
      </c>
    </row>
    <row r="67" customFormat="false" ht="12.8" hidden="false" customHeight="false" outlineLevel="0" collapsed="false">
      <c r="A67" s="13" t="n">
        <f aca="false">Ringkasan_ODR1!A66</f>
        <v>65</v>
      </c>
      <c r="B67" s="12" t="str">
        <f aca="false">Ringkasan_ODR1!B66</f>
        <v>Y81BAC_STG_EXC_TAB</v>
      </c>
      <c r="C67" s="0" t="s">
        <v>131</v>
      </c>
      <c r="D67" s="0" t="s">
        <v>123</v>
      </c>
      <c r="E67" s="12" t="s">
        <v>289</v>
      </c>
      <c r="F67" s="12" t="n">
        <f aca="false">Ringkasan_ODR1!F66</f>
        <v>14</v>
      </c>
      <c r="G67" s="15" t="n">
        <f aca="false">Ringkasan_ODR1!G66</f>
        <v>7.59990084478629</v>
      </c>
      <c r="H67" s="15" t="n">
        <f aca="false">Ringkasan_ODR1!H66</f>
        <v>0.747488065237933</v>
      </c>
      <c r="I67" s="15" t="n">
        <f aca="false">Ringkasan_ODR1!I66</f>
        <v>-0.000238011502274263</v>
      </c>
      <c r="J67" s="15" t="n">
        <f aca="false">Ringkasan_ODR1!J66</f>
        <v>0.000797614374248496</v>
      </c>
      <c r="K67" s="15" t="n">
        <f aca="false">Ringkasan_ODR1!K66</f>
        <v>0.77216933702178</v>
      </c>
      <c r="L67" s="16" t="n">
        <f aca="false">Ringkasan_ODR1!C66</f>
        <v>1.38918767248055</v>
      </c>
      <c r="M67" s="16" t="n">
        <f aca="false">Ringkasan_ODR1!D66</f>
        <v>33.8904258759144</v>
      </c>
      <c r="N67" s="12" t="str">
        <f aca="false">Ringkasan_ODR1!M66</f>
        <v>Negative</v>
      </c>
    </row>
    <row r="68" customFormat="false" ht="12.8" hidden="false" customHeight="false" outlineLevel="0" collapsed="false">
      <c r="A68" s="13" t="n">
        <f aca="false">Ringkasan_ODR1!A67</f>
        <v>66</v>
      </c>
      <c r="B68" s="12" t="str">
        <f aca="false">Ringkasan_ODR1!B67</f>
        <v>Y82BAC_FNS_ILL_CLF</v>
      </c>
      <c r="C68" s="0" t="s">
        <v>122</v>
      </c>
      <c r="D68" s="0" t="s">
        <v>123</v>
      </c>
      <c r="E68" s="12" t="s">
        <v>289</v>
      </c>
      <c r="F68" s="12" t="n">
        <f aca="false">Ringkasan_ODR1!F67</f>
        <v>6</v>
      </c>
      <c r="G68" s="15" t="n">
        <f aca="false">Ringkasan_ODR1!G67</f>
        <v>5.10624804533424</v>
      </c>
      <c r="H68" s="15" t="n">
        <f aca="false">Ringkasan_ODR1!H67</f>
        <v>0.158809774016548</v>
      </c>
      <c r="I68" s="15" t="n">
        <f aca="false">Ringkasan_ODR1!I67</f>
        <v>-0.000265490280472315</v>
      </c>
      <c r="J68" s="15" t="n">
        <f aca="false">Ringkasan_ODR1!J67</f>
        <v>0.000154337469310965</v>
      </c>
      <c r="K68" s="15" t="n">
        <f aca="false">Ringkasan_ODR1!K67</f>
        <v>0.18388422931336</v>
      </c>
      <c r="L68" s="16" t="n">
        <f aca="false">Ringkasan_ODR1!C67</f>
        <v>0.88250069673532</v>
      </c>
      <c r="M68" s="16" t="n">
        <f aca="false">Ringkasan_ODR1!D67</f>
        <v>-2.58622232438201</v>
      </c>
      <c r="N68" s="12" t="str">
        <f aca="false">Ringkasan_ODR1!M67</f>
        <v>Negative</v>
      </c>
    </row>
    <row r="69" customFormat="false" ht="12.8" hidden="false" customHeight="false" outlineLevel="0" collapsed="false">
      <c r="A69" s="13" t="n">
        <f aca="false">Ringkasan_ODR1!A68</f>
        <v>67</v>
      </c>
      <c r="B69" s="12" t="str">
        <f aca="false">Ringkasan_ODR1!B68</f>
        <v>Y83BAC_FNS_ILL_CLS</v>
      </c>
      <c r="C69" s="0" t="s">
        <v>125</v>
      </c>
      <c r="D69" s="0" t="s">
        <v>123</v>
      </c>
      <c r="E69" s="12" t="s">
        <v>289</v>
      </c>
      <c r="F69" s="12" t="n">
        <f aca="false">Ringkasan_ODR1!F68</f>
        <v>4</v>
      </c>
      <c r="G69" s="15" t="n">
        <f aca="false">Ringkasan_ODR1!G68</f>
        <v>2.15252214165698</v>
      </c>
      <c r="H69" s="15" t="n">
        <f aca="false">Ringkasan_ODR1!H68</f>
        <v>0.470976407396768</v>
      </c>
      <c r="I69" s="15" t="n">
        <f aca="false">Ringkasan_ODR1!I68</f>
        <v>0.000332595278100562</v>
      </c>
      <c r="J69" s="15" t="n">
        <f aca="false">Ringkasan_ODR1!J68</f>
        <v>0.000365384054370716</v>
      </c>
      <c r="K69" s="15" t="n">
        <f aca="false">Ringkasan_ODR1!K68</f>
        <v>0.529884335581748</v>
      </c>
      <c r="L69" s="16" t="n">
        <f aca="false">Ringkasan_ODR1!C68</f>
        <v>0.667394810785854</v>
      </c>
      <c r="M69" s="16" t="n">
        <f aca="false">Ringkasan_ODR1!D68</f>
        <v>1.79369891085326</v>
      </c>
      <c r="N69" s="12" t="str">
        <f aca="false">Ringkasan_ODR1!M68</f>
        <v>Positive</v>
      </c>
    </row>
    <row r="70" customFormat="false" ht="12.8" hidden="false" customHeight="false" outlineLevel="0" collapsed="false">
      <c r="A70" s="13" t="n">
        <f aca="false">Ringkasan_ODR1!A69</f>
        <v>68</v>
      </c>
      <c r="B70" s="12" t="str">
        <f aca="false">Ringkasan_ODR1!B69</f>
        <v>Y84BAC_FNS_ILL_ECO</v>
      </c>
      <c r="C70" s="0" t="s">
        <v>127</v>
      </c>
      <c r="D70" s="0" t="s">
        <v>123</v>
      </c>
      <c r="E70" s="12" t="s">
        <v>289</v>
      </c>
      <c r="F70" s="12" t="n">
        <f aca="false">Ringkasan_ODR1!F69</f>
        <v>8</v>
      </c>
      <c r="G70" s="15" t="n">
        <f aca="false">Ringkasan_ODR1!G69</f>
        <v>5.243159839634</v>
      </c>
      <c r="H70" s="15" t="n">
        <f aca="false">Ringkasan_ODR1!H69</f>
        <v>0.659875453257045</v>
      </c>
      <c r="I70" s="15" t="n">
        <f aca="false">Ringkasan_ODR1!I69</f>
        <v>-0.00354394436693268</v>
      </c>
      <c r="J70" s="15" t="n">
        <f aca="false">Ringkasan_ODR1!J69</f>
        <v>0.000869791155414818</v>
      </c>
      <c r="K70" s="15" t="n">
        <f aca="false">Ringkasan_ODR1!K69</f>
        <v>0.0151670433510585</v>
      </c>
      <c r="L70" s="16" t="n">
        <f aca="false">Ringkasan_ODR1!C69</f>
        <v>0.965613495286147</v>
      </c>
      <c r="M70" s="16" t="n">
        <f aca="false">Ringkasan_ODR1!D69</f>
        <v>10.405455519573</v>
      </c>
      <c r="N70" s="12" t="str">
        <f aca="false">Ringkasan_ODR1!M69</f>
        <v>Negative</v>
      </c>
    </row>
    <row r="71" customFormat="false" ht="12.8" hidden="false" customHeight="false" outlineLevel="0" collapsed="false">
      <c r="A71" s="13" t="n">
        <f aca="false">Ringkasan_ODR1!A70</f>
        <v>69</v>
      </c>
      <c r="B71" s="12" t="str">
        <f aca="false">Ringkasan_ODR1!B70</f>
        <v>Y85BAC_FNS_ILL_LAB</v>
      </c>
      <c r="C71" s="0" t="s">
        <v>129</v>
      </c>
      <c r="D71" s="0" t="s">
        <v>123</v>
      </c>
      <c r="E71" s="12" t="s">
        <v>289</v>
      </c>
      <c r="F71" s="12" t="n">
        <f aca="false">Ringkasan_ODR1!F70</f>
        <v>8</v>
      </c>
      <c r="G71" s="15" t="n">
        <f aca="false">Ringkasan_ODR1!G70</f>
        <v>7.48949678798711</v>
      </c>
      <c r="H71" s="15" t="n">
        <f aca="false">Ringkasan_ODR1!H70</f>
        <v>0.254502465437607</v>
      </c>
      <c r="I71" s="15" t="n">
        <f aca="false">Ringkasan_ODR1!I70</f>
        <v>-8.56531046375576E-005</v>
      </c>
      <c r="J71" s="15" t="n">
        <f aca="false">Ringkasan_ODR1!J70</f>
        <v>0.00337838438318274</v>
      </c>
      <c r="K71" s="15" t="n">
        <f aca="false">Ringkasan_ODR1!K70</f>
        <v>0.980987590512367</v>
      </c>
      <c r="L71" s="16" t="n">
        <f aca="false">Ringkasan_ODR1!C70</f>
        <v>1.18314197584055</v>
      </c>
      <c r="M71" s="16" t="n">
        <f aca="false">Ringkasan_ODR1!D70</f>
        <v>17.8226552264521</v>
      </c>
      <c r="N71" s="12" t="str">
        <f aca="false">Ringkasan_ODR1!M70</f>
        <v>Negative</v>
      </c>
    </row>
    <row r="72" customFormat="false" ht="12.8" hidden="false" customHeight="false" outlineLevel="0" collapsed="false">
      <c r="A72" s="13" t="n">
        <f aca="false">Ringkasan_ODR1!A71</f>
        <v>70</v>
      </c>
      <c r="B72" s="12" t="str">
        <f aca="false">Ringkasan_ODR1!B71</f>
        <v>Y86BAC_FNS_ILL_TAB</v>
      </c>
      <c r="C72" s="0" t="s">
        <v>131</v>
      </c>
      <c r="D72" s="0" t="s">
        <v>123</v>
      </c>
      <c r="E72" s="12" t="s">
        <v>289</v>
      </c>
      <c r="F72" s="12" t="n">
        <f aca="false">Ringkasan_ODR1!F71</f>
        <v>16</v>
      </c>
      <c r="G72" s="15" t="n">
        <f aca="false">Ringkasan_ODR1!G71</f>
        <v>7.25430953617776</v>
      </c>
      <c r="H72" s="15" t="n">
        <f aca="false">Ringkasan_ODR1!H71</f>
        <v>0.655640598762642</v>
      </c>
      <c r="I72" s="15" t="n">
        <f aca="false">Ringkasan_ODR1!I71</f>
        <v>-0.00292796996786727</v>
      </c>
      <c r="J72" s="15" t="n">
        <f aca="false">Ringkasan_ODR1!J71</f>
        <v>0.0013772408353216</v>
      </c>
      <c r="K72" s="15" t="n">
        <f aca="false">Ringkasan_ODR1!K71</f>
        <v>0.0594234623148455</v>
      </c>
      <c r="L72" s="16" t="n">
        <f aca="false">Ringkasan_ODR1!C71</f>
        <v>1.06965930632159</v>
      </c>
      <c r="M72" s="16" t="n">
        <f aca="false">Ringkasan_ODR1!D71</f>
        <v>42.7415817125189</v>
      </c>
      <c r="N72" s="12" t="str">
        <f aca="false">Ringkasan_ODR1!M71</f>
        <v>Negative</v>
      </c>
    </row>
    <row r="73" customFormat="false" ht="12.8" hidden="false" customHeight="false" outlineLevel="0" collapsed="false">
      <c r="A73" s="13" t="n">
        <f aca="false">Ringkasan_ODR1!A72</f>
        <v>71</v>
      </c>
      <c r="B73" s="12" t="str">
        <f aca="false">Ringkasan_ODR1!B72</f>
        <v>Y87BAC_FNS_CEC_CLF</v>
      </c>
      <c r="C73" s="0" t="s">
        <v>122</v>
      </c>
      <c r="D73" s="0" t="s">
        <v>123</v>
      </c>
      <c r="E73" s="12" t="s">
        <v>289</v>
      </c>
      <c r="F73" s="12" t="n">
        <f aca="false">Ringkasan_ODR1!F72</f>
        <v>6</v>
      </c>
      <c r="G73" s="15" t="n">
        <f aca="false">Ringkasan_ODR1!G72</f>
        <v>3.61803402268005</v>
      </c>
      <c r="H73" s="15" t="n">
        <f aca="false">Ringkasan_ODR1!H72</f>
        <v>0.817925915565594</v>
      </c>
      <c r="I73" s="15" t="n">
        <f aca="false">Ringkasan_ODR1!I72</f>
        <v>-0.000807511422672803</v>
      </c>
      <c r="J73" s="15" t="n">
        <f aca="false">Ringkasan_ODR1!J72</f>
        <v>0.00105441319997108</v>
      </c>
      <c r="K73" s="15" t="n">
        <f aca="false">Ringkasan_ODR1!K72</f>
        <v>0.499512566783849</v>
      </c>
      <c r="L73" s="16" t="n">
        <f aca="false">Ringkasan_ODR1!C72</f>
        <v>0.896046767104215</v>
      </c>
      <c r="M73" s="16" t="n">
        <f aca="false">Ringkasan_ODR1!D72</f>
        <v>19.7197247346129</v>
      </c>
      <c r="N73" s="12" t="str">
        <f aca="false">Ringkasan_ODR1!M72</f>
        <v>Negative</v>
      </c>
    </row>
    <row r="74" customFormat="false" ht="12.8" hidden="false" customHeight="false" outlineLevel="0" collapsed="false">
      <c r="A74" s="13" t="n">
        <f aca="false">Ringkasan_ODR1!A73</f>
        <v>72</v>
      </c>
      <c r="B74" s="12" t="str">
        <f aca="false">Ringkasan_ODR1!B73</f>
        <v>Y89BAC_FNS_CEC_ECO</v>
      </c>
      <c r="C74" s="4" t="s">
        <v>127</v>
      </c>
      <c r="D74" s="0" t="s">
        <v>123</v>
      </c>
      <c r="E74" s="12" t="s">
        <v>289</v>
      </c>
      <c r="F74" s="12" t="n">
        <f aca="false">Ringkasan_ODR1!F73</f>
        <v>18</v>
      </c>
      <c r="G74" s="15" t="n">
        <f aca="false">Ringkasan_ODR1!G73</f>
        <v>7.13727372472997</v>
      </c>
      <c r="H74" s="15" t="n">
        <f aca="false">Ringkasan_ODR1!H73</f>
        <v>0.667304199806368</v>
      </c>
      <c r="I74" s="15" t="n">
        <f aca="false">Ringkasan_ODR1!I73</f>
        <v>0.000421120768587953</v>
      </c>
      <c r="J74" s="15" t="n">
        <f aca="false">Ringkasan_ODR1!J73</f>
        <v>0.000270799908354152</v>
      </c>
      <c r="K74" s="15" t="n">
        <f aca="false">Ringkasan_ODR1!K73</f>
        <v>0.15097533504452</v>
      </c>
      <c r="L74" s="16" t="n">
        <f aca="false">Ringkasan_ODR1!C73</f>
        <v>0.914016291781963</v>
      </c>
      <c r="M74" s="16" t="n">
        <f aca="false">Ringkasan_ODR1!D73</f>
        <v>37.1476900130237</v>
      </c>
      <c r="N74" s="12" t="str">
        <f aca="false">Ringkasan_ODR1!M73</f>
        <v>Positive</v>
      </c>
    </row>
    <row r="75" customFormat="false" ht="12.8" hidden="false" customHeight="false" outlineLevel="0" collapsed="false">
      <c r="A75" s="13" t="n">
        <f aca="false">Ringkasan_ODR1!A74</f>
        <v>73</v>
      </c>
      <c r="B75" s="12" t="str">
        <f aca="false">Ringkasan_ODR1!B74</f>
        <v>Y90BAC_FNS_CEC_LAB</v>
      </c>
      <c r="C75" s="0" t="s">
        <v>129</v>
      </c>
      <c r="D75" s="0" t="s">
        <v>123</v>
      </c>
      <c r="E75" s="12" t="s">
        <v>289</v>
      </c>
      <c r="F75" s="12" t="n">
        <f aca="false">Ringkasan_ODR1!F74</f>
        <v>15</v>
      </c>
      <c r="G75" s="15" t="n">
        <f aca="false">Ringkasan_ODR1!G74</f>
        <v>7.57190206103946</v>
      </c>
      <c r="H75" s="15" t="n">
        <f aca="false">Ringkasan_ODR1!H74</f>
        <v>0.282446165029586</v>
      </c>
      <c r="I75" s="15" t="n">
        <f aca="false">Ringkasan_ODR1!I74</f>
        <v>0.000403039481084759</v>
      </c>
      <c r="J75" s="15" t="n">
        <f aca="false">Ringkasan_ODR1!J74</f>
        <v>0.000203268310213121</v>
      </c>
      <c r="K75" s="15" t="n">
        <f aca="false">Ringkasan_ODR1!K74</f>
        <v>0.0826901710038884</v>
      </c>
      <c r="L75" s="16" t="n">
        <f aca="false">Ringkasan_ODR1!C74</f>
        <v>1.08481259147869</v>
      </c>
      <c r="M75" s="16" t="n">
        <f aca="false">Ringkasan_ODR1!D74</f>
        <v>15.8690679511305</v>
      </c>
      <c r="N75" s="12" t="str">
        <f aca="false">Ringkasan_ODR1!M74</f>
        <v>Positive</v>
      </c>
    </row>
    <row r="76" customFormat="false" ht="12.8" hidden="false" customHeight="false" outlineLevel="0" collapsed="false">
      <c r="A76" s="13" t="n">
        <f aca="false">Ringkasan_ODR1!A75</f>
        <v>74</v>
      </c>
      <c r="B76" s="12" t="str">
        <f aca="false">Ringkasan_ODR1!B75</f>
        <v>Y91BAC_FNS_CEC_TAB</v>
      </c>
      <c r="C76" s="0" t="s">
        <v>131</v>
      </c>
      <c r="D76" s="0" t="s">
        <v>123</v>
      </c>
      <c r="E76" s="12" t="s">
        <v>289</v>
      </c>
      <c r="F76" s="12" t="n">
        <f aca="false">Ringkasan_ODR1!F75</f>
        <v>12</v>
      </c>
      <c r="G76" s="15" t="n">
        <f aca="false">Ringkasan_ODR1!G75</f>
        <v>7.76739445178296</v>
      </c>
      <c r="H76" s="15" t="n">
        <f aca="false">Ringkasan_ODR1!H75</f>
        <v>0.461716331193309</v>
      </c>
      <c r="I76" s="15" t="n">
        <f aca="false">Ringkasan_ODR1!I75</f>
        <v>-0.00102926948927229</v>
      </c>
      <c r="J76" s="15" t="n">
        <f aca="false">Ringkasan_ODR1!J75</f>
        <v>0.000958541633813839</v>
      </c>
      <c r="K76" s="15" t="n">
        <f aca="false">Ringkasan_ODR1!K75</f>
        <v>0.314235976220574</v>
      </c>
      <c r="L76" s="16" t="n">
        <f aca="false">Ringkasan_ODR1!C75</f>
        <v>1.24270032194462</v>
      </c>
      <c r="M76" s="16" t="n">
        <f aca="false">Ringkasan_ODR1!D75</f>
        <v>29.5178360828819</v>
      </c>
      <c r="N76" s="12" t="str">
        <f aca="false">Ringkasan_ODR1!M75</f>
        <v>Negative</v>
      </c>
    </row>
    <row r="77" customFormat="false" ht="12.8" hidden="false" customHeight="false" outlineLevel="0" collapsed="false">
      <c r="A77" s="13" t="n">
        <f aca="false">Ringkasan_ODR1!A76</f>
        <v>75</v>
      </c>
      <c r="B77" s="12" t="str">
        <f aca="false">Ringkasan_ODR1!B76</f>
        <v>Y92BAC_FNS_EXC_CLF</v>
      </c>
      <c r="C77" s="0" t="s">
        <v>122</v>
      </c>
      <c r="D77" s="0" t="s">
        <v>123</v>
      </c>
      <c r="E77" s="12" t="s">
        <v>289</v>
      </c>
      <c r="F77" s="12" t="n">
        <f aca="false">Ringkasan_ODR1!F76</f>
        <v>14</v>
      </c>
      <c r="G77" s="15" t="n">
        <f aca="false">Ringkasan_ODR1!G76</f>
        <v>6.29553212990515</v>
      </c>
      <c r="H77" s="15" t="n">
        <f aca="false">Ringkasan_ODR1!H76</f>
        <v>0.422448785404847</v>
      </c>
      <c r="I77" s="15" t="n">
        <f aca="false">Ringkasan_ODR1!I76</f>
        <v>-0.000853504739264665</v>
      </c>
      <c r="J77" s="15" t="n">
        <f aca="false">Ringkasan_ODR1!J76</f>
        <v>0.000890004738040951</v>
      </c>
      <c r="K77" s="15" t="n">
        <f aca="false">Ringkasan_ODR1!K76</f>
        <v>0.362616488634729</v>
      </c>
      <c r="L77" s="16" t="n">
        <f aca="false">Ringkasan_ODR1!C76</f>
        <v>1.3541609556539</v>
      </c>
      <c r="M77" s="16" t="n">
        <f aca="false">Ringkasan_ODR1!D76</f>
        <v>31.7758173838175</v>
      </c>
      <c r="N77" s="12" t="str">
        <f aca="false">Ringkasan_ODR1!M76</f>
        <v>Negative</v>
      </c>
    </row>
    <row r="78" customFormat="false" ht="12.8" hidden="false" customHeight="false" outlineLevel="0" collapsed="false">
      <c r="A78" s="13" t="n">
        <f aca="false">Ringkasan_ODR1!A77</f>
        <v>76</v>
      </c>
      <c r="B78" s="12" t="str">
        <f aca="false">Ringkasan_ODR1!B77</f>
        <v>Y93BAC_FNS_EXC_CLS</v>
      </c>
      <c r="C78" s="0" t="s">
        <v>125</v>
      </c>
      <c r="D78" s="0" t="s">
        <v>123</v>
      </c>
      <c r="E78" s="12" t="s">
        <v>289</v>
      </c>
      <c r="F78" s="12" t="n">
        <f aca="false">Ringkasan_ODR1!F77</f>
        <v>10</v>
      </c>
      <c r="G78" s="15" t="n">
        <f aca="false">Ringkasan_ODR1!G77</f>
        <v>7.72201656454266</v>
      </c>
      <c r="H78" s="15" t="n">
        <f aca="false">Ringkasan_ODR1!H77</f>
        <v>0.334051011282017</v>
      </c>
      <c r="I78" s="15" t="n">
        <f aca="false">Ringkasan_ODR1!I77</f>
        <v>-0.0019496253406317</v>
      </c>
      <c r="J78" s="15" t="n">
        <f aca="false">Ringkasan_ODR1!J77</f>
        <v>0.00121156899751949</v>
      </c>
      <c r="K78" s="15" t="n">
        <f aca="false">Ringkasan_ODR1!K77</f>
        <v>0.158703452900488</v>
      </c>
      <c r="L78" s="16" t="n">
        <f aca="false">Ringkasan_ODR1!C77</f>
        <v>1.14234049161197</v>
      </c>
      <c r="M78" s="16" t="n">
        <f aca="false">Ringkasan_ODR1!D77</f>
        <v>7.10332479352233</v>
      </c>
      <c r="N78" s="12" t="str">
        <f aca="false">Ringkasan_ODR1!M77</f>
        <v>Negative</v>
      </c>
    </row>
    <row r="79" customFormat="false" ht="12.8" hidden="false" customHeight="false" outlineLevel="0" collapsed="false">
      <c r="A79" s="13" t="n">
        <f aca="false">Ringkasan_ODR1!A78</f>
        <v>77</v>
      </c>
      <c r="B79" s="12" t="str">
        <f aca="false">Ringkasan_ODR1!B78</f>
        <v>Y94BAC_FNS_EXC_TAB</v>
      </c>
      <c r="C79" s="0" t="s">
        <v>131</v>
      </c>
      <c r="D79" s="0" t="s">
        <v>123</v>
      </c>
      <c r="E79" s="12" t="s">
        <v>289</v>
      </c>
      <c r="F79" s="12" t="n">
        <f aca="false">Ringkasan_ODR1!F78</f>
        <v>14</v>
      </c>
      <c r="G79" s="15" t="n">
        <f aca="false">Ringkasan_ODR1!G78</f>
        <v>7.83927067799608</v>
      </c>
      <c r="H79" s="15" t="n">
        <f aca="false">Ringkasan_ODR1!H78</f>
        <v>0.522329934321826</v>
      </c>
      <c r="I79" s="15" t="n">
        <f aca="false">Ringkasan_ODR1!I78</f>
        <v>-0.000371331492458265</v>
      </c>
      <c r="J79" s="15" t="n">
        <f aca="false">Ringkasan_ODR1!J78</f>
        <v>0.000681483379443323</v>
      </c>
      <c r="K79" s="15" t="n">
        <f aca="false">Ringkasan_ODR1!K78</f>
        <v>0.599071360889146</v>
      </c>
      <c r="L79" s="16" t="n">
        <f aca="false">Ringkasan_ODR1!C78</f>
        <v>1.35853751953937</v>
      </c>
      <c r="M79" s="16" t="n">
        <f aca="false">Ringkasan_ODR1!D78</f>
        <v>27.9166562731547</v>
      </c>
      <c r="N79" s="12" t="str">
        <f aca="false">Ringkasan_ODR1!M78</f>
        <v>Negative</v>
      </c>
    </row>
    <row r="80" customFormat="false" ht="12.8" hidden="false" customHeight="false" outlineLevel="0" collapsed="false">
      <c r="A80" s="13" t="n">
        <f aca="false">Ringkasan_ODR1!A79</f>
        <v>78</v>
      </c>
      <c r="B80" s="17" t="str">
        <f aca="false">Ringkasan_ODR1!B79</f>
        <v>Y95MOR_MCS_DUO</v>
      </c>
      <c r="C80" s="4" t="s">
        <v>154</v>
      </c>
      <c r="D80" s="0" t="s">
        <v>155</v>
      </c>
      <c r="E80" s="12" t="s">
        <v>289</v>
      </c>
      <c r="F80" s="12" t="n">
        <f aca="false">Ringkasan_ODR1!F79</f>
        <v>6</v>
      </c>
      <c r="G80" s="15" t="n">
        <f aca="false">Ringkasan_ODR1!G79</f>
        <v>708.392154271804</v>
      </c>
      <c r="H80" s="15" t="n">
        <f aca="false">Ringkasan_ODR1!H79</f>
        <v>52.2157683738054</v>
      </c>
      <c r="I80" s="15" t="n">
        <f aca="false">Ringkasan_ODR1!I79</f>
        <v>0.270467685922943</v>
      </c>
      <c r="J80" s="15" t="n">
        <f aca="false">Ringkasan_ODR1!J79</f>
        <v>0.506368823124806</v>
      </c>
      <c r="K80" s="15" t="n">
        <f aca="false">Ringkasan_ODR1!K79</f>
        <v>0.630296292375722</v>
      </c>
      <c r="L80" s="16" t="n">
        <f aca="false">Ringkasan_ODR1!C79</f>
        <v>1.01821543039441</v>
      </c>
      <c r="M80" s="16" t="n">
        <f aca="false">Ringkasan_ODR1!D79</f>
        <v>77.5622139448738</v>
      </c>
      <c r="N80" s="12" t="str">
        <f aca="false">Ringkasan_ODR1!M79</f>
        <v>Positive</v>
      </c>
    </row>
    <row r="81" customFormat="false" ht="12.8" hidden="false" customHeight="false" outlineLevel="0" collapsed="false">
      <c r="A81" s="13" t="n">
        <f aca="false">Ringkasan_ODR1!A80</f>
        <v>79</v>
      </c>
      <c r="B81" s="17" t="str">
        <f aca="false">Ringkasan_ODR1!B80</f>
        <v>Y96MOR_MCS_JEJ</v>
      </c>
      <c r="C81" s="4" t="s">
        <v>154</v>
      </c>
      <c r="D81" s="0" t="s">
        <v>155</v>
      </c>
      <c r="E81" s="12" t="s">
        <v>289</v>
      </c>
      <c r="F81" s="12" t="n">
        <f aca="false">Ringkasan_ODR1!F80</f>
        <v>6</v>
      </c>
      <c r="G81" s="15" t="n">
        <f aca="false">Ringkasan_ODR1!G80</f>
        <v>488.588886849949</v>
      </c>
      <c r="H81" s="15" t="n">
        <f aca="false">Ringkasan_ODR1!H80</f>
        <v>43.8259987167616</v>
      </c>
      <c r="I81" s="15" t="n">
        <f aca="false">Ringkasan_ODR1!I80</f>
        <v>0.24411669725076</v>
      </c>
      <c r="J81" s="15" t="n">
        <f aca="false">Ringkasan_ODR1!J80</f>
        <v>0.42500800226302</v>
      </c>
      <c r="K81" s="15" t="n">
        <f aca="false">Ringkasan_ODR1!K80</f>
        <v>0.605950881352959</v>
      </c>
      <c r="L81" s="16" t="n">
        <f aca="false">Ringkasan_ODR1!C80</f>
        <v>0.927319660398601</v>
      </c>
      <c r="M81" s="16" t="n">
        <f aca="false">Ringkasan_ODR1!D80</f>
        <v>75.4603262785629</v>
      </c>
      <c r="N81" s="12" t="str">
        <f aca="false">Ringkasan_ODR1!M80</f>
        <v>Positive</v>
      </c>
    </row>
    <row r="82" customFormat="false" ht="12.8" hidden="false" customHeight="false" outlineLevel="0" collapsed="false">
      <c r="A82" s="13" t="n">
        <f aca="false">Ringkasan_ODR1!A81</f>
        <v>80</v>
      </c>
      <c r="B82" s="17" t="str">
        <f aca="false">Ringkasan_ODR1!B81</f>
        <v>Y98MOR_VHI_DUO</v>
      </c>
      <c r="C82" s="0" t="s">
        <v>159</v>
      </c>
      <c r="D82" s="0" t="s">
        <v>155</v>
      </c>
      <c r="E82" s="12" t="s">
        <v>289</v>
      </c>
      <c r="F82" s="12" t="n">
        <f aca="false">Ringkasan_ODR1!F81</f>
        <v>49</v>
      </c>
      <c r="G82" s="15" t="n">
        <f aca="false">Ringkasan_ODR1!G81</f>
        <v>1048.06979791476</v>
      </c>
      <c r="H82" s="15" t="n">
        <f aca="false">Ringkasan_ODR1!H81</f>
        <v>120.110335784006</v>
      </c>
      <c r="I82" s="15" t="n">
        <f aca="false">Ringkasan_ODR1!I81</f>
        <v>0.561724527852864</v>
      </c>
      <c r="J82" s="15" t="n">
        <f aca="false">Ringkasan_ODR1!J81</f>
        <v>0.187861847878996</v>
      </c>
      <c r="K82" s="15" t="n">
        <f aca="false">Ringkasan_ODR1!K81</f>
        <v>0.00515568663794057</v>
      </c>
      <c r="L82" s="16" t="n">
        <f aca="false">Ringkasan_ODR1!C81</f>
        <v>1.63476297800846</v>
      </c>
      <c r="M82" s="16" t="n">
        <f aca="false">Ringkasan_ODR1!D81</f>
        <v>650.654105432552</v>
      </c>
      <c r="N82" s="12" t="str">
        <f aca="false">Ringkasan_ODR1!M81</f>
        <v>Positive</v>
      </c>
    </row>
    <row r="83" customFormat="false" ht="12.8" hidden="false" customHeight="false" outlineLevel="0" collapsed="false">
      <c r="A83" s="13" t="n">
        <f aca="false">Ringkasan_ODR1!A82</f>
        <v>81</v>
      </c>
      <c r="B83" s="17" t="str">
        <f aca="false">Ringkasan_ODR1!B82</f>
        <v>Y99MOR_VHI_JEJ</v>
      </c>
      <c r="C83" s="0" t="s">
        <v>159</v>
      </c>
      <c r="D83" s="0" t="s">
        <v>155</v>
      </c>
      <c r="E83" s="12" t="s">
        <v>289</v>
      </c>
      <c r="F83" s="12" t="n">
        <f aca="false">Ringkasan_ODR1!F82</f>
        <v>32</v>
      </c>
      <c r="G83" s="15" t="n">
        <f aca="false">Ringkasan_ODR1!G82</f>
        <v>1138.37346439699</v>
      </c>
      <c r="H83" s="15" t="n">
        <f aca="false">Ringkasan_ODR1!H82</f>
        <v>323.831923010549</v>
      </c>
      <c r="I83" s="15" t="n">
        <f aca="false">Ringkasan_ODR1!I82</f>
        <v>1.23125073186973</v>
      </c>
      <c r="J83" s="15" t="n">
        <f aca="false">Ringkasan_ODR1!J82</f>
        <v>3.9280485292346</v>
      </c>
      <c r="K83" s="15" t="n">
        <f aca="false">Ringkasan_ODR1!K82</f>
        <v>0.757183620608182</v>
      </c>
      <c r="L83" s="16" t="n">
        <f aca="false">Ringkasan_ODR1!C82</f>
        <v>2.39608317893178</v>
      </c>
      <c r="M83" s="16" t="n">
        <f aca="false">Ringkasan_ODR1!D82</f>
        <v>566.004858062628</v>
      </c>
      <c r="N83" s="12" t="str">
        <f aca="false">Ringkasan_ODR1!M82</f>
        <v>Positive</v>
      </c>
    </row>
    <row r="84" customFormat="false" ht="12.8" hidden="false" customHeight="false" outlineLevel="0" collapsed="false">
      <c r="A84" s="13" t="n">
        <f aca="false">Ringkasan_ODR1!A83</f>
        <v>82</v>
      </c>
      <c r="B84" s="17" t="str">
        <f aca="false">Ringkasan_ODR1!B83</f>
        <v>Y100MOR_VHI_ILL</v>
      </c>
      <c r="C84" s="0" t="s">
        <v>159</v>
      </c>
      <c r="D84" s="0" t="s">
        <v>155</v>
      </c>
      <c r="E84" s="12" t="s">
        <v>289</v>
      </c>
      <c r="F84" s="12" t="n">
        <f aca="false">Ringkasan_ODR1!F83</f>
        <v>30</v>
      </c>
      <c r="G84" s="15" t="n">
        <f aca="false">Ringkasan_ODR1!G83</f>
        <v>677.61282250538</v>
      </c>
      <c r="H84" s="15" t="n">
        <f aca="false">Ringkasan_ODR1!H83</f>
        <v>138.190001697538</v>
      </c>
      <c r="I84" s="15" t="n">
        <f aca="false">Ringkasan_ODR1!I83</f>
        <v>0.303670968068309</v>
      </c>
      <c r="J84" s="15" t="n">
        <f aca="false">Ringkasan_ODR1!J83</f>
        <v>0.208688565643175</v>
      </c>
      <c r="K84" s="15" t="n">
        <f aca="false">Ringkasan_ODR1!K83</f>
        <v>0.160417002088606</v>
      </c>
      <c r="L84" s="16" t="n">
        <f aca="false">Ringkasan_ODR1!C83</f>
        <v>1.63914955887744</v>
      </c>
      <c r="M84" s="16" t="n">
        <f aca="false">Ringkasan_ODR1!D83</f>
        <v>393.967776200785</v>
      </c>
      <c r="N84" s="12" t="str">
        <f aca="false">Ringkasan_ODR1!M83</f>
        <v>Positive</v>
      </c>
    </row>
    <row r="85" customFormat="false" ht="12.8" hidden="false" customHeight="false" outlineLevel="0" collapsed="false">
      <c r="A85" s="13" t="n">
        <f aca="false">Ringkasan_ODR1!A84</f>
        <v>83</v>
      </c>
      <c r="B85" s="17" t="str">
        <f aca="false">Ringkasan_ODR1!B84</f>
        <v>Y101MOR_CRD_DUO</v>
      </c>
      <c r="C85" s="4" t="s">
        <v>163</v>
      </c>
      <c r="D85" s="0" t="s">
        <v>155</v>
      </c>
      <c r="E85" s="12" t="s">
        <v>289</v>
      </c>
      <c r="F85" s="12" t="n">
        <f aca="false">Ringkasan_ODR1!F84</f>
        <v>43</v>
      </c>
      <c r="G85" s="15" t="n">
        <f aca="false">Ringkasan_ODR1!G84</f>
        <v>228.68866993354</v>
      </c>
      <c r="H85" s="15" t="n">
        <f aca="false">Ringkasan_ODR1!H84</f>
        <v>49.5266447703205</v>
      </c>
      <c r="I85" s="15" t="n">
        <f aca="false">Ringkasan_ODR1!I84</f>
        <v>-0.0920603357436065</v>
      </c>
      <c r="J85" s="15" t="n">
        <f aca="false">Ringkasan_ODR1!J84</f>
        <v>0.0436878047980769</v>
      </c>
      <c r="K85" s="15" t="n">
        <f aca="false">Ringkasan_ODR1!K84</f>
        <v>0.0435642511339824</v>
      </c>
      <c r="L85" s="16" t="n">
        <f aca="false">Ringkasan_ODR1!C84</f>
        <v>1.90104808757142</v>
      </c>
      <c r="M85" s="16" t="n">
        <f aca="false">Ringkasan_ODR1!D84</f>
        <v>454.053759416615</v>
      </c>
      <c r="N85" s="12" t="str">
        <f aca="false">Ringkasan_ODR1!M84</f>
        <v>Negative</v>
      </c>
    </row>
    <row r="86" customFormat="false" ht="12.8" hidden="false" customHeight="false" outlineLevel="0" collapsed="false">
      <c r="A86" s="13" t="n">
        <f aca="false">Ringkasan_ODR1!A85</f>
        <v>84</v>
      </c>
      <c r="B86" s="17" t="str">
        <f aca="false">Ringkasan_ODR1!B85</f>
        <v>Y102MOR_CRD_JEJ</v>
      </c>
      <c r="C86" s="4" t="s">
        <v>163</v>
      </c>
      <c r="D86" s="0" t="s">
        <v>155</v>
      </c>
      <c r="E86" s="12" t="s">
        <v>289</v>
      </c>
      <c r="F86" s="12" t="n">
        <f aca="false">Ringkasan_ODR1!F85</f>
        <v>26</v>
      </c>
      <c r="G86" s="15" t="n">
        <f aca="false">Ringkasan_ODR1!G85</f>
        <v>207.529294982282</v>
      </c>
      <c r="H86" s="15" t="n">
        <f aca="false">Ringkasan_ODR1!H85</f>
        <v>38.6061161105391</v>
      </c>
      <c r="I86" s="15" t="n">
        <f aca="false">Ringkasan_ODR1!I85</f>
        <v>-0.125585008337901</v>
      </c>
      <c r="J86" s="15" t="n">
        <f aca="false">Ringkasan_ODR1!J85</f>
        <v>0.0612757323458302</v>
      </c>
      <c r="K86" s="15" t="n">
        <f aca="false">Ringkasan_ODR1!K85</f>
        <v>0.0571763165106989</v>
      </c>
      <c r="L86" s="16" t="n">
        <f aca="false">Ringkasan_ODR1!C85</f>
        <v>0.988319437569428</v>
      </c>
      <c r="M86" s="16" t="n">
        <f aca="false">Ringkasan_ODR1!D85</f>
        <v>261.009695176514</v>
      </c>
      <c r="N86" s="12" t="str">
        <f aca="false">Ringkasan_ODR1!M85</f>
        <v>Negative</v>
      </c>
    </row>
    <row r="87" customFormat="false" ht="12.8" hidden="false" customHeight="false" outlineLevel="0" collapsed="false">
      <c r="A87" s="13" t="n">
        <f aca="false">Ringkasan_ODR1!A86</f>
        <v>85</v>
      </c>
      <c r="B87" s="17" t="str">
        <f aca="false">Ringkasan_ODR1!B86</f>
        <v>Y103MOR_CRD_ILL</v>
      </c>
      <c r="C87" s="4" t="s">
        <v>163</v>
      </c>
      <c r="D87" s="0" t="s">
        <v>155</v>
      </c>
      <c r="E87" s="12" t="s">
        <v>289</v>
      </c>
      <c r="F87" s="12" t="n">
        <f aca="false">Ringkasan_ODR1!F86</f>
        <v>30</v>
      </c>
      <c r="G87" s="15" t="n">
        <f aca="false">Ringkasan_ODR1!G86</f>
        <v>150.825520479457</v>
      </c>
      <c r="H87" s="15" t="n">
        <f aca="false">Ringkasan_ODR1!H86</f>
        <v>20.944907889842</v>
      </c>
      <c r="I87" s="15" t="n">
        <f aca="false">Ringkasan_ODR1!I86</f>
        <v>0.00962314508390139</v>
      </c>
      <c r="J87" s="15" t="n">
        <f aca="false">Ringkasan_ODR1!J86</f>
        <v>0.0504241839589954</v>
      </c>
      <c r="K87" s="15" t="n">
        <f aca="false">Ringkasan_ODR1!K86</f>
        <v>0.850480914722617</v>
      </c>
      <c r="L87" s="16" t="n">
        <f aca="false">Ringkasan_ODR1!C86</f>
        <v>1.48670697863252</v>
      </c>
      <c r="M87" s="16" t="n">
        <f aca="false">Ringkasan_ODR1!D86</f>
        <v>301.686632127559</v>
      </c>
      <c r="N87" s="12" t="str">
        <f aca="false">Ringkasan_ODR1!M86</f>
        <v>Positive</v>
      </c>
    </row>
    <row r="88" customFormat="false" ht="12.8" hidden="false" customHeight="false" outlineLevel="0" collapsed="false">
      <c r="A88" s="13" t="n">
        <f aca="false">Ringkasan_ODR1!A87</f>
        <v>86</v>
      </c>
      <c r="B88" s="17" t="str">
        <f aca="false">Ringkasan_ODR1!B87</f>
        <v>Y104MOR_VHI_CRD_DUO</v>
      </c>
      <c r="C88" s="4" t="s">
        <v>167</v>
      </c>
      <c r="D88" s="0"/>
      <c r="E88" s="12" t="s">
        <v>289</v>
      </c>
      <c r="F88" s="12" t="n">
        <f aca="false">Ringkasan_ODR1!F87</f>
        <v>47</v>
      </c>
      <c r="G88" s="15" t="n">
        <f aca="false">Ringkasan_ODR1!G87</f>
        <v>5.98835968000762</v>
      </c>
      <c r="H88" s="15" t="n">
        <f aca="false">Ringkasan_ODR1!H87</f>
        <v>0.822902397509259</v>
      </c>
      <c r="I88" s="15" t="n">
        <f aca="false">Ringkasan_ODR1!I87</f>
        <v>0.00471975747502727</v>
      </c>
      <c r="J88" s="15" t="n">
        <f aca="false">Ringkasan_ODR1!J87</f>
        <v>0.00185891245082978</v>
      </c>
      <c r="K88" s="15" t="n">
        <f aca="false">Ringkasan_ODR1!K87</f>
        <v>0.0160151676194664</v>
      </c>
      <c r="L88" s="16" t="n">
        <f aca="false">Ringkasan_ODR1!C87</f>
        <v>1.57763854422419</v>
      </c>
      <c r="M88" s="16" t="n">
        <f aca="false">Ringkasan_ODR1!D87</f>
        <v>178.612884231537</v>
      </c>
      <c r="N88" s="12" t="str">
        <f aca="false">Ringkasan_ODR1!M87</f>
        <v>Positive</v>
      </c>
    </row>
    <row r="89" customFormat="false" ht="12.8" hidden="false" customHeight="false" outlineLevel="0" collapsed="false">
      <c r="A89" s="13" t="n">
        <f aca="false">Ringkasan_ODR1!A88</f>
        <v>87</v>
      </c>
      <c r="B89" s="17" t="str">
        <f aca="false">Ringkasan_ODR1!B88</f>
        <v>Y105MOR_VHI_CRD_JEJ</v>
      </c>
      <c r="C89" s="4" t="s">
        <v>167</v>
      </c>
      <c r="D89" s="0"/>
      <c r="E89" s="12" t="s">
        <v>289</v>
      </c>
      <c r="F89" s="12" t="n">
        <f aca="false">Ringkasan_ODR1!F88</f>
        <v>30</v>
      </c>
      <c r="G89" s="15" t="n">
        <f aca="false">Ringkasan_ODR1!G88</f>
        <v>6.87156217910249</v>
      </c>
      <c r="H89" s="15" t="n">
        <f aca="false">Ringkasan_ODR1!H88</f>
        <v>2.10361102716996</v>
      </c>
      <c r="I89" s="15" t="n">
        <f aca="false">Ringkasan_ODR1!I88</f>
        <v>0.000506560298866819</v>
      </c>
      <c r="J89" s="15" t="n">
        <f aca="false">Ringkasan_ODR1!J88</f>
        <v>0.0248529871329158</v>
      </c>
      <c r="K89" s="15" t="n">
        <f aca="false">Ringkasan_ODR1!K88</f>
        <v>0.983950955082996</v>
      </c>
      <c r="L89" s="16" t="n">
        <f aca="false">Ringkasan_ODR1!C88</f>
        <v>2.30183915389933</v>
      </c>
      <c r="M89" s="16" t="n">
        <f aca="false">Ringkasan_ODR1!D88</f>
        <v>225.39688148287</v>
      </c>
      <c r="N89" s="12" t="str">
        <f aca="false">Ringkasan_ODR1!M88</f>
        <v>Positive</v>
      </c>
    </row>
    <row r="90" customFormat="false" ht="12.8" hidden="false" customHeight="false" outlineLevel="0" collapsed="false">
      <c r="A90" s="13" t="n">
        <f aca="false">Ringkasan_ODR1!A89</f>
        <v>88</v>
      </c>
      <c r="B90" s="17" t="str">
        <f aca="false">Ringkasan_ODR1!B89</f>
        <v>Y106MOR_VHI_CRD_ILL</v>
      </c>
      <c r="C90" s="4" t="s">
        <v>167</v>
      </c>
      <c r="D90" s="0"/>
      <c r="E90" s="12" t="s">
        <v>289</v>
      </c>
      <c r="F90" s="12" t="n">
        <f aca="false">Ringkasan_ODR1!F89</f>
        <v>34</v>
      </c>
      <c r="G90" s="15" t="n">
        <f aca="false">Ringkasan_ODR1!G89</f>
        <v>4.59877586534342</v>
      </c>
      <c r="H90" s="15" t="n">
        <f aca="false">Ringkasan_ODR1!H89</f>
        <v>0.773069420815713</v>
      </c>
      <c r="I90" s="15" t="n">
        <f aca="false">Ringkasan_ODR1!I89</f>
        <v>0.00150636112564652</v>
      </c>
      <c r="J90" s="15" t="n">
        <f aca="false">Ringkasan_ODR1!J89</f>
        <v>0.00246628505660986</v>
      </c>
      <c r="K90" s="15" t="n">
        <f aca="false">Ringkasan_ODR1!K89</f>
        <v>0.547085695981687</v>
      </c>
      <c r="L90" s="16" t="n">
        <f aca="false">Ringkasan_ODR1!C89</f>
        <v>1.72504462593774</v>
      </c>
      <c r="M90" s="16" t="n">
        <f aca="false">Ringkasan_ODR1!D89</f>
        <v>134.975182068281</v>
      </c>
      <c r="N90" s="12" t="str">
        <f aca="false">Ringkasan_ODR1!M89</f>
        <v>Positive</v>
      </c>
    </row>
    <row r="91" customFormat="false" ht="12.8" hidden="false" customHeight="false" outlineLevel="0" collapsed="false">
      <c r="A91" s="13" t="n">
        <f aca="false">Ringkasan_ODR1!A90</f>
        <v>89</v>
      </c>
      <c r="B91" s="17" t="str">
        <f aca="false">Ringkasan_ODR1!B90</f>
        <v>Y107MOR_GLB_DUO</v>
      </c>
      <c r="C91" s="4" t="s">
        <v>171</v>
      </c>
      <c r="D91" s="4" t="s">
        <v>172</v>
      </c>
      <c r="E91" s="12" t="s">
        <v>289</v>
      </c>
      <c r="F91" s="12" t="n">
        <f aca="false">Ringkasan_ODR1!F90</f>
        <v>6</v>
      </c>
      <c r="G91" s="15" t="n">
        <f aca="false">Ringkasan_ODR1!G90</f>
        <v>176.517912146914</v>
      </c>
      <c r="H91" s="15" t="n">
        <f aca="false">Ringkasan_ODR1!H90</f>
        <v>42.8104862645396</v>
      </c>
      <c r="I91" s="15" t="n">
        <f aca="false">Ringkasan_ODR1!I90</f>
        <v>-0.0670587790913737</v>
      </c>
      <c r="J91" s="15" t="n">
        <f aca="false">Ringkasan_ODR1!J90</f>
        <v>0.151814774794686</v>
      </c>
      <c r="K91" s="15" t="n">
        <f aca="false">Ringkasan_ODR1!K90</f>
        <v>0.688596027237982</v>
      </c>
      <c r="L91" s="16" t="n">
        <f aca="false">Ringkasan_ODR1!C90</f>
        <v>0.846555995367109</v>
      </c>
      <c r="M91" s="16" t="n">
        <f aca="false">Ringkasan_ODR1!D90</f>
        <v>65.8434600062768</v>
      </c>
      <c r="N91" s="12" t="str">
        <f aca="false">Ringkasan_ODR1!M90</f>
        <v>Negative</v>
      </c>
    </row>
    <row r="92" customFormat="false" ht="12.8" hidden="false" customHeight="false" outlineLevel="0" collapsed="false">
      <c r="A92" s="13" t="n">
        <f aca="false">Ringkasan_ODR1!A91</f>
        <v>90</v>
      </c>
      <c r="B92" s="17" t="str">
        <f aca="false">Ringkasan_ODR1!B91</f>
        <v>Y108MOR_GLB_JEJ</v>
      </c>
      <c r="C92" s="4" t="s">
        <v>171</v>
      </c>
      <c r="D92" s="4" t="s">
        <v>172</v>
      </c>
      <c r="E92" s="12" t="s">
        <v>289</v>
      </c>
      <c r="F92" s="12" t="n">
        <f aca="false">Ringkasan_ODR1!F91</f>
        <v>6</v>
      </c>
      <c r="G92" s="15" t="n">
        <f aca="false">Ringkasan_ODR1!G91</f>
        <v>233.201024608165</v>
      </c>
      <c r="H92" s="15" t="n">
        <f aca="false">Ringkasan_ODR1!H91</f>
        <v>30.5083124373821</v>
      </c>
      <c r="I92" s="15" t="n">
        <f aca="false">Ringkasan_ODR1!I91</f>
        <v>-0.310697340476509</v>
      </c>
      <c r="J92" s="15" t="n">
        <f aca="false">Ringkasan_ODR1!J91</f>
        <v>0.141692513337486</v>
      </c>
      <c r="K92" s="15" t="n">
        <f aca="false">Ringkasan_ODR1!K91</f>
        <v>0.115954673272566</v>
      </c>
      <c r="L92" s="16" t="n">
        <f aca="false">Ringkasan_ODR1!C91</f>
        <v>0.902330947404623</v>
      </c>
      <c r="M92" s="16" t="n">
        <f aca="false">Ringkasan_ODR1!D91</f>
        <v>63.9881390617588</v>
      </c>
      <c r="N92" s="12" t="str">
        <f aca="false">Ringkasan_ODR1!M91</f>
        <v>Negative</v>
      </c>
    </row>
    <row r="93" customFormat="false" ht="12.8" hidden="false" customHeight="false" outlineLevel="0" collapsed="false">
      <c r="A93" s="13" t="n">
        <f aca="false">Ringkasan_ODR1!A92</f>
        <v>91</v>
      </c>
      <c r="B93" s="17" t="str">
        <f aca="false">Ringkasan_ODR1!B92</f>
        <v>Y109MOR_GLB_ILL</v>
      </c>
      <c r="C93" s="4" t="s">
        <v>171</v>
      </c>
      <c r="D93" s="4" t="s">
        <v>172</v>
      </c>
      <c r="E93" s="12" t="s">
        <v>289</v>
      </c>
      <c r="F93" s="12" t="n">
        <f aca="false">Ringkasan_ODR1!F92</f>
        <v>6</v>
      </c>
      <c r="G93" s="15" t="n">
        <f aca="false">Ringkasan_ODR1!G92</f>
        <v>240.366424025662</v>
      </c>
      <c r="H93" s="15" t="n">
        <f aca="false">Ringkasan_ODR1!H92</f>
        <v>57.6650990703334</v>
      </c>
      <c r="I93" s="15" t="n">
        <f aca="false">Ringkasan_ODR1!I92</f>
        <v>-0.317188667122365</v>
      </c>
      <c r="J93" s="15" t="n">
        <f aca="false">Ringkasan_ODR1!J92</f>
        <v>0.197516171839588</v>
      </c>
      <c r="K93" s="15" t="n">
        <f aca="false">Ringkasan_ODR1!K92</f>
        <v>0.206649106325613</v>
      </c>
      <c r="L93" s="16" t="n">
        <f aca="false">Ringkasan_ODR1!C92</f>
        <v>0.851067150037363</v>
      </c>
      <c r="M93" s="16" t="n">
        <f aca="false">Ringkasan_ODR1!D92</f>
        <v>69.1355592787746</v>
      </c>
      <c r="N93" s="12" t="str">
        <f aca="false">Ringkasan_ODR1!M92</f>
        <v>Negative</v>
      </c>
    </row>
    <row r="94" customFormat="false" ht="12.8" hidden="false" customHeight="false" outlineLevel="0" collapsed="false">
      <c r="A94" s="13" t="n">
        <f aca="false">Ringkasan_ODR1!A93</f>
        <v>92</v>
      </c>
      <c r="B94" s="12" t="str">
        <f aca="false">Ringkasan_ODR1!B93</f>
        <v>Y113IMN_STG_IGA</v>
      </c>
      <c r="C94" s="0" t="s">
        <v>182</v>
      </c>
      <c r="D94" s="0" t="s">
        <v>183</v>
      </c>
      <c r="E94" s="12" t="s">
        <v>289</v>
      </c>
      <c r="F94" s="12" t="n">
        <f aca="false">Ringkasan_ODR1!F93</f>
        <v>3</v>
      </c>
      <c r="G94" s="15" t="n">
        <f aca="false">Ringkasan_ODR1!G93</f>
        <v>1.05283333333333</v>
      </c>
      <c r="H94" s="15" t="n">
        <f aca="false">Ringkasan_ODR1!H93</f>
        <v>0.0868339731445577</v>
      </c>
      <c r="I94" s="15" t="n">
        <f aca="false">Ringkasan_ODR1!I93</f>
        <v>0.000224999999999999</v>
      </c>
      <c r="J94" s="15" t="n">
        <f aca="false">Ringkasan_ODR1!J93</f>
        <v>0.000672613063605916</v>
      </c>
      <c r="K94" s="15" t="n">
        <f aca="false">Ringkasan_ODR1!K93</f>
        <v>0.794489714444099</v>
      </c>
      <c r="L94" s="16" t="n">
        <f aca="false">Ringkasan_ODR1!C93</f>
        <v>0.851469318296318</v>
      </c>
      <c r="M94" s="16" t="n">
        <f aca="false">Ringkasan_ODR1!D93</f>
        <v>-0.897785025904426</v>
      </c>
      <c r="N94" s="12" t="str">
        <f aca="false">Ringkasan_ODR1!M93</f>
        <v>Positive</v>
      </c>
    </row>
    <row r="95" customFormat="false" ht="12.8" hidden="false" customHeight="false" outlineLevel="0" collapsed="false">
      <c r="A95" s="13" t="n">
        <f aca="false">Ringkasan_ODR1!A94</f>
        <v>93</v>
      </c>
      <c r="B95" s="12" t="str">
        <f aca="false">Ringkasan_ODR1!B94</f>
        <v>Y114IMN_STG_IGM</v>
      </c>
      <c r="C95" s="0" t="s">
        <v>185</v>
      </c>
      <c r="D95" s="0" t="s">
        <v>183</v>
      </c>
      <c r="E95" s="12" t="s">
        <v>289</v>
      </c>
      <c r="F95" s="12" t="n">
        <f aca="false">Ringkasan_ODR1!F94</f>
        <v>3</v>
      </c>
      <c r="G95" s="15" t="n">
        <f aca="false">Ringkasan_ODR1!G94</f>
        <v>0.809833333333333</v>
      </c>
      <c r="H95" s="15" t="n">
        <f aca="false">Ringkasan_ODR1!H94</f>
        <v>0.0264601377449152</v>
      </c>
      <c r="I95" s="15" t="n">
        <f aca="false">Ringkasan_ODR1!I94</f>
        <v>0.000355</v>
      </c>
      <c r="J95" s="15" t="n">
        <f aca="false">Ringkasan_ODR1!J94</f>
        <v>0.000204959345562318</v>
      </c>
      <c r="K95" s="15" t="n">
        <f aca="false">Ringkasan_ODR1!K94</f>
        <v>0.333333333333334</v>
      </c>
      <c r="L95" s="16" t="n">
        <f aca="false">Ringkasan_ODR1!C94</f>
        <v>0.851469318296317</v>
      </c>
      <c r="M95" s="16" t="n">
        <f aca="false">Ringkasan_ODR1!D94</f>
        <v>-8.02793648399511</v>
      </c>
      <c r="N95" s="12" t="str">
        <f aca="false">Ringkasan_ODR1!M94</f>
        <v>Positive</v>
      </c>
    </row>
    <row r="96" customFormat="false" ht="12.8" hidden="false" customHeight="false" outlineLevel="0" collapsed="false">
      <c r="A96" s="13" t="n">
        <f aca="false">Ringkasan_ODR1!A95</f>
        <v>94</v>
      </c>
      <c r="B96" s="12" t="str">
        <f aca="false">Ringkasan_ODR1!B95</f>
        <v>Y115IMN_STG_IGG</v>
      </c>
      <c r="C96" s="0" t="s">
        <v>187</v>
      </c>
      <c r="D96" s="0" t="s">
        <v>183</v>
      </c>
      <c r="E96" s="12" t="s">
        <v>289</v>
      </c>
      <c r="F96" s="12" t="n">
        <f aca="false">Ringkasan_ODR1!F95</f>
        <v>3</v>
      </c>
      <c r="G96" s="15" t="n">
        <f aca="false">Ringkasan_ODR1!G95</f>
        <v>7.89033333333333</v>
      </c>
      <c r="H96" s="15" t="n">
        <f aca="false">Ringkasan_ODR1!H95</f>
        <v>0.0119256958867611</v>
      </c>
      <c r="I96" s="15" t="n">
        <f aca="false">Ringkasan_ODR1!I95</f>
        <v>0.00283000000000001</v>
      </c>
      <c r="J96" s="15" t="n">
        <f aca="false">Ringkasan_ODR1!J95</f>
        <v>9.23760430703295E-005</v>
      </c>
      <c r="K96" s="15" t="n">
        <f aca="false">Ringkasan_ODR1!K95</f>
        <v>0.0207729831912544</v>
      </c>
      <c r="L96" s="16" t="n">
        <f aca="false">Ringkasan_ODR1!C95</f>
        <v>0.851469318296388</v>
      </c>
      <c r="M96" s="16" t="n">
        <f aca="false">Ringkasan_ODR1!D95</f>
        <v>-12.8096003287199</v>
      </c>
      <c r="N96" s="12" t="str">
        <f aca="false">Ringkasan_ODR1!M95</f>
        <v>Positive</v>
      </c>
    </row>
    <row r="97" customFormat="false" ht="12.8" hidden="false" customHeight="false" outlineLevel="0" collapsed="false">
      <c r="A97" s="13" t="n">
        <f aca="false">Ringkasan_ODR1!A96</f>
        <v>95</v>
      </c>
      <c r="B97" s="12" t="str">
        <f aca="false">Ringkasan_ODR1!B96</f>
        <v>Y116IMN_STG_C3</v>
      </c>
      <c r="C97" s="0" t="s">
        <v>189</v>
      </c>
      <c r="D97" s="0" t="s">
        <v>183</v>
      </c>
      <c r="E97" s="12" t="s">
        <v>289</v>
      </c>
      <c r="F97" s="12" t="n">
        <f aca="false">Ringkasan_ODR1!F96</f>
        <v>3</v>
      </c>
      <c r="G97" s="15" t="n">
        <f aca="false">Ringkasan_ODR1!G96</f>
        <v>1.50066666666667</v>
      </c>
      <c r="H97" s="15" t="n">
        <f aca="false">Ringkasan_ODR1!H96</f>
        <v>0.066336683360463</v>
      </c>
      <c r="I97" s="15" t="n">
        <f aca="false">Ringkasan_ODR1!I96</f>
        <v>0.00117</v>
      </c>
      <c r="J97" s="15" t="n">
        <f aca="false">Ringkasan_ODR1!J96</f>
        <v>0.000513841739578768</v>
      </c>
      <c r="K97" s="15" t="n">
        <f aca="false">Ringkasan_ODR1!K96</f>
        <v>0.263446303698412</v>
      </c>
      <c r="L97" s="16" t="n">
        <f aca="false">Ringkasan_ODR1!C96</f>
        <v>0.851469318296318</v>
      </c>
      <c r="M97" s="16" t="n">
        <f aca="false">Ringkasan_ODR1!D96</f>
        <v>-2.51331444449264</v>
      </c>
      <c r="N97" s="12" t="str">
        <f aca="false">Ringkasan_ODR1!M96</f>
        <v>Positive</v>
      </c>
    </row>
    <row r="98" customFormat="false" ht="12.8" hidden="false" customHeight="false" outlineLevel="0" collapsed="false">
      <c r="A98" s="13" t="n">
        <f aca="false">Ringkasan_ODR1!A97</f>
        <v>96</v>
      </c>
      <c r="B98" s="12" t="str">
        <f aca="false">Ringkasan_ODR1!B97</f>
        <v>Y117IMN_STG_C4</v>
      </c>
      <c r="C98" s="0" t="s">
        <v>191</v>
      </c>
      <c r="D98" s="0" t="s">
        <v>183</v>
      </c>
      <c r="E98" s="12" t="s">
        <v>289</v>
      </c>
      <c r="F98" s="12" t="n">
        <f aca="false">Ringkasan_ODR1!F97</f>
        <v>3</v>
      </c>
      <c r="G98" s="15" t="n">
        <f aca="false">Ringkasan_ODR1!G97</f>
        <v>0.205166666666667</v>
      </c>
      <c r="H98" s="15" t="n">
        <f aca="false">Ringkasan_ODR1!H97</f>
        <v>0.00931694991019786</v>
      </c>
      <c r="I98" s="15" t="n">
        <f aca="false">Ringkasan_ODR1!I97</f>
        <v>0.000125</v>
      </c>
      <c r="J98" s="15" t="n">
        <f aca="false">Ringkasan_ODR1!J97</f>
        <v>7.21687836487036E-005</v>
      </c>
      <c r="K98" s="15" t="n">
        <f aca="false">Ringkasan_ODR1!K97</f>
        <v>0.333333333333335</v>
      </c>
      <c r="L98" s="16" t="n">
        <f aca="false">Ringkasan_ODR1!C97</f>
        <v>0.851469318296314</v>
      </c>
      <c r="M98" s="16" t="n">
        <f aca="false">Ringkasan_ODR1!D97</f>
        <v>-14.290760797025</v>
      </c>
      <c r="N98" s="12" t="str">
        <f aca="false">Ringkasan_ODR1!M97</f>
        <v>Positive</v>
      </c>
    </row>
    <row r="99" customFormat="false" ht="12.8" hidden="false" customHeight="false" outlineLevel="0" collapsed="false">
      <c r="A99" s="13" t="n">
        <f aca="false">Ringkasan_ODR1!A98</f>
        <v>97</v>
      </c>
      <c r="B99" s="12" t="str">
        <f aca="false">Ringkasan_ODR1!B98</f>
        <v>Y118IMN_FNS_IGA</v>
      </c>
      <c r="C99" s="0" t="s">
        <v>182</v>
      </c>
      <c r="D99" s="0" t="s">
        <v>183</v>
      </c>
      <c r="E99" s="12" t="s">
        <v>289</v>
      </c>
      <c r="F99" s="12" t="n">
        <f aca="false">Ringkasan_ODR1!F98</f>
        <v>8</v>
      </c>
      <c r="G99" s="15" t="n">
        <f aca="false">Ringkasan_ODR1!G98</f>
        <v>0.656497343001338</v>
      </c>
      <c r="H99" s="15" t="n">
        <f aca="false">Ringkasan_ODR1!H98</f>
        <v>0.380080962536839</v>
      </c>
      <c r="I99" s="15" t="n">
        <f aca="false">Ringkasan_ODR1!I98</f>
        <v>6.01062799464748E-005</v>
      </c>
      <c r="J99" s="15" t="n">
        <f aca="false">Ringkasan_ODR1!J98</f>
        <v>0.000141800764648486</v>
      </c>
      <c r="K99" s="15" t="n">
        <f aca="false">Ringkasan_ODR1!K98</f>
        <v>0.68927191553909</v>
      </c>
      <c r="L99" s="16" t="n">
        <f aca="false">Ringkasan_ODR1!C98</f>
        <v>1.06461093851327</v>
      </c>
      <c r="M99" s="16" t="n">
        <f aca="false">Ringkasan_ODR1!D98</f>
        <v>-12.0054689976341</v>
      </c>
      <c r="N99" s="12" t="str">
        <f aca="false">Ringkasan_ODR1!M98</f>
        <v>Positive</v>
      </c>
    </row>
    <row r="100" customFormat="false" ht="12.8" hidden="false" customHeight="false" outlineLevel="0" collapsed="false">
      <c r="A100" s="13" t="n">
        <f aca="false">Ringkasan_ODR1!A99</f>
        <v>98</v>
      </c>
      <c r="B100" s="12" t="str">
        <f aca="false">Ringkasan_ODR1!B99</f>
        <v>Y119IMN_FNS_IGM</v>
      </c>
      <c r="C100" s="0" t="s">
        <v>185</v>
      </c>
      <c r="D100" s="0" t="s">
        <v>183</v>
      </c>
      <c r="E100" s="12" t="s">
        <v>289</v>
      </c>
      <c r="F100" s="12" t="n">
        <f aca="false">Ringkasan_ODR1!F99</f>
        <v>8</v>
      </c>
      <c r="G100" s="15" t="n">
        <f aca="false">Ringkasan_ODR1!G99</f>
        <v>0.58025175074833</v>
      </c>
      <c r="H100" s="15" t="n">
        <f aca="false">Ringkasan_ODR1!H99</f>
        <v>0.129662271209236</v>
      </c>
      <c r="I100" s="15" t="n">
        <f aca="false">Ringkasan_ODR1!I99</f>
        <v>0.000796596636733481</v>
      </c>
      <c r="J100" s="15" t="n">
        <f aca="false">Ringkasan_ODR1!J99</f>
        <v>0.000282765269453949</v>
      </c>
      <c r="K100" s="15" t="n">
        <f aca="false">Ringkasan_ODR1!K99</f>
        <v>0.0372326382811485</v>
      </c>
      <c r="L100" s="16" t="n">
        <f aca="false">Ringkasan_ODR1!C99</f>
        <v>0.947734444140179</v>
      </c>
      <c r="M100" s="16" t="n">
        <f aca="false">Ringkasan_ODR1!D99</f>
        <v>-8.15126424400275</v>
      </c>
      <c r="N100" s="12" t="str">
        <f aca="false">Ringkasan_ODR1!M99</f>
        <v>Positive</v>
      </c>
    </row>
    <row r="101" customFormat="false" ht="12.8" hidden="false" customHeight="false" outlineLevel="0" collapsed="false">
      <c r="A101" s="13" t="n">
        <f aca="false">Ringkasan_ODR1!A100</f>
        <v>99</v>
      </c>
      <c r="B101" s="12" t="str">
        <f aca="false">Ringkasan_ODR1!B100</f>
        <v>Y120IMN_FNS_IGG</v>
      </c>
      <c r="C101" s="0" t="s">
        <v>187</v>
      </c>
      <c r="D101" s="0" t="s">
        <v>183</v>
      </c>
      <c r="E101" s="12" t="s">
        <v>289</v>
      </c>
      <c r="F101" s="12" t="n">
        <f aca="false">Ringkasan_ODR1!F100</f>
        <v>3</v>
      </c>
      <c r="G101" s="15" t="n">
        <f aca="false">Ringkasan_ODR1!G100</f>
        <v>8.352</v>
      </c>
      <c r="H101" s="15" t="n">
        <f aca="false">Ringkasan_ODR1!H100</f>
        <v>0.874302579208203</v>
      </c>
      <c r="I101" s="15" t="n">
        <f aca="false">Ringkasan_ODR1!I100</f>
        <v>0.00777000000000002</v>
      </c>
      <c r="J101" s="15" t="n">
        <f aca="false">Ringkasan_ODR1!J100</f>
        <v>0.00677231865759432</v>
      </c>
      <c r="K101" s="15" t="n">
        <f aca="false">Ringkasan_ODR1!K100</f>
        <v>0.456392786317753</v>
      </c>
      <c r="L101" s="16" t="n">
        <f aca="false">Ringkasan_ODR1!C100</f>
        <v>0.851469318296319</v>
      </c>
      <c r="M101" s="16" t="n">
        <f aca="false">Ringkasan_ODR1!D100</f>
        <v>12.9587864269603</v>
      </c>
      <c r="N101" s="12" t="str">
        <f aca="false">Ringkasan_ODR1!M100</f>
        <v>Positive</v>
      </c>
    </row>
    <row r="102" customFormat="false" ht="12.8" hidden="false" customHeight="false" outlineLevel="0" collapsed="false">
      <c r="A102" s="13" t="n">
        <f aca="false">Ringkasan_ODR1!A101</f>
        <v>100</v>
      </c>
      <c r="B102" s="12" t="str">
        <f aca="false">Ringkasan_ODR1!B101</f>
        <v>Y121IMN_FNS_C3</v>
      </c>
      <c r="C102" s="0" t="s">
        <v>189</v>
      </c>
      <c r="D102" s="0" t="s">
        <v>183</v>
      </c>
      <c r="E102" s="12" t="s">
        <v>289</v>
      </c>
      <c r="F102" s="12" t="n">
        <f aca="false">Ringkasan_ODR1!F101</f>
        <v>6</v>
      </c>
      <c r="G102" s="15" t="n">
        <f aca="false">Ringkasan_ODR1!G101</f>
        <v>2.48453257734584</v>
      </c>
      <c r="H102" s="15" t="n">
        <f aca="false">Ringkasan_ODR1!H101</f>
        <v>0.727992167331884</v>
      </c>
      <c r="I102" s="15" t="n">
        <f aca="false">Ringkasan_ODR1!I101</f>
        <v>0.00077505193897617</v>
      </c>
      <c r="J102" s="15" t="n">
        <f aca="false">Ringkasan_ODR1!J101</f>
        <v>0.000478314597762796</v>
      </c>
      <c r="K102" s="15" t="n">
        <f aca="false">Ringkasan_ODR1!K101</f>
        <v>0.203593701574105</v>
      </c>
      <c r="L102" s="16" t="n">
        <f aca="false">Ringkasan_ODR1!C101</f>
        <v>0.829840165790716</v>
      </c>
      <c r="M102" s="16" t="n">
        <f aca="false">Ringkasan_ODR1!D101</f>
        <v>11.2673895776048</v>
      </c>
      <c r="N102" s="12" t="str">
        <f aca="false">Ringkasan_ODR1!M101</f>
        <v>Positive</v>
      </c>
    </row>
    <row r="103" customFormat="false" ht="12.8" hidden="false" customHeight="false" outlineLevel="0" collapsed="false">
      <c r="A103" s="13" t="n">
        <f aca="false">Ringkasan_ODR1!A102</f>
        <v>101</v>
      </c>
      <c r="B103" s="12" t="str">
        <f aca="false">Ringkasan_ODR1!B102</f>
        <v>Y122IMN_FNS_C4</v>
      </c>
      <c r="C103" s="0" t="s">
        <v>191</v>
      </c>
      <c r="D103" s="0" t="s">
        <v>183</v>
      </c>
      <c r="E103" s="12" t="s">
        <v>289</v>
      </c>
      <c r="F103" s="12" t="n">
        <f aca="false">Ringkasan_ODR1!F102</f>
        <v>6</v>
      </c>
      <c r="G103" s="15" t="n">
        <f aca="false">Ringkasan_ODR1!G102</f>
        <v>0.885789653061577</v>
      </c>
      <c r="H103" s="15" t="n">
        <f aca="false">Ringkasan_ODR1!H102</f>
        <v>0.638450449520484</v>
      </c>
      <c r="I103" s="15" t="n">
        <f aca="false">Ringkasan_ODR1!I102</f>
        <v>0.000698344839648136</v>
      </c>
      <c r="J103" s="15" t="n">
        <f aca="false">Ringkasan_ODR1!J102</f>
        <v>0.000183025903756306</v>
      </c>
      <c r="K103" s="15" t="n">
        <f aca="false">Ringkasan_ODR1!K102</f>
        <v>0.0316685839618864</v>
      </c>
      <c r="L103" s="16" t="n">
        <f aca="false">Ringkasan_ODR1!C102</f>
        <v>0.826358642478134</v>
      </c>
      <c r="M103" s="16" t="n">
        <f aca="false">Ringkasan_ODR1!D102</f>
        <v>3.07085325488716</v>
      </c>
      <c r="N103" s="12" t="str">
        <f aca="false">Ringkasan_ODR1!M102</f>
        <v>Positive</v>
      </c>
    </row>
    <row r="104" customFormat="false" ht="12.8" hidden="false" customHeight="false" outlineLevel="0" collapsed="false">
      <c r="A104" s="13" t="n">
        <f aca="false">Ringkasan_ODR1!A103</f>
        <v>102</v>
      </c>
      <c r="B104" s="12" t="str">
        <f aca="false">Ringkasan_ODR1!B103</f>
        <v>Y123ANT_STG_HI</v>
      </c>
      <c r="C104" s="4" t="s">
        <v>198</v>
      </c>
      <c r="D104" s="4" t="s">
        <v>199</v>
      </c>
      <c r="E104" s="12" t="s">
        <v>289</v>
      </c>
      <c r="F104" s="12" t="n">
        <f aca="false">Ringkasan_ODR1!F103</f>
        <v>13</v>
      </c>
      <c r="G104" s="15" t="n">
        <f aca="false">Ringkasan_ODR1!G103</f>
        <v>2.70551262017036</v>
      </c>
      <c r="H104" s="15" t="n">
        <f aca="false">Ringkasan_ODR1!H103</f>
        <v>0.799360847234369</v>
      </c>
      <c r="I104" s="15" t="n">
        <f aca="false">Ringkasan_ODR1!I103</f>
        <v>0.00145215974558195</v>
      </c>
      <c r="J104" s="15" t="n">
        <f aca="false">Ringkasan_ODR1!J103</f>
        <v>0.000288735267152912</v>
      </c>
      <c r="K104" s="15" t="n">
        <f aca="false">Ringkasan_ODR1!K103</f>
        <v>0.00151441495297417</v>
      </c>
      <c r="L104" s="16" t="n">
        <f aca="false">Ringkasan_ODR1!C103</f>
        <v>1.12830238765198</v>
      </c>
      <c r="M104" s="16" t="n">
        <f aca="false">Ringkasan_ODR1!D103</f>
        <v>29.4323932266261</v>
      </c>
      <c r="N104" s="12" t="str">
        <f aca="false">Ringkasan_ODR1!M103</f>
        <v>Positive</v>
      </c>
    </row>
    <row r="105" customFormat="false" ht="12.8" hidden="false" customHeight="false" outlineLevel="0" collapsed="false">
      <c r="A105" s="13" t="n">
        <f aca="false">Ringkasan_ODR1!A104</f>
        <v>103</v>
      </c>
      <c r="B105" s="12" t="str">
        <f aca="false">Ringkasan_ODR1!B104</f>
        <v>Y124ANT_STG_STG</v>
      </c>
      <c r="C105" s="4" t="s">
        <v>198</v>
      </c>
      <c r="D105" s="0" t="s">
        <v>24</v>
      </c>
      <c r="E105" s="12" t="s">
        <v>289</v>
      </c>
      <c r="F105" s="12" t="n">
        <f aca="false">Ringkasan_ODR1!F104</f>
        <v>11</v>
      </c>
      <c r="G105" s="15" t="n">
        <f aca="false">Ringkasan_ODR1!G104</f>
        <v>30.3634370406351</v>
      </c>
      <c r="H105" s="15" t="n">
        <f aca="false">Ringkasan_ODR1!H104</f>
        <v>1.28979596581075</v>
      </c>
      <c r="I105" s="15" t="n">
        <f aca="false">Ringkasan_ODR1!I104</f>
        <v>0.0114072962603153</v>
      </c>
      <c r="J105" s="15" t="n">
        <f aca="false">Ringkasan_ODR1!J104</f>
        <v>0.00283275687453943</v>
      </c>
      <c r="K105" s="15" t="n">
        <f aca="false">Ringkasan_ODR1!K104</f>
        <v>0.00690434279518637</v>
      </c>
      <c r="L105" s="16" t="n">
        <f aca="false">Ringkasan_ODR1!C104</f>
        <v>1.20370178465668</v>
      </c>
      <c r="M105" s="16" t="n">
        <f aca="false">Ringkasan_ODR1!D104</f>
        <v>57.9266203902146</v>
      </c>
      <c r="N105" s="12" t="str">
        <f aca="false">Ringkasan_ODR1!M104</f>
        <v>Positive</v>
      </c>
    </row>
    <row r="106" customFormat="false" ht="12.8" hidden="false" customHeight="false" outlineLevel="0" collapsed="false">
      <c r="A106" s="13" t="n">
        <f aca="false">Ringkasan_ODR1!A105</f>
        <v>104</v>
      </c>
      <c r="B106" s="12" t="str">
        <f aca="false">Ringkasan_ODR1!B105</f>
        <v>Y125ANT_FNS_HI</v>
      </c>
      <c r="C106" s="4" t="s">
        <v>198</v>
      </c>
      <c r="D106" s="4" t="s">
        <v>199</v>
      </c>
      <c r="E106" s="12" t="s">
        <v>289</v>
      </c>
      <c r="F106" s="12" t="n">
        <f aca="false">Ringkasan_ODR1!F105</f>
        <v>17</v>
      </c>
      <c r="G106" s="15" t="n">
        <f aca="false">Ringkasan_ODR1!G105</f>
        <v>6.2006601942787</v>
      </c>
      <c r="H106" s="15" t="n">
        <f aca="false">Ringkasan_ODR1!H105</f>
        <v>0.791319915146244</v>
      </c>
      <c r="I106" s="15" t="n">
        <f aca="false">Ringkasan_ODR1!I105</f>
        <v>0.0012191901596947</v>
      </c>
      <c r="J106" s="15" t="n">
        <f aca="false">Ringkasan_ODR1!J105</f>
        <v>0.000597593111923665</v>
      </c>
      <c r="K106" s="15" t="n">
        <f aca="false">Ringkasan_ODR1!K105</f>
        <v>0.0686281038200854</v>
      </c>
      <c r="L106" s="16" t="n">
        <f aca="false">Ringkasan_ODR1!C105</f>
        <v>1.15003443332116</v>
      </c>
      <c r="M106" s="16" t="n">
        <f aca="false">Ringkasan_ODR1!D105</f>
        <v>51.4257248676725</v>
      </c>
      <c r="N106" s="12" t="str">
        <f aca="false">Ringkasan_ODR1!M105</f>
        <v>Positive</v>
      </c>
    </row>
    <row r="107" customFormat="false" ht="12.8" hidden="false" customHeight="false" outlineLevel="0" collapsed="false">
      <c r="A107" s="13" t="n">
        <f aca="false">Ringkasan_ODR1!A106</f>
        <v>105</v>
      </c>
      <c r="B107" s="12" t="str">
        <f aca="false">Ringkasan_ODR1!B106</f>
        <v>Y126ANT_FNS_ANA</v>
      </c>
      <c r="C107" s="4" t="s">
        <v>198</v>
      </c>
      <c r="D107" s="0" t="s">
        <v>24</v>
      </c>
      <c r="E107" s="12" t="s">
        <v>289</v>
      </c>
      <c r="F107" s="12" t="n">
        <f aca="false">Ringkasan_ODR1!F106</f>
        <v>11</v>
      </c>
      <c r="G107" s="15" t="n">
        <f aca="false">Ringkasan_ODR1!G106</f>
        <v>33.6381913765566</v>
      </c>
      <c r="H107" s="15" t="n">
        <f aca="false">Ringkasan_ODR1!H106</f>
        <v>1.50033492743472</v>
      </c>
      <c r="I107" s="15" t="n">
        <f aca="false">Ringkasan_ODR1!I106</f>
        <v>0.0104930862344342</v>
      </c>
      <c r="J107" s="15" t="n">
        <f aca="false">Ringkasan_ODR1!J106</f>
        <v>0.00329599425831536</v>
      </c>
      <c r="K107" s="15" t="n">
        <f aca="false">Ringkasan_ODR1!K106</f>
        <v>0.0189895568084155</v>
      </c>
      <c r="L107" s="16" t="n">
        <f aca="false">Ringkasan_ODR1!C106</f>
        <v>1.22880738390721</v>
      </c>
      <c r="M107" s="16" t="n">
        <f aca="false">Ringkasan_ODR1!D106</f>
        <v>61.2557023418017</v>
      </c>
      <c r="N107" s="12" t="str">
        <f aca="false">Ringkasan_ODR1!M106</f>
        <v>Positive</v>
      </c>
    </row>
    <row r="108" customFormat="false" ht="12.8" hidden="false" customHeight="false" outlineLevel="0" collapsed="false">
      <c r="A108" s="13" t="n">
        <f aca="false">Ringkasan_ODR1!A107</f>
        <v>106</v>
      </c>
      <c r="B108" s="12" t="str">
        <f aca="false">Ringkasan_ODR1!B107</f>
        <v>Y127ORM_STG_BIX</v>
      </c>
      <c r="C108" s="0" t="s">
        <v>204</v>
      </c>
      <c r="D108" s="0"/>
      <c r="E108" s="12" t="s">
        <v>289</v>
      </c>
      <c r="F108" s="12" t="n">
        <f aca="false">Ringkasan_ODR1!F107</f>
        <v>11</v>
      </c>
      <c r="G108" s="15" t="n">
        <f aca="false">Ringkasan_ODR1!G107</f>
        <v>2.4899018289625</v>
      </c>
      <c r="H108" s="15" t="n">
        <f aca="false">Ringkasan_ODR1!H107</f>
        <v>0.0330448716868257</v>
      </c>
      <c r="I108" s="15" t="n">
        <f aca="false">Ringkasan_ODR1!I107</f>
        <v>0.000317648377041661</v>
      </c>
      <c r="J108" s="15" t="n">
        <f aca="false">Ringkasan_ODR1!J107</f>
        <v>7.90351997170443E-005</v>
      </c>
      <c r="K108" s="15" t="n">
        <f aca="false">Ringkasan_ODR1!K107</f>
        <v>0.00696615884194132</v>
      </c>
      <c r="L108" s="16" t="n">
        <f aca="false">Ringkasan_ODR1!C107</f>
        <v>1.2665574806248</v>
      </c>
      <c r="M108" s="16" t="n">
        <f aca="false">Ringkasan_ODR1!D107</f>
        <v>-21.8702179873662</v>
      </c>
      <c r="N108" s="12" t="str">
        <f aca="false">Ringkasan_ODR1!M107</f>
        <v>Positive</v>
      </c>
    </row>
    <row r="109" customFormat="false" ht="12.8" hidden="false" customHeight="false" outlineLevel="0" collapsed="false">
      <c r="A109" s="13" t="n">
        <f aca="false">Ringkasan_ODR1!A108</f>
        <v>107</v>
      </c>
      <c r="B109" s="12" t="str">
        <f aca="false">Ringkasan_ODR1!B108</f>
        <v>Y128ORM_STG_SIX</v>
      </c>
      <c r="C109" s="0" t="s">
        <v>206</v>
      </c>
      <c r="D109" s="0"/>
      <c r="E109" s="12" t="s">
        <v>289</v>
      </c>
      <c r="F109" s="12" t="n">
        <f aca="false">Ringkasan_ODR1!F108</f>
        <v>11</v>
      </c>
      <c r="G109" s="15" t="n">
        <f aca="false">Ringkasan_ODR1!G108</f>
        <v>0.939859243618056</v>
      </c>
      <c r="H109" s="15" t="n">
        <f aca="false">Ringkasan_ODR1!H108</f>
        <v>0.013756523506325</v>
      </c>
      <c r="I109" s="15" t="n">
        <f aca="false">Ringkasan_ODR1!I108</f>
        <v>0.000151407563819446</v>
      </c>
      <c r="J109" s="15" t="n">
        <f aca="false">Ringkasan_ODR1!J108</f>
        <v>3.38624316778175E-005</v>
      </c>
      <c r="K109" s="15" t="n">
        <f aca="false">Ringkasan_ODR1!K108</f>
        <v>0.00423175016215667</v>
      </c>
      <c r="L109" s="16" t="n">
        <f aca="false">Ringkasan_ODR1!C108</f>
        <v>1.30023138729275</v>
      </c>
      <c r="M109" s="16" t="n">
        <f aca="false">Ringkasan_ODR1!D108</f>
        <v>-40.9023356072784</v>
      </c>
      <c r="N109" s="12" t="str">
        <f aca="false">Ringkasan_ODR1!M108</f>
        <v>Positive</v>
      </c>
    </row>
    <row r="110" customFormat="false" ht="12.8" hidden="false" customHeight="false" outlineLevel="0" collapsed="false">
      <c r="A110" s="13" t="n">
        <f aca="false">Ringkasan_ODR1!A109</f>
        <v>108</v>
      </c>
      <c r="B110" s="12" t="str">
        <f aca="false">Ringkasan_ODR1!B109</f>
        <v>Y129ORM_STG_TIX</v>
      </c>
      <c r="C110" s="0" t="s">
        <v>208</v>
      </c>
      <c r="D110" s="0"/>
      <c r="E110" s="12" t="s">
        <v>289</v>
      </c>
      <c r="F110" s="12" t="n">
        <f aca="false">Ringkasan_ODR1!F109</f>
        <v>11</v>
      </c>
      <c r="G110" s="15" t="n">
        <f aca="false">Ringkasan_ODR1!G109</f>
        <v>4.76358102021084</v>
      </c>
      <c r="H110" s="15" t="n">
        <f aca="false">Ringkasan_ODR1!H109</f>
        <v>0.233142496698814</v>
      </c>
      <c r="I110" s="15" t="n">
        <f aca="false">Ringkasan_ODR1!I109</f>
        <v>0.00172252313122492</v>
      </c>
      <c r="J110" s="15" t="n">
        <f aca="false">Ringkasan_ODR1!J109</f>
        <v>0.000539683045086942</v>
      </c>
      <c r="K110" s="15" t="n">
        <f aca="false">Ringkasan_ODR1!K109</f>
        <v>0.0187951934830767</v>
      </c>
      <c r="L110" s="16" t="n">
        <f aca="false">Ringkasan_ODR1!C109</f>
        <v>1.22036078431328</v>
      </c>
      <c r="M110" s="16" t="n">
        <f aca="false">Ringkasan_ODR1!D109</f>
        <v>20.8122404415604</v>
      </c>
      <c r="N110" s="12" t="str">
        <f aca="false">Ringkasan_ODR1!M109</f>
        <v>Positive</v>
      </c>
    </row>
    <row r="111" customFormat="false" ht="12.8" hidden="false" customHeight="false" outlineLevel="0" collapsed="false">
      <c r="A111" s="13" t="n">
        <f aca="false">Ringkasan_ODR1!A110</f>
        <v>109</v>
      </c>
      <c r="B111" s="12" t="str">
        <f aca="false">Ringkasan_ODR1!B110</f>
        <v>Y130ORM_FNS_BIX</v>
      </c>
      <c r="C111" s="0" t="s">
        <v>204</v>
      </c>
      <c r="D111" s="0"/>
      <c r="E111" s="12" t="s">
        <v>289</v>
      </c>
      <c r="F111" s="12" t="n">
        <f aca="false">Ringkasan_ODR1!F110</f>
        <v>11</v>
      </c>
      <c r="G111" s="15" t="n">
        <f aca="false">Ringkasan_ODR1!G110</f>
        <v>1.59828575725745</v>
      </c>
      <c r="H111" s="15" t="n">
        <f aca="false">Ringkasan_ODR1!H110</f>
        <v>0.0717468386192993</v>
      </c>
      <c r="I111" s="15" t="n">
        <f aca="false">Ringkasan_ODR1!I110</f>
        <v>0.000508809094092127</v>
      </c>
      <c r="J111" s="15" t="n">
        <f aca="false">Ringkasan_ODR1!J110</f>
        <v>0.000182508689364577</v>
      </c>
      <c r="K111" s="15" t="n">
        <f aca="false">Ringkasan_ODR1!K110</f>
        <v>0.0316667001059513</v>
      </c>
      <c r="L111" s="16" t="n">
        <f aca="false">Ringkasan_ODR1!C110</f>
        <v>1.33601561154331</v>
      </c>
      <c r="M111" s="16" t="n">
        <f aca="false">Ringkasan_ODR1!D110</f>
        <v>-4.3071287181766</v>
      </c>
      <c r="N111" s="12" t="str">
        <f aca="false">Ringkasan_ODR1!M110</f>
        <v>Positive</v>
      </c>
    </row>
    <row r="112" customFormat="false" ht="12.8" hidden="false" customHeight="false" outlineLevel="0" collapsed="false">
      <c r="A112" s="13" t="n">
        <f aca="false">Ringkasan_ODR1!A111</f>
        <v>110</v>
      </c>
      <c r="B112" s="12" t="str">
        <f aca="false">Ringkasan_ODR1!B111</f>
        <v>Y131ORM_FNS_SIX</v>
      </c>
      <c r="C112" s="0" t="s">
        <v>206</v>
      </c>
      <c r="D112" s="0"/>
      <c r="E112" s="12" t="s">
        <v>289</v>
      </c>
      <c r="F112" s="12" t="n">
        <f aca="false">Ringkasan_ODR1!F111</f>
        <v>11</v>
      </c>
      <c r="G112" s="15" t="n">
        <f aca="false">Ringkasan_ODR1!G111</f>
        <v>1.26020027630265</v>
      </c>
      <c r="H112" s="15" t="n">
        <f aca="false">Ringkasan_ODR1!H111</f>
        <v>0.0145020969796779</v>
      </c>
      <c r="I112" s="15" t="n">
        <f aca="false">Ringkasan_ODR1!I111</f>
        <v>0.000139663903640213</v>
      </c>
      <c r="J112" s="15" t="n">
        <f aca="false">Ringkasan_ODR1!J111</f>
        <v>3.40138666515776E-005</v>
      </c>
      <c r="K112" s="15" t="n">
        <f aca="false">Ringkasan_ODR1!K111</f>
        <v>0.006314038108972</v>
      </c>
      <c r="L112" s="16" t="n">
        <f aca="false">Ringkasan_ODR1!C111</f>
        <v>1.26566994170788</v>
      </c>
      <c r="M112" s="16" t="n">
        <f aca="false">Ringkasan_ODR1!D111</f>
        <v>-40.1664494378374</v>
      </c>
      <c r="N112" s="12" t="str">
        <f aca="false">Ringkasan_ODR1!M111</f>
        <v>Positive</v>
      </c>
    </row>
    <row r="113" customFormat="false" ht="12.8" hidden="false" customHeight="false" outlineLevel="0" collapsed="false">
      <c r="A113" s="13" t="n">
        <f aca="false">Ringkasan_ODR1!A112</f>
        <v>111</v>
      </c>
      <c r="B113" s="12" t="str">
        <f aca="false">Ringkasan_ODR1!B112</f>
        <v>Y132ORM_FNS_TIX</v>
      </c>
      <c r="C113" s="0" t="s">
        <v>208</v>
      </c>
      <c r="D113" s="0"/>
      <c r="E113" s="12" t="s">
        <v>289</v>
      </c>
      <c r="F113" s="12" t="n">
        <f aca="false">Ringkasan_ODR1!F112</f>
        <v>11</v>
      </c>
      <c r="G113" s="15" t="n">
        <f aca="false">Ringkasan_ODR1!G112</f>
        <v>5.06793459528729</v>
      </c>
      <c r="H113" s="15" t="n">
        <f aca="false">Ringkasan_ODR1!H112</f>
        <v>0.0689225925272954</v>
      </c>
      <c r="I113" s="15" t="n">
        <f aca="false">Ringkasan_ODR1!I112</f>
        <v>0.0007206540471271</v>
      </c>
      <c r="J113" s="15" t="n">
        <f aca="false">Ringkasan_ODR1!J112</f>
        <v>0.000171258914993171</v>
      </c>
      <c r="K113" s="15" t="n">
        <f aca="false">Ringkasan_ODR1!K112</f>
        <v>0.00563574530248573</v>
      </c>
      <c r="L113" s="16" t="n">
        <f aca="false">Ringkasan_ODR1!C112</f>
        <v>1.25665584231481</v>
      </c>
      <c r="M113" s="16" t="n">
        <f aca="false">Ringkasan_ODR1!D112</f>
        <v>-5.37301713467472</v>
      </c>
      <c r="N113" s="12" t="str">
        <f aca="false">Ringkasan_ODR1!M112</f>
        <v>Positive</v>
      </c>
    </row>
    <row r="114" customFormat="false" ht="12.8" hidden="false" customHeight="false" outlineLevel="0" collapsed="false">
      <c r="A114" s="13" t="n">
        <f aca="false">Ringkasan_ODR1!A113</f>
        <v>112</v>
      </c>
      <c r="B114" s="12" t="str">
        <f aca="false">Ringkasan_ODR1!B113</f>
        <v>Y133OKS_STG_ALT</v>
      </c>
      <c r="C114" s="4" t="s">
        <v>213</v>
      </c>
      <c r="D114" s="4" t="s">
        <v>214</v>
      </c>
      <c r="E114" s="12" t="s">
        <v>289</v>
      </c>
      <c r="F114" s="12" t="n">
        <f aca="false">Ringkasan_ODR1!F113</f>
        <v>8</v>
      </c>
      <c r="G114" s="15" t="n">
        <f aca="false">Ringkasan_ODR1!G113</f>
        <v>18.689910053963</v>
      </c>
      <c r="H114" s="15" t="n">
        <f aca="false">Ringkasan_ODR1!H113</f>
        <v>0.513597836192097</v>
      </c>
      <c r="I114" s="15" t="n">
        <f aca="false">Ringkasan_ODR1!I113</f>
        <v>0.0276703871671242</v>
      </c>
      <c r="J114" s="15" t="n">
        <f aca="false">Ringkasan_ODR1!J113</f>
        <v>0.00877536443346736</v>
      </c>
      <c r="K114" s="15" t="n">
        <f aca="false">Ringkasan_ODR1!K113</f>
        <v>0.0252880403317217</v>
      </c>
      <c r="L114" s="16" t="n">
        <f aca="false">Ringkasan_ODR1!C113</f>
        <v>1.16636029422186</v>
      </c>
      <c r="M114" s="16" t="n">
        <f aca="false">Ringkasan_ODR1!D113</f>
        <v>30.7389456423901</v>
      </c>
      <c r="N114" s="12" t="str">
        <f aca="false">Ringkasan_ODR1!M113</f>
        <v>Positive</v>
      </c>
    </row>
    <row r="115" customFormat="false" ht="12.8" hidden="false" customHeight="false" outlineLevel="0" collapsed="false">
      <c r="A115" s="13" t="n">
        <f aca="false">Ringkasan_ODR1!A114</f>
        <v>113</v>
      </c>
      <c r="B115" s="12" t="str">
        <f aca="false">Ringkasan_ODR1!B114</f>
        <v>Y134OKS_STG_AST</v>
      </c>
      <c r="C115" s="4" t="s">
        <v>213</v>
      </c>
      <c r="D115" s="4" t="s">
        <v>214</v>
      </c>
      <c r="E115" s="12" t="s">
        <v>289</v>
      </c>
      <c r="F115" s="12" t="n">
        <f aca="false">Ringkasan_ODR1!F114</f>
        <v>8</v>
      </c>
      <c r="G115" s="15" t="n">
        <f aca="false">Ringkasan_ODR1!G114</f>
        <v>137.110777564997</v>
      </c>
      <c r="H115" s="15" t="n">
        <f aca="false">Ringkasan_ODR1!H114</f>
        <v>52.6558073616238</v>
      </c>
      <c r="I115" s="15" t="n">
        <f aca="false">Ringkasan_ODR1!I114</f>
        <v>0.0666918002827777</v>
      </c>
      <c r="J115" s="15" t="n">
        <f aca="false">Ringkasan_ODR1!J114</f>
        <v>0.0250509665845839</v>
      </c>
      <c r="K115" s="15" t="n">
        <f aca="false">Ringkasan_ODR1!K114</f>
        <v>0.0447631205626614</v>
      </c>
      <c r="L115" s="16" t="n">
        <f aca="false">Ringkasan_ODR1!C114</f>
        <v>0.834155198274847</v>
      </c>
      <c r="M115" s="16" t="n">
        <f aca="false">Ringkasan_ODR1!D114</f>
        <v>57.9467325678099</v>
      </c>
      <c r="N115" s="12" t="str">
        <f aca="false">Ringkasan_ODR1!M114</f>
        <v>Positive</v>
      </c>
    </row>
    <row r="116" customFormat="false" ht="12.8" hidden="false" customHeight="false" outlineLevel="0" collapsed="false">
      <c r="A116" s="13" t="n">
        <f aca="false">Ringkasan_ODR1!A115</f>
        <v>114</v>
      </c>
      <c r="B116" s="12" t="str">
        <f aca="false">Ringkasan_ODR1!B115</f>
        <v>Y135OKS_STG_GSH</v>
      </c>
      <c r="C116" s="5" t="s">
        <v>217</v>
      </c>
      <c r="D116" s="4" t="s">
        <v>218</v>
      </c>
      <c r="E116" s="12" t="s">
        <v>289</v>
      </c>
      <c r="F116" s="12" t="n">
        <f aca="false">Ringkasan_ODR1!F115</f>
        <v>3</v>
      </c>
      <c r="G116" s="15" t="n">
        <f aca="false">Ringkasan_ODR1!G115</f>
        <v>5.77</v>
      </c>
      <c r="H116" s="15" t="n">
        <f aca="false">Ringkasan_ODR1!H115</f>
        <v>0.17888543823771</v>
      </c>
      <c r="I116" s="15" t="n">
        <f aca="false">Ringkasan_ODR1!I115</f>
        <v>0.00119999999999999</v>
      </c>
      <c r="J116" s="15" t="n">
        <f aca="false">Ringkasan_ODR1!J115</f>
        <v>0.00138564064605509</v>
      </c>
      <c r="K116" s="15" t="n">
        <f aca="false">Ringkasan_ODR1!K115</f>
        <v>0.54562894834299</v>
      </c>
      <c r="L116" s="16" t="n">
        <f aca="false">Ringkasan_ODR1!C115</f>
        <v>0.851469318296324</v>
      </c>
      <c r="M116" s="16" t="n">
        <f aca="false">Ringkasan_ODR1!D115</f>
        <v>3.43870087611283</v>
      </c>
      <c r="N116" s="12" t="str">
        <f aca="false">Ringkasan_ODR1!M115</f>
        <v>Positive</v>
      </c>
    </row>
    <row r="117" customFormat="false" ht="12.8" hidden="false" customHeight="false" outlineLevel="0" collapsed="false">
      <c r="A117" s="13" t="n">
        <f aca="false">Ringkasan_ODR1!A116</f>
        <v>115</v>
      </c>
      <c r="B117" s="12" t="str">
        <f aca="false">Ringkasan_ODR1!B116</f>
        <v>Y136OKS_STG_GTR</v>
      </c>
      <c r="C117" s="0" t="s">
        <v>220</v>
      </c>
      <c r="D117" s="5" t="s">
        <v>221</v>
      </c>
      <c r="E117" s="12" t="s">
        <v>289</v>
      </c>
      <c r="F117" s="12" t="n">
        <f aca="false">Ringkasan_ODR1!F116</f>
        <v>3</v>
      </c>
      <c r="G117" s="15" t="n">
        <f aca="false">Ringkasan_ODR1!G116</f>
        <v>5.14333333333333</v>
      </c>
      <c r="H117" s="15" t="n">
        <f aca="false">Ringkasan_ODR1!H116</f>
        <v>0.141617638605125</v>
      </c>
      <c r="I117" s="15" t="n">
        <f aca="false">Ringkasan_ODR1!I116</f>
        <v>-0.00210000000000001</v>
      </c>
      <c r="J117" s="15" t="n">
        <f aca="false">Ringkasan_ODR1!J116</f>
        <v>0.00109696551146028</v>
      </c>
      <c r="K117" s="15" t="n">
        <f aca="false">Ringkasan_ODR1!K116</f>
        <v>0.30645522262933</v>
      </c>
      <c r="L117" s="16" t="n">
        <f aca="false">Ringkasan_ODR1!C116</f>
        <v>0.851469318296323</v>
      </c>
      <c r="M117" s="16" t="n">
        <f aca="false">Ringkasan_ODR1!D116</f>
        <v>2.03701176903338</v>
      </c>
      <c r="N117" s="12" t="str">
        <f aca="false">Ringkasan_ODR1!M116</f>
        <v>Negative</v>
      </c>
    </row>
    <row r="118" customFormat="false" ht="12.8" hidden="false" customHeight="false" outlineLevel="0" collapsed="false">
      <c r="A118" s="13" t="n">
        <f aca="false">Ringkasan_ODR1!A117</f>
        <v>116</v>
      </c>
      <c r="B118" s="12" t="str">
        <f aca="false">Ringkasan_ODR1!B117</f>
        <v>Y137OKS_STG_MDA</v>
      </c>
      <c r="C118" s="5" t="s">
        <v>223</v>
      </c>
      <c r="D118" s="5" t="s">
        <v>224</v>
      </c>
      <c r="E118" s="12" t="s">
        <v>289</v>
      </c>
      <c r="F118" s="12" t="n">
        <f aca="false">Ringkasan_ODR1!F117</f>
        <v>3</v>
      </c>
      <c r="G118" s="15" t="n">
        <f aca="false">Ringkasan_ODR1!G117</f>
        <v>1.60333333333333</v>
      </c>
      <c r="H118" s="15" t="n">
        <f aca="false">Ringkasan_ODR1!H117</f>
        <v>0.126710518753105</v>
      </c>
      <c r="I118" s="15" t="n">
        <f aca="false">Ringkasan_ODR1!I117</f>
        <v>-0.0035</v>
      </c>
      <c r="J118" s="15" t="n">
        <f aca="false">Ringkasan_ODR1!J117</f>
        <v>0.000981495457622364</v>
      </c>
      <c r="K118" s="15" t="n">
        <f aca="false">Ringkasan_ODR1!K117</f>
        <v>0.174054945978851</v>
      </c>
      <c r="L118" s="16" t="n">
        <f aca="false">Ringkasan_ODR1!C117</f>
        <v>0.85146931829632</v>
      </c>
      <c r="M118" s="16" t="n">
        <f aca="false">Ringkasan_ODR1!D117</f>
        <v>1.36965795841746</v>
      </c>
      <c r="N118" s="12" t="str">
        <f aca="false">Ringkasan_ODR1!M117</f>
        <v>Negative</v>
      </c>
    </row>
    <row r="119" customFormat="false" ht="12.8" hidden="false" customHeight="false" outlineLevel="0" collapsed="false">
      <c r="A119" s="13" t="n">
        <f aca="false">Ringkasan_ODR1!A118</f>
        <v>117</v>
      </c>
      <c r="B119" s="12" t="str">
        <f aca="false">Ringkasan_ODR1!B118</f>
        <v>Y138OKS_STG_TAOC</v>
      </c>
      <c r="C119" s="0" t="s">
        <v>226</v>
      </c>
      <c r="D119" s="5" t="s">
        <v>227</v>
      </c>
      <c r="E119" s="12" t="s">
        <v>289</v>
      </c>
      <c r="F119" s="12" t="n">
        <f aca="false">Ringkasan_ODR1!F118</f>
        <v>3</v>
      </c>
      <c r="G119" s="15" t="n">
        <f aca="false">Ringkasan_ODR1!G118</f>
        <v>2.48333333333333</v>
      </c>
      <c r="H119" s="15" t="n">
        <f aca="false">Ringkasan_ODR1!H118</f>
        <v>0.12671051875495</v>
      </c>
      <c r="I119" s="15" t="n">
        <f aca="false">Ringkasan_ODR1!I118</f>
        <v>-0.000199999999999995</v>
      </c>
      <c r="J119" s="15" t="n">
        <f aca="false">Ringkasan_ODR1!J118</f>
        <v>0.000981495457622361</v>
      </c>
      <c r="K119" s="15" t="n">
        <f aca="false">Ringkasan_ODR1!K118</f>
        <v>0.87202760131229</v>
      </c>
      <c r="L119" s="16" t="n">
        <f aca="false">Ringkasan_ODR1!C118</f>
        <v>0.851469318296322</v>
      </c>
      <c r="M119" s="16" t="n">
        <f aca="false">Ringkasan_ODR1!D118</f>
        <v>1.36965795849025</v>
      </c>
      <c r="N119" s="12" t="str">
        <f aca="false">Ringkasan_ODR1!M118</f>
        <v>Negative</v>
      </c>
    </row>
    <row r="120" customFormat="false" ht="12.8" hidden="false" customHeight="false" outlineLevel="0" collapsed="false">
      <c r="A120" s="13" t="n">
        <f aca="false">Ringkasan_ODR1!A119</f>
        <v>118</v>
      </c>
      <c r="B120" s="12" t="str">
        <f aca="false">Ringkasan_ODR1!B119</f>
        <v>Y139OKS_STG_TSOD</v>
      </c>
      <c r="C120" s="5" t="s">
        <v>229</v>
      </c>
      <c r="D120" s="5" t="s">
        <v>227</v>
      </c>
      <c r="E120" s="12" t="s">
        <v>289</v>
      </c>
      <c r="F120" s="12" t="n">
        <f aca="false">Ringkasan_ODR1!F119</f>
        <v>6</v>
      </c>
      <c r="G120" s="15" t="n">
        <f aca="false">Ringkasan_ODR1!G119</f>
        <v>43.8236593212277</v>
      </c>
      <c r="H120" s="15" t="n">
        <f aca="false">Ringkasan_ODR1!H119</f>
        <v>15.8171608780406</v>
      </c>
      <c r="I120" s="15" t="n">
        <f aca="false">Ringkasan_ODR1!I119</f>
        <v>0.0107397813354354</v>
      </c>
      <c r="J120" s="15" t="n">
        <f aca="false">Ringkasan_ODR1!J119</f>
        <v>0.0272140077396844</v>
      </c>
      <c r="K120" s="15" t="n">
        <f aca="false">Ringkasan_ODR1!K119</f>
        <v>0.719490112770027</v>
      </c>
      <c r="L120" s="16" t="n">
        <f aca="false">Ringkasan_ODR1!C119</f>
        <v>0.844573780191641</v>
      </c>
      <c r="M120" s="16" t="n">
        <f aca="false">Ringkasan_ODR1!D119</f>
        <v>48.0188669001202</v>
      </c>
      <c r="N120" s="12" t="str">
        <f aca="false">Ringkasan_ODR1!M119</f>
        <v>Positive</v>
      </c>
    </row>
    <row r="121" customFormat="false" ht="12.8" hidden="false" customHeight="false" outlineLevel="0" collapsed="false">
      <c r="A121" s="13" t="n">
        <f aca="false">Ringkasan_ODR1!A120</f>
        <v>119</v>
      </c>
      <c r="B121" s="12" t="str">
        <f aca="false">Ringkasan_ODR1!B120</f>
        <v>Y140OKS_FNS_ALT</v>
      </c>
      <c r="C121" s="4" t="s">
        <v>213</v>
      </c>
      <c r="D121" s="4" t="s">
        <v>214</v>
      </c>
      <c r="E121" s="12" t="s">
        <v>289</v>
      </c>
      <c r="F121" s="12" t="n">
        <f aca="false">Ringkasan_ODR1!F120</f>
        <v>8</v>
      </c>
      <c r="G121" s="15" t="n">
        <f aca="false">Ringkasan_ODR1!G120</f>
        <v>18.5472370428099</v>
      </c>
      <c r="H121" s="15" t="n">
        <f aca="false">Ringkasan_ODR1!H120</f>
        <v>0.550491380671926</v>
      </c>
      <c r="I121" s="15" t="n">
        <f aca="false">Ringkasan_ODR1!I120</f>
        <v>-0.0296392096907379</v>
      </c>
      <c r="J121" s="15" t="n">
        <f aca="false">Ringkasan_ODR1!J120</f>
        <v>0.00940572981588444</v>
      </c>
      <c r="K121" s="15" t="n">
        <f aca="false">Ringkasan_ODR1!K120</f>
        <v>0.0253450844709227</v>
      </c>
      <c r="L121" s="16" t="n">
        <f aca="false">Ringkasan_ODR1!C120</f>
        <v>1.03109649331608</v>
      </c>
      <c r="M121" s="16" t="n">
        <f aca="false">Ringkasan_ODR1!D120</f>
        <v>31.848877782025</v>
      </c>
      <c r="N121" s="12" t="str">
        <f aca="false">Ringkasan_ODR1!M120</f>
        <v>Negative</v>
      </c>
    </row>
    <row r="122" customFormat="false" ht="12.8" hidden="false" customHeight="false" outlineLevel="0" collapsed="false">
      <c r="A122" s="13" t="n">
        <f aca="false">Ringkasan_ODR1!A121</f>
        <v>120</v>
      </c>
      <c r="B122" s="12" t="str">
        <f aca="false">Ringkasan_ODR1!B121</f>
        <v>Y141OKS_FNS_AST</v>
      </c>
      <c r="C122" s="4" t="s">
        <v>213</v>
      </c>
      <c r="D122" s="4" t="s">
        <v>214</v>
      </c>
      <c r="E122" s="12" t="s">
        <v>289</v>
      </c>
      <c r="F122" s="12" t="n">
        <f aca="false">Ringkasan_ODR1!F121</f>
        <v>8</v>
      </c>
      <c r="G122" s="15" t="n">
        <f aca="false">Ringkasan_ODR1!G121</f>
        <v>143.12674726396</v>
      </c>
      <c r="H122" s="15" t="n">
        <f aca="false">Ringkasan_ODR1!H121</f>
        <v>52.5859001208898</v>
      </c>
      <c r="I122" s="15" t="n">
        <f aca="false">Ringkasan_ODR1!I121</f>
        <v>-0.0112154703592833</v>
      </c>
      <c r="J122" s="15" t="n">
        <f aca="false">Ringkasan_ODR1!J121</f>
        <v>0.02744292273201</v>
      </c>
      <c r="K122" s="15" t="n">
        <f aca="false">Ringkasan_ODR1!K121</f>
        <v>0.699687096002867</v>
      </c>
      <c r="L122" s="16" t="n">
        <f aca="false">Ringkasan_ODR1!C121</f>
        <v>0.900295097579064</v>
      </c>
      <c r="M122" s="16" t="n">
        <f aca="false">Ringkasan_ODR1!D121</f>
        <v>59.0359853857423</v>
      </c>
      <c r="N122" s="12" t="str">
        <f aca="false">Ringkasan_ODR1!M121</f>
        <v>Negative</v>
      </c>
    </row>
    <row r="123" customFormat="false" ht="12.8" hidden="false" customHeight="false" outlineLevel="0" collapsed="false">
      <c r="A123" s="13" t="n">
        <f aca="false">Ringkasan_ODR1!A122</f>
        <v>121</v>
      </c>
      <c r="B123" s="12" t="str">
        <f aca="false">Ringkasan_ODR1!B122</f>
        <v>Y142OKS_FNS_GSH</v>
      </c>
      <c r="C123" s="5" t="s">
        <v>217</v>
      </c>
      <c r="D123" s="4" t="s">
        <v>218</v>
      </c>
      <c r="E123" s="12" t="s">
        <v>289</v>
      </c>
      <c r="F123" s="12" t="n">
        <f aca="false">Ringkasan_ODR1!F122</f>
        <v>3</v>
      </c>
      <c r="G123" s="15" t="n">
        <f aca="false">Ringkasan_ODR1!G122</f>
        <v>6.71833333333333</v>
      </c>
      <c r="H123" s="15" t="n">
        <f aca="false">Ringkasan_ODR1!H122</f>
        <v>0.227333577760404</v>
      </c>
      <c r="I123" s="15" t="n">
        <f aca="false">Ringkasan_ODR1!I122</f>
        <v>-0.00175</v>
      </c>
      <c r="J123" s="15" t="n">
        <f aca="false">Ringkasan_ODR1!J122</f>
        <v>0.00176091832102836</v>
      </c>
      <c r="K123" s="15" t="n">
        <f aca="false">Ringkasan_ODR1!K122</f>
        <v>0.501979765977221</v>
      </c>
      <c r="L123" s="16" t="n">
        <f aca="false">Ringkasan_ODR1!C122</f>
        <v>0.851469318296319</v>
      </c>
      <c r="M123" s="16" t="n">
        <f aca="false">Ringkasan_ODR1!D122</f>
        <v>4.87673799570494</v>
      </c>
      <c r="N123" s="12" t="str">
        <f aca="false">Ringkasan_ODR1!M122</f>
        <v>Negative</v>
      </c>
    </row>
    <row r="124" customFormat="false" ht="12.8" hidden="false" customHeight="false" outlineLevel="0" collapsed="false">
      <c r="A124" s="13" t="n">
        <f aca="false">Ringkasan_ODR1!A123</f>
        <v>122</v>
      </c>
      <c r="B124" s="12" t="str">
        <f aca="false">Ringkasan_ODR1!B123</f>
        <v>Y143OKS_FNS_LYS</v>
      </c>
      <c r="C124" s="4" t="s">
        <v>234</v>
      </c>
      <c r="D124" s="0"/>
      <c r="E124" s="12" t="s">
        <v>289</v>
      </c>
      <c r="F124" s="12" t="n">
        <f aca="false">Ringkasan_ODR1!F123</f>
        <v>5</v>
      </c>
      <c r="G124" s="15" t="n">
        <f aca="false">Ringkasan_ODR1!G123</f>
        <v>2.07027027027027</v>
      </c>
      <c r="H124" s="15" t="n">
        <f aca="false">Ringkasan_ODR1!H123</f>
        <v>0.313973334767227</v>
      </c>
      <c r="I124" s="15" t="n">
        <f aca="false">Ringkasan_ODR1!I123</f>
        <v>0.00478378378378378</v>
      </c>
      <c r="J124" s="15" t="n">
        <f aca="false">Ringkasan_ODR1!J123</f>
        <v>0.00191078086549672</v>
      </c>
      <c r="K124" s="15" t="n">
        <f aca="false">Ringkasan_ODR1!K123</f>
        <v>0.0874307274723361</v>
      </c>
      <c r="L124" s="16" t="n">
        <f aca="false">Ringkasan_ODR1!C123</f>
        <v>0.999999999999998</v>
      </c>
      <c r="M124" s="16" t="n">
        <f aca="false">Ringkasan_ODR1!D123</f>
        <v>9.62619026818728</v>
      </c>
      <c r="N124" s="12" t="str">
        <f aca="false">Ringkasan_ODR1!M123</f>
        <v>Positive</v>
      </c>
    </row>
    <row r="125" customFormat="false" ht="12.8" hidden="false" customHeight="false" outlineLevel="0" collapsed="false">
      <c r="A125" s="13" t="n">
        <f aca="false">Ringkasan_ODR1!A124</f>
        <v>123</v>
      </c>
      <c r="B125" s="12" t="str">
        <f aca="false">Ringkasan_ODR1!B124</f>
        <v>Y144OKS_FNS_GTR</v>
      </c>
      <c r="C125" s="0" t="s">
        <v>220</v>
      </c>
      <c r="D125" s="5" t="s">
        <v>221</v>
      </c>
      <c r="E125" s="12" t="s">
        <v>289</v>
      </c>
      <c r="F125" s="12" t="n">
        <f aca="false">Ringkasan_ODR1!F124</f>
        <v>3</v>
      </c>
      <c r="G125" s="15" t="n">
        <f aca="false">Ringkasan_ODR1!G124</f>
        <v>5.83666666666667</v>
      </c>
      <c r="H125" s="15" t="n">
        <f aca="false">Ringkasan_ODR1!H124</f>
        <v>0.14161763860486</v>
      </c>
      <c r="I125" s="15" t="n">
        <f aca="false">Ringkasan_ODR1!I124</f>
        <v>-0.00119999999999999</v>
      </c>
      <c r="J125" s="15" t="n">
        <f aca="false">Ringkasan_ODR1!J124</f>
        <v>0.00109696551146028</v>
      </c>
      <c r="K125" s="15" t="n">
        <f aca="false">Ringkasan_ODR1!K124</f>
        <v>0.471462413818564</v>
      </c>
      <c r="L125" s="16" t="n">
        <f aca="false">Ringkasan_ODR1!C124</f>
        <v>0.85146931829633</v>
      </c>
      <c r="M125" s="16" t="n">
        <f aca="false">Ringkasan_ODR1!D124</f>
        <v>2.037011769024</v>
      </c>
      <c r="N125" s="12" t="str">
        <f aca="false">Ringkasan_ODR1!M124</f>
        <v>Negative</v>
      </c>
    </row>
    <row r="126" customFormat="false" ht="12.8" hidden="false" customHeight="false" outlineLevel="0" collapsed="false">
      <c r="A126" s="13" t="n">
        <f aca="false">Ringkasan_ODR1!A125</f>
        <v>124</v>
      </c>
      <c r="B126" s="12" t="str">
        <f aca="false">Ringkasan_ODR1!B125</f>
        <v>Y145OKS_FNS_MDA</v>
      </c>
      <c r="C126" s="5" t="s">
        <v>223</v>
      </c>
      <c r="D126" s="5" t="s">
        <v>224</v>
      </c>
      <c r="E126" s="12" t="s">
        <v>289</v>
      </c>
      <c r="F126" s="12" t="n">
        <f aca="false">Ringkasan_ODR1!F125</f>
        <v>3</v>
      </c>
      <c r="G126" s="15" t="n">
        <f aca="false">Ringkasan_ODR1!G125</f>
        <v>1.11666666666667</v>
      </c>
      <c r="H126" s="15" t="n">
        <f aca="false">Ringkasan_ODR1!H125</f>
        <v>0.0298142397125767</v>
      </c>
      <c r="I126" s="15" t="n">
        <f aca="false">Ringkasan_ODR1!I125</f>
        <v>-9.99999999999997E-005</v>
      </c>
      <c r="J126" s="15" t="n">
        <f aca="false">Ringkasan_ODR1!J125</f>
        <v>0.00023094010767585</v>
      </c>
      <c r="K126" s="15" t="n">
        <f aca="false">Ringkasan_ODR1!K125</f>
        <v>0.739853061706994</v>
      </c>
      <c r="L126" s="16" t="n">
        <f aca="false">Ringkasan_ODR1!C125</f>
        <v>0.85146931829632</v>
      </c>
      <c r="M126" s="16" t="n">
        <f aca="false">Ringkasan_ODR1!D125</f>
        <v>-7.31185593820034</v>
      </c>
      <c r="N126" s="12" t="str">
        <f aca="false">Ringkasan_ODR1!M125</f>
        <v>Negative</v>
      </c>
    </row>
    <row r="127" customFormat="false" ht="12.8" hidden="false" customHeight="false" outlineLevel="0" collapsed="false">
      <c r="A127" s="13" t="n">
        <f aca="false">Ringkasan_ODR1!A126</f>
        <v>125</v>
      </c>
      <c r="B127" s="12" t="str">
        <f aca="false">Ringkasan_ODR1!B126</f>
        <v>Y146OKS_FNS_TAOC</v>
      </c>
      <c r="C127" s="0" t="s">
        <v>226</v>
      </c>
      <c r="D127" s="5" t="s">
        <v>227</v>
      </c>
      <c r="E127" s="12" t="s">
        <v>289</v>
      </c>
      <c r="F127" s="12" t="n">
        <f aca="false">Ringkasan_ODR1!F126</f>
        <v>8</v>
      </c>
      <c r="G127" s="15" t="n">
        <f aca="false">Ringkasan_ODR1!G126</f>
        <v>1.81300362061293</v>
      </c>
      <c r="H127" s="15" t="n">
        <f aca="false">Ringkasan_ODR1!H126</f>
        <v>0.530500571699795</v>
      </c>
      <c r="I127" s="15" t="n">
        <f aca="false">Ringkasan_ODR1!I126</f>
        <v>0.000782219591641861</v>
      </c>
      <c r="J127" s="15" t="n">
        <f aca="false">Ringkasan_ODR1!J126</f>
        <v>0.00118420613144701</v>
      </c>
      <c r="K127" s="15" t="n">
        <f aca="false">Ringkasan_ODR1!K126</f>
        <v>0.538118073636015</v>
      </c>
      <c r="L127" s="16" t="n">
        <f aca="false">Ringkasan_ODR1!C126</f>
        <v>0.936950755241238</v>
      </c>
      <c r="M127" s="16" t="n">
        <f aca="false">Ringkasan_ODR1!D126</f>
        <v>8.56795986610885</v>
      </c>
      <c r="N127" s="12" t="str">
        <f aca="false">Ringkasan_ODR1!M126</f>
        <v>Positive</v>
      </c>
    </row>
    <row r="128" customFormat="false" ht="12.8" hidden="false" customHeight="false" outlineLevel="0" collapsed="false">
      <c r="A128" s="13" t="n">
        <f aca="false">Ringkasan_ODR1!A127</f>
        <v>126</v>
      </c>
      <c r="B128" s="12" t="str">
        <f aca="false">Ringkasan_ODR1!B127</f>
        <v>Y147OKS_FNS_TSOD</v>
      </c>
      <c r="C128" s="5" t="s">
        <v>229</v>
      </c>
      <c r="D128" s="5" t="s">
        <v>227</v>
      </c>
      <c r="E128" s="12" t="s">
        <v>289</v>
      </c>
      <c r="F128" s="12" t="n">
        <f aca="false">Ringkasan_ODR1!F127</f>
        <v>3</v>
      </c>
      <c r="G128" s="15" t="n">
        <f aca="false">Ringkasan_ODR1!G127</f>
        <v>71.4666666666667</v>
      </c>
      <c r="H128" s="15" t="n">
        <f aca="false">Ringkasan_ODR1!H127</f>
        <v>0.685727513136265</v>
      </c>
      <c r="I128" s="15" t="n">
        <f aca="false">Ringkasan_ODR1!I127</f>
        <v>0.0309</v>
      </c>
      <c r="J128" s="15" t="n">
        <f aca="false">Ringkasan_ODR1!J127</f>
        <v>0.00531162247654456</v>
      </c>
      <c r="K128" s="15" t="n">
        <f aca="false">Ringkasan_ODR1!K127</f>
        <v>0.108373984434715</v>
      </c>
      <c r="L128" s="16" t="n">
        <f aca="false">Ringkasan_ODR1!C127</f>
        <v>0.851469318296315</v>
      </c>
      <c r="M128" s="16" t="n">
        <f aca="false">Ringkasan_ODR1!D127</f>
        <v>11.5011093555298</v>
      </c>
      <c r="N128" s="12" t="str">
        <f aca="false">Ringkasan_ODR1!M127</f>
        <v>Positive</v>
      </c>
    </row>
    <row r="129" customFormat="false" ht="12.8" hidden="false" customHeight="false" outlineLevel="0" collapsed="false">
      <c r="A129" s="13" t="n">
        <f aca="false">Ringkasan_ODR1!A128</f>
        <v>127</v>
      </c>
      <c r="B129" s="12" t="str">
        <f aca="false">Ringkasan_ODR1!B128</f>
        <v>Y148OKS_FNS_SOD</v>
      </c>
      <c r="C129" s="4" t="s">
        <v>240</v>
      </c>
      <c r="D129" s="4" t="s">
        <v>241</v>
      </c>
      <c r="E129" s="12" t="s">
        <v>289</v>
      </c>
      <c r="F129" s="12" t="n">
        <f aca="false">Ringkasan_ODR1!F128</f>
        <v>5</v>
      </c>
      <c r="G129" s="15" t="n">
        <f aca="false">Ringkasan_ODR1!G128</f>
        <v>9.34864864864865</v>
      </c>
      <c r="H129" s="15" t="n">
        <f aca="false">Ringkasan_ODR1!H128</f>
        <v>2.46483819402446</v>
      </c>
      <c r="I129" s="15" t="n">
        <f aca="false">Ringkasan_ODR1!I128</f>
        <v>0.0350810810810811</v>
      </c>
      <c r="J129" s="15" t="n">
        <f aca="false">Ringkasan_ODR1!J128</f>
        <v>0.0150005275453048</v>
      </c>
      <c r="K129" s="15" t="n">
        <f aca="false">Ringkasan_ODR1!K128</f>
        <v>0.101345542853418</v>
      </c>
      <c r="L129" s="16" t="n">
        <f aca="false">Ringkasan_ODR1!C128</f>
        <v>1</v>
      </c>
      <c r="M129" s="16" t="n">
        <f aca="false">Ringkasan_ODR1!D128</f>
        <v>30.2319240853432</v>
      </c>
      <c r="N129" s="12" t="str">
        <f aca="false">Ringkasan_ODR1!M128</f>
        <v>Positive</v>
      </c>
    </row>
    <row r="130" customFormat="false" ht="12.8" hidden="false" customHeight="false" outlineLevel="0" collapsed="false">
      <c r="A130" s="13" t="n">
        <f aca="false">Ringkasan_ODR1!A129</f>
        <v>128</v>
      </c>
      <c r="B130" s="12" t="str">
        <f aca="false">Ringkasan_ODR1!B129</f>
        <v>Y149EZN_STG_AML</v>
      </c>
      <c r="C130" s="5" t="s">
        <v>243</v>
      </c>
      <c r="D130" s="5" t="s">
        <v>227</v>
      </c>
      <c r="E130" s="12" t="s">
        <v>289</v>
      </c>
      <c r="F130" s="12" t="n">
        <f aca="false">Ringkasan_ODR1!F129</f>
        <v>3</v>
      </c>
      <c r="G130" s="15" t="n">
        <f aca="false">Ringkasan_ODR1!G129</f>
        <v>1.38</v>
      </c>
      <c r="H130" s="15" t="n">
        <f aca="false">Ringkasan_ODR1!H129</f>
        <v>0.0223606797847381</v>
      </c>
      <c r="I130" s="15" t="n">
        <f aca="false">Ringkasan_ODR1!I129</f>
        <v>0.000499999999999999</v>
      </c>
      <c r="J130" s="15" t="n">
        <f aca="false">Ringkasan_ODR1!J129</f>
        <v>0.000173205080756888</v>
      </c>
      <c r="K130" s="15" t="n">
        <f aca="false">Ringkasan_ODR1!K129</f>
        <v>0.212295615009657</v>
      </c>
      <c r="L130" s="16" t="n">
        <f aca="false">Ringkasan_ODR1!C129</f>
        <v>0.851469318296319</v>
      </c>
      <c r="M130" s="16" t="n">
        <f aca="false">Ringkasan_ODR1!D129</f>
        <v>-9.03794837284269</v>
      </c>
      <c r="N130" s="12" t="str">
        <f aca="false">Ringkasan_ODR1!M129</f>
        <v>Positive</v>
      </c>
    </row>
    <row r="131" customFormat="false" ht="12.8" hidden="false" customHeight="false" outlineLevel="0" collapsed="false">
      <c r="A131" s="13" t="n">
        <f aca="false">Ringkasan_ODR1!A130</f>
        <v>129</v>
      </c>
      <c r="B131" s="12" t="str">
        <f aca="false">Ringkasan_ODR1!B130</f>
        <v>Y150EZN_STG_CHY</v>
      </c>
      <c r="C131" s="5" t="s">
        <v>245</v>
      </c>
      <c r="D131" s="5" t="s">
        <v>227</v>
      </c>
      <c r="E131" s="12" t="s">
        <v>289</v>
      </c>
      <c r="F131" s="12" t="n">
        <f aca="false">Ringkasan_ODR1!F130</f>
        <v>3</v>
      </c>
      <c r="G131" s="15" t="n">
        <f aca="false">Ringkasan_ODR1!G130</f>
        <v>6.82166666666667</v>
      </c>
      <c r="H131" s="15" t="n">
        <f aca="false">Ringkasan_ODR1!H130</f>
        <v>0.137890858641604</v>
      </c>
      <c r="I131" s="15" t="n">
        <f aca="false">Ringkasan_ODR1!I130</f>
        <v>0.00475</v>
      </c>
      <c r="J131" s="15" t="n">
        <f aca="false">Ringkasan_ODR1!J130</f>
        <v>0.00106809799800081</v>
      </c>
      <c r="K131" s="15" t="n">
        <f aca="false">Ringkasan_ODR1!K130</f>
        <v>0.140809973441172</v>
      </c>
      <c r="L131" s="16" t="n">
        <f aca="false">Ringkasan_ODR1!C130</f>
        <v>0.85146931829632</v>
      </c>
      <c r="M131" s="16" t="n">
        <f aca="false">Ringkasan_ODR1!D130</f>
        <v>1.87700228653213</v>
      </c>
      <c r="N131" s="12" t="str">
        <f aca="false">Ringkasan_ODR1!M130</f>
        <v>Positive</v>
      </c>
    </row>
    <row r="132" customFormat="false" ht="12.8" hidden="false" customHeight="false" outlineLevel="0" collapsed="false">
      <c r="A132" s="13" t="n">
        <f aca="false">Ringkasan_ODR1!A131</f>
        <v>130</v>
      </c>
      <c r="B132" s="12" t="str">
        <f aca="false">Ringkasan_ODR1!B131</f>
        <v>Y151EZN_STG_LPS</v>
      </c>
      <c r="C132" s="5" t="s">
        <v>247</v>
      </c>
      <c r="D132" s="5" t="s">
        <v>221</v>
      </c>
      <c r="E132" s="12" t="s">
        <v>289</v>
      </c>
      <c r="F132" s="12" t="n">
        <f aca="false">Ringkasan_ODR1!F131</f>
        <v>3</v>
      </c>
      <c r="G132" s="15" t="n">
        <f aca="false">Ringkasan_ODR1!G131</f>
        <v>273.298333333333</v>
      </c>
      <c r="H132" s="15" t="n">
        <f aca="false">Ringkasan_ODR1!H131</f>
        <v>12.0934009834094</v>
      </c>
      <c r="I132" s="15" t="n">
        <f aca="false">Ringkasan_ODR1!I131</f>
        <v>0.14235</v>
      </c>
      <c r="J132" s="15" t="n">
        <f aca="false">Ringkasan_ODR1!J131</f>
        <v>0.0936750811760169</v>
      </c>
      <c r="K132" s="15" t="n">
        <f aca="false">Ringkasan_ODR1!K131</f>
        <v>0.370526476012775</v>
      </c>
      <c r="L132" s="16" t="n">
        <f aca="false">Ringkasan_ODR1!C131</f>
        <v>0.85146931829632</v>
      </c>
      <c r="M132" s="16" t="n">
        <f aca="false">Ringkasan_ODR1!D131</f>
        <v>28.7207185865479</v>
      </c>
      <c r="N132" s="12" t="str">
        <f aca="false">Ringkasan_ODR1!M131</f>
        <v>Positive</v>
      </c>
    </row>
    <row r="133" customFormat="false" ht="12.8" hidden="false" customHeight="false" outlineLevel="0" collapsed="false">
      <c r="A133" s="13" t="n">
        <f aca="false">Ringkasan_ODR1!A132</f>
        <v>131</v>
      </c>
      <c r="B133" s="12" t="str">
        <f aca="false">Ringkasan_ODR1!B132</f>
        <v>Y152EZN_STG_TRP</v>
      </c>
      <c r="C133" s="5" t="s">
        <v>249</v>
      </c>
      <c r="D133" s="5" t="s">
        <v>227</v>
      </c>
      <c r="E133" s="12" t="s">
        <v>289</v>
      </c>
      <c r="F133" s="12" t="n">
        <f aca="false">Ringkasan_ODR1!F132</f>
        <v>3</v>
      </c>
      <c r="G133" s="15" t="n">
        <f aca="false">Ringkasan_ODR1!G132</f>
        <v>2290.26666666667</v>
      </c>
      <c r="H133" s="15" t="n">
        <f aca="false">Ringkasan_ODR1!H132</f>
        <v>75.0573484815722</v>
      </c>
      <c r="I133" s="15" t="n">
        <f aca="false">Ringkasan_ODR1!I132</f>
        <v>0.593</v>
      </c>
      <c r="J133" s="15" t="n">
        <f aca="false">Ringkasan_ODR1!J132</f>
        <v>0.581391721073952</v>
      </c>
      <c r="K133" s="15" t="n">
        <f aca="false">Ringkasan_ODR1!K132</f>
        <v>0.493707534640298</v>
      </c>
      <c r="L133" s="16" t="n">
        <f aca="false">Ringkasan_ODR1!C132</f>
        <v>0.851469318296317</v>
      </c>
      <c r="M133" s="16" t="n">
        <f aca="false">Ringkasan_ODR1!D132</f>
        <v>39.6742738096997</v>
      </c>
      <c r="N133" s="12" t="str">
        <f aca="false">Ringkasan_ODR1!M132</f>
        <v>Positive</v>
      </c>
    </row>
    <row r="134" customFormat="false" ht="12.8" hidden="false" customHeight="false" outlineLevel="0" collapsed="false">
      <c r="A134" s="13" t="n">
        <f aca="false">Ringkasan_ODR1!A133</f>
        <v>132</v>
      </c>
      <c r="B134" s="12" t="str">
        <f aca="false">Ringkasan_ODR1!B133</f>
        <v>Y153EZN_FNS_AML</v>
      </c>
      <c r="C134" s="5" t="s">
        <v>243</v>
      </c>
      <c r="D134" s="5" t="s">
        <v>227</v>
      </c>
      <c r="E134" s="12" t="s">
        <v>289</v>
      </c>
      <c r="F134" s="12" t="n">
        <f aca="false">Ringkasan_ODR1!F133</f>
        <v>10</v>
      </c>
      <c r="G134" s="15" t="n">
        <f aca="false">Ringkasan_ODR1!G133</f>
        <v>5.37726017407842</v>
      </c>
      <c r="H134" s="15" t="n">
        <f aca="false">Ringkasan_ODR1!H133</f>
        <v>2.23578055421345</v>
      </c>
      <c r="I134" s="15" t="n">
        <f aca="false">Ringkasan_ODR1!I133</f>
        <v>0.00531543982627849</v>
      </c>
      <c r="J134" s="15" t="n">
        <f aca="false">Ringkasan_ODR1!J133</f>
        <v>0.00295860084651594</v>
      </c>
      <c r="K134" s="15" t="n">
        <f aca="false">Ringkasan_ODR1!K133</f>
        <v>0.122526973058672</v>
      </c>
      <c r="L134" s="16" t="n">
        <f aca="false">Ringkasan_ODR1!C133</f>
        <v>0.905346001653158</v>
      </c>
      <c r="M134" s="16" t="n">
        <f aca="false">Ringkasan_ODR1!D133</f>
        <v>40.0672969409173</v>
      </c>
      <c r="N134" s="12" t="str">
        <f aca="false">Ringkasan_ODR1!M133</f>
        <v>Positive</v>
      </c>
    </row>
    <row r="135" customFormat="false" ht="12.8" hidden="false" customHeight="false" outlineLevel="0" collapsed="false">
      <c r="A135" s="13" t="n">
        <f aca="false">Ringkasan_ODR1!A134</f>
        <v>133</v>
      </c>
      <c r="B135" s="12" t="str">
        <f aca="false">Ringkasan_ODR1!B134</f>
        <v>Y154EZN_FNS_CHY</v>
      </c>
      <c r="C135" s="5" t="s">
        <v>245</v>
      </c>
      <c r="D135" s="5" t="s">
        <v>227</v>
      </c>
      <c r="E135" s="12" t="s">
        <v>289</v>
      </c>
      <c r="F135" s="12" t="n">
        <f aca="false">Ringkasan_ODR1!F134</f>
        <v>3</v>
      </c>
      <c r="G135" s="15" t="n">
        <f aca="false">Ringkasan_ODR1!G134</f>
        <v>6.43166666666667</v>
      </c>
      <c r="H135" s="15" t="n">
        <f aca="false">Ringkasan_ODR1!H134</f>
        <v>0.160251538421294</v>
      </c>
      <c r="I135" s="15" t="n">
        <f aca="false">Ringkasan_ODR1!I134</f>
        <v>0.00145</v>
      </c>
      <c r="J135" s="15" t="n">
        <f aca="false">Ringkasan_ODR1!J134</f>
        <v>0.00124130307875769</v>
      </c>
      <c r="K135" s="15" t="n">
        <f aca="false">Ringkasan_ODR1!K134</f>
        <v>0.450731956671087</v>
      </c>
      <c r="L135" s="16" t="n">
        <f aca="false">Ringkasan_ODR1!C134</f>
        <v>0.851469318296322</v>
      </c>
      <c r="M135" s="16" t="n">
        <f aca="false">Ringkasan_ODR1!D134</f>
        <v>2.77869550482725</v>
      </c>
      <c r="N135" s="12" t="str">
        <f aca="false">Ringkasan_ODR1!M134</f>
        <v>Positive</v>
      </c>
    </row>
    <row r="136" customFormat="false" ht="12.8" hidden="false" customHeight="false" outlineLevel="0" collapsed="false">
      <c r="A136" s="13" t="n">
        <f aca="false">Ringkasan_ODR1!A135</f>
        <v>134</v>
      </c>
      <c r="B136" s="12" t="str">
        <f aca="false">Ringkasan_ODR1!B135</f>
        <v>Y155EZN_FNS_LPS</v>
      </c>
      <c r="C136" s="5" t="s">
        <v>247</v>
      </c>
      <c r="D136" s="5" t="s">
        <v>221</v>
      </c>
      <c r="E136" s="12" t="s">
        <v>289</v>
      </c>
      <c r="F136" s="12" t="n">
        <f aca="false">Ringkasan_ODR1!F135</f>
        <v>5</v>
      </c>
      <c r="G136" s="15" t="n">
        <f aca="false">Ringkasan_ODR1!G135</f>
        <v>136.525465278589</v>
      </c>
      <c r="H136" s="15" t="n">
        <f aca="false">Ringkasan_ODR1!H135</f>
        <v>111.491411939291</v>
      </c>
      <c r="I136" s="15" t="n">
        <f aca="false">Ringkasan_ODR1!I135</f>
        <v>0.0564042401932143</v>
      </c>
      <c r="J136" s="15" t="n">
        <f aca="false">Ringkasan_ODR1!J135</f>
        <v>0.0471890684325306</v>
      </c>
      <c r="K136" s="15" t="n">
        <f aca="false">Ringkasan_ODR1!K135</f>
        <v>0.35448598216111</v>
      </c>
      <c r="L136" s="16" t="n">
        <f aca="false">Ringkasan_ODR1!C135</f>
        <v>0.775091471117045</v>
      </c>
      <c r="M136" s="16" t="n">
        <f aca="false">Ringkasan_ODR1!D135</f>
        <v>55.8765009017272</v>
      </c>
      <c r="N136" s="12" t="str">
        <f aca="false">Ringkasan_ODR1!M135</f>
        <v>Positive</v>
      </c>
    </row>
    <row r="137" customFormat="false" ht="12.8" hidden="false" customHeight="false" outlineLevel="0" collapsed="false">
      <c r="A137" s="13" t="n">
        <f aca="false">Ringkasan_ODR1!A136</f>
        <v>135</v>
      </c>
      <c r="B137" s="12" t="str">
        <f aca="false">Ringkasan_ODR1!B136</f>
        <v>Y156EZN_FNS_TRP</v>
      </c>
      <c r="C137" s="5" t="s">
        <v>249</v>
      </c>
      <c r="D137" s="5" t="s">
        <v>227</v>
      </c>
      <c r="E137" s="12" t="s">
        <v>289</v>
      </c>
      <c r="F137" s="12" t="n">
        <f aca="false">Ringkasan_ODR1!F136</f>
        <v>3</v>
      </c>
      <c r="G137" s="15" t="n">
        <f aca="false">Ringkasan_ODR1!G136</f>
        <v>2241.28333333333</v>
      </c>
      <c r="H137" s="15" t="n">
        <f aca="false">Ringkasan_ODR1!H136</f>
        <v>143.369225222511</v>
      </c>
      <c r="I137" s="15" t="n">
        <f aca="false">Ringkasan_ODR1!I136</f>
        <v>5.9395</v>
      </c>
      <c r="J137" s="15" t="n">
        <f aca="false">Ringkasan_ODR1!J136</f>
        <v>1.11053324278625</v>
      </c>
      <c r="K137" s="15" t="n">
        <f aca="false">Ringkasan_ODR1!K136</f>
        <v>0.117672770758038</v>
      </c>
      <c r="L137" s="16" t="n">
        <f aca="false">Ringkasan_ODR1!C136</f>
        <v>0.851469318296322</v>
      </c>
      <c r="M137" s="16" t="n">
        <f aca="false">Ringkasan_ODR1!D136</f>
        <v>43.5572987863611</v>
      </c>
      <c r="N137" s="12" t="str">
        <f aca="false">Ringkasan_ODR1!M136</f>
        <v>Positive</v>
      </c>
    </row>
    <row r="138" customFormat="false" ht="12.8" hidden="false" customHeight="false" outlineLevel="0" collapsed="false">
      <c r="A138" s="13" t="n">
        <f aca="false">Ringkasan_ODR1!A137</f>
        <v>136</v>
      </c>
      <c r="B138" s="14" t="str">
        <f aca="false">Ringkasan_ODR1!B137</f>
        <v>MOR_MCS</v>
      </c>
      <c r="C138" s="4" t="s">
        <v>154</v>
      </c>
      <c r="D138" s="0" t="s">
        <v>155</v>
      </c>
      <c r="E138" s="12" t="s">
        <v>289</v>
      </c>
      <c r="F138" s="12" t="n">
        <f aca="false">Ringkasan_ODR1!F137</f>
        <v>6</v>
      </c>
      <c r="G138" s="15" t="n">
        <f aca="false">Ringkasan_ODR1!G137</f>
        <v>598.490520566047</v>
      </c>
      <c r="H138" s="15" t="n">
        <f aca="false">Ringkasan_ODR1!H137</f>
        <v>46.0256750317418</v>
      </c>
      <c r="I138" s="15" t="n">
        <f aca="false">Ringkasan_ODR1!I137</f>
        <v>0.257292191509304</v>
      </c>
      <c r="J138" s="15" t="n">
        <f aca="false">Ringkasan_ODR1!J137</f>
        <v>0.446339633232918</v>
      </c>
      <c r="K138" s="15" t="n">
        <f aca="false">Ringkasan_ODR1!K137</f>
        <v>0.60471790990519</v>
      </c>
      <c r="L138" s="16" t="n">
        <f aca="false">Ringkasan_ODR1!C137</f>
        <v>0.980285219785877</v>
      </c>
      <c r="M138" s="16" t="n">
        <f aca="false">Ringkasan_ODR1!D137</f>
        <v>76.047992367271</v>
      </c>
      <c r="N138" s="12" t="str">
        <f aca="false">Ringkasan_ODR1!M137</f>
        <v>Positive</v>
      </c>
    </row>
    <row r="139" customFormat="false" ht="12.8" hidden="false" customHeight="false" outlineLevel="0" collapsed="false">
      <c r="A139" s="13" t="n">
        <f aca="false">Ringkasan_ODR1!A138</f>
        <v>137</v>
      </c>
      <c r="B139" s="14" t="str">
        <f aca="false">Ringkasan_ODR1!B138</f>
        <v>MOR_VHI</v>
      </c>
      <c r="C139" s="0" t="s">
        <v>159</v>
      </c>
      <c r="D139" s="0" t="s">
        <v>155</v>
      </c>
      <c r="E139" s="12" t="s">
        <v>289</v>
      </c>
      <c r="F139" s="12" t="n">
        <f aca="false">Ringkasan_ODR1!F138</f>
        <v>59</v>
      </c>
      <c r="G139" s="15" t="n">
        <f aca="false">Ringkasan_ODR1!G138</f>
        <v>933.993955911278</v>
      </c>
      <c r="H139" s="15" t="n">
        <f aca="false">Ringkasan_ODR1!H138</f>
        <v>100.146057324208</v>
      </c>
      <c r="I139" s="15" t="n">
        <f aca="false">Ringkasan_ODR1!I138</f>
        <v>0.514598620575255</v>
      </c>
      <c r="J139" s="15" t="n">
        <f aca="false">Ringkasan_ODR1!J138</f>
        <v>0.545470620123821</v>
      </c>
      <c r="K139" s="15" t="n">
        <f aca="false">Ringkasan_ODR1!K138</f>
        <v>0.351138402909215</v>
      </c>
      <c r="L139" s="16" t="n">
        <f aca="false">Ringkasan_ODR1!C138</f>
        <v>2.68370836198026</v>
      </c>
      <c r="M139" s="16" t="n">
        <f aca="false">Ringkasan_ODR1!D138</f>
        <v>895.547669833126</v>
      </c>
      <c r="N139" s="12" t="str">
        <f aca="false">Ringkasan_ODR1!M138</f>
        <v>Positive</v>
      </c>
    </row>
    <row r="140" customFormat="false" ht="12.8" hidden="false" customHeight="false" outlineLevel="0" collapsed="false">
      <c r="A140" s="13" t="n">
        <f aca="false">Ringkasan_ODR1!A139</f>
        <v>138</v>
      </c>
      <c r="B140" s="14" t="str">
        <f aca="false">Ringkasan_ODR1!B139</f>
        <v>MOR_CRD</v>
      </c>
      <c r="C140" s="4" t="s">
        <v>163</v>
      </c>
      <c r="D140" s="0" t="s">
        <v>155</v>
      </c>
      <c r="E140" s="12" t="s">
        <v>289</v>
      </c>
      <c r="F140" s="12" t="n">
        <f aca="false">Ringkasan_ODR1!F139</f>
        <v>53</v>
      </c>
      <c r="G140" s="15" t="n">
        <f aca="false">Ringkasan_ODR1!G139</f>
        <v>190.5240591388</v>
      </c>
      <c r="H140" s="15" t="n">
        <f aca="false">Ringkasan_ODR1!H139</f>
        <v>25.2945581913729</v>
      </c>
      <c r="I140" s="15" t="n">
        <f aca="false">Ringkasan_ODR1!I139</f>
        <v>-0.048605841204896</v>
      </c>
      <c r="J140" s="15" t="n">
        <f aca="false">Ringkasan_ODR1!J139</f>
        <v>0.0383927595469792</v>
      </c>
      <c r="K140" s="15" t="n">
        <f aca="false">Ringkasan_ODR1!K139</f>
        <v>0.21363902015743</v>
      </c>
      <c r="L140" s="16" t="n">
        <f aca="false">Ringkasan_ODR1!C139</f>
        <v>1.79353523967621</v>
      </c>
      <c r="M140" s="16" t="n">
        <f aca="false">Ringkasan_ODR1!D139</f>
        <v>554.659584571728</v>
      </c>
      <c r="N140" s="12" t="str">
        <f aca="false">Ringkasan_ODR1!M139</f>
        <v>Negative</v>
      </c>
    </row>
    <row r="141" customFormat="false" ht="12.8" hidden="false" customHeight="false" outlineLevel="0" collapsed="false">
      <c r="A141" s="13" t="n">
        <f aca="false">Ringkasan_ODR1!A140</f>
        <v>139</v>
      </c>
      <c r="B141" s="14" t="str">
        <f aca="false">Ringkasan_ODR1!B140</f>
        <v>MOR_VHI_CRD</v>
      </c>
      <c r="C141" s="4" t="s">
        <v>167</v>
      </c>
      <c r="D141" s="0"/>
      <c r="E141" s="12" t="s">
        <v>289</v>
      </c>
      <c r="F141" s="12" t="n">
        <f aca="false">Ringkasan_ODR1!F140</f>
        <v>53</v>
      </c>
      <c r="G141" s="15" t="n">
        <f aca="false">Ringkasan_ODR1!G140</f>
        <v>6.14434558013524</v>
      </c>
      <c r="H141" s="15" t="n">
        <f aca="false">Ringkasan_ODR1!H140</f>
        <v>0.703142981541755</v>
      </c>
      <c r="I141" s="15" t="n">
        <f aca="false">Ringkasan_ODR1!I140</f>
        <v>0.00175361066047457</v>
      </c>
      <c r="J141" s="15" t="n">
        <f aca="false">Ringkasan_ODR1!J140</f>
        <v>0.00379374409171851</v>
      </c>
      <c r="K141" s="15" t="n">
        <f aca="false">Ringkasan_ODR1!K140</f>
        <v>0.646692620190494</v>
      </c>
      <c r="L141" s="16" t="n">
        <f aca="false">Ringkasan_ODR1!C140</f>
        <v>2.39233569224961</v>
      </c>
      <c r="M141" s="16" t="n">
        <f aca="false">Ringkasan_ODR1!D140</f>
        <v>275.009208433403</v>
      </c>
      <c r="N141" s="12" t="str">
        <f aca="false">Ringkasan_ODR1!M140</f>
        <v>Positive</v>
      </c>
    </row>
    <row r="142" customFormat="false" ht="12.8" hidden="false" customHeight="false" outlineLevel="0" collapsed="false">
      <c r="A142" s="13" t="n">
        <f aca="false">Ringkasan_ODR1!A141</f>
        <v>140</v>
      </c>
      <c r="B142" s="14" t="str">
        <f aca="false">Ringkasan_ODR1!B141</f>
        <v>MOR_GLB</v>
      </c>
      <c r="C142" s="4" t="s">
        <v>171</v>
      </c>
      <c r="D142" s="4" t="s">
        <v>172</v>
      </c>
      <c r="E142" s="12" t="s">
        <v>289</v>
      </c>
      <c r="F142" s="12" t="n">
        <f aca="false">Ringkasan_ODR1!F141</f>
        <v>6</v>
      </c>
      <c r="G142" s="15" t="n">
        <f aca="false">Ringkasan_ODR1!G141</f>
        <v>216.567730503992</v>
      </c>
      <c r="H142" s="15" t="n">
        <f aca="false">Ringkasan_ODR1!H141</f>
        <v>43.7842587881808</v>
      </c>
      <c r="I142" s="15" t="n">
        <f aca="false">Ringkasan_ODR1!I141</f>
        <v>-0.226343005527957</v>
      </c>
      <c r="J142" s="15" t="n">
        <f aca="false">Ringkasan_ODR1!J141</f>
        <v>0.154477618391735</v>
      </c>
      <c r="K142" s="15" t="n">
        <f aca="false">Ringkasan_ODR1!K141</f>
        <v>0.239101317707875</v>
      </c>
      <c r="L142" s="16" t="n">
        <f aca="false">Ringkasan_ODR1!C141</f>
        <v>0.884452736732806</v>
      </c>
      <c r="M142" s="16" t="n">
        <f aca="false">Ringkasan_ODR1!D141</f>
        <v>66.0718229618611</v>
      </c>
      <c r="N142" s="12" t="str">
        <f aca="false">Ringkasan_ODR1!M141</f>
        <v>Negative</v>
      </c>
    </row>
    <row r="143" customFormat="false" ht="12.8" hidden="false" customHeight="false" outlineLevel="0" collapsed="false">
      <c r="C143" s="18"/>
      <c r="D143" s="18"/>
    </row>
    <row r="144" customFormat="false" ht="12.8" hidden="false" customHeight="false" outlineLevel="0" collapsed="false">
      <c r="C144" s="18"/>
      <c r="D144" s="18"/>
    </row>
    <row r="145" customFormat="false" ht="12.8" hidden="false" customHeight="false" outlineLevel="0" collapsed="false">
      <c r="C145" s="18"/>
      <c r="D145" s="18"/>
    </row>
    <row r="146" customFormat="false" ht="12.8" hidden="false" customHeight="false" outlineLevel="0" collapsed="false">
      <c r="C146" s="18"/>
      <c r="D146" s="18"/>
    </row>
    <row r="147" customFormat="false" ht="12.8" hidden="false" customHeight="false" outlineLevel="0" collapsed="false">
      <c r="C147" s="18"/>
      <c r="D147" s="18"/>
    </row>
    <row r="148" customFormat="false" ht="12.8" hidden="false" customHeight="false" outlineLevel="0" collapsed="false">
      <c r="C148" s="18"/>
      <c r="D148" s="18"/>
    </row>
    <row r="149" customFormat="false" ht="12.8" hidden="false" customHeight="false" outlineLevel="0" collapsed="false">
      <c r="C149" s="18"/>
      <c r="D14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6" activeCellId="0" sqref="D36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60" activeCellId="0" sqref="A6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62"/>
    <col collapsed="false" customWidth="true" hidden="false" outlineLevel="0" max="2" min="2" style="0" width="22.91"/>
    <col collapsed="false" customWidth="true" hidden="false" outlineLevel="0" max="3" min="3" style="0" width="30.43"/>
    <col collapsed="false" customWidth="true" hidden="false" outlineLevel="0" max="4" min="4" style="0" width="16.38"/>
    <col collapsed="false" customWidth="true" hidden="false" outlineLevel="0" max="5" min="5" style="0" width="6.41"/>
    <col collapsed="false" customWidth="true" hidden="false" outlineLevel="0" max="6" min="6" style="0" width="4.62"/>
    <col collapsed="false" customWidth="true" hidden="false" outlineLevel="0" max="7" min="7" style="19" width="18.18"/>
    <col collapsed="false" customWidth="true" hidden="false" outlineLevel="0" max="8" min="8" style="19" width="11.46"/>
    <col collapsed="false" customWidth="true" hidden="false" outlineLevel="0" max="10" min="9" style="19" width="9.03"/>
    <col collapsed="false" customWidth="true" hidden="false" outlineLevel="0" max="11" min="11" style="19" width="8.06"/>
    <col collapsed="false" customWidth="true" hidden="false" outlineLevel="0" max="12" min="12" style="20" width="8.68"/>
    <col collapsed="false" customWidth="true" hidden="false" outlineLevel="0" max="13" min="13" style="20" width="9.03"/>
    <col collapsed="false" customWidth="true" hidden="false" outlineLevel="0" max="14" min="14" style="20" width="8.06"/>
    <col collapsed="false" customWidth="true" hidden="false" outlineLevel="0" max="15" min="15" style="6" width="14.58"/>
    <col collapsed="false" customWidth="true" hidden="false" outlineLevel="0" max="16" min="16" style="6" width="9.51"/>
    <col collapsed="false" customWidth="true" hidden="false" outlineLevel="0" max="17" min="17" style="0" width="20.3"/>
    <col collapsed="false" customWidth="true" hidden="false" outlineLevel="0" max="18" min="18" style="0" width="18.84"/>
    <col collapsed="false" customWidth="true" hidden="false" outlineLevel="0" max="19" min="19" style="0" width="17.05"/>
  </cols>
  <sheetData>
    <row r="1" customFormat="false" ht="12.8" hidden="false" customHeight="false" outlineLevel="0" collapsed="false">
      <c r="G1" s="19" t="s">
        <v>277</v>
      </c>
      <c r="K1" s="0"/>
      <c r="O1" s="19" t="s">
        <v>278</v>
      </c>
      <c r="Q1" s="0" t="s">
        <v>290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279</v>
      </c>
      <c r="D2" s="0" t="s">
        <v>3</v>
      </c>
      <c r="E2" s="0" t="s">
        <v>280</v>
      </c>
      <c r="F2" s="0" t="s">
        <v>281</v>
      </c>
      <c r="G2" s="19" t="s">
        <v>282</v>
      </c>
      <c r="H2" s="19" t="s">
        <v>283</v>
      </c>
      <c r="I2" s="19" t="s">
        <v>284</v>
      </c>
      <c r="J2" s="19" t="s">
        <v>285</v>
      </c>
      <c r="K2" s="19" t="s">
        <v>291</v>
      </c>
      <c r="L2" s="20" t="s">
        <v>284</v>
      </c>
      <c r="M2" s="20" t="s">
        <v>285</v>
      </c>
      <c r="N2" s="20" t="s">
        <v>291</v>
      </c>
      <c r="O2" s="6" t="s">
        <v>286</v>
      </c>
      <c r="P2" s="6" t="s">
        <v>287</v>
      </c>
      <c r="Q2" s="0" t="s">
        <v>292</v>
      </c>
      <c r="R2" s="0" t="s">
        <v>293</v>
      </c>
      <c r="S2" s="0" t="s">
        <v>294</v>
      </c>
    </row>
    <row r="3" customFormat="false" ht="12.8" hidden="false" customHeight="false" outlineLevel="0" collapsed="false">
      <c r="A3" s="13" t="n">
        <f aca="false">Ringkasan_ORD2!A2</f>
        <v>1</v>
      </c>
      <c r="B3" s="21" t="str">
        <f aca="false">Ringkasan_ORD2!B2</f>
        <v>Y1PRF_STG_BW</v>
      </c>
      <c r="C3" s="3" t="s">
        <v>5</v>
      </c>
      <c r="D3" s="3" t="s">
        <v>6</v>
      </c>
      <c r="E3" s="13" t="s">
        <v>295</v>
      </c>
      <c r="F3" s="13" t="n">
        <f aca="false">Ringkasan_ORD2!F2</f>
        <v>82</v>
      </c>
      <c r="G3" s="19" t="n">
        <f aca="false">Ringkasan_ORD2!G2</f>
        <v>911.667980191373</v>
      </c>
      <c r="H3" s="19" t="n">
        <f aca="false">Ringkasan_ORD2!H2</f>
        <v>43.619995804444</v>
      </c>
      <c r="I3" s="19" t="n">
        <f aca="false">Ringkasan_ORD2!I2</f>
        <v>0.285594978509639</v>
      </c>
      <c r="J3" s="19" t="n">
        <f aca="false">Ringkasan_ORD2!J2</f>
        <v>0.0845669483731481</v>
      </c>
      <c r="K3" s="19" t="n">
        <f aca="false">Ringkasan_ORD2!K2</f>
        <v>0.00135068479708398</v>
      </c>
      <c r="L3" s="20" t="n">
        <f aca="false">Ringkasan_ORD2!M2</f>
        <v>-0.000423792928320633</v>
      </c>
      <c r="M3" s="20" t="n">
        <f aca="false">Ringkasan_ORD2!N2</f>
        <v>0.000152252067921281</v>
      </c>
      <c r="N3" s="20" t="n">
        <f aca="false">Ringkasan_ORD2!O2</f>
        <v>0.00735713313278235</v>
      </c>
      <c r="O3" s="16" t="n">
        <f aca="false">Ringkasan_ORD2!C2</f>
        <v>1.81649112876616</v>
      </c>
      <c r="P3" s="16" t="n">
        <f aca="false">Ringkasan_ORD2!D2</f>
        <v>941.744767059027</v>
      </c>
      <c r="Q3" s="6" t="str">
        <f aca="false">Ringkasan_ORD2!AB2</f>
        <v>Maximum</v>
      </c>
      <c r="R3" s="6" t="n">
        <f aca="false">Ringkasan_ORD2!Z2</f>
        <v>336.951090289977</v>
      </c>
      <c r="S3" s="6" t="n">
        <f aca="false">Ringkasan_ORD2!AA2</f>
        <v>959.783749886456</v>
      </c>
    </row>
    <row r="4" customFormat="false" ht="12.8" hidden="false" customHeight="false" outlineLevel="0" collapsed="false">
      <c r="A4" s="13" t="n">
        <f aca="false">Ringkasan_ORD2!A3</f>
        <v>2</v>
      </c>
      <c r="B4" s="21" t="str">
        <f aca="false">Ringkasan_ORD2!B3</f>
        <v>Y2PRF_STG_ADG</v>
      </c>
      <c r="C4" s="3" t="s">
        <v>8</v>
      </c>
      <c r="D4" s="3" t="s">
        <v>9</v>
      </c>
      <c r="E4" s="13" t="s">
        <v>295</v>
      </c>
      <c r="F4" s="13" t="n">
        <f aca="false">Ringkasan_ORD2!F3</f>
        <v>82</v>
      </c>
      <c r="G4" s="19" t="n">
        <f aca="false">Ringkasan_ORD2!G3</f>
        <v>38.4796060103687</v>
      </c>
      <c r="H4" s="19" t="n">
        <f aca="false">Ringkasan_ORD2!H3</f>
        <v>1.89678667847977</v>
      </c>
      <c r="I4" s="19" t="n">
        <f aca="false">Ringkasan_ORD2!I3</f>
        <v>0.012360617568044</v>
      </c>
      <c r="J4" s="19" t="n">
        <f aca="false">Ringkasan_ORD2!J3</f>
        <v>0.00430526007263901</v>
      </c>
      <c r="K4" s="19" t="n">
        <f aca="false">Ringkasan_ORD2!K3</f>
        <v>0.00579790451141728</v>
      </c>
      <c r="L4" s="20" t="n">
        <f aca="false">Ringkasan_ORD2!M3</f>
        <v>-1.78841320563613E-005</v>
      </c>
      <c r="M4" s="20" t="n">
        <f aca="false">Ringkasan_ORD2!N3</f>
        <v>7.75254632136974E-006</v>
      </c>
      <c r="N4" s="20" t="n">
        <f aca="false">Ringkasan_ORD2!O3</f>
        <v>0.0248532862591067</v>
      </c>
      <c r="O4" s="16" t="n">
        <f aca="false">Ringkasan_ORD2!C3</f>
        <v>1.99102630837707</v>
      </c>
      <c r="P4" s="16" t="n">
        <f aca="false">Ringkasan_ORD2!D3</f>
        <v>445.506014872932</v>
      </c>
      <c r="Q4" s="6" t="str">
        <f aca="false">Ringkasan_ORD2!AB3</f>
        <v>Maximum</v>
      </c>
      <c r="R4" s="6" t="n">
        <f aca="false">Ringkasan_ORD2!Z3</f>
        <v>345.574991536908</v>
      </c>
      <c r="S4" s="6" t="n">
        <f aca="false">Ringkasan_ORD2!AA3</f>
        <v>40.6153661661026</v>
      </c>
    </row>
    <row r="5" customFormat="false" ht="12.8" hidden="false" customHeight="false" outlineLevel="0" collapsed="false">
      <c r="A5" s="13" t="n">
        <f aca="false">Ringkasan_ORD2!A4</f>
        <v>3</v>
      </c>
      <c r="B5" s="21" t="str">
        <f aca="false">Ringkasan_ORD2!B4</f>
        <v>Y3PRF_STG_DFI</v>
      </c>
      <c r="C5" s="3" t="s">
        <v>11</v>
      </c>
      <c r="D5" s="3" t="s">
        <v>9</v>
      </c>
      <c r="E5" s="13" t="s">
        <v>295</v>
      </c>
      <c r="F5" s="13" t="n">
        <f aca="false">Ringkasan_ORD2!F4</f>
        <v>82</v>
      </c>
      <c r="G5" s="19" t="n">
        <f aca="false">Ringkasan_ORD2!G4</f>
        <v>57.2208023547909</v>
      </c>
      <c r="H5" s="19" t="n">
        <f aca="false">Ringkasan_ORD2!H4</f>
        <v>2.68343216950406</v>
      </c>
      <c r="I5" s="19" t="n">
        <f aca="false">Ringkasan_ORD2!I4</f>
        <v>-0.00305624885143064</v>
      </c>
      <c r="J5" s="19" t="n">
        <f aca="false">Ringkasan_ORD2!J4</f>
        <v>0.00384013577601562</v>
      </c>
      <c r="K5" s="19" t="n">
        <f aca="false">Ringkasan_ORD2!K4</f>
        <v>0.429529305313179</v>
      </c>
      <c r="L5" s="20" t="n">
        <f aca="false">Ringkasan_ORD2!M4</f>
        <v>6.7231322819024E-006</v>
      </c>
      <c r="M5" s="20" t="n">
        <f aca="false">Ringkasan_ORD2!N4</f>
        <v>6.91207703889555E-006</v>
      </c>
      <c r="N5" s="20" t="n">
        <f aca="false">Ringkasan_ORD2!O4</f>
        <v>0.334978532792708</v>
      </c>
      <c r="O5" s="16" t="n">
        <f aca="false">Ringkasan_ORD2!C4</f>
        <v>1.75802151392761</v>
      </c>
      <c r="P5" s="16" t="n">
        <f aca="false">Ringkasan_ORD2!D4</f>
        <v>449.847782722241</v>
      </c>
      <c r="Q5" s="6" t="str">
        <f aca="false">Ringkasan_ORD2!AB4</f>
        <v>Minimum</v>
      </c>
      <c r="R5" s="6" t="n">
        <f aca="false">Ringkasan_ORD2!Z4</f>
        <v>227.293523560259</v>
      </c>
      <c r="S5" s="6" t="n">
        <f aca="false">Ringkasan_ORD2!AA4</f>
        <v>56.8734695696316</v>
      </c>
    </row>
    <row r="6" customFormat="false" ht="12.8" hidden="false" customHeight="false" outlineLevel="0" collapsed="false">
      <c r="A6" s="13" t="n">
        <f aca="false">Ringkasan_ORD2!A5</f>
        <v>4</v>
      </c>
      <c r="B6" s="21" t="str">
        <f aca="false">Ringkasan_ORD2!B5</f>
        <v>Y4PRF_STG_FCR</v>
      </c>
      <c r="C6" s="3" t="s">
        <v>13</v>
      </c>
      <c r="D6" s="3"/>
      <c r="E6" s="13" t="s">
        <v>295</v>
      </c>
      <c r="F6" s="13" t="n">
        <f aca="false">Ringkasan_ORD2!F5</f>
        <v>82</v>
      </c>
      <c r="G6" s="19" t="n">
        <f aca="false">Ringkasan_ORD2!G5</f>
        <v>1.5221024476112</v>
      </c>
      <c r="H6" s="19" t="n">
        <f aca="false">Ringkasan_ORD2!H5</f>
        <v>0.0396085317536139</v>
      </c>
      <c r="I6" s="19" t="n">
        <f aca="false">Ringkasan_ORD2!I5</f>
        <v>-0.0005457338548961</v>
      </c>
      <c r="J6" s="19" t="n">
        <f aca="false">Ringkasan_ORD2!J5</f>
        <v>0.000167821897221371</v>
      </c>
      <c r="K6" s="19" t="n">
        <f aca="false">Ringkasan_ORD2!K5</f>
        <v>0.00196086526067522</v>
      </c>
      <c r="L6" s="20" t="n">
        <f aca="false">Ringkasan_ORD2!M5</f>
        <v>8.09414009546504E-007</v>
      </c>
      <c r="M6" s="20" t="n">
        <f aca="false">Ringkasan_ORD2!N5</f>
        <v>3.02743436460582E-007</v>
      </c>
      <c r="N6" s="20" t="n">
        <f aca="false">Ringkasan_ORD2!O5</f>
        <v>0.00985944855198389</v>
      </c>
      <c r="O6" s="16" t="n">
        <f aca="false">Ringkasan_ORD2!C5</f>
        <v>1.7116746006875</v>
      </c>
      <c r="P6" s="16" t="n">
        <f aca="false">Ringkasan_ORD2!D5</f>
        <v>-117.924251887346</v>
      </c>
      <c r="Q6" s="6" t="str">
        <f aca="false">Ringkasan_ORD2!AB5</f>
        <v>Minimum</v>
      </c>
      <c r="R6" s="6" t="n">
        <f aca="false">Ringkasan_ORD2!Z5</f>
        <v>337.11663528153</v>
      </c>
      <c r="S6" s="6" t="n">
        <f aca="false">Ringkasan_ORD2!AA5</f>
        <v>1.4301144671503</v>
      </c>
    </row>
    <row r="7" customFormat="false" ht="12.8" hidden="false" customHeight="false" outlineLevel="0" collapsed="false">
      <c r="A7" s="13" t="n">
        <f aca="false">Ringkasan_ORD2!A6</f>
        <v>5</v>
      </c>
      <c r="B7" s="21" t="str">
        <f aca="false">Ringkasan_ORD2!B6</f>
        <v>Y5PRF_FNS_BW</v>
      </c>
      <c r="C7" s="3" t="s">
        <v>5</v>
      </c>
      <c r="D7" s="3" t="s">
        <v>6</v>
      </c>
      <c r="E7" s="13" t="s">
        <v>295</v>
      </c>
      <c r="F7" s="13" t="n">
        <f aca="false">Ringkasan_ORD2!F6</f>
        <v>73</v>
      </c>
      <c r="G7" s="19" t="n">
        <f aca="false">Ringkasan_ORD2!G6</f>
        <v>2102.04452228392</v>
      </c>
      <c r="H7" s="19" t="n">
        <f aca="false">Ringkasan_ORD2!H6</f>
        <v>98.3509909385272</v>
      </c>
      <c r="I7" s="19" t="n">
        <f aca="false">Ringkasan_ORD2!I6</f>
        <v>0.898479178919786</v>
      </c>
      <c r="J7" s="19" t="n">
        <f aca="false">Ringkasan_ORD2!J6</f>
        <v>0.145518552106616</v>
      </c>
      <c r="K7" s="19" t="n">
        <f aca="false">Ringkasan_ORD2!K6</f>
        <v>1.26003423801077E-007</v>
      </c>
      <c r="L7" s="20" t="n">
        <f aca="false">Ringkasan_ORD2!M6</f>
        <v>-0.00127650532253951</v>
      </c>
      <c r="M7" s="20" t="n">
        <f aca="false">Ringkasan_ORD2!N6</f>
        <v>0.000261861407572479</v>
      </c>
      <c r="N7" s="20" t="n">
        <f aca="false">Ringkasan_ORD2!O6</f>
        <v>1.18714157148126E-005</v>
      </c>
      <c r="O7" s="16" t="n">
        <f aca="false">Ringkasan_ORD2!C6</f>
        <v>1.64044755586112</v>
      </c>
      <c r="P7" s="16" t="n">
        <f aca="false">Ringkasan_ORD2!D6</f>
        <v>926.518551244525</v>
      </c>
      <c r="Q7" s="6" t="str">
        <f aca="false">Ringkasan_ORD2!AB6</f>
        <v>Maximum</v>
      </c>
      <c r="R7" s="6" t="n">
        <f aca="false">Ringkasan_ORD2!Z6</f>
        <v>351.929272465676</v>
      </c>
      <c r="S7" s="6" t="n">
        <f aca="false">Ringkasan_ORD2!AA6</f>
        <v>2260.14508416532</v>
      </c>
    </row>
    <row r="8" customFormat="false" ht="12.8" hidden="false" customHeight="false" outlineLevel="0" collapsed="false">
      <c r="A8" s="13" t="n">
        <f aca="false">Ringkasan_ORD2!A7</f>
        <v>6</v>
      </c>
      <c r="B8" s="21" t="str">
        <f aca="false">Ringkasan_ORD2!B7</f>
        <v>Y6PRF_FNS_ADG</v>
      </c>
      <c r="C8" s="3" t="s">
        <v>8</v>
      </c>
      <c r="D8" s="3" t="s">
        <v>9</v>
      </c>
      <c r="E8" s="13" t="s">
        <v>295</v>
      </c>
      <c r="F8" s="13" t="n">
        <f aca="false">Ringkasan_ORD2!F7</f>
        <v>73</v>
      </c>
      <c r="G8" s="19" t="n">
        <f aca="false">Ringkasan_ORD2!G7</f>
        <v>70.7182842788641</v>
      </c>
      <c r="H8" s="19" t="n">
        <f aca="false">Ringkasan_ORD2!H7</f>
        <v>2.61409309712425</v>
      </c>
      <c r="I8" s="19" t="n">
        <f aca="false">Ringkasan_ORD2!I7</f>
        <v>0.0326861339949515</v>
      </c>
      <c r="J8" s="19" t="n">
        <f aca="false">Ringkasan_ORD2!J7</f>
        <v>0.00599813634544317</v>
      </c>
      <c r="K8" s="19" t="n">
        <f aca="false">Ringkasan_ORD2!K7</f>
        <v>1.62986585383426E-006</v>
      </c>
      <c r="L8" s="20" t="n">
        <f aca="false">Ringkasan_ORD2!M7</f>
        <v>-4.53976793662611E-005</v>
      </c>
      <c r="M8" s="20" t="n">
        <f aca="false">Ringkasan_ORD2!N7</f>
        <v>1.07967604770641E-005</v>
      </c>
      <c r="N8" s="20" t="n">
        <f aca="false">Ringkasan_ORD2!O7</f>
        <v>0.000110585558914212</v>
      </c>
      <c r="O8" s="16" t="n">
        <f aca="false">Ringkasan_ORD2!C7</f>
        <v>1.31415519391423</v>
      </c>
      <c r="P8" s="16" t="n">
        <f aca="false">Ringkasan_ORD2!D7</f>
        <v>441.557945806299</v>
      </c>
      <c r="Q8" s="6" t="str">
        <f aca="false">Ringkasan_ORD2!AB7</f>
        <v>Maximum</v>
      </c>
      <c r="R8" s="6" t="n">
        <f aca="false">Ringkasan_ORD2!Z7</f>
        <v>359.997850674757</v>
      </c>
      <c r="S8" s="6" t="n">
        <f aca="false">Ringkasan_ORD2!AA7</f>
        <v>76.6017532713889</v>
      </c>
    </row>
    <row r="9" customFormat="false" ht="12.8" hidden="false" customHeight="false" outlineLevel="0" collapsed="false">
      <c r="A9" s="13" t="n">
        <f aca="false">Ringkasan_ORD2!A8</f>
        <v>7</v>
      </c>
      <c r="B9" s="21" t="str">
        <f aca="false">Ringkasan_ORD2!B8</f>
        <v>Y7PRF_FNS_DFI</v>
      </c>
      <c r="C9" s="3" t="s">
        <v>11</v>
      </c>
      <c r="D9" s="3" t="s">
        <v>9</v>
      </c>
      <c r="E9" s="13" t="s">
        <v>295</v>
      </c>
      <c r="F9" s="13" t="n">
        <f aca="false">Ringkasan_ORD2!F8</f>
        <v>73</v>
      </c>
      <c r="G9" s="19" t="n">
        <f aca="false">Ringkasan_ORD2!G8</f>
        <v>150.040170164769</v>
      </c>
      <c r="H9" s="19" t="n">
        <f aca="false">Ringkasan_ORD2!H8</f>
        <v>4.3146940450066</v>
      </c>
      <c r="I9" s="19" t="n">
        <f aca="false">Ringkasan_ORD2!I8</f>
        <v>0.00578095267141846</v>
      </c>
      <c r="J9" s="19" t="n">
        <f aca="false">Ringkasan_ORD2!J8</f>
        <v>0.00760753521469435</v>
      </c>
      <c r="K9" s="19" t="n">
        <f aca="false">Ringkasan_ORD2!K8</f>
        <v>0.450956187875373</v>
      </c>
      <c r="L9" s="20" t="n">
        <f aca="false">Ringkasan_ORD2!M8</f>
        <v>-6.00304520337389E-006</v>
      </c>
      <c r="M9" s="20" t="n">
        <f aca="false">Ringkasan_ORD2!N8</f>
        <v>1.36909613211298E-005</v>
      </c>
      <c r="N9" s="20" t="n">
        <f aca="false">Ringkasan_ORD2!O8</f>
        <v>0.662974387272221</v>
      </c>
      <c r="O9" s="16" t="n">
        <f aca="false">Ringkasan_ORD2!C8</f>
        <v>1.68612189411585</v>
      </c>
      <c r="P9" s="16" t="n">
        <f aca="false">Ringkasan_ORD2!D8</f>
        <v>487.90839349116</v>
      </c>
      <c r="Q9" s="6" t="str">
        <f aca="false">Ringkasan_ORD2!AB8</f>
        <v>Maximum</v>
      </c>
      <c r="R9" s="6" t="n">
        <f aca="false">Ringkasan_ORD2!Z8</f>
        <v>481.501677529381</v>
      </c>
      <c r="S9" s="6" t="n">
        <f aca="false">Ringkasan_ORD2!AA8</f>
        <v>151.431939369272</v>
      </c>
    </row>
    <row r="10" customFormat="false" ht="12.8" hidden="false" customHeight="false" outlineLevel="0" collapsed="false">
      <c r="A10" s="13" t="n">
        <f aca="false">Ringkasan_ORD2!A9</f>
        <v>8</v>
      </c>
      <c r="B10" s="21" t="str">
        <f aca="false">Ringkasan_ORD2!B9</f>
        <v>Y8PRF_FNS_FCR</v>
      </c>
      <c r="C10" s="3" t="s">
        <v>13</v>
      </c>
      <c r="D10" s="3"/>
      <c r="E10" s="13" t="s">
        <v>295</v>
      </c>
      <c r="F10" s="13" t="n">
        <f aca="false">Ringkasan_ORD2!F9</f>
        <v>73</v>
      </c>
      <c r="G10" s="19" t="n">
        <f aca="false">Ringkasan_ORD2!G9</f>
        <v>2.14877162064539</v>
      </c>
      <c r="H10" s="19" t="n">
        <f aca="false">Ringkasan_ORD2!H9</f>
        <v>0.0673765746935797</v>
      </c>
      <c r="I10" s="19" t="n">
        <f aca="false">Ringkasan_ORD2!I9</f>
        <v>-0.00106462913050891</v>
      </c>
      <c r="J10" s="19" t="n">
        <f aca="false">Ringkasan_ORD2!J9</f>
        <v>0.000241779610500547</v>
      </c>
      <c r="K10" s="19" t="n">
        <f aca="false">Ringkasan_ORD2!K9</f>
        <v>5.77500119471616E-005</v>
      </c>
      <c r="L10" s="20" t="n">
        <f aca="false">Ringkasan_ORD2!M9</f>
        <v>1.48144531911688E-006</v>
      </c>
      <c r="M10" s="20" t="n">
        <f aca="false">Ringkasan_ORD2!N9</f>
        <v>4.35525497190729E-007</v>
      </c>
      <c r="N10" s="20" t="n">
        <f aca="false">Ringkasan_ORD2!O9</f>
        <v>0.00134214339329358</v>
      </c>
      <c r="O10" s="16" t="n">
        <f aca="false">Ringkasan_ORD2!C9</f>
        <v>1.82817458851882</v>
      </c>
      <c r="P10" s="16" t="n">
        <f aca="false">Ringkasan_ORD2!D9</f>
        <v>-47.1449254437138</v>
      </c>
      <c r="Q10" s="6" t="str">
        <f aca="false">Ringkasan_ORD2!AB9</f>
        <v>Minimum</v>
      </c>
      <c r="R10" s="6" t="n">
        <f aca="false">Ringkasan_ORD2!Z9</f>
        <v>359.32110242974</v>
      </c>
      <c r="S10" s="6" t="n">
        <f aca="false">Ringkasan_ORD2!AA9</f>
        <v>1.95749976421875</v>
      </c>
    </row>
    <row r="11" customFormat="false" ht="12.8" hidden="false" customHeight="false" outlineLevel="0" collapsed="false">
      <c r="A11" s="13" t="n">
        <f aca="false">Ringkasan_ORD2!A10</f>
        <v>9</v>
      </c>
      <c r="B11" s="21" t="str">
        <f aca="false">Ringkasan_ORD2!B10</f>
        <v>Y9PRF_TTL_BW</v>
      </c>
      <c r="C11" s="3" t="s">
        <v>5</v>
      </c>
      <c r="D11" s="3" t="s">
        <v>6</v>
      </c>
      <c r="E11" s="13" t="s">
        <v>295</v>
      </c>
      <c r="F11" s="13" t="n">
        <f aca="false">Ringkasan_ORD2!F10</f>
        <v>101</v>
      </c>
      <c r="G11" s="19" t="n">
        <f aca="false">Ringkasan_ORD2!G10</f>
        <v>1752.40917089325</v>
      </c>
      <c r="H11" s="19" t="n">
        <f aca="false">Ringkasan_ORD2!H10</f>
        <v>115.042765183734</v>
      </c>
      <c r="I11" s="19" t="n">
        <f aca="false">Ringkasan_ORD2!I10</f>
        <v>1.04172105914801</v>
      </c>
      <c r="J11" s="19" t="n">
        <f aca="false">Ringkasan_ORD2!J10</f>
        <v>0.144476719272492</v>
      </c>
      <c r="K11" s="19" t="n">
        <f aca="false">Ringkasan_ORD2!K10</f>
        <v>7.36540381100011E-010</v>
      </c>
      <c r="L11" s="20" t="n">
        <f aca="false">Ringkasan_ORD2!M10</f>
        <v>-0.00148415171445857</v>
      </c>
      <c r="M11" s="20" t="n">
        <f aca="false">Ringkasan_ORD2!N10</f>
        <v>0.00026740040182409</v>
      </c>
      <c r="N11" s="20" t="n">
        <f aca="false">Ringkasan_ORD2!O10</f>
        <v>5.64779870002642E-007</v>
      </c>
      <c r="O11" s="16" t="n">
        <f aca="false">Ringkasan_ORD2!C10</f>
        <v>1.62774723978433</v>
      </c>
      <c r="P11" s="16" t="n">
        <f aca="false">Ringkasan_ORD2!D10</f>
        <v>1330.3366462595</v>
      </c>
      <c r="Q11" s="6" t="str">
        <f aca="false">Ringkasan_ORD2!AB10</f>
        <v>Maximum</v>
      </c>
      <c r="R11" s="6" t="n">
        <f aca="false">Ringkasan_ORD2!Z10</f>
        <v>350.948305688559</v>
      </c>
      <c r="S11" s="6" t="n">
        <f aca="false">Ringkasan_ORD2!AA10</f>
        <v>1935.20429124729</v>
      </c>
    </row>
    <row r="12" customFormat="false" ht="12.8" hidden="false" customHeight="false" outlineLevel="0" collapsed="false">
      <c r="A12" s="13" t="n">
        <f aca="false">Ringkasan_ORD2!A11</f>
        <v>10</v>
      </c>
      <c r="B12" s="21" t="str">
        <f aca="false">Ringkasan_ORD2!B11</f>
        <v>Y10PRF_TTL_ADG</v>
      </c>
      <c r="C12" s="3" t="s">
        <v>8</v>
      </c>
      <c r="D12" s="3" t="s">
        <v>9</v>
      </c>
      <c r="E12" s="13" t="s">
        <v>295</v>
      </c>
      <c r="F12" s="13" t="n">
        <f aca="false">Ringkasan_ORD2!F11</f>
        <v>106</v>
      </c>
      <c r="G12" s="19" t="n">
        <f aca="false">Ringkasan_ORD2!G11</f>
        <v>54.3904173858908</v>
      </c>
      <c r="H12" s="19" t="n">
        <f aca="false">Ringkasan_ORD2!H11</f>
        <v>4.46000198673035</v>
      </c>
      <c r="I12" s="19" t="n">
        <f aca="false">Ringkasan_ORD2!I11</f>
        <v>0.0272919602461181</v>
      </c>
      <c r="J12" s="19" t="n">
        <f aca="false">Ringkasan_ORD2!J11</f>
        <v>0.00388232376770668</v>
      </c>
      <c r="K12" s="19" t="n">
        <f aca="false">Ringkasan_ORD2!K11</f>
        <v>1.17465792060525E-009</v>
      </c>
      <c r="L12" s="20" t="n">
        <f aca="false">Ringkasan_ORD2!M11</f>
        <v>-3.31182396894182E-005</v>
      </c>
      <c r="M12" s="20" t="n">
        <f aca="false">Ringkasan_ORD2!N11</f>
        <v>7.26803954500959E-006</v>
      </c>
      <c r="N12" s="20" t="n">
        <f aca="false">Ringkasan_ORD2!O11</f>
        <v>2.18164400909033E-005</v>
      </c>
      <c r="O12" s="16" t="n">
        <f aca="false">Ringkasan_ORD2!C11</f>
        <v>1.44815440166898</v>
      </c>
      <c r="P12" s="16" t="n">
        <f aca="false">Ringkasan_ORD2!D11</f>
        <v>656.984142447826</v>
      </c>
      <c r="Q12" s="6" t="str">
        <f aca="false">Ringkasan_ORD2!AB11</f>
        <v>Maximum</v>
      </c>
      <c r="R12" s="6" t="n">
        <f aca="false">Ringkasan_ORD2!Z11</f>
        <v>412.038207677419</v>
      </c>
      <c r="S12" s="6" t="n">
        <f aca="false">Ringkasan_ORD2!AA11</f>
        <v>60.0130825777977</v>
      </c>
    </row>
    <row r="13" customFormat="false" ht="12.8" hidden="false" customHeight="false" outlineLevel="0" collapsed="false">
      <c r="A13" s="13" t="n">
        <f aca="false">Ringkasan_ORD2!A12</f>
        <v>11</v>
      </c>
      <c r="B13" s="21" t="str">
        <f aca="false">Ringkasan_ORD2!B12</f>
        <v>Y11PRF_TTL_DFI</v>
      </c>
      <c r="C13" s="3" t="s">
        <v>11</v>
      </c>
      <c r="D13" s="3" t="s">
        <v>9</v>
      </c>
      <c r="E13" s="13" t="s">
        <v>295</v>
      </c>
      <c r="F13" s="13" t="n">
        <f aca="false">Ringkasan_ORD2!F12</f>
        <v>104</v>
      </c>
      <c r="G13" s="19" t="n">
        <f aca="false">Ringkasan_ORD2!G12</f>
        <v>102.016351038451</v>
      </c>
      <c r="H13" s="19" t="n">
        <f aca="false">Ringkasan_ORD2!H12</f>
        <v>8.81566002806046</v>
      </c>
      <c r="I13" s="19" t="n">
        <f aca="false">Ringkasan_ORD2!I12</f>
        <v>0.00506023707773246</v>
      </c>
      <c r="J13" s="19" t="n">
        <f aca="false">Ringkasan_ORD2!J12</f>
        <v>0.00371267739365987</v>
      </c>
      <c r="K13" s="19" t="n">
        <f aca="false">Ringkasan_ORD2!K12</f>
        <v>0.177391004609362</v>
      </c>
      <c r="L13" s="20" t="n">
        <f aca="false">Ringkasan_ORD2!M12</f>
        <v>-4.62177567254429E-006</v>
      </c>
      <c r="M13" s="20" t="n">
        <f aca="false">Ringkasan_ORD2!N12</f>
        <v>6.88146772262234E-006</v>
      </c>
      <c r="N13" s="20" t="n">
        <f aca="false">Ringkasan_ORD2!O12</f>
        <v>0.504096921683707</v>
      </c>
      <c r="O13" s="16" t="n">
        <f aca="false">Ringkasan_ORD2!C12</f>
        <v>1.77752445103442</v>
      </c>
      <c r="P13" s="16" t="n">
        <f aca="false">Ringkasan_ORD2!D12</f>
        <v>678.529175182012</v>
      </c>
      <c r="Q13" s="6" t="str">
        <f aca="false">Ringkasan_ORD2!AB12</f>
        <v>Maximum</v>
      </c>
      <c r="R13" s="6" t="n">
        <f aca="false">Ringkasan_ORD2!Z12</f>
        <v>547.434301906176</v>
      </c>
      <c r="S13" s="6" t="n">
        <f aca="false">Ringkasan_ORD2!AA12</f>
        <v>103.401424714515</v>
      </c>
    </row>
    <row r="14" customFormat="false" ht="12.8" hidden="false" customHeight="false" outlineLevel="0" collapsed="false">
      <c r="A14" s="13" t="n">
        <f aca="false">Ringkasan_ORD2!A13</f>
        <v>12</v>
      </c>
      <c r="B14" s="21" t="str">
        <f aca="false">Ringkasan_ORD2!B13</f>
        <v>Y12PRF_TTL_FCR</v>
      </c>
      <c r="C14" s="3" t="s">
        <v>13</v>
      </c>
      <c r="D14" s="3"/>
      <c r="E14" s="13" t="s">
        <v>295</v>
      </c>
      <c r="F14" s="13" t="n">
        <f aca="false">Ringkasan_ORD2!F13</f>
        <v>104</v>
      </c>
      <c r="G14" s="19" t="n">
        <f aca="false">Ringkasan_ORD2!G13</f>
        <v>1.90403671032331</v>
      </c>
      <c r="H14" s="19" t="n">
        <f aca="false">Ringkasan_ORD2!H13</f>
        <v>0.0585100411512739</v>
      </c>
      <c r="I14" s="19" t="n">
        <f aca="false">Ringkasan_ORD2!I13</f>
        <v>-0.000932904245043977</v>
      </c>
      <c r="J14" s="19" t="n">
        <f aca="false">Ringkasan_ORD2!J13</f>
        <v>0.000155430094374405</v>
      </c>
      <c r="K14" s="19" t="n">
        <f aca="false">Ringkasan_ORD2!K13</f>
        <v>8.43233376407289E-008</v>
      </c>
      <c r="L14" s="20" t="n">
        <f aca="false">Ringkasan_ORD2!M13</f>
        <v>1.25629981820791E-006</v>
      </c>
      <c r="M14" s="20" t="n">
        <f aca="false">Ringkasan_ORD2!N13</f>
        <v>2.8836387268705E-007</v>
      </c>
      <c r="N14" s="20" t="n">
        <f aca="false">Ringkasan_ORD2!O13</f>
        <v>4.567215446531E-005</v>
      </c>
      <c r="O14" s="16" t="n">
        <f aca="false">Ringkasan_ORD2!C13</f>
        <v>1.69435952966678</v>
      </c>
      <c r="P14" s="16" t="n">
        <f aca="false">Ringkasan_ORD2!D13</f>
        <v>-106.76803797227</v>
      </c>
      <c r="Q14" s="6" t="str">
        <f aca="false">Ringkasan_ORD2!AB13</f>
        <v>Minimum</v>
      </c>
      <c r="R14" s="6" t="n">
        <f aca="false">Ringkasan_ORD2!Z13</f>
        <v>371.290448157013</v>
      </c>
      <c r="S14" s="6" t="n">
        <f aca="false">Ringkasan_ORD2!AA13</f>
        <v>1.73084749270833</v>
      </c>
    </row>
    <row r="15" customFormat="false" ht="12.8" hidden="false" customHeight="false" outlineLevel="0" collapsed="false">
      <c r="A15" s="13" t="n">
        <f aca="false">Ringkasan_ORD2!A14</f>
        <v>13</v>
      </c>
      <c r="B15" s="21" t="str">
        <f aca="false">Ringkasan_ORD2!B14</f>
        <v>Y13PRF_TTL_MRT</v>
      </c>
      <c r="C15" s="0" t="s">
        <v>23</v>
      </c>
      <c r="D15" s="0" t="s">
        <v>24</v>
      </c>
      <c r="E15" s="13" t="s">
        <v>295</v>
      </c>
      <c r="F15" s="13" t="n">
        <f aca="false">Ringkasan_ORD2!F14</f>
        <v>17</v>
      </c>
      <c r="G15" s="19" t="n">
        <f aca="false">Ringkasan_ORD2!G14</f>
        <v>13.1397929437987</v>
      </c>
      <c r="H15" s="19" t="n">
        <f aca="false">Ringkasan_ORD2!H14</f>
        <v>6.02022562958923</v>
      </c>
      <c r="I15" s="19" t="n">
        <f aca="false">Ringkasan_ORD2!I14</f>
        <v>-0.276484168264407</v>
      </c>
      <c r="J15" s="19" t="n">
        <f aca="false">Ringkasan_ORD2!J14</f>
        <v>0.0327378934759386</v>
      </c>
      <c r="K15" s="19" t="n">
        <f aca="false">Ringkasan_ORD2!K14</f>
        <v>1.43214877090577E-005</v>
      </c>
      <c r="L15" s="20" t="n">
        <f aca="false">Ringkasan_ORD2!M14</f>
        <v>0.00089798708768167</v>
      </c>
      <c r="M15" s="20" t="n">
        <f aca="false">Ringkasan_ORD2!N14</f>
        <v>0.00012695242318316</v>
      </c>
      <c r="N15" s="20" t="n">
        <f aca="false">Ringkasan_ORD2!O14</f>
        <v>5.8341684535984E-005</v>
      </c>
      <c r="O15" s="16" t="n">
        <f aca="false">Ringkasan_ORD2!C14</f>
        <v>0.915411372100495</v>
      </c>
      <c r="P15" s="16" t="n">
        <f aca="false">Ringkasan_ORD2!D14</f>
        <v>106.689771607316</v>
      </c>
      <c r="Q15" s="6" t="str">
        <f aca="false">Ringkasan_ORD2!AB14</f>
        <v>Minimum</v>
      </c>
      <c r="R15" s="6" t="n">
        <f aca="false">Ringkasan_ORD2!Z14</f>
        <v>153.946627995624</v>
      </c>
      <c r="S15" s="6" t="n">
        <f aca="false">Ringkasan_ORD2!AA14</f>
        <v>-8.14210975544134</v>
      </c>
    </row>
    <row r="16" customFormat="false" ht="12.8" hidden="false" customHeight="false" outlineLevel="0" collapsed="false">
      <c r="A16" s="13" t="n">
        <f aca="false">Ringkasan_ORD2!A15</f>
        <v>14</v>
      </c>
      <c r="B16" s="21" t="str">
        <f aca="false">Ringkasan_ORD2!B15</f>
        <v>Y14PRF_TTL_FETPDS</v>
      </c>
      <c r="C16" s="3" t="s">
        <v>26</v>
      </c>
      <c r="D16" s="4" t="s">
        <v>24</v>
      </c>
      <c r="E16" s="13" t="s">
        <v>295</v>
      </c>
      <c r="F16" s="13" t="n">
        <f aca="false">Ringkasan_ORD2!F15</f>
        <v>6</v>
      </c>
      <c r="G16" s="19" t="n">
        <f aca="false">Ringkasan_ORD2!G15</f>
        <v>2.85</v>
      </c>
      <c r="H16" s="19" t="n">
        <f aca="false">Ringkasan_ORD2!H15</f>
        <v>1.67431577038508</v>
      </c>
      <c r="I16" s="19" t="n">
        <f aca="false">Ringkasan_ORD2!I15</f>
        <v>0.0259483049300608</v>
      </c>
      <c r="J16" s="19" t="n">
        <f aca="false">Ringkasan_ORD2!J15</f>
        <v>0.00361010205285764</v>
      </c>
      <c r="K16" s="19" t="n">
        <f aca="false">Ringkasan_ORD2!K15</f>
        <v>0.0880058890597331</v>
      </c>
      <c r="L16" s="20" t="n">
        <f aca="false">Ringkasan_ORD2!M15</f>
        <v>-0.0001472702716817</v>
      </c>
      <c r="M16" s="20" t="n">
        <f aca="false">Ringkasan_ORD2!N15</f>
        <v>1.82224806342244E-005</v>
      </c>
      <c r="N16" s="20" t="n">
        <f aca="false">Ringkasan_ORD2!O15</f>
        <v>0.0783737634602017</v>
      </c>
      <c r="O16" s="16" t="n">
        <f aca="false">Ringkasan_ORD2!C15</f>
        <v>0.688715463662235</v>
      </c>
      <c r="P16" s="16" t="n">
        <f aca="false">Ringkasan_ORD2!D15</f>
        <v>16.3041793964421</v>
      </c>
      <c r="Q16" s="6" t="str">
        <f aca="false">Ringkasan_ORD2!AB15</f>
        <v>Maximum</v>
      </c>
      <c r="R16" s="6" t="n">
        <f aca="false">Ringkasan_ORD2!Z15</f>
        <v>88.097565902994</v>
      </c>
      <c r="S16" s="6" t="n">
        <f aca="false">Ringkasan_ORD2!AA15</f>
        <v>3.99299125182351</v>
      </c>
    </row>
    <row r="17" customFormat="false" ht="12.8" hidden="false" customHeight="false" outlineLevel="0" collapsed="false">
      <c r="A17" s="13" t="n">
        <f aca="false">Ringkasan_ORD2!A16</f>
        <v>15</v>
      </c>
      <c r="B17" s="21" t="str">
        <f aca="false">Ringkasan_ORD2!B16</f>
        <v>Y15PRF_STG_PER</v>
      </c>
      <c r="C17" s="3" t="s">
        <v>28</v>
      </c>
      <c r="D17" s="4" t="s">
        <v>24</v>
      </c>
      <c r="E17" s="13" t="s">
        <v>295</v>
      </c>
      <c r="F17" s="13" t="n">
        <f aca="false">Ringkasan_ORD2!F16</f>
        <v>4</v>
      </c>
      <c r="G17" s="19" t="n">
        <f aca="false">Ringkasan_ORD2!G16</f>
        <v>3.12003622313451</v>
      </c>
      <c r="H17" s="19" t="n">
        <f aca="false">Ringkasan_ORD2!H16</f>
        <v>0.000658305020147003</v>
      </c>
      <c r="I17" s="19" t="n">
        <f aca="false">Ringkasan_ORD2!I16</f>
        <v>0.00452563792964664</v>
      </c>
      <c r="J17" s="19" t="n">
        <f aca="false">Ringkasan_ORD2!J16</f>
        <v>2.52455584751677E-005</v>
      </c>
      <c r="K17" s="19" t="n">
        <f aca="false">Ringkasan_ORD2!K16</f>
        <v>0.00355124630727577</v>
      </c>
      <c r="L17" s="20" t="n">
        <f aca="false">Ringkasan_ORD2!M16</f>
        <v>-2.80045077678501E-005</v>
      </c>
      <c r="M17" s="20" t="n">
        <f aca="false">Ringkasan_ORD2!N16</f>
        <v>2.13276041205768E-007</v>
      </c>
      <c r="N17" s="20" t="n">
        <f aca="false">Ringkasan_ORD2!O16</f>
        <v>0.00484825946670562</v>
      </c>
      <c r="O17" s="16" t="n">
        <f aca="false">Ringkasan_ORD2!C16</f>
        <v>0.942035334966118</v>
      </c>
      <c r="P17" s="16" t="n">
        <f aca="false">Ringkasan_ORD2!D16</f>
        <v>-42.7883139608647</v>
      </c>
      <c r="Q17" s="6" t="str">
        <f aca="false">Ringkasan_ORD2!AB16</f>
        <v>Maximum</v>
      </c>
      <c r="R17" s="6" t="n">
        <f aca="false">Ringkasan_ORD2!Z16</f>
        <v>80.8019545846506</v>
      </c>
      <c r="S17" s="6" t="n">
        <f aca="false">Ringkasan_ORD2!AA16</f>
        <v>3.30287641836345</v>
      </c>
    </row>
    <row r="18" customFormat="false" ht="12.8" hidden="false" customHeight="false" outlineLevel="0" collapsed="false">
      <c r="A18" s="13" t="n">
        <f aca="false">Ringkasan_ORD2!A17</f>
        <v>16</v>
      </c>
      <c r="B18" s="21" t="str">
        <f aca="false">Ringkasan_ORD2!B17</f>
        <v>Y16PRF_STG_EPEF</v>
      </c>
      <c r="C18" s="3" t="s">
        <v>30</v>
      </c>
      <c r="D18" s="4" t="s">
        <v>24</v>
      </c>
      <c r="E18" s="13" t="s">
        <v>295</v>
      </c>
      <c r="F18" s="13" t="n">
        <f aca="false">Ringkasan_ORD2!F17</f>
        <v>4</v>
      </c>
      <c r="G18" s="19" t="n">
        <f aca="false">Ringkasan_ORD2!G17</f>
        <v>261.421785800531</v>
      </c>
      <c r="H18" s="19" t="n">
        <f aca="false">Ringkasan_ORD2!H17</f>
        <v>0.577662654604179</v>
      </c>
      <c r="I18" s="19" t="n">
        <f aca="false">Ringkasan_ORD2!I17</f>
        <v>0.820913949931581</v>
      </c>
      <c r="J18" s="19" t="n">
        <f aca="false">Ringkasan_ORD2!J17</f>
        <v>0.0221529775619533</v>
      </c>
      <c r="K18" s="19" t="n">
        <f aca="false">Ringkasan_ORD2!K17</f>
        <v>0.0171754927676109</v>
      </c>
      <c r="L18" s="20" t="n">
        <f aca="false">Ringkasan_ORD2!M17</f>
        <v>-0.00534062223295502</v>
      </c>
      <c r="M18" s="20" t="n">
        <f aca="false">Ringkasan_ORD2!N17</f>
        <v>0.000187149726158008</v>
      </c>
      <c r="N18" s="20" t="n">
        <f aca="false">Ringkasan_ORD2!O17</f>
        <v>0.0222997392245027</v>
      </c>
      <c r="O18" s="16" t="n">
        <f aca="false">Ringkasan_ORD2!C17</f>
        <v>0.942035334966529</v>
      </c>
      <c r="P18" s="16" t="n">
        <f aca="false">Ringkasan_ORD2!D17</f>
        <v>11.4283016739189</v>
      </c>
      <c r="Q18" s="6" t="str">
        <f aca="false">Ringkasan_ORD2!AB17</f>
        <v>Maximum</v>
      </c>
      <c r="R18" s="6" t="n">
        <f aca="false">Ringkasan_ORD2!Z17</f>
        <v>76.8556466010667</v>
      </c>
      <c r="S18" s="6" t="n">
        <f aca="false">Ringkasan_ORD2!AA17</f>
        <v>292.967722013445</v>
      </c>
    </row>
    <row r="19" customFormat="false" ht="12.8" hidden="false" customHeight="false" outlineLevel="0" collapsed="false">
      <c r="A19" s="13" t="n">
        <f aca="false">Ringkasan_ORD2!A18</f>
        <v>17</v>
      </c>
      <c r="B19" s="21" t="str">
        <f aca="false">Ringkasan_ORD2!B18</f>
        <v>Y17PRF_STG_EBI</v>
      </c>
      <c r="C19" s="3" t="s">
        <v>32</v>
      </c>
      <c r="D19" s="4" t="s">
        <v>24</v>
      </c>
      <c r="E19" s="13" t="s">
        <v>295</v>
      </c>
      <c r="F19" s="13" t="n">
        <f aca="false">Ringkasan_ORD2!F18</f>
        <v>4</v>
      </c>
      <c r="G19" s="19" t="n">
        <f aca="false">Ringkasan_ORD2!G18</f>
        <v>255.592577879739</v>
      </c>
      <c r="H19" s="19" t="n">
        <f aca="false">Ringkasan_ORD2!H18</f>
        <v>9.03995424694101</v>
      </c>
      <c r="I19" s="19" t="n">
        <f aca="false">Ringkasan_ORD2!I18</f>
        <v>0.458796788215403</v>
      </c>
      <c r="J19" s="19" t="n">
        <f aca="false">Ringkasan_ORD2!J18</f>
        <v>0.346676216573965</v>
      </c>
      <c r="K19" s="19" t="n">
        <f aca="false">Ringkasan_ORD2!K18</f>
        <v>0.411949318850929</v>
      </c>
      <c r="L19" s="20" t="n">
        <f aca="false">Ringkasan_ORD2!M18</f>
        <v>-3.18763583675157E-005</v>
      </c>
      <c r="M19" s="20" t="n">
        <f aca="false">Ringkasan_ORD2!N18</f>
        <v>0.00292874214384349</v>
      </c>
      <c r="N19" s="20" t="n">
        <f aca="false">Ringkasan_ORD2!O18</f>
        <v>0.993071319442204</v>
      </c>
      <c r="O19" s="16" t="n">
        <f aca="false">Ringkasan_ORD2!C18</f>
        <v>0.942035334966534</v>
      </c>
      <c r="P19" s="16" t="n">
        <f aca="false">Ringkasan_ORD2!D18</f>
        <v>33.4316563656013</v>
      </c>
      <c r="Q19" s="6" t="str">
        <f aca="false">Ringkasan_ORD2!AB18</f>
        <v>Maximum</v>
      </c>
      <c r="R19" s="6" t="n">
        <f aca="false">Ringkasan_ORD2!Z18</f>
        <v>7196.50568182453</v>
      </c>
      <c r="S19" s="6" t="n">
        <f aca="false">Ringkasan_ORD2!AA18</f>
        <v>1906.45942447724</v>
      </c>
    </row>
    <row r="20" customFormat="false" ht="12.8" hidden="false" customHeight="false" outlineLevel="0" collapsed="false">
      <c r="A20" s="13" t="n">
        <f aca="false">Ringkasan_ORD2!A19</f>
        <v>18</v>
      </c>
      <c r="B20" s="21" t="str">
        <f aca="false">Ringkasan_ORD2!B19</f>
        <v>Y18PRF_FNS_PER</v>
      </c>
      <c r="C20" s="3" t="s">
        <v>34</v>
      </c>
      <c r="D20" s="4" t="s">
        <v>24</v>
      </c>
      <c r="E20" s="13" t="s">
        <v>295</v>
      </c>
      <c r="F20" s="13" t="n">
        <f aca="false">Ringkasan_ORD2!F19</f>
        <v>4</v>
      </c>
      <c r="G20" s="19" t="n">
        <f aca="false">Ringkasan_ORD2!G19</f>
        <v>2.96666747162521</v>
      </c>
      <c r="H20" s="19" t="n">
        <f aca="false">Ringkasan_ORD2!H19</f>
        <v>0.0605640618058172</v>
      </c>
      <c r="I20" s="19" t="n">
        <f aca="false">Ringkasan_ORD2!I19</f>
        <v>0.00364131047251065</v>
      </c>
      <c r="J20" s="19" t="n">
        <f aca="false">Ringkasan_ORD2!J19</f>
        <v>0.00232259137971465</v>
      </c>
      <c r="K20" s="19" t="n">
        <f aca="false">Ringkasan_ORD2!K19</f>
        <v>0.361461778667596</v>
      </c>
      <c r="L20" s="20" t="n">
        <f aca="false">Ringkasan_ORD2!M19</f>
        <v>-2.3585285357804E-005</v>
      </c>
      <c r="M20" s="20" t="n">
        <f aca="false">Ringkasan_ORD2!N19</f>
        <v>1.9621395790924E-005</v>
      </c>
      <c r="N20" s="20" t="n">
        <f aca="false">Ringkasan_ORD2!O19</f>
        <v>0.441757938008905</v>
      </c>
      <c r="O20" s="16" t="n">
        <f aca="false">Ringkasan_ORD2!C19</f>
        <v>0.94203533496654</v>
      </c>
      <c r="P20" s="16" t="n">
        <f aca="false">Ringkasan_ORD2!D19</f>
        <v>-6.61400535075504</v>
      </c>
      <c r="Q20" s="6" t="str">
        <f aca="false">Ringkasan_ORD2!AB19</f>
        <v>Maximum</v>
      </c>
      <c r="R20" s="6" t="n">
        <f aca="false">Ringkasan_ORD2!Z19</f>
        <v>77.1945392491467</v>
      </c>
      <c r="S20" s="6" t="n">
        <f aca="false">Ringkasan_ORD2!AA19</f>
        <v>3.10721211371949</v>
      </c>
    </row>
    <row r="21" customFormat="false" ht="12.8" hidden="false" customHeight="false" outlineLevel="0" collapsed="false">
      <c r="A21" s="13" t="n">
        <f aca="false">Ringkasan_ORD2!A20</f>
        <v>19</v>
      </c>
      <c r="B21" s="21" t="str">
        <f aca="false">Ringkasan_ORD2!B20</f>
        <v>Y19PRF_FNS_EPEF</v>
      </c>
      <c r="C21" s="3" t="s">
        <v>36</v>
      </c>
      <c r="D21" s="4" t="s">
        <v>24</v>
      </c>
      <c r="E21" s="13" t="s">
        <v>295</v>
      </c>
      <c r="F21" s="13" t="n">
        <f aca="false">Ringkasan_ORD2!F20</f>
        <v>4</v>
      </c>
      <c r="G21" s="19" t="n">
        <f aca="false">Ringkasan_ORD2!G20</f>
        <v>287.427010383965</v>
      </c>
      <c r="H21" s="19" t="n">
        <f aca="false">Ringkasan_ORD2!H20</f>
        <v>11.3219685974592</v>
      </c>
      <c r="I21" s="19" t="n">
        <f aca="false">Ringkasan_ORD2!I20</f>
        <v>1.18083957176206</v>
      </c>
      <c r="J21" s="19" t="n">
        <f aca="false">Ringkasan_ORD2!J20</f>
        <v>0.434189945028102</v>
      </c>
      <c r="K21" s="19" t="n">
        <f aca="false">Ringkasan_ORD2!K20</f>
        <v>0.224314126708916</v>
      </c>
      <c r="L21" s="20" t="n">
        <f aca="false">Ringkasan_ORD2!M20</f>
        <v>-0.00677091684778236</v>
      </c>
      <c r="M21" s="20" t="n">
        <f aca="false">Ringkasan_ORD2!N20</f>
        <v>0.003668063540683</v>
      </c>
      <c r="N21" s="20" t="n">
        <f aca="false">Ringkasan_ORD2!O20</f>
        <v>0.316067692713654</v>
      </c>
      <c r="O21" s="16" t="n">
        <f aca="false">Ringkasan_ORD2!C20</f>
        <v>0.942035334966544</v>
      </c>
      <c r="P21" s="16" t="n">
        <f aca="false">Ringkasan_ORD2!D20</f>
        <v>35.2323831561007</v>
      </c>
      <c r="Q21" s="6" t="str">
        <f aca="false">Ringkasan_ORD2!AB20</f>
        <v>Maximum</v>
      </c>
      <c r="R21" s="6" t="n">
        <f aca="false">Ringkasan_ORD2!Z20</f>
        <v>87.1993851282351</v>
      </c>
      <c r="S21" s="6" t="n">
        <f aca="false">Ringkasan_ORD2!AA20</f>
        <v>338.911252680335</v>
      </c>
    </row>
    <row r="22" customFormat="false" ht="12.8" hidden="false" customHeight="false" outlineLevel="0" collapsed="false">
      <c r="A22" s="13" t="n">
        <f aca="false">Ringkasan_ORD2!A21</f>
        <v>20</v>
      </c>
      <c r="B22" s="21" t="str">
        <f aca="false">Ringkasan_ORD2!B21</f>
        <v>Y20PRF_FNS_EBI</v>
      </c>
      <c r="C22" s="4" t="s">
        <v>38</v>
      </c>
      <c r="E22" s="13" t="s">
        <v>295</v>
      </c>
      <c r="F22" s="13" t="n">
        <f aca="false">Ringkasan_ORD2!F21</f>
        <v>4</v>
      </c>
      <c r="G22" s="19" t="n">
        <f aca="false">Ringkasan_ORD2!G21</f>
        <v>281.019036464622</v>
      </c>
      <c r="H22" s="19" t="n">
        <f aca="false">Ringkasan_ORD2!H21</f>
        <v>11.1034113309445</v>
      </c>
      <c r="I22" s="19" t="n">
        <f aca="false">Ringkasan_ORD2!I21</f>
        <v>1.1560180310714</v>
      </c>
      <c r="J22" s="19" t="n">
        <f aca="false">Ringkasan_ORD2!J21</f>
        <v>0.425808419614351</v>
      </c>
      <c r="K22" s="19" t="n">
        <f aca="false">Ringkasan_ORD2!K21</f>
        <v>0.224675584126266</v>
      </c>
      <c r="L22" s="20" t="n">
        <f aca="false">Ringkasan_ORD2!M21</f>
        <v>-0.00663508009337518</v>
      </c>
      <c r="M22" s="20" t="n">
        <f aca="false">Ringkasan_ORD2!N21</f>
        <v>0.00359725589500273</v>
      </c>
      <c r="N22" s="20" t="n">
        <f aca="false">Ringkasan_ORD2!O21</f>
        <v>0.316273893004282</v>
      </c>
      <c r="O22" s="16" t="n">
        <f aca="false">Ringkasan_ORD2!C21</f>
        <v>0.942035334966542</v>
      </c>
      <c r="P22" s="16" t="n">
        <f aca="false">Ringkasan_ORD2!D21</f>
        <v>35.0764425656246</v>
      </c>
      <c r="Q22" s="6" t="str">
        <f aca="false">Ringkasan_ORD2!AB21</f>
        <v>Maximum</v>
      </c>
      <c r="R22" s="6" t="n">
        <f aca="false">Ringkasan_ORD2!Z21</f>
        <v>87.1140977051378</v>
      </c>
      <c r="S22" s="6" t="n">
        <f aca="false">Ringkasan_ORD2!AA21</f>
        <v>331.371770318449</v>
      </c>
    </row>
    <row r="23" customFormat="false" ht="12.8" hidden="false" customHeight="false" outlineLevel="0" collapsed="false">
      <c r="A23" s="13" t="n">
        <f aca="false">Ringkasan_ORD2!A22</f>
        <v>21</v>
      </c>
      <c r="B23" s="22" t="str">
        <f aca="false">Ringkasan_ORD2!B22</f>
        <v>Y22DIG_STG_DM</v>
      </c>
      <c r="C23" s="3" t="s">
        <v>32</v>
      </c>
      <c r="D23" s="0" t="s">
        <v>24</v>
      </c>
      <c r="E23" s="13" t="s">
        <v>295</v>
      </c>
      <c r="F23" s="13" t="n">
        <f aca="false">Ringkasan_ORD2!F22</f>
        <v>10</v>
      </c>
      <c r="G23" s="19" t="n">
        <f aca="false">Ringkasan_ORD2!G22</f>
        <v>76.88044274429</v>
      </c>
      <c r="H23" s="19" t="n">
        <f aca="false">Ringkasan_ORD2!H22</f>
        <v>0.979088101965454</v>
      </c>
      <c r="I23" s="19" t="n">
        <f aca="false">Ringkasan_ORD2!I22</f>
        <v>0.00918064132654087</v>
      </c>
      <c r="J23" s="19" t="n">
        <f aca="false">Ringkasan_ORD2!J22</f>
        <v>0.00640801715847942</v>
      </c>
      <c r="K23" s="19" t="n">
        <f aca="false">Ringkasan_ORD2!K22</f>
        <v>0.211384637546678</v>
      </c>
      <c r="L23" s="20" t="n">
        <f aca="false">Ringkasan_ORD2!M22</f>
        <v>-1.44793626002947E-005</v>
      </c>
      <c r="M23" s="20" t="n">
        <f aca="false">Ringkasan_ORD2!N22</f>
        <v>1.04870830487489E-005</v>
      </c>
      <c r="N23" s="20" t="n">
        <f aca="false">Ringkasan_ORD2!O22</f>
        <v>0.225904262896747</v>
      </c>
      <c r="O23" s="16" t="n">
        <f aca="false">Ringkasan_ORD2!C22</f>
        <v>0.872879932307851</v>
      </c>
      <c r="P23" s="16" t="n">
        <f aca="false">Ringkasan_ORD2!D22</f>
        <v>40.2551059966786</v>
      </c>
      <c r="Q23" s="6" t="str">
        <f aca="false">Ringkasan_ORD2!AB22</f>
        <v>Maximum</v>
      </c>
      <c r="R23" s="6" t="n">
        <f aca="false">Ringkasan_ORD2!Z22</f>
        <v>317.025050755826</v>
      </c>
      <c r="S23" s="6" t="n">
        <f aca="false">Ringkasan_ORD2!AA22</f>
        <v>78.3356893855488</v>
      </c>
    </row>
    <row r="24" customFormat="false" ht="12.8" hidden="false" customHeight="false" outlineLevel="0" collapsed="false">
      <c r="A24" s="13" t="n">
        <f aca="false">Ringkasan_ORD2!A23</f>
        <v>22</v>
      </c>
      <c r="B24" s="22" t="str">
        <f aca="false">Ringkasan_ORD2!B23</f>
        <v>Y24DIG_STG_CP</v>
      </c>
      <c r="C24" s="3" t="s">
        <v>34</v>
      </c>
      <c r="D24" s="0" t="s">
        <v>24</v>
      </c>
      <c r="E24" s="13" t="s">
        <v>295</v>
      </c>
      <c r="F24" s="13" t="n">
        <f aca="false">Ringkasan_ORD2!F23</f>
        <v>19</v>
      </c>
      <c r="G24" s="19" t="n">
        <f aca="false">Ringkasan_ORD2!G23</f>
        <v>65.3004734715889</v>
      </c>
      <c r="H24" s="19" t="n">
        <f aca="false">Ringkasan_ORD2!H23</f>
        <v>3.69573346539586</v>
      </c>
      <c r="I24" s="19" t="n">
        <f aca="false">Ringkasan_ORD2!I23</f>
        <v>0.00993257629251594</v>
      </c>
      <c r="J24" s="19" t="n">
        <f aca="false">Ringkasan_ORD2!J23</f>
        <v>0.0133757284532428</v>
      </c>
      <c r="K24" s="19" t="n">
        <f aca="false">Ringkasan_ORD2!K23</f>
        <v>0.472021450406013</v>
      </c>
      <c r="L24" s="20" t="n">
        <f aca="false">Ringkasan_ORD2!M23</f>
        <v>-3.09680304414654E-005</v>
      </c>
      <c r="M24" s="20" t="n">
        <f aca="false">Ringkasan_ORD2!N23</f>
        <v>2.25825146779109E-005</v>
      </c>
      <c r="N24" s="20" t="n">
        <f aca="false">Ringkasan_ORD2!O23</f>
        <v>0.195371639213357</v>
      </c>
      <c r="O24" s="16" t="n">
        <f aca="false">Ringkasan_ORD2!C23</f>
        <v>1.0208804791305</v>
      </c>
      <c r="P24" s="16" t="n">
        <f aca="false">Ringkasan_ORD2!D23</f>
        <v>113.37373958052</v>
      </c>
      <c r="Q24" s="6" t="str">
        <f aca="false">Ringkasan_ORD2!AB23</f>
        <v>Maximum</v>
      </c>
      <c r="R24" s="6" t="n">
        <f aca="false">Ringkasan_ORD2!Z23</f>
        <v>160.368227344812</v>
      </c>
      <c r="S24" s="6" t="n">
        <f aca="false">Ringkasan_ORD2!AA23</f>
        <v>66.0969082980878</v>
      </c>
    </row>
    <row r="25" customFormat="false" ht="12.8" hidden="false" customHeight="false" outlineLevel="0" collapsed="false">
      <c r="A25" s="13" t="n">
        <f aca="false">Ringkasan_ORD2!A24</f>
        <v>23</v>
      </c>
      <c r="B25" s="22" t="str">
        <f aca="false">Ringkasan_ORD2!B24</f>
        <v>Y25DIG_STG_GE</v>
      </c>
      <c r="C25" s="3" t="s">
        <v>36</v>
      </c>
      <c r="D25" s="0" t="s">
        <v>24</v>
      </c>
      <c r="E25" s="13" t="s">
        <v>295</v>
      </c>
      <c r="F25" s="13" t="n">
        <f aca="false">Ringkasan_ORD2!F24</f>
        <v>7</v>
      </c>
      <c r="G25" s="19" t="n">
        <f aca="false">Ringkasan_ORD2!G24</f>
        <v>76.8043440542453</v>
      </c>
      <c r="H25" s="19" t="n">
        <f aca="false">Ringkasan_ORD2!H24</f>
        <v>1.79984285844066</v>
      </c>
      <c r="I25" s="19" t="n">
        <f aca="false">Ringkasan_ORD2!I24</f>
        <v>0.0401221596550892</v>
      </c>
      <c r="J25" s="19" t="n">
        <f aca="false">Ringkasan_ORD2!J24</f>
        <v>0.00396412722535403</v>
      </c>
      <c r="K25" s="19" t="n">
        <f aca="false">Ringkasan_ORD2!K24</f>
        <v>0.00205449609034579</v>
      </c>
      <c r="L25" s="20" t="n">
        <f aca="false">Ringkasan_ORD2!M24</f>
        <v>-7.85449207917922E-005</v>
      </c>
      <c r="M25" s="20" t="n">
        <f aca="false">Ringkasan_ORD2!N24</f>
        <v>7.17099449186639E-006</v>
      </c>
      <c r="N25" s="20" t="n">
        <f aca="false">Ringkasan_ORD2!O24</f>
        <v>0.00162919785352446</v>
      </c>
      <c r="O25" s="16" t="n">
        <f aca="false">Ringkasan_ORD2!C24</f>
        <v>0.820173379648344</v>
      </c>
      <c r="P25" s="16" t="n">
        <f aca="false">Ringkasan_ORD2!D24</f>
        <v>24.7343876458371</v>
      </c>
      <c r="Q25" s="6" t="str">
        <f aca="false">Ringkasan_ORD2!AB24</f>
        <v>Maximum</v>
      </c>
      <c r="R25" s="6" t="n">
        <f aca="false">Ringkasan_ORD2!Z24</f>
        <v>255.40900194836</v>
      </c>
      <c r="S25" s="6" t="n">
        <f aca="false">Ringkasan_ORD2!AA24</f>
        <v>81.9281244310048</v>
      </c>
    </row>
    <row r="26" customFormat="false" ht="12.8" hidden="false" customHeight="false" outlineLevel="0" collapsed="false">
      <c r="A26" s="13" t="n">
        <f aca="false">Ringkasan_ORD2!A25</f>
        <v>24</v>
      </c>
      <c r="B26" s="22" t="str">
        <f aca="false">Ringkasan_ORD2!B25</f>
        <v>Y27DIG_STG_AME</v>
      </c>
      <c r="C26" s="3" t="s">
        <v>50</v>
      </c>
      <c r="D26" s="0" t="s">
        <v>51</v>
      </c>
      <c r="E26" s="13" t="s">
        <v>295</v>
      </c>
      <c r="F26" s="13" t="n">
        <f aca="false">Ringkasan_ORD2!F25</f>
        <v>9</v>
      </c>
      <c r="G26" s="19" t="n">
        <f aca="false">Ringkasan_ORD2!G25</f>
        <v>2816.91636981349</v>
      </c>
      <c r="H26" s="19" t="n">
        <f aca="false">Ringkasan_ORD2!H25</f>
        <v>218.889088683462</v>
      </c>
      <c r="I26" s="19" t="n">
        <f aca="false">Ringkasan_ORD2!I25</f>
        <v>1.53661065914943</v>
      </c>
      <c r="J26" s="19" t="n">
        <f aca="false">Ringkasan_ORD2!J25</f>
        <v>1.17353252636716</v>
      </c>
      <c r="K26" s="19" t="n">
        <f aca="false">Ringkasan_ORD2!K25</f>
        <v>0.247340985279363</v>
      </c>
      <c r="L26" s="20" t="n">
        <f aca="false">Ringkasan_ORD2!M25</f>
        <v>-0.0031056990599379</v>
      </c>
      <c r="M26" s="20" t="n">
        <f aca="false">Ringkasan_ORD2!N25</f>
        <v>0.00210913640749559</v>
      </c>
      <c r="N26" s="20" t="n">
        <f aca="false">Ringkasan_ORD2!O25</f>
        <v>0.200870615471123</v>
      </c>
      <c r="O26" s="16" t="n">
        <f aca="false">Ringkasan_ORD2!C25</f>
        <v>0.989678232497194</v>
      </c>
      <c r="P26" s="16" t="n">
        <f aca="false">Ringkasan_ORD2!D25</f>
        <v>125.650387979897</v>
      </c>
      <c r="Q26" s="6" t="str">
        <f aca="false">Ringkasan_ORD2!AB25</f>
        <v>Maximum</v>
      </c>
      <c r="R26" s="6" t="n">
        <f aca="false">Ringkasan_ORD2!Z25</f>
        <v>247.385633555261</v>
      </c>
      <c r="S26" s="6" t="n">
        <f aca="false">Ringkasan_ORD2!AA25</f>
        <v>3006.98407053421</v>
      </c>
    </row>
    <row r="27" customFormat="false" ht="12.8" hidden="false" customHeight="false" outlineLevel="0" collapsed="false">
      <c r="A27" s="13" t="n">
        <f aca="false">Ringkasan_ORD2!A26</f>
        <v>25</v>
      </c>
      <c r="B27" s="22" t="str">
        <f aca="false">Ringkasan_ORD2!B26</f>
        <v>Y30DIG_STG_FAT</v>
      </c>
      <c r="C27" s="4" t="s">
        <v>57</v>
      </c>
      <c r="D27" s="0" t="s">
        <v>24</v>
      </c>
      <c r="E27" s="13" t="s">
        <v>295</v>
      </c>
      <c r="F27" s="13" t="n">
        <f aca="false">Ringkasan_ORD2!F26</f>
        <v>5</v>
      </c>
      <c r="G27" s="19" t="n">
        <f aca="false">Ringkasan_ORD2!G26</f>
        <v>86.4057142857143</v>
      </c>
      <c r="H27" s="19" t="n">
        <f aca="false">Ringkasan_ORD2!H26</f>
        <v>0.0899886614386467</v>
      </c>
      <c r="I27" s="19" t="n">
        <f aca="false">Ringkasan_ORD2!I26</f>
        <v>0.509285714285721</v>
      </c>
      <c r="J27" s="19" t="n">
        <f aca="false">Ringkasan_ORD2!J26</f>
        <v>0.0532993088747954</v>
      </c>
      <c r="K27" s="19" t="n">
        <f aca="false">Ringkasan_ORD2!K26</f>
        <v>0.0107759555279729</v>
      </c>
      <c r="L27" s="20" t="n">
        <f aca="false">Ringkasan_ORD2!M26</f>
        <v>-0.00178571428571478</v>
      </c>
      <c r="M27" s="20" t="n">
        <f aca="false">Ringkasan_ORD2!N26</f>
        <v>0.00638876564999966</v>
      </c>
      <c r="N27" s="20" t="n">
        <f aca="false">Ringkasan_ORD2!O26</f>
        <v>0.806108316417586</v>
      </c>
      <c r="O27" s="16" t="n">
        <f aca="false">Ringkasan_ORD2!C26</f>
        <v>1.00000000000004</v>
      </c>
      <c r="P27" s="16" t="n">
        <f aca="false">Ringkasan_ORD2!D26</f>
        <v>-3.86598004860966</v>
      </c>
      <c r="Q27" s="6" t="str">
        <f aca="false">Ringkasan_ORD2!AB26</f>
        <v>Maximum</v>
      </c>
      <c r="R27" s="6" t="n">
        <f aca="false">Ringkasan_ORD2!Z26</f>
        <v>142.599999999962</v>
      </c>
      <c r="S27" s="6" t="n">
        <f aca="false">Ringkasan_ORD2!AA26</f>
        <v>122.717785714277</v>
      </c>
    </row>
    <row r="28" customFormat="false" ht="12.8" hidden="false" customHeight="false" outlineLevel="0" collapsed="false">
      <c r="A28" s="13" t="n">
        <f aca="false">Ringkasan_ORD2!A27</f>
        <v>26</v>
      </c>
      <c r="B28" s="22" t="str">
        <f aca="false">Ringkasan_ORD2!B27</f>
        <v>Y34DIG_FNS_DM</v>
      </c>
      <c r="C28" s="3" t="s">
        <v>32</v>
      </c>
      <c r="D28" s="0" t="s">
        <v>24</v>
      </c>
      <c r="E28" s="13" t="s">
        <v>295</v>
      </c>
      <c r="F28" s="13" t="n">
        <f aca="false">Ringkasan_ORD2!F27</f>
        <v>15</v>
      </c>
      <c r="G28" s="19" t="n">
        <f aca="false">Ringkasan_ORD2!G27</f>
        <v>74.2311268641478</v>
      </c>
      <c r="H28" s="19" t="n">
        <f aca="false">Ringkasan_ORD2!H27</f>
        <v>1.56038092935716</v>
      </c>
      <c r="I28" s="19" t="n">
        <f aca="false">Ringkasan_ORD2!I27</f>
        <v>0.00476802869387397</v>
      </c>
      <c r="J28" s="19" t="n">
        <f aca="false">Ringkasan_ORD2!J27</f>
        <v>0.010418461639302</v>
      </c>
      <c r="K28" s="19" t="n">
        <f aca="false">Ringkasan_ORD2!K27</f>
        <v>0.65805039991957</v>
      </c>
      <c r="L28" s="20" t="n">
        <f aca="false">Ringkasan_ORD2!M27</f>
        <v>-7.67532028395474E-006</v>
      </c>
      <c r="M28" s="20" t="n">
        <f aca="false">Ringkasan_ORD2!N27</f>
        <v>1.81609428734688E-005</v>
      </c>
      <c r="N28" s="20" t="n">
        <f aca="false">Ringkasan_ORD2!O27</f>
        <v>0.682484956032172</v>
      </c>
      <c r="O28" s="16" t="n">
        <f aca="false">Ringkasan_ORD2!C27</f>
        <v>1.32192550267989</v>
      </c>
      <c r="P28" s="16" t="n">
        <f aca="false">Ringkasan_ORD2!D27</f>
        <v>77.8810879294951</v>
      </c>
      <c r="Q28" s="6" t="str">
        <f aca="false">Ringkasan_ORD2!AB27</f>
        <v>Maximum</v>
      </c>
      <c r="R28" s="6" t="n">
        <f aca="false">Ringkasan_ORD2!Z27</f>
        <v>310.607799901298</v>
      </c>
      <c r="S28" s="6" t="n">
        <f aca="false">Ringkasan_ORD2!AA27</f>
        <v>74.971620315383</v>
      </c>
    </row>
    <row r="29" customFormat="false" ht="12.8" hidden="false" customHeight="false" outlineLevel="0" collapsed="false">
      <c r="A29" s="13" t="n">
        <f aca="false">Ringkasan_ORD2!A28</f>
        <v>27</v>
      </c>
      <c r="B29" s="22" t="str">
        <f aca="false">Ringkasan_ORD2!B28</f>
        <v>Y35DIG_FNS_OM</v>
      </c>
      <c r="C29" s="3" t="s">
        <v>43</v>
      </c>
      <c r="D29" s="0" t="s">
        <v>24</v>
      </c>
      <c r="E29" s="13" t="s">
        <v>295</v>
      </c>
      <c r="F29" s="13" t="n">
        <f aca="false">Ringkasan_ORD2!F28</f>
        <v>5</v>
      </c>
      <c r="G29" s="19" t="n">
        <f aca="false">Ringkasan_ORD2!G28</f>
        <v>71.4494845360825</v>
      </c>
      <c r="H29" s="19" t="n">
        <f aca="false">Ringkasan_ORD2!H28</f>
        <v>0.611727147345382</v>
      </c>
      <c r="I29" s="19" t="n">
        <f aca="false">Ringkasan_ORD2!I28</f>
        <v>-0.00385567010309295</v>
      </c>
      <c r="J29" s="19" t="n">
        <f aca="false">Ringkasan_ORD2!J28</f>
        <v>0.0105873829261029</v>
      </c>
      <c r="K29" s="19" t="n">
        <f aca="false">Ringkasan_ORD2!K28</f>
        <v>0.750624324623985</v>
      </c>
      <c r="L29" s="20" t="n">
        <f aca="false">Ringkasan_ORD2!M28</f>
        <v>6.55670103092784E-005</v>
      </c>
      <c r="M29" s="20" t="n">
        <f aca="false">Ringkasan_ORD2!N28</f>
        <v>4.09978330278931E-005</v>
      </c>
      <c r="N29" s="20" t="n">
        <f aca="false">Ringkasan_ORD2!O28</f>
        <v>0.250879309293185</v>
      </c>
      <c r="O29" s="16" t="n">
        <f aca="false">Ringkasan_ORD2!C28</f>
        <v>0.999999999999996</v>
      </c>
      <c r="P29" s="16" t="n">
        <f aca="false">Ringkasan_ORD2!D28</f>
        <v>14.8427303023937</v>
      </c>
      <c r="Q29" s="6" t="str">
        <f aca="false">Ringkasan_ORD2!AB28</f>
        <v>Minimum</v>
      </c>
      <c r="R29" s="6" t="n">
        <f aca="false">Ringkasan_ORD2!Z28</f>
        <v>29.4025157232717</v>
      </c>
      <c r="S29" s="6" t="n">
        <f aca="false">Ringkasan_ORD2!AA28</f>
        <v>71.3928013356675</v>
      </c>
    </row>
    <row r="30" customFormat="false" ht="12.8" hidden="false" customHeight="false" outlineLevel="0" collapsed="false">
      <c r="A30" s="13" t="n">
        <f aca="false">Ringkasan_ORD2!A29</f>
        <v>28</v>
      </c>
      <c r="B30" s="22" t="str">
        <f aca="false">Ringkasan_ORD2!B29</f>
        <v>Y36DIG_FNS_CP</v>
      </c>
      <c r="C30" s="3" t="s">
        <v>34</v>
      </c>
      <c r="D30" s="0" t="s">
        <v>24</v>
      </c>
      <c r="E30" s="13" t="s">
        <v>295</v>
      </c>
      <c r="F30" s="13" t="n">
        <f aca="false">Ringkasan_ORD2!F29</f>
        <v>20</v>
      </c>
      <c r="G30" s="19" t="n">
        <f aca="false">Ringkasan_ORD2!G29</f>
        <v>68.0334420230803</v>
      </c>
      <c r="H30" s="19" t="n">
        <f aca="false">Ringkasan_ORD2!H29</f>
        <v>1.36382565772672</v>
      </c>
      <c r="I30" s="19" t="n">
        <f aca="false">Ringkasan_ORD2!I29</f>
        <v>-0.000324017711168611</v>
      </c>
      <c r="J30" s="19" t="n">
        <f aca="false">Ringkasan_ORD2!J29</f>
        <v>0.0182165854358381</v>
      </c>
      <c r="K30" s="19" t="n">
        <f aca="false">Ringkasan_ORD2!K29</f>
        <v>0.986078900499014</v>
      </c>
      <c r="L30" s="20" t="n">
        <f aca="false">Ringkasan_ORD2!M29</f>
        <v>-3.49108457780211E-006</v>
      </c>
      <c r="M30" s="20" t="n">
        <f aca="false">Ringkasan_ORD2!N29</f>
        <v>3.38947098181969E-005</v>
      </c>
      <c r="N30" s="20" t="n">
        <f aca="false">Ringkasan_ORD2!O29</f>
        <v>0.919536528783358</v>
      </c>
      <c r="O30" s="16" t="n">
        <f aca="false">Ringkasan_ORD2!C29</f>
        <v>1.27589957090044</v>
      </c>
      <c r="P30" s="16" t="n">
        <f aca="false">Ringkasan_ORD2!D29</f>
        <v>122.738710609682</v>
      </c>
      <c r="Q30" s="6" t="str">
        <f aca="false">Ringkasan_ORD2!AB29</f>
        <v>Maximum</v>
      </c>
      <c r="R30" s="6" t="n">
        <f aca="false">Ringkasan_ORD2!Z29</f>
        <v>-46.4064539181981</v>
      </c>
      <c r="S30" s="6" t="n">
        <f aca="false">Ringkasan_ORD2!AA29</f>
        <v>68.0409602795713</v>
      </c>
    </row>
    <row r="31" customFormat="false" ht="12.8" hidden="false" customHeight="false" outlineLevel="0" collapsed="false">
      <c r="A31" s="13" t="n">
        <f aca="false">Ringkasan_ORD2!A30</f>
        <v>29</v>
      </c>
      <c r="B31" s="22" t="str">
        <f aca="false">Ringkasan_ORD2!B30</f>
        <v>Y38DIG_FNS_AME</v>
      </c>
      <c r="C31" s="3" t="s">
        <v>50</v>
      </c>
      <c r="D31" s="0" t="s">
        <v>51</v>
      </c>
      <c r="E31" s="13" t="s">
        <v>295</v>
      </c>
      <c r="F31" s="13" t="n">
        <f aca="false">Ringkasan_ORD2!F30</f>
        <v>5</v>
      </c>
      <c r="G31" s="19" t="n">
        <f aca="false">Ringkasan_ORD2!G30</f>
        <v>2989.02857142857</v>
      </c>
      <c r="H31" s="19" t="n">
        <f aca="false">Ringkasan_ORD2!H30</f>
        <v>21.5972787504232</v>
      </c>
      <c r="I31" s="19" t="n">
        <f aca="false">Ringkasan_ORD2!I30</f>
        <v>28.9714285714289</v>
      </c>
      <c r="J31" s="19" t="n">
        <f aca="false">Ringkasan_ORD2!J30</f>
        <v>12.7918341299501</v>
      </c>
      <c r="K31" s="19" t="n">
        <f aca="false">Ringkasan_ORD2!K30</f>
        <v>0.151781264471525</v>
      </c>
      <c r="L31" s="20" t="n">
        <f aca="false">Ringkasan_ORD2!M30</f>
        <v>0.428571428571387</v>
      </c>
      <c r="M31" s="20" t="n">
        <f aca="false">Ringkasan_ORD2!N30</f>
        <v>1.53330375599982</v>
      </c>
      <c r="N31" s="20" t="n">
        <f aca="false">Ringkasan_ORD2!O30</f>
        <v>0.806108316417643</v>
      </c>
      <c r="O31" s="16" t="n">
        <f aca="false">Ringkasan_ORD2!C30</f>
        <v>1.00000000000002</v>
      </c>
      <c r="P31" s="16" t="n">
        <f aca="false">Ringkasan_ORD2!D30</f>
        <v>50.9404091869214</v>
      </c>
      <c r="Q31" s="6" t="str">
        <f aca="false">Ringkasan_ORD2!AB30</f>
        <v>Minimum</v>
      </c>
      <c r="R31" s="6" t="n">
        <f aca="false">Ringkasan_ORD2!Z30</f>
        <v>-33.8000000000037</v>
      </c>
      <c r="S31" s="6" t="n">
        <f aca="false">Ringkasan_ORD2!AA30</f>
        <v>2499.41142857137</v>
      </c>
    </row>
    <row r="32" customFormat="false" ht="12.8" hidden="false" customHeight="false" outlineLevel="0" collapsed="false">
      <c r="A32" s="13" t="n">
        <f aca="false">Ringkasan_ORD2!A31</f>
        <v>30</v>
      </c>
      <c r="B32" s="22" t="str">
        <f aca="false">Ringkasan_ORD2!B31</f>
        <v>Y40DIG_FNS_FAT</v>
      </c>
      <c r="C32" s="4" t="s">
        <v>57</v>
      </c>
      <c r="D32" s="0" t="s">
        <v>24</v>
      </c>
      <c r="E32" s="13" t="s">
        <v>295</v>
      </c>
      <c r="F32" s="13" t="n">
        <f aca="false">Ringkasan_ORD2!F31</f>
        <v>10</v>
      </c>
      <c r="G32" s="19" t="n">
        <f aca="false">Ringkasan_ORD2!G31</f>
        <v>81.2198000273361</v>
      </c>
      <c r="H32" s="19" t="n">
        <f aca="false">Ringkasan_ORD2!H31</f>
        <v>9.02583020191611</v>
      </c>
      <c r="I32" s="19" t="n">
        <f aca="false">Ringkasan_ORD2!I31</f>
        <v>-0.131240810641525</v>
      </c>
      <c r="J32" s="19" t="n">
        <f aca="false">Ringkasan_ORD2!J31</f>
        <v>0.0472237081595977</v>
      </c>
      <c r="K32" s="19" t="n">
        <f aca="false">Ringkasan_ORD2!K31</f>
        <v>0.0320337953852218</v>
      </c>
      <c r="L32" s="20" t="n">
        <f aca="false">Ringkasan_ORD2!M31</f>
        <v>0.000620007277890302</v>
      </c>
      <c r="M32" s="20" t="n">
        <f aca="false">Ringkasan_ORD2!N31</f>
        <v>0.000183419169935546</v>
      </c>
      <c r="N32" s="20" t="n">
        <f aca="false">Ringkasan_ORD2!O31</f>
        <v>0.0148527508010435</v>
      </c>
      <c r="O32" s="16" t="n">
        <f aca="false">Ringkasan_ORD2!C31</f>
        <v>0.934419472265381</v>
      </c>
      <c r="P32" s="16" t="n">
        <f aca="false">Ringkasan_ORD2!D31</f>
        <v>64.6373000487523</v>
      </c>
      <c r="Q32" s="6" t="str">
        <f aca="false">Ringkasan_ORD2!AB31</f>
        <v>Minimum</v>
      </c>
      <c r="R32" s="6" t="n">
        <f aca="false">Ringkasan_ORD2!Z31</f>
        <v>105.838121036335</v>
      </c>
      <c r="S32" s="6" t="n">
        <f aca="false">Ringkasan_ORD2!AA31</f>
        <v>74.2746596265439</v>
      </c>
    </row>
    <row r="33" customFormat="false" ht="12.8" hidden="false" customHeight="false" outlineLevel="0" collapsed="false">
      <c r="A33" s="13" t="n">
        <f aca="false">Ringkasan_ORD2!A32</f>
        <v>31</v>
      </c>
      <c r="B33" s="13" t="str">
        <f aca="false">Ringkasan_ORD2!B32</f>
        <v>Y42CRC_BRS</v>
      </c>
      <c r="C33" s="0" t="s">
        <v>75</v>
      </c>
      <c r="D33" s="0" t="s">
        <v>73</v>
      </c>
      <c r="E33" s="13" t="s">
        <v>295</v>
      </c>
      <c r="F33" s="13" t="n">
        <f aca="false">Ringkasan_ORD2!F32</f>
        <v>11</v>
      </c>
      <c r="G33" s="19" t="n">
        <f aca="false">Ringkasan_ORD2!G32</f>
        <v>22.1456280616449</v>
      </c>
      <c r="H33" s="19" t="n">
        <f aca="false">Ringkasan_ORD2!H32</f>
        <v>4.33266835247739</v>
      </c>
      <c r="I33" s="19" t="n">
        <f aca="false">Ringkasan_ORD2!I32</f>
        <v>-0.00115790115584609</v>
      </c>
      <c r="J33" s="19" t="n">
        <f aca="false">Ringkasan_ORD2!J32</f>
        <v>0.0190967742760012</v>
      </c>
      <c r="K33" s="19" t="n">
        <f aca="false">Ringkasan_ORD2!K32</f>
        <v>0.953620420438247</v>
      </c>
      <c r="L33" s="20" t="n">
        <f aca="false">Ringkasan_ORD2!M32</f>
        <v>2.90074778807607E-005</v>
      </c>
      <c r="M33" s="20" t="n">
        <f aca="false">Ringkasan_ORD2!N32</f>
        <v>6.93322292449989E-005</v>
      </c>
      <c r="N33" s="20" t="n">
        <f aca="false">Ringkasan_ORD2!O32</f>
        <v>0.690228637720694</v>
      </c>
      <c r="O33" s="16" t="n">
        <f aca="false">Ringkasan_ORD2!C32</f>
        <v>0.938971119268073</v>
      </c>
      <c r="P33" s="16" t="n">
        <f aca="false">Ringkasan_ORD2!D32</f>
        <v>54.8810923299409</v>
      </c>
      <c r="Q33" s="6" t="str">
        <f aca="false">Ringkasan_ORD2!AB32</f>
        <v>Minimum</v>
      </c>
      <c r="R33" s="6" t="n">
        <f aca="false">Ringkasan_ORD2!Z32</f>
        <v>19.9586665308478</v>
      </c>
      <c r="S33" s="6" t="n">
        <f aca="false">Ringkasan_ORD2!AA32</f>
        <v>22.1340729801223</v>
      </c>
    </row>
    <row r="34" customFormat="false" ht="12.8" hidden="false" customHeight="false" outlineLevel="0" collapsed="false">
      <c r="A34" s="13" t="n">
        <f aca="false">Ringkasan_ORD2!A33</f>
        <v>32</v>
      </c>
      <c r="B34" s="13" t="str">
        <f aca="false">Ringkasan_ORD2!B33</f>
        <v>Y46CRC_GIZ</v>
      </c>
      <c r="C34" s="4" t="s">
        <v>83</v>
      </c>
      <c r="D34" s="0" t="s">
        <v>73</v>
      </c>
      <c r="E34" s="13" t="s">
        <v>295</v>
      </c>
      <c r="F34" s="13" t="n">
        <f aca="false">Ringkasan_ORD2!F33</f>
        <v>4</v>
      </c>
      <c r="G34" s="19" t="n">
        <f aca="false">Ringkasan_ORD2!G33</f>
        <v>2.282</v>
      </c>
      <c r="H34" s="19" t="n">
        <f aca="false">Ringkasan_ORD2!H33</f>
        <v>0.122049170453006</v>
      </c>
      <c r="I34" s="19" t="n">
        <f aca="false">Ringkasan_ORD2!I33</f>
        <v>-0.00446000000000004</v>
      </c>
      <c r="J34" s="19" t="n">
        <f aca="false">Ringkasan_ORD2!J33</f>
        <v>0.00392000000000004</v>
      </c>
      <c r="K34" s="19" t="n">
        <f aca="false">Ringkasan_ORD2!K33</f>
        <v>0.459033409456002</v>
      </c>
      <c r="L34" s="20" t="n">
        <f aca="false">Ringkasan_ORD2!M33</f>
        <v>2.20000000000002E-005</v>
      </c>
      <c r="M34" s="20" t="n">
        <f aca="false">Ringkasan_ORD2!N33</f>
        <v>2.50439613479979E-005</v>
      </c>
      <c r="N34" s="20" t="n">
        <f aca="false">Ringkasan_ORD2!O33</f>
        <v>0.541134894114409</v>
      </c>
      <c r="O34" s="16" t="n">
        <f aca="false">Ringkasan_ORD2!C33</f>
        <v>0.948683298050504</v>
      </c>
      <c r="P34" s="16" t="n">
        <f aca="false">Ringkasan_ORD2!D33</f>
        <v>-0.815146232972783</v>
      </c>
      <c r="Q34" s="6" t="str">
        <f aca="false">Ringkasan_ORD2!AB33</f>
        <v>Minimum</v>
      </c>
      <c r="R34" s="6" t="n">
        <f aca="false">Ringkasan_ORD2!Z33</f>
        <v>101.363636363636</v>
      </c>
      <c r="S34" s="6" t="n">
        <f aca="false">Ringkasan_ORD2!AA33</f>
        <v>2.05595909090909</v>
      </c>
    </row>
    <row r="35" customFormat="false" ht="12.8" hidden="false" customHeight="false" outlineLevel="0" collapsed="false">
      <c r="A35" s="13" t="n">
        <f aca="false">Ringkasan_ORD2!A34</f>
        <v>33</v>
      </c>
      <c r="B35" s="13" t="str">
        <f aca="false">Ringkasan_ORD2!B34</f>
        <v>Y47CRC_LVR</v>
      </c>
      <c r="C35" s="4" t="s">
        <v>85</v>
      </c>
      <c r="D35" s="0" t="s">
        <v>73</v>
      </c>
      <c r="E35" s="13" t="s">
        <v>295</v>
      </c>
      <c r="F35" s="13" t="n">
        <f aca="false">Ringkasan_ORD2!F34</f>
        <v>4</v>
      </c>
      <c r="G35" s="19" t="n">
        <f aca="false">Ringkasan_ORD2!G34</f>
        <v>2.359</v>
      </c>
      <c r="H35" s="19" t="n">
        <f aca="false">Ringkasan_ORD2!H34</f>
        <v>0.0392300905035584</v>
      </c>
      <c r="I35" s="19" t="n">
        <f aca="false">Ringkasan_ORD2!I34</f>
        <v>-0.000320000000000015</v>
      </c>
      <c r="J35" s="19" t="n">
        <f aca="false">Ringkasan_ORD2!J34</f>
        <v>0.00126000000000001</v>
      </c>
      <c r="K35" s="19" t="n">
        <f aca="false">Ringkasan_ORD2!K34</f>
        <v>0.841666303357732</v>
      </c>
      <c r="L35" s="20" t="n">
        <f aca="false">Ringkasan_ORD2!M34</f>
        <v>-3.99999999999995E-006</v>
      </c>
      <c r="M35" s="20" t="n">
        <f aca="false">Ringkasan_ORD2!N34</f>
        <v>8.04984471899933E-006</v>
      </c>
      <c r="N35" s="20" t="n">
        <f aca="false">Ringkasan_ORD2!O34</f>
        <v>0.706411498973248</v>
      </c>
      <c r="O35" s="16" t="n">
        <f aca="false">Ringkasan_ORD2!C34</f>
        <v>0.948683298050506</v>
      </c>
      <c r="P35" s="16" t="n">
        <f aca="false">Ringkasan_ORD2!D34</f>
        <v>-9.89498569552842</v>
      </c>
      <c r="Q35" s="6" t="str">
        <f aca="false">Ringkasan_ORD2!AB34</f>
        <v>Maximum</v>
      </c>
      <c r="R35" s="6" t="n">
        <f aca="false">Ringkasan_ORD2!Z34</f>
        <v>-40.0000000000024</v>
      </c>
      <c r="S35" s="6" t="n">
        <f aca="false">Ringkasan_ORD2!AA34</f>
        <v>2.3654</v>
      </c>
    </row>
    <row r="36" customFormat="false" ht="12.8" hidden="false" customHeight="false" outlineLevel="0" collapsed="false">
      <c r="A36" s="13" t="n">
        <f aca="false">Ringkasan_ORD2!A35</f>
        <v>34</v>
      </c>
      <c r="B36" s="21" t="str">
        <f aca="false">Ringkasan_ORD2!B35</f>
        <v>Y51SER_STG_TLPr</v>
      </c>
      <c r="C36" s="4" t="s">
        <v>93</v>
      </c>
      <c r="D36" s="4" t="s">
        <v>94</v>
      </c>
      <c r="E36" s="13" t="s">
        <v>295</v>
      </c>
      <c r="F36" s="13" t="n">
        <f aca="false">Ringkasan_ORD2!F35</f>
        <v>13</v>
      </c>
      <c r="G36" s="19" t="n">
        <f aca="false">Ringkasan_ORD2!G35</f>
        <v>4.45925192693826</v>
      </c>
      <c r="H36" s="19" t="n">
        <f aca="false">Ringkasan_ORD2!H35</f>
        <v>0.532805899523015</v>
      </c>
      <c r="I36" s="19" t="n">
        <f aca="false">Ringkasan_ORD2!I35</f>
        <v>0.00255546934689197</v>
      </c>
      <c r="J36" s="19" t="n">
        <f aca="false">Ringkasan_ORD2!J35</f>
        <v>0.00388790411112171</v>
      </c>
      <c r="K36" s="19" t="n">
        <f aca="false">Ringkasan_ORD2!K35</f>
        <v>0.529448822935054</v>
      </c>
      <c r="L36" s="20" t="n">
        <f aca="false">Ringkasan_ORD2!M35</f>
        <v>-3.37687794773539E-006</v>
      </c>
      <c r="M36" s="20" t="n">
        <f aca="false">Ringkasan_ORD2!N35</f>
        <v>1.62705602927599E-005</v>
      </c>
      <c r="N36" s="20" t="n">
        <f aca="false">Ringkasan_ORD2!O35</f>
        <v>0.840769878135457</v>
      </c>
      <c r="O36" s="16" t="n">
        <f aca="false">Ringkasan_ORD2!C35</f>
        <v>0.96002042410987</v>
      </c>
      <c r="P36" s="16" t="n">
        <f aca="false">Ringkasan_ORD2!D35</f>
        <v>23.6277735207259</v>
      </c>
      <c r="Q36" s="6" t="str">
        <f aca="false">Ringkasan_ORD2!AB35</f>
        <v>Maximum</v>
      </c>
      <c r="R36" s="6" t="n">
        <f aca="false">Ringkasan_ORD2!Z35</f>
        <v>378.377511186883</v>
      </c>
      <c r="S36" s="6" t="n">
        <f aca="false">Ringkasan_ORD2!AA35</f>
        <v>4.94271799263394</v>
      </c>
    </row>
    <row r="37" customFormat="false" ht="12.8" hidden="false" customHeight="false" outlineLevel="0" collapsed="false">
      <c r="A37" s="13" t="n">
        <f aca="false">Ringkasan_ORD2!A36</f>
        <v>35</v>
      </c>
      <c r="B37" s="21" t="str">
        <f aca="false">Ringkasan_ORD2!B36</f>
        <v>Y52SER_STG_ALB</v>
      </c>
      <c r="C37" s="4" t="s">
        <v>96</v>
      </c>
      <c r="D37" s="4" t="s">
        <v>94</v>
      </c>
      <c r="E37" s="13" t="s">
        <v>295</v>
      </c>
      <c r="F37" s="13" t="n">
        <f aca="false">Ringkasan_ORD2!F36</f>
        <v>8</v>
      </c>
      <c r="G37" s="19" t="n">
        <f aca="false">Ringkasan_ORD2!G36</f>
        <v>3.2104681399622</v>
      </c>
      <c r="H37" s="19" t="n">
        <f aca="false">Ringkasan_ORD2!H36</f>
        <v>0.267781370467176</v>
      </c>
      <c r="I37" s="19" t="n">
        <f aca="false">Ringkasan_ORD2!I36</f>
        <v>0.00231370501808586</v>
      </c>
      <c r="J37" s="19" t="n">
        <f aca="false">Ringkasan_ORD2!J36</f>
        <v>0.00923499270031698</v>
      </c>
      <c r="K37" s="19" t="n">
        <f aca="false">Ringkasan_ORD2!K36</f>
        <v>0.814514789009968</v>
      </c>
      <c r="L37" s="20" t="n">
        <f aca="false">Ringkasan_ORD2!M36</f>
        <v>-3.64378141411109E-005</v>
      </c>
      <c r="M37" s="20" t="n">
        <f aca="false">Ringkasan_ORD2!N36</f>
        <v>7.96552514591805E-005</v>
      </c>
      <c r="N37" s="20" t="n">
        <f aca="false">Ringkasan_ORD2!O36</f>
        <v>0.671095704144811</v>
      </c>
      <c r="O37" s="16" t="n">
        <f aca="false">Ringkasan_ORD2!C36</f>
        <v>0.91481725514909</v>
      </c>
      <c r="P37" s="16" t="n">
        <f aca="false">Ringkasan_ORD2!D36</f>
        <v>10.8456179832347</v>
      </c>
      <c r="Q37" s="6" t="str">
        <f aca="false">Ringkasan_ORD2!AB36</f>
        <v>Maximum</v>
      </c>
      <c r="R37" s="6" t="n">
        <f aca="false">Ringkasan_ORD2!Z36</f>
        <v>31.7486802189299</v>
      </c>
      <c r="S37" s="6" t="n">
        <f aca="false">Ringkasan_ORD2!AA36</f>
        <v>3.24719668033227</v>
      </c>
    </row>
    <row r="38" customFormat="false" ht="12.8" hidden="false" customHeight="false" outlineLevel="0" collapsed="false">
      <c r="A38" s="13" t="n">
        <f aca="false">Ringkasan_ORD2!A37</f>
        <v>36</v>
      </c>
      <c r="B38" s="21" t="str">
        <f aca="false">Ringkasan_ORD2!B37</f>
        <v>Y53SER_STG_GLB</v>
      </c>
      <c r="C38" s="4" t="s">
        <v>98</v>
      </c>
      <c r="D38" s="4" t="s">
        <v>94</v>
      </c>
      <c r="E38" s="13" t="s">
        <v>295</v>
      </c>
      <c r="F38" s="13" t="n">
        <f aca="false">Ringkasan_ORD2!F37</f>
        <v>8</v>
      </c>
      <c r="G38" s="19" t="n">
        <f aca="false">Ringkasan_ORD2!G37</f>
        <v>1.68171394689372</v>
      </c>
      <c r="H38" s="19" t="n">
        <f aca="false">Ringkasan_ORD2!H37</f>
        <v>0.667740690851065</v>
      </c>
      <c r="I38" s="19" t="n">
        <f aca="false">Ringkasan_ORD2!I37</f>
        <v>0.00533754057905462</v>
      </c>
      <c r="J38" s="19" t="n">
        <f aca="false">Ringkasan_ORD2!J37</f>
        <v>0.00940556039474258</v>
      </c>
      <c r="K38" s="19" t="n">
        <f aca="false">Ringkasan_ORD2!K37</f>
        <v>0.600717400208748</v>
      </c>
      <c r="L38" s="20" t="n">
        <f aca="false">Ringkasan_ORD2!M37</f>
        <v>3.49460619912688E-006</v>
      </c>
      <c r="M38" s="20" t="n">
        <f aca="false">Ringkasan_ORD2!N37</f>
        <v>7.97198393115474E-005</v>
      </c>
      <c r="N38" s="20" t="n">
        <f aca="false">Ringkasan_ORD2!O37</f>
        <v>0.967136086276097</v>
      </c>
      <c r="O38" s="16" t="n">
        <f aca="false">Ringkasan_ORD2!C37</f>
        <v>0.932913144389797</v>
      </c>
      <c r="P38" s="16" t="n">
        <f aca="false">Ringkasan_ORD2!D37</f>
        <v>14.6564314093785</v>
      </c>
      <c r="Q38" s="6" t="str">
        <f aca="false">Ringkasan_ORD2!AB37</f>
        <v>Minimum</v>
      </c>
      <c r="R38" s="6" t="n">
        <f aca="false">Ringkasan_ORD2!Z37</f>
        <v>-763.682697693977</v>
      </c>
      <c r="S38" s="6" t="n">
        <f aca="false">Ringkasan_ORD2!AA37</f>
        <v>-0.356379747338031</v>
      </c>
    </row>
    <row r="39" customFormat="false" ht="12.8" hidden="false" customHeight="false" outlineLevel="0" collapsed="false">
      <c r="A39" s="13" t="n">
        <f aca="false">Ringkasan_ORD2!A38</f>
        <v>37</v>
      </c>
      <c r="B39" s="21" t="str">
        <f aca="false">Ringkasan_ORD2!B38</f>
        <v>Y54SER_STG_ALB__GLB</v>
      </c>
      <c r="C39" s="4" t="s">
        <v>100</v>
      </c>
      <c r="E39" s="13" t="s">
        <v>295</v>
      </c>
      <c r="F39" s="13" t="n">
        <f aca="false">Ringkasan_ORD2!F38</f>
        <v>8</v>
      </c>
      <c r="G39" s="19" t="n">
        <f aca="false">Ringkasan_ORD2!G38</f>
        <v>2.61097875889815</v>
      </c>
      <c r="H39" s="19" t="n">
        <f aca="false">Ringkasan_ORD2!H38</f>
        <v>1.232071301831</v>
      </c>
      <c r="I39" s="19" t="n">
        <f aca="false">Ringkasan_ORD2!I38</f>
        <v>-0.025373686998916</v>
      </c>
      <c r="J39" s="19" t="n">
        <f aca="false">Ringkasan_ORD2!J38</f>
        <v>0.00665436892758801</v>
      </c>
      <c r="K39" s="19" t="n">
        <f aca="false">Ringkasan_ORD2!K38</f>
        <v>0.0188900025513261</v>
      </c>
      <c r="L39" s="20" t="n">
        <f aca="false">Ringkasan_ORD2!M38</f>
        <v>7.20563344522975E-005</v>
      </c>
      <c r="M39" s="20" t="n">
        <f aca="false">Ringkasan_ORD2!N38</f>
        <v>5.62470805407171E-005</v>
      </c>
      <c r="N39" s="20" t="n">
        <f aca="false">Ringkasan_ORD2!O38</f>
        <v>0.269398934355182</v>
      </c>
      <c r="O39" s="16" t="n">
        <f aca="false">Ringkasan_ORD2!C38</f>
        <v>0.930450295007632</v>
      </c>
      <c r="P39" s="16" t="n">
        <f aca="false">Ringkasan_ORD2!D38</f>
        <v>12.9487594160213</v>
      </c>
      <c r="Q39" s="6" t="str">
        <f aca="false">Ringkasan_ORD2!AB38</f>
        <v>Minimum</v>
      </c>
      <c r="R39" s="6" t="n">
        <f aca="false">Ringkasan_ORD2!Z38</f>
        <v>176.068399758205</v>
      </c>
      <c r="S39" s="6" t="n">
        <f aca="false">Ringkasan_ORD2!AA38</f>
        <v>0.3772265259658</v>
      </c>
    </row>
    <row r="40" customFormat="false" ht="12.8" hidden="false" customHeight="false" outlineLevel="0" collapsed="false">
      <c r="A40" s="13" t="n">
        <f aca="false">Ringkasan_ORD2!A39</f>
        <v>38</v>
      </c>
      <c r="B40" s="21" t="str">
        <f aca="false">Ringkasan_ORD2!B39</f>
        <v>Y55SER_STG_CLS</v>
      </c>
      <c r="C40" s="4" t="s">
        <v>102</v>
      </c>
      <c r="D40" s="4" t="s">
        <v>103</v>
      </c>
      <c r="E40" s="13" t="s">
        <v>295</v>
      </c>
      <c r="F40" s="13" t="n">
        <f aca="false">Ringkasan_ORD2!F39</f>
        <v>13</v>
      </c>
      <c r="G40" s="19" t="n">
        <f aca="false">Ringkasan_ORD2!G39</f>
        <v>123.494247815873</v>
      </c>
      <c r="H40" s="19" t="n">
        <f aca="false">Ringkasan_ORD2!H39</f>
        <v>4.46143141105725</v>
      </c>
      <c r="I40" s="19" t="n">
        <f aca="false">Ringkasan_ORD2!I39</f>
        <v>-0.228376119601098</v>
      </c>
      <c r="J40" s="19" t="n">
        <f aca="false">Ringkasan_ORD2!J39</f>
        <v>0.11082990287899</v>
      </c>
      <c r="K40" s="19" t="n">
        <f aca="false">Ringkasan_ORD2!K39</f>
        <v>0.0732916369291009</v>
      </c>
      <c r="L40" s="20" t="n">
        <f aca="false">Ringkasan_ORD2!M39</f>
        <v>0.000679224917704145</v>
      </c>
      <c r="M40" s="20" t="n">
        <f aca="false">Ringkasan_ORD2!N39</f>
        <v>0.000496947944870265</v>
      </c>
      <c r="N40" s="20" t="n">
        <f aca="false">Ringkasan_ORD2!O39</f>
        <v>0.208862588945604</v>
      </c>
      <c r="O40" s="16" t="n">
        <f aca="false">Ringkasan_ORD2!C39</f>
        <v>1.20867398075442</v>
      </c>
      <c r="P40" s="16" t="n">
        <f aca="false">Ringkasan_ORD2!D39</f>
        <v>105.73107069835</v>
      </c>
      <c r="Q40" s="6" t="str">
        <f aca="false">Ringkasan_ORD2!AB39</f>
        <v>Minimum</v>
      </c>
      <c r="R40" s="6" t="n">
        <f aca="false">Ringkasan_ORD2!Z39</f>
        <v>168.115239627129</v>
      </c>
      <c r="S40" s="6" t="n">
        <f aca="false">Ringkasan_ORD2!AA39</f>
        <v>104.297494779947</v>
      </c>
    </row>
    <row r="41" customFormat="false" ht="12.8" hidden="false" customHeight="false" outlineLevel="0" collapsed="false">
      <c r="A41" s="13" t="n">
        <f aca="false">Ringkasan_ORD2!A40</f>
        <v>39</v>
      </c>
      <c r="B41" s="21" t="str">
        <f aca="false">Ringkasan_ORD2!B40</f>
        <v>Y56SER_STG_TLP</v>
      </c>
      <c r="C41" s="4" t="s">
        <v>105</v>
      </c>
      <c r="D41" s="4" t="s">
        <v>103</v>
      </c>
      <c r="E41" s="13" t="s">
        <v>295</v>
      </c>
      <c r="F41" s="13" t="n">
        <f aca="false">Ringkasan_ORD2!F40</f>
        <v>4</v>
      </c>
      <c r="G41" s="19" t="n">
        <f aca="false">Ringkasan_ORD2!G40</f>
        <v>1039.7295</v>
      </c>
      <c r="H41" s="19" t="n">
        <f aca="false">Ringkasan_ORD2!H40</f>
        <v>10.7643009440631</v>
      </c>
      <c r="I41" s="19" t="n">
        <f aca="false">Ringkasan_ORD2!I40</f>
        <v>17.0789999999997</v>
      </c>
      <c r="J41" s="19" t="n">
        <f aca="false">Ringkasan_ORD2!J40</f>
        <v>34.5730000000001</v>
      </c>
      <c r="K41" s="19" t="n">
        <f aca="false">Ringkasan_ORD2!K40</f>
        <v>0.707896785174986</v>
      </c>
      <c r="L41" s="20" t="n">
        <f aca="false">Ringkasan_ORD2!M40</f>
        <v>1.13000000000002</v>
      </c>
      <c r="M41" s="20" t="n">
        <f aca="false">Ringkasan_ORD2!N40</f>
        <v>22.087879481743</v>
      </c>
      <c r="N41" s="20" t="n">
        <f aca="false">Ringkasan_ORD2!O40</f>
        <v>0.967459360575978</v>
      </c>
      <c r="O41" s="16" t="n">
        <f aca="false">Ringkasan_ORD2!C40</f>
        <v>0.948683298050516</v>
      </c>
      <c r="P41" s="16" t="n">
        <f aca="false">Ringkasan_ORD2!D40</f>
        <v>35.0213855254728</v>
      </c>
      <c r="Q41" s="6" t="str">
        <f aca="false">Ringkasan_ORD2!AB40</f>
        <v>Minimum</v>
      </c>
      <c r="R41" s="6" t="n">
        <f aca="false">Ringkasan_ORD2!Z40</f>
        <v>-7.55707964601743</v>
      </c>
      <c r="S41" s="6" t="n">
        <f aca="false">Ringkasan_ORD2!AA40</f>
        <v>975.195818362835</v>
      </c>
    </row>
    <row r="42" customFormat="false" ht="12.8" hidden="false" customHeight="false" outlineLevel="0" collapsed="false">
      <c r="A42" s="13" t="n">
        <f aca="false">Ringkasan_ORD2!A41</f>
        <v>40</v>
      </c>
      <c r="B42" s="21" t="str">
        <f aca="false">Ringkasan_ORD2!B41</f>
        <v>Y57SER_STG_TAG</v>
      </c>
      <c r="C42" s="4" t="s">
        <v>107</v>
      </c>
      <c r="D42" s="4" t="s">
        <v>103</v>
      </c>
      <c r="E42" s="13" t="s">
        <v>295</v>
      </c>
      <c r="F42" s="13" t="n">
        <f aca="false">Ringkasan_ORD2!F41</f>
        <v>9</v>
      </c>
      <c r="G42" s="19" t="n">
        <f aca="false">Ringkasan_ORD2!G41</f>
        <v>87.9967281960957</v>
      </c>
      <c r="H42" s="19" t="n">
        <f aca="false">Ringkasan_ORD2!H41</f>
        <v>42.6595378718042</v>
      </c>
      <c r="I42" s="19" t="n">
        <f aca="false">Ringkasan_ORD2!I41</f>
        <v>0.00713046433134937</v>
      </c>
      <c r="J42" s="19" t="n">
        <f aca="false">Ringkasan_ORD2!J41</f>
        <v>0.045166438488184</v>
      </c>
      <c r="K42" s="19" t="n">
        <f aca="false">Ringkasan_ORD2!K41</f>
        <v>0.880736228357922</v>
      </c>
      <c r="L42" s="20" t="n">
        <f aca="false">Ringkasan_ORD2!M41</f>
        <v>-0.000317853150674729</v>
      </c>
      <c r="M42" s="20" t="n">
        <f aca="false">Ringkasan_ORD2!N41</f>
        <v>0.000188320377413978</v>
      </c>
      <c r="N42" s="20" t="n">
        <f aca="false">Ringkasan_ORD2!O41</f>
        <v>0.152246423739192</v>
      </c>
      <c r="O42" s="16" t="n">
        <f aca="false">Ringkasan_ORD2!C41</f>
        <v>0.994370309953693</v>
      </c>
      <c r="P42" s="16" t="n">
        <f aca="false">Ringkasan_ORD2!D41</f>
        <v>68.9667175092013</v>
      </c>
      <c r="Q42" s="6" t="str">
        <f aca="false">Ringkasan_ORD2!AB41</f>
        <v>Maximum</v>
      </c>
      <c r="R42" s="6" t="n">
        <f aca="false">Ringkasan_ORD2!Z41</f>
        <v>11.2166016228139</v>
      </c>
      <c r="S42" s="6" t="n">
        <f aca="false">Ringkasan_ORD2!AA41</f>
        <v>88.0367179849909</v>
      </c>
    </row>
    <row r="43" customFormat="false" ht="12.8" hidden="false" customHeight="false" outlineLevel="0" collapsed="false">
      <c r="A43" s="13" t="n">
        <f aca="false">Ringkasan_ORD2!A42</f>
        <v>41</v>
      </c>
      <c r="B43" s="21" t="str">
        <f aca="false">Ringkasan_ORD2!B42</f>
        <v>Y58SER_STG_CRT</v>
      </c>
      <c r="C43" s="4" t="s">
        <v>109</v>
      </c>
      <c r="D43" s="4" t="s">
        <v>103</v>
      </c>
      <c r="E43" s="13" t="s">
        <v>295</v>
      </c>
      <c r="F43" s="13" t="n">
        <f aca="false">Ringkasan_ORD2!F42</f>
        <v>4</v>
      </c>
      <c r="G43" s="19" t="n">
        <f aca="false">Ringkasan_ORD2!G42</f>
        <v>0.32885897126298</v>
      </c>
      <c r="H43" s="19" t="n">
        <f aca="false">Ringkasan_ORD2!H42</f>
        <v>0.020736608123546</v>
      </c>
      <c r="I43" s="19" t="n">
        <f aca="false">Ringkasan_ORD2!I42</f>
        <v>0.000275738549464706</v>
      </c>
      <c r="J43" s="19" t="n">
        <f aca="false">Ringkasan_ORD2!J42</f>
        <v>0.000795235091967509</v>
      </c>
      <c r="K43" s="19" t="n">
        <f aca="false">Ringkasan_ORD2!K42</f>
        <v>0.787517825404593</v>
      </c>
      <c r="L43" s="20" t="n">
        <f aca="false">Ringkasan_ORD2!M42</f>
        <v>-1.19133864605976E-006</v>
      </c>
      <c r="M43" s="20" t="n">
        <f aca="false">Ringkasan_ORD2!N42</f>
        <v>6.71819529797938E-006</v>
      </c>
      <c r="N43" s="20" t="n">
        <f aca="false">Ringkasan_ORD2!O42</f>
        <v>0.888269609113651</v>
      </c>
      <c r="O43" s="16" t="n">
        <f aca="false">Ringkasan_ORD2!C42</f>
        <v>0.942035334966545</v>
      </c>
      <c r="P43" s="16" t="n">
        <f aca="false">Ringkasan_ORD2!D42</f>
        <v>-15.1884135984754</v>
      </c>
      <c r="Q43" s="6" t="str">
        <f aca="false">Ringkasan_ORD2!AB42</f>
        <v>Maximum</v>
      </c>
      <c r="R43" s="6" t="n">
        <f aca="false">Ringkasan_ORD2!Z42</f>
        <v>115.72635135135</v>
      </c>
      <c r="S43" s="6" t="n">
        <f aca="false">Ringkasan_ORD2!AA42</f>
        <v>0.344814079391212</v>
      </c>
    </row>
    <row r="44" customFormat="false" ht="12.8" hidden="false" customHeight="false" outlineLevel="0" collapsed="false">
      <c r="A44" s="13" t="n">
        <f aca="false">Ringkasan_ORD2!A43</f>
        <v>42</v>
      </c>
      <c r="B44" s="21" t="str">
        <f aca="false">Ringkasan_ORD2!B43</f>
        <v>Y59SER_STG_URC</v>
      </c>
      <c r="C44" s="4" t="s">
        <v>111</v>
      </c>
      <c r="D44" s="4" t="s">
        <v>103</v>
      </c>
      <c r="E44" s="13" t="s">
        <v>295</v>
      </c>
      <c r="F44" s="13" t="n">
        <f aca="false">Ringkasan_ORD2!F43</f>
        <v>4</v>
      </c>
      <c r="G44" s="19" t="n">
        <f aca="false">Ringkasan_ORD2!G43</f>
        <v>9.35090920067616</v>
      </c>
      <c r="H44" s="19" t="n">
        <f aca="false">Ringkasan_ORD2!H43</f>
        <v>1.10693989020459</v>
      </c>
      <c r="I44" s="19" t="n">
        <f aca="false">Ringkasan_ORD2!I43</f>
        <v>0.0215268453674636</v>
      </c>
      <c r="J44" s="19" t="n">
        <f aca="false">Ringkasan_ORD2!J43</f>
        <v>0.04245040657598</v>
      </c>
      <c r="K44" s="19" t="n">
        <f aca="false">Ringkasan_ORD2!K43</f>
        <v>0.701224130291264</v>
      </c>
      <c r="L44" s="20" t="n">
        <f aca="false">Ringkasan_ORD2!M43</f>
        <v>-0.000456246478306367</v>
      </c>
      <c r="M44" s="20" t="n">
        <f aca="false">Ringkasan_ORD2!N43</f>
        <v>0.000358623663287376</v>
      </c>
      <c r="N44" s="20" t="n">
        <f aca="false">Ringkasan_ORD2!O43</f>
        <v>0.424093647032668</v>
      </c>
      <c r="O44" s="16" t="n">
        <f aca="false">Ringkasan_ORD2!C43</f>
        <v>0.942035334966542</v>
      </c>
      <c r="P44" s="16" t="n">
        <f aca="false">Ringkasan_ORD2!D43</f>
        <v>16.631218280129</v>
      </c>
      <c r="Q44" s="6" t="str">
        <f aca="false">Ringkasan_ORD2!AB43</f>
        <v>Maximum</v>
      </c>
      <c r="R44" s="6" t="n">
        <f aca="false">Ringkasan_ORD2!Z43</f>
        <v>23.5912455120458</v>
      </c>
      <c r="S44" s="6" t="n">
        <f aca="false">Ringkasan_ORD2!AA43</f>
        <v>9.604831747758</v>
      </c>
    </row>
    <row r="45" customFormat="false" ht="12.8" hidden="false" customHeight="false" outlineLevel="0" collapsed="false">
      <c r="A45" s="13" t="n">
        <f aca="false">Ringkasan_ORD2!A44</f>
        <v>43</v>
      </c>
      <c r="B45" s="21" t="str">
        <f aca="false">Ringkasan_ORD2!B44</f>
        <v>Y60SER_FNS_TLPr</v>
      </c>
      <c r="C45" s="4" t="s">
        <v>93</v>
      </c>
      <c r="D45" s="4" t="s">
        <v>94</v>
      </c>
      <c r="E45" s="13" t="s">
        <v>295</v>
      </c>
      <c r="F45" s="13" t="n">
        <f aca="false">Ringkasan_ORD2!F44</f>
        <v>18</v>
      </c>
      <c r="G45" s="19" t="n">
        <f aca="false">Ringkasan_ORD2!G44</f>
        <v>17.6510989212916</v>
      </c>
      <c r="H45" s="19" t="n">
        <f aca="false">Ringkasan_ORD2!H44</f>
        <v>13.4945521882567</v>
      </c>
      <c r="I45" s="19" t="n">
        <f aca="false">Ringkasan_ORD2!I44</f>
        <v>0.00483414921932948</v>
      </c>
      <c r="J45" s="19" t="n">
        <f aca="false">Ringkasan_ORD2!J44</f>
        <v>0.0123831720394874</v>
      </c>
      <c r="K45" s="19" t="n">
        <f aca="false">Ringkasan_ORD2!K44</f>
        <v>0.703708986337355</v>
      </c>
      <c r="L45" s="20" t="n">
        <f aca="false">Ringkasan_ORD2!M44</f>
        <v>-4.3336707552831E-005</v>
      </c>
      <c r="M45" s="20" t="n">
        <f aca="false">Ringkasan_ORD2!N44</f>
        <v>5.52090748082216E-005</v>
      </c>
      <c r="N45" s="20" t="n">
        <f aca="false">Ringkasan_ORD2!O44</f>
        <v>0.449054987411008</v>
      </c>
      <c r="O45" s="16" t="n">
        <f aca="false">Ringkasan_ORD2!C44</f>
        <v>1.36324134278958</v>
      </c>
      <c r="P45" s="16" t="n">
        <f aca="false">Ringkasan_ORD2!D44</f>
        <v>101.140714426068</v>
      </c>
      <c r="Q45" s="6" t="str">
        <f aca="false">Ringkasan_ORD2!AB44</f>
        <v>Maximum</v>
      </c>
      <c r="R45" s="6" t="n">
        <f aca="false">Ringkasan_ORD2!Z44</f>
        <v>55.7743018829506</v>
      </c>
      <c r="S45" s="6" t="n">
        <f aca="false">Ringkasan_ORD2!AA44</f>
        <v>17.7859095702447</v>
      </c>
    </row>
    <row r="46" customFormat="false" ht="12.8" hidden="false" customHeight="false" outlineLevel="0" collapsed="false">
      <c r="A46" s="13" t="n">
        <f aca="false">Ringkasan_ORD2!A45</f>
        <v>44</v>
      </c>
      <c r="B46" s="21" t="str">
        <f aca="false">Ringkasan_ORD2!B45</f>
        <v>Y61SER_FNS_ALB</v>
      </c>
      <c r="C46" s="4" t="s">
        <v>96</v>
      </c>
      <c r="D46" s="4" t="s">
        <v>94</v>
      </c>
      <c r="E46" s="13" t="s">
        <v>295</v>
      </c>
      <c r="F46" s="13" t="n">
        <f aca="false">Ringkasan_ORD2!F45</f>
        <v>13</v>
      </c>
      <c r="G46" s="19" t="n">
        <f aca="false">Ringkasan_ORD2!G45</f>
        <v>6.14857563877942</v>
      </c>
      <c r="H46" s="19" t="n">
        <f aca="false">Ringkasan_ORD2!H45</f>
        <v>4.19381738756625</v>
      </c>
      <c r="I46" s="19" t="n">
        <f aca="false">Ringkasan_ORD2!I45</f>
        <v>-0.00248730901385517</v>
      </c>
      <c r="J46" s="19" t="n">
        <f aca="false">Ringkasan_ORD2!J45</f>
        <v>0.0110446144042768</v>
      </c>
      <c r="K46" s="19" t="n">
        <f aca="false">Ringkasan_ORD2!K45</f>
        <v>0.828252691107018</v>
      </c>
      <c r="L46" s="20" t="n">
        <f aca="false">Ringkasan_ORD2!M45</f>
        <v>1.90485716327384E-005</v>
      </c>
      <c r="M46" s="20" t="n">
        <f aca="false">Ringkasan_ORD2!N45</f>
        <v>7.72119594082288E-005</v>
      </c>
      <c r="N46" s="20" t="n">
        <f aca="false">Ringkasan_ORD2!O45</f>
        <v>0.812215240131409</v>
      </c>
      <c r="O46" s="16" t="n">
        <f aca="false">Ringkasan_ORD2!C45</f>
        <v>1.14428684674219</v>
      </c>
      <c r="P46" s="16" t="n">
        <f aca="false">Ringkasan_ORD2!D45</f>
        <v>52.0011991123142</v>
      </c>
      <c r="Q46" s="6" t="str">
        <f aca="false">Ringkasan_ORD2!AB45</f>
        <v>Minimum</v>
      </c>
      <c r="R46" s="6" t="n">
        <f aca="false">Ringkasan_ORD2!Z45</f>
        <v>65.2885964840608</v>
      </c>
      <c r="S46" s="6" t="n">
        <f aca="false">Ringkasan_ORD2!AA45</f>
        <v>6.06737918151104</v>
      </c>
    </row>
    <row r="47" customFormat="false" ht="12.8" hidden="false" customHeight="false" outlineLevel="0" collapsed="false">
      <c r="A47" s="13" t="n">
        <f aca="false">Ringkasan_ORD2!A46</f>
        <v>45</v>
      </c>
      <c r="B47" s="21" t="str">
        <f aca="false">Ringkasan_ORD2!B46</f>
        <v>Y62SER_FNS_GLB</v>
      </c>
      <c r="C47" s="4" t="s">
        <v>98</v>
      </c>
      <c r="D47" s="4" t="s">
        <v>94</v>
      </c>
      <c r="E47" s="13" t="s">
        <v>295</v>
      </c>
      <c r="F47" s="13" t="n">
        <f aca="false">Ringkasan_ORD2!F46</f>
        <v>13</v>
      </c>
      <c r="G47" s="19" t="n">
        <f aca="false">Ringkasan_ORD2!G46</f>
        <v>2.57028937224728</v>
      </c>
      <c r="H47" s="19" t="n">
        <f aca="false">Ringkasan_ORD2!H46</f>
        <v>0.924029326027129</v>
      </c>
      <c r="I47" s="19" t="n">
        <f aca="false">Ringkasan_ORD2!I46</f>
        <v>0.00624339854651426</v>
      </c>
      <c r="J47" s="19" t="n">
        <f aca="false">Ringkasan_ORD2!J46</f>
        <v>0.00631122412068684</v>
      </c>
      <c r="K47" s="19" t="n">
        <f aca="false">Ringkasan_ORD2!K46</f>
        <v>0.355493324198575</v>
      </c>
      <c r="L47" s="20" t="n">
        <f aca="false">Ringkasan_ORD2!M46</f>
        <v>-2.58754766974507E-005</v>
      </c>
      <c r="M47" s="20" t="n">
        <f aca="false">Ringkasan_ORD2!N46</f>
        <v>4.41676501050822E-005</v>
      </c>
      <c r="N47" s="20" t="n">
        <f aca="false">Ringkasan_ORD2!O46</f>
        <v>0.576371435497705</v>
      </c>
      <c r="O47" s="16" t="n">
        <f aca="false">Ringkasan_ORD2!C46</f>
        <v>1.09355145318403</v>
      </c>
      <c r="P47" s="16" t="n">
        <f aca="false">Ringkasan_ORD2!D46</f>
        <v>29.8363078950051</v>
      </c>
      <c r="Q47" s="6" t="str">
        <f aca="false">Ringkasan_ORD2!AB46</f>
        <v>Maximum</v>
      </c>
      <c r="R47" s="6" t="n">
        <f aca="false">Ringkasan_ORD2!Z46</f>
        <v>120.643159921559</v>
      </c>
      <c r="S47" s="6" t="n">
        <f aca="false">Ringkasan_ORD2!AA46</f>
        <v>2.94690103689786</v>
      </c>
    </row>
    <row r="48" customFormat="false" ht="12.8" hidden="false" customHeight="false" outlineLevel="0" collapsed="false">
      <c r="A48" s="13" t="n">
        <f aca="false">Ringkasan_ORD2!A47</f>
        <v>46</v>
      </c>
      <c r="B48" s="21" t="str">
        <f aca="false">Ringkasan_ORD2!B47</f>
        <v>Y63SER_FNS_ALB__GLB</v>
      </c>
      <c r="C48" s="4" t="s">
        <v>100</v>
      </c>
      <c r="E48" s="13" t="s">
        <v>295</v>
      </c>
      <c r="F48" s="13" t="n">
        <f aca="false">Ringkasan_ORD2!F47</f>
        <v>13</v>
      </c>
      <c r="G48" s="19" t="n">
        <f aca="false">Ringkasan_ORD2!G47</f>
        <v>1.78994043135463</v>
      </c>
      <c r="H48" s="19" t="n">
        <f aca="false">Ringkasan_ORD2!H47</f>
        <v>0.650712064154765</v>
      </c>
      <c r="I48" s="19" t="n">
        <f aca="false">Ringkasan_ORD2!I47</f>
        <v>-0.00731779802821056</v>
      </c>
      <c r="J48" s="19" t="n">
        <f aca="false">Ringkasan_ORD2!J47</f>
        <v>0.00499811492379048</v>
      </c>
      <c r="K48" s="19" t="n">
        <f aca="false">Ringkasan_ORD2!K47</f>
        <v>0.18657462521786</v>
      </c>
      <c r="L48" s="20" t="n">
        <f aca="false">Ringkasan_ORD2!M47</f>
        <v>3.4485785997223E-005</v>
      </c>
      <c r="M48" s="20" t="n">
        <f aca="false">Ringkasan_ORD2!N47</f>
        <v>3.49897088399183E-005</v>
      </c>
      <c r="N48" s="20" t="n">
        <f aca="false">Ringkasan_ORD2!O47</f>
        <v>0.357163880644931</v>
      </c>
      <c r="O48" s="16" t="n">
        <f aca="false">Ringkasan_ORD2!C47</f>
        <v>0.917509258934329</v>
      </c>
      <c r="P48" s="16" t="n">
        <f aca="false">Ringkasan_ORD2!D47</f>
        <v>22.8349461118475</v>
      </c>
      <c r="Q48" s="6" t="str">
        <f aca="false">Ringkasan_ORD2!AB47</f>
        <v>Minimum</v>
      </c>
      <c r="R48" s="6" t="n">
        <f aca="false">Ringkasan_ORD2!Z47</f>
        <v>106.098756583362</v>
      </c>
      <c r="S48" s="6" t="n">
        <f aca="false">Ringkasan_ORD2!AA47</f>
        <v>1.40173579549397</v>
      </c>
    </row>
    <row r="49" customFormat="false" ht="12.8" hidden="false" customHeight="false" outlineLevel="0" collapsed="false">
      <c r="A49" s="13" t="n">
        <f aca="false">Ringkasan_ORD2!A48</f>
        <v>47</v>
      </c>
      <c r="B49" s="21" t="str">
        <f aca="false">Ringkasan_ORD2!B48</f>
        <v>Y64SER_FNS_CLS</v>
      </c>
      <c r="C49" s="4" t="s">
        <v>102</v>
      </c>
      <c r="D49" s="4" t="s">
        <v>103</v>
      </c>
      <c r="E49" s="13" t="s">
        <v>295</v>
      </c>
      <c r="F49" s="13" t="n">
        <f aca="false">Ringkasan_ORD2!F48</f>
        <v>18</v>
      </c>
      <c r="G49" s="19" t="n">
        <f aca="false">Ringkasan_ORD2!G48</f>
        <v>103.810389622562</v>
      </c>
      <c r="H49" s="19" t="n">
        <f aca="false">Ringkasan_ORD2!H48</f>
        <v>26.0897389592185</v>
      </c>
      <c r="I49" s="19" t="n">
        <f aca="false">Ringkasan_ORD2!I48</f>
        <v>0.0371959330826653</v>
      </c>
      <c r="J49" s="19" t="n">
        <f aca="false">Ringkasan_ORD2!J48</f>
        <v>0.201323382961535</v>
      </c>
      <c r="K49" s="19" t="n">
        <f aca="false">Ringkasan_ORD2!K48</f>
        <v>0.856781803490874</v>
      </c>
      <c r="L49" s="20" t="n">
        <f aca="false">Ringkasan_ORD2!M48</f>
        <v>-0.000564641170550021</v>
      </c>
      <c r="M49" s="20" t="n">
        <f aca="false">Ringkasan_ORD2!N48</f>
        <v>0.000900802654940288</v>
      </c>
      <c r="N49" s="20" t="n">
        <f aca="false">Ringkasan_ORD2!O48</f>
        <v>0.543567173798189</v>
      </c>
      <c r="O49" s="16" t="n">
        <f aca="false">Ringkasan_ORD2!C48</f>
        <v>1.17330660572293</v>
      </c>
      <c r="P49" s="16" t="n">
        <f aca="false">Ringkasan_ORD2!D48</f>
        <v>180.28288970572</v>
      </c>
      <c r="Q49" s="6" t="str">
        <f aca="false">Ringkasan_ORD2!AB48</f>
        <v>Maximum</v>
      </c>
      <c r="R49" s="6" t="n">
        <f aca="false">Ringkasan_ORD2!Z48</f>
        <v>32.9376735373658</v>
      </c>
      <c r="S49" s="6" t="n">
        <f aca="false">Ringkasan_ORD2!AA48</f>
        <v>104.422963372959</v>
      </c>
    </row>
    <row r="50" customFormat="false" ht="12.8" hidden="false" customHeight="false" outlineLevel="0" collapsed="false">
      <c r="A50" s="13" t="n">
        <f aca="false">Ringkasan_ORD2!A49</f>
        <v>48</v>
      </c>
      <c r="B50" s="21" t="str">
        <f aca="false">Ringkasan_ORD2!B49</f>
        <v>Y65SER_FNS_TLP</v>
      </c>
      <c r="C50" s="4" t="s">
        <v>105</v>
      </c>
      <c r="D50" s="4" t="s">
        <v>103</v>
      </c>
      <c r="E50" s="13" t="s">
        <v>295</v>
      </c>
      <c r="F50" s="13" t="n">
        <f aca="false">Ringkasan_ORD2!F49</f>
        <v>4</v>
      </c>
      <c r="G50" s="19" t="n">
        <f aca="false">Ringkasan_ORD2!G49</f>
        <v>1.031</v>
      </c>
      <c r="H50" s="19" t="n">
        <f aca="false">Ringkasan_ORD2!H49</f>
        <v>0.13512586728725</v>
      </c>
      <c r="I50" s="19" t="n">
        <f aca="false">Ringkasan_ORD2!I49</f>
        <v>-0.00800000000000154</v>
      </c>
      <c r="J50" s="19" t="n">
        <f aca="false">Ringkasan_ORD2!J49</f>
        <v>0.433999999999999</v>
      </c>
      <c r="K50" s="19" t="n">
        <f aca="false">Ringkasan_ORD2!K49</f>
        <v>0.988266402155581</v>
      </c>
      <c r="L50" s="20" t="n">
        <f aca="false">Ringkasan_ORD2!M49</f>
        <v>8.04911692853239E-016</v>
      </c>
      <c r="M50" s="20" t="n">
        <f aca="false">Ringkasan_ORD2!N49</f>
        <v>0.277272429209973</v>
      </c>
      <c r="N50" s="20" t="n">
        <f aca="false">Ringkasan_ORD2!O49</f>
        <v>0.999999999999998</v>
      </c>
      <c r="O50" s="16" t="n">
        <f aca="false">Ringkasan_ORD2!C49</f>
        <v>0.948683298050515</v>
      </c>
      <c r="P50" s="16" t="n">
        <f aca="false">Ringkasan_ORD2!D49</f>
        <v>-0.000884678493630275</v>
      </c>
      <c r="Q50" s="6" t="str">
        <f aca="false">Ringkasan_ORD2!AB49</f>
        <v>Minimum</v>
      </c>
      <c r="R50" s="6" t="n">
        <f aca="false">Ringkasan_ORD2!Z49</f>
        <v>4969489243995.98</v>
      </c>
      <c r="S50" s="6" t="n">
        <f aca="false">Ringkasan_ORD2!AA49</f>
        <v>-19877956974.9568</v>
      </c>
    </row>
    <row r="51" customFormat="false" ht="12.8" hidden="false" customHeight="false" outlineLevel="0" collapsed="false">
      <c r="A51" s="13" t="n">
        <f aca="false">Ringkasan_ORD2!A50</f>
        <v>49</v>
      </c>
      <c r="B51" s="21" t="str">
        <f aca="false">Ringkasan_ORD2!B50</f>
        <v>Y66SER_FNS_TAG</v>
      </c>
      <c r="C51" s="4" t="s">
        <v>107</v>
      </c>
      <c r="D51" s="4" t="s">
        <v>103</v>
      </c>
      <c r="E51" s="13" t="s">
        <v>295</v>
      </c>
      <c r="F51" s="13" t="n">
        <f aca="false">Ringkasan_ORD2!F50</f>
        <v>14</v>
      </c>
      <c r="G51" s="19" t="n">
        <f aca="false">Ringkasan_ORD2!G50</f>
        <v>85.545116043821</v>
      </c>
      <c r="H51" s="19" t="n">
        <f aca="false">Ringkasan_ORD2!H50</f>
        <v>19.4458899600943</v>
      </c>
      <c r="I51" s="19" t="n">
        <f aca="false">Ringkasan_ORD2!I50</f>
        <v>0.0290733094316762</v>
      </c>
      <c r="J51" s="19" t="n">
        <f aca="false">Ringkasan_ORD2!J50</f>
        <v>0.0529209252167724</v>
      </c>
      <c r="K51" s="19" t="n">
        <f aca="false">Ringkasan_ORD2!K50</f>
        <v>0.597746314130057</v>
      </c>
      <c r="L51" s="20" t="n">
        <f aca="false">Ringkasan_ORD2!M50</f>
        <v>-2.8456684085235E-005</v>
      </c>
      <c r="M51" s="20" t="n">
        <f aca="false">Ringkasan_ORD2!N50</f>
        <v>0.000235986766905398</v>
      </c>
      <c r="N51" s="20" t="n">
        <f aca="false">Ringkasan_ORD2!O50</f>
        <v>0.906992585837232</v>
      </c>
      <c r="O51" s="16" t="n">
        <f aca="false">Ringkasan_ORD2!C50</f>
        <v>1.05133493402862</v>
      </c>
      <c r="P51" s="16" t="n">
        <f aca="false">Ringkasan_ORD2!D50</f>
        <v>111.750832188511</v>
      </c>
      <c r="Q51" s="6" t="str">
        <f aca="false">Ringkasan_ORD2!AB50</f>
        <v>Maximum</v>
      </c>
      <c r="R51" s="6" t="n">
        <f aca="false">Ringkasan_ORD2!Z50</f>
        <v>510.834455353165</v>
      </c>
      <c r="S51" s="6" t="n">
        <f aca="false">Ringkasan_ORD2!AA50</f>
        <v>92.9709401382432</v>
      </c>
    </row>
    <row r="52" customFormat="false" ht="12.8" hidden="false" customHeight="false" outlineLevel="0" collapsed="false">
      <c r="A52" s="13" t="n">
        <f aca="false">Ringkasan_ORD2!A51</f>
        <v>50</v>
      </c>
      <c r="B52" s="21" t="str">
        <f aca="false">Ringkasan_ORD2!B51</f>
        <v>Y67SER_FNS_CRT</v>
      </c>
      <c r="C52" s="4" t="s">
        <v>109</v>
      </c>
      <c r="D52" s="4" t="s">
        <v>103</v>
      </c>
      <c r="E52" s="13" t="s">
        <v>295</v>
      </c>
      <c r="F52" s="13" t="n">
        <f aca="false">Ringkasan_ORD2!F51</f>
        <v>9</v>
      </c>
      <c r="G52" s="19" t="n">
        <f aca="false">Ringkasan_ORD2!G51</f>
        <v>0.326210634200584</v>
      </c>
      <c r="H52" s="19" t="n">
        <f aca="false">Ringkasan_ORD2!H51</f>
        <v>0.0897721193337635</v>
      </c>
      <c r="I52" s="19" t="n">
        <f aca="false">Ringkasan_ORD2!I51</f>
        <v>-0.000735073379849617</v>
      </c>
      <c r="J52" s="19" t="n">
        <f aca="false">Ringkasan_ORD2!J51</f>
        <v>0.000225386374007984</v>
      </c>
      <c r="K52" s="19" t="n">
        <f aca="false">Ringkasan_ORD2!K51</f>
        <v>0.0310400152408895</v>
      </c>
      <c r="L52" s="20" t="n">
        <f aca="false">Ringkasan_ORD2!M51</f>
        <v>4.54135274215277E-006</v>
      </c>
      <c r="M52" s="20" t="n">
        <f aca="false">Ringkasan_ORD2!N51</f>
        <v>1.5755509685337E-006</v>
      </c>
      <c r="N52" s="20" t="n">
        <f aca="false">Ringkasan_ORD2!O51</f>
        <v>0.0449050206003271</v>
      </c>
      <c r="O52" s="16" t="n">
        <f aca="false">Ringkasan_ORD2!C51</f>
        <v>1.00124923194237</v>
      </c>
      <c r="P52" s="16" t="n">
        <f aca="false">Ringkasan_ORD2!D51</f>
        <v>-31.6480298353467</v>
      </c>
      <c r="Q52" s="6" t="str">
        <f aca="false">Ringkasan_ORD2!AB51</f>
        <v>Minimum</v>
      </c>
      <c r="R52" s="6" t="n">
        <f aca="false">Ringkasan_ORD2!Z51</f>
        <v>80.9311037465419</v>
      </c>
      <c r="S52" s="6" t="n">
        <f aca="false">Ringkasan_ORD2!AA51</f>
        <v>0.296465484217619</v>
      </c>
    </row>
    <row r="53" customFormat="false" ht="12.8" hidden="false" customHeight="false" outlineLevel="0" collapsed="false">
      <c r="A53" s="13" t="n">
        <f aca="false">Ringkasan_ORD2!A52</f>
        <v>51</v>
      </c>
      <c r="B53" s="21" t="str">
        <f aca="false">Ringkasan_ORD2!B52</f>
        <v>Y68SER_FNS_URC</v>
      </c>
      <c r="C53" s="4" t="s">
        <v>111</v>
      </c>
      <c r="D53" s="4" t="s">
        <v>103</v>
      </c>
      <c r="E53" s="13" t="s">
        <v>295</v>
      </c>
      <c r="F53" s="13" t="n">
        <f aca="false">Ringkasan_ORD2!F52</f>
        <v>9</v>
      </c>
      <c r="G53" s="19" t="n">
        <f aca="false">Ringkasan_ORD2!G52</f>
        <v>6.81666053070042</v>
      </c>
      <c r="H53" s="19" t="n">
        <f aca="false">Ringkasan_ORD2!H52</f>
        <v>0.475576055326289</v>
      </c>
      <c r="I53" s="19" t="n">
        <f aca="false">Ringkasan_ORD2!I52</f>
        <v>-0.0172943145493112</v>
      </c>
      <c r="J53" s="19" t="n">
        <f aca="false">Ringkasan_ORD2!J52</f>
        <v>0.0150080256085495</v>
      </c>
      <c r="K53" s="19" t="n">
        <f aca="false">Ringkasan_ORD2!K52</f>
        <v>0.313364357729781</v>
      </c>
      <c r="L53" s="20" t="n">
        <f aca="false">Ringkasan_ORD2!M52</f>
        <v>0.000100804503910824</v>
      </c>
      <c r="M53" s="20" t="n">
        <f aca="false">Ringkasan_ORD2!N52</f>
        <v>0.00010777270651272</v>
      </c>
      <c r="N53" s="20" t="n">
        <f aca="false">Ringkasan_ORD2!O52</f>
        <v>0.402564185033648</v>
      </c>
      <c r="O53" s="16" t="n">
        <f aca="false">Ringkasan_ORD2!C52</f>
        <v>1.17957604162087</v>
      </c>
      <c r="P53" s="16" t="n">
        <f aca="false">Ringkasan_ORD2!D52</f>
        <v>27.9106143654066</v>
      </c>
      <c r="Q53" s="6" t="str">
        <f aca="false">Ringkasan_ORD2!AB52</f>
        <v>Minimum</v>
      </c>
      <c r="R53" s="6" t="n">
        <f aca="false">Ringkasan_ORD2!Z52</f>
        <v>85.7814575656783</v>
      </c>
      <c r="S53" s="6" t="n">
        <f aca="false">Ringkasan_ORD2!AA52</f>
        <v>6.0748947758808</v>
      </c>
    </row>
    <row r="54" customFormat="false" ht="12.8" hidden="false" customHeight="false" outlineLevel="0" collapsed="false">
      <c r="A54" s="13" t="n">
        <f aca="false">Ringkasan_ORD2!A53</f>
        <v>52</v>
      </c>
      <c r="B54" s="13" t="str">
        <f aca="false">Ringkasan_ORD2!B53</f>
        <v>Y69BAC_STG_ILL_CLF</v>
      </c>
      <c r="C54" s="0" t="s">
        <v>122</v>
      </c>
      <c r="D54" s="0" t="s">
        <v>123</v>
      </c>
      <c r="E54" s="13" t="s">
        <v>295</v>
      </c>
      <c r="F54" s="13" t="n">
        <f aca="false">Ringkasan_ORD2!F53</f>
        <v>10</v>
      </c>
      <c r="G54" s="19" t="n">
        <f aca="false">Ringkasan_ORD2!G53</f>
        <v>4.83065874771834</v>
      </c>
      <c r="H54" s="19" t="n">
        <f aca="false">Ringkasan_ORD2!H53</f>
        <v>0.683865086464323</v>
      </c>
      <c r="I54" s="19" t="n">
        <f aca="false">Ringkasan_ORD2!I53</f>
        <v>-0.00282684329702369</v>
      </c>
      <c r="J54" s="19" t="n">
        <f aca="false">Ringkasan_ORD2!J53</f>
        <v>0.000966622412911678</v>
      </c>
      <c r="K54" s="19" t="n">
        <f aca="false">Ringkasan_ORD2!K53</f>
        <v>0.0430514577478013</v>
      </c>
      <c r="L54" s="20" t="n">
        <f aca="false">Ringkasan_ORD2!M53</f>
        <v>-9.91254283446842E-006</v>
      </c>
      <c r="M54" s="20" t="n">
        <f aca="false">Ringkasan_ORD2!N53</f>
        <v>4.3988761330484E-006</v>
      </c>
      <c r="N54" s="20" t="n">
        <f aca="false">Ringkasan_ORD2!O53</f>
        <v>0.0873132944628178</v>
      </c>
      <c r="O54" s="16" t="n">
        <f aca="false">Ringkasan_ORD2!C53</f>
        <v>0.947633127024451</v>
      </c>
      <c r="P54" s="16" t="n">
        <f aca="false">Ringkasan_ORD2!D53</f>
        <v>8.17933921151129</v>
      </c>
      <c r="Q54" s="6" t="str">
        <f aca="false">Ringkasan_ORD2!AB53</f>
        <v>Maximum</v>
      </c>
      <c r="R54" s="6" t="n">
        <f aca="false">Ringkasan_ORD2!Z53</f>
        <v>-142.589209662431</v>
      </c>
      <c r="S54" s="6" t="n">
        <f aca="false">Ringkasan_ORD2!AA53</f>
        <v>5.03219742349941</v>
      </c>
    </row>
    <row r="55" customFormat="false" ht="12.8" hidden="false" customHeight="false" outlineLevel="0" collapsed="false">
      <c r="A55" s="13" t="n">
        <f aca="false">Ringkasan_ORD2!A54</f>
        <v>53</v>
      </c>
      <c r="B55" s="13" t="str">
        <f aca="false">Ringkasan_ORD2!B54</f>
        <v>Y70BAC_STG_ILL_CLS</v>
      </c>
      <c r="C55" s="0" t="s">
        <v>125</v>
      </c>
      <c r="D55" s="0" t="s">
        <v>123</v>
      </c>
      <c r="E55" s="13" t="s">
        <v>295</v>
      </c>
      <c r="F55" s="13" t="n">
        <f aca="false">Ringkasan_ORD2!F54</f>
        <v>16</v>
      </c>
      <c r="G55" s="19" t="n">
        <f aca="false">Ringkasan_ORD2!G54</f>
        <v>4.26566464807518</v>
      </c>
      <c r="H55" s="19" t="n">
        <f aca="false">Ringkasan_ORD2!H54</f>
        <v>1.00350933433183</v>
      </c>
      <c r="I55" s="19" t="n">
        <f aca="false">Ringkasan_ORD2!I54</f>
        <v>-0.0179915655120105</v>
      </c>
      <c r="J55" s="19" t="n">
        <f aca="false">Ringkasan_ORD2!J54</f>
        <v>0.00732816647186633</v>
      </c>
      <c r="K55" s="19" t="n">
        <f aca="false">Ringkasan_ORD2!K54</f>
        <v>0.0437770523437283</v>
      </c>
      <c r="L55" s="20" t="n">
        <f aca="false">Ringkasan_ORD2!M54</f>
        <v>0.000175293851468789</v>
      </c>
      <c r="M55" s="20" t="n">
        <f aca="false">Ringkasan_ORD2!N54</f>
        <v>8.72093166491298E-005</v>
      </c>
      <c r="N55" s="20" t="n">
        <f aca="false">Ringkasan_ORD2!O54</f>
        <v>0.0843613056762459</v>
      </c>
      <c r="O55" s="16" t="n">
        <f aca="false">Ringkasan_ORD2!C54</f>
        <v>0.935678187523485</v>
      </c>
      <c r="P55" s="16" t="n">
        <f aca="false">Ringkasan_ORD2!D54</f>
        <v>47.8553910685587</v>
      </c>
      <c r="Q55" s="6" t="str">
        <f aca="false">Ringkasan_ORD2!AB54</f>
        <v>Minimum</v>
      </c>
      <c r="R55" s="6" t="n">
        <f aca="false">Ringkasan_ORD2!Z54</f>
        <v>51.318301700998</v>
      </c>
      <c r="S55" s="6" t="n">
        <f aca="false">Ringkasan_ORD2!AA54</f>
        <v>3.80401635456587</v>
      </c>
    </row>
    <row r="56" customFormat="false" ht="12.8" hidden="false" customHeight="false" outlineLevel="0" collapsed="false">
      <c r="A56" s="13" t="n">
        <f aca="false">Ringkasan_ORD2!A55</f>
        <v>54</v>
      </c>
      <c r="B56" s="13" t="str">
        <f aca="false">Ringkasan_ORD2!B55</f>
        <v>Y71BAC_STG_ILL_ECO</v>
      </c>
      <c r="C56" s="0" t="s">
        <v>127</v>
      </c>
      <c r="D56" s="0" t="s">
        <v>123</v>
      </c>
      <c r="E56" s="13" t="s">
        <v>295</v>
      </c>
      <c r="F56" s="13" t="n">
        <f aca="false">Ringkasan_ORD2!F55</f>
        <v>6</v>
      </c>
      <c r="G56" s="19" t="n">
        <f aca="false">Ringkasan_ORD2!G55</f>
        <v>4.3</v>
      </c>
      <c r="H56" s="19" t="n">
        <f aca="false">Ringkasan_ORD2!H55</f>
        <v>0.26266959314388</v>
      </c>
      <c r="I56" s="19" t="n">
        <f aca="false">Ringkasan_ORD2!I55</f>
        <v>-0.0135799925678597</v>
      </c>
      <c r="J56" s="19" t="n">
        <f aca="false">Ringkasan_ORD2!J55</f>
        <v>0.00909956555759845</v>
      </c>
      <c r="K56" s="19" t="n">
        <f aca="false">Ringkasan_ORD2!K55</f>
        <v>0.375832347608171</v>
      </c>
      <c r="L56" s="20" t="n">
        <f aca="false">Ringkasan_ORD2!M55</f>
        <v>0.000131592496250033</v>
      </c>
      <c r="M56" s="20" t="n">
        <f aca="false">Ringkasan_ORD2!N55</f>
        <v>9.38673444298485E-005</v>
      </c>
      <c r="N56" s="20" t="n">
        <f aca="false">Ringkasan_ORD2!O55</f>
        <v>0.394455118721294</v>
      </c>
      <c r="O56" s="16" t="n">
        <f aca="false">Ringkasan_ORD2!C55</f>
        <v>0.725996907335406</v>
      </c>
      <c r="P56" s="16" t="n">
        <f aca="false">Ringkasan_ORD2!D55</f>
        <v>8.55197397596985</v>
      </c>
      <c r="Q56" s="6" t="str">
        <f aca="false">Ringkasan_ORD2!AB55</f>
        <v>Minimum</v>
      </c>
      <c r="R56" s="6" t="n">
        <f aca="false">Ringkasan_ORD2!Z55</f>
        <v>51.5986585665833</v>
      </c>
      <c r="S56" s="6" t="n">
        <f aca="false">Ringkasan_ORD2!AA55</f>
        <v>3.94964530007713</v>
      </c>
    </row>
    <row r="57" customFormat="false" ht="12.8" hidden="false" customHeight="false" outlineLevel="0" collapsed="false">
      <c r="A57" s="13" t="n">
        <f aca="false">Ringkasan_ORD2!A56</f>
        <v>55</v>
      </c>
      <c r="B57" s="13" t="str">
        <f aca="false">Ringkasan_ORD2!B56</f>
        <v>Y72BAC_STG_ILL_LAB</v>
      </c>
      <c r="C57" s="0" t="s">
        <v>129</v>
      </c>
      <c r="D57" s="0" t="s">
        <v>123</v>
      </c>
      <c r="E57" s="13" t="s">
        <v>295</v>
      </c>
      <c r="F57" s="13" t="n">
        <f aca="false">Ringkasan_ORD2!F56</f>
        <v>6</v>
      </c>
      <c r="G57" s="19" t="n">
        <f aca="false">Ringkasan_ORD2!G56</f>
        <v>7.11666666666667</v>
      </c>
      <c r="H57" s="19" t="n">
        <f aca="false">Ringkasan_ORD2!H56</f>
        <v>0.336994058714793</v>
      </c>
      <c r="I57" s="19" t="n">
        <f aca="false">Ringkasan_ORD2!I56</f>
        <v>-0.0676737708566316</v>
      </c>
      <c r="J57" s="19" t="n">
        <f aca="false">Ringkasan_ORD2!J56</f>
        <v>0.0200514311367065</v>
      </c>
      <c r="K57" s="19" t="n">
        <f aca="false">Ringkasan_ORD2!K56</f>
        <v>0.183381304308265</v>
      </c>
      <c r="L57" s="20" t="n">
        <f aca="false">Ringkasan_ORD2!M56</f>
        <v>0.000682808140734113</v>
      </c>
      <c r="M57" s="20" t="n">
        <f aca="false">Ringkasan_ORD2!N56</f>
        <v>0.000204139546896367</v>
      </c>
      <c r="N57" s="20" t="n">
        <f aca="false">Ringkasan_ORD2!O56</f>
        <v>0.184945751092686</v>
      </c>
      <c r="O57" s="16" t="n">
        <f aca="false">Ringkasan_ORD2!C56</f>
        <v>0.821207568878304</v>
      </c>
      <c r="P57" s="16" t="n">
        <f aca="false">Ringkasan_ORD2!D56</f>
        <v>14.5544057447793</v>
      </c>
      <c r="Q57" s="6" t="str">
        <f aca="false">Ringkasan_ORD2!AB56</f>
        <v>Minimum</v>
      </c>
      <c r="R57" s="6" t="n">
        <f aca="false">Ringkasan_ORD2!Z56</f>
        <v>49.5554803900499</v>
      </c>
      <c r="S57" s="6" t="n">
        <f aca="false">Ringkasan_ORD2!AA56</f>
        <v>5.4398635543634</v>
      </c>
    </row>
    <row r="58" customFormat="false" ht="12.8" hidden="false" customHeight="false" outlineLevel="0" collapsed="false">
      <c r="A58" s="13" t="n">
        <f aca="false">Ringkasan_ORD2!A57</f>
        <v>56</v>
      </c>
      <c r="B58" s="13" t="str">
        <f aca="false">Ringkasan_ORD2!B57</f>
        <v>Y73BAC_STG_ILL_TAB</v>
      </c>
      <c r="C58" s="0" t="s">
        <v>131</v>
      </c>
      <c r="D58" s="0" t="s">
        <v>123</v>
      </c>
      <c r="E58" s="13" t="s">
        <v>295</v>
      </c>
      <c r="F58" s="13" t="n">
        <f aca="false">Ringkasan_ORD2!F57</f>
        <v>11</v>
      </c>
      <c r="G58" s="19" t="n">
        <f aca="false">Ringkasan_ORD2!G57</f>
        <v>7.64096768938792</v>
      </c>
      <c r="H58" s="19" t="n">
        <f aca="false">Ringkasan_ORD2!H57</f>
        <v>0.442231630663224</v>
      </c>
      <c r="I58" s="19" t="n">
        <f aca="false">Ringkasan_ORD2!I57</f>
        <v>0.0011584127623796</v>
      </c>
      <c r="J58" s="19" t="n">
        <f aca="false">Ringkasan_ORD2!J57</f>
        <v>0.00158709548967119</v>
      </c>
      <c r="K58" s="19" t="n">
        <f aca="false">Ringkasan_ORD2!K57</f>
        <v>0.498200166525518</v>
      </c>
      <c r="L58" s="20" t="n">
        <f aca="false">Ringkasan_ORD2!M57</f>
        <v>-3.27141877596296E-005</v>
      </c>
      <c r="M58" s="20" t="n">
        <f aca="false">Ringkasan_ORD2!N57</f>
        <v>9.04214105975532E-006</v>
      </c>
      <c r="N58" s="20" t="n">
        <f aca="false">Ringkasan_ORD2!O57</f>
        <v>0.0152520494899164</v>
      </c>
      <c r="O58" s="16" t="n">
        <f aca="false">Ringkasan_ORD2!C57</f>
        <v>0.869353297119139</v>
      </c>
      <c r="P58" s="16" t="n">
        <f aca="false">Ringkasan_ORD2!D57</f>
        <v>10.4253280816331</v>
      </c>
      <c r="Q58" s="6" t="str">
        <f aca="false">Ringkasan_ORD2!AB57</f>
        <v>Maximum</v>
      </c>
      <c r="R58" s="6" t="n">
        <f aca="false">Ringkasan_ORD2!Z57</f>
        <v>17.7050515649531</v>
      </c>
      <c r="S58" s="6" t="n">
        <f aca="false">Ringkasan_ORD2!AA57</f>
        <v>7.65122256823364</v>
      </c>
    </row>
    <row r="59" customFormat="false" ht="12.8" hidden="false" customHeight="false" outlineLevel="0" collapsed="false">
      <c r="A59" s="13" t="n">
        <f aca="false">Ringkasan_ORD2!A58</f>
        <v>57</v>
      </c>
      <c r="B59" s="13" t="str">
        <f aca="false">Ringkasan_ORD2!B58</f>
        <v>Y74BAC_STG_CEC_CLF</v>
      </c>
      <c r="C59" s="4" t="s">
        <v>122</v>
      </c>
      <c r="D59" s="0" t="s">
        <v>123</v>
      </c>
      <c r="E59" s="13" t="s">
        <v>295</v>
      </c>
      <c r="F59" s="13" t="n">
        <f aca="false">Ringkasan_ORD2!F58</f>
        <v>6</v>
      </c>
      <c r="G59" s="19" t="n">
        <f aca="false">Ringkasan_ORD2!G58</f>
        <v>5.61200380727967</v>
      </c>
      <c r="H59" s="19" t="n">
        <f aca="false">Ringkasan_ORD2!H58</f>
        <v>0.901422359007196</v>
      </c>
      <c r="I59" s="19" t="n">
        <f aca="false">Ringkasan_ORD2!I58</f>
        <v>-0.00584119340024239</v>
      </c>
      <c r="J59" s="19" t="n">
        <f aca="false">Ringkasan_ORD2!J58</f>
        <v>0.00385585986533616</v>
      </c>
      <c r="K59" s="19" t="n">
        <f aca="false">Ringkasan_ORD2!K58</f>
        <v>0.269021441563476</v>
      </c>
      <c r="L59" s="20" t="n">
        <f aca="false">Ringkasan_ORD2!M58</f>
        <v>2.6525177892462E-005</v>
      </c>
      <c r="M59" s="20" t="n">
        <f aca="false">Ringkasan_ORD2!N58</f>
        <v>4.7813585992654E-005</v>
      </c>
      <c r="N59" s="20" t="n">
        <f aca="false">Ringkasan_ORD2!O58</f>
        <v>0.634816163039982</v>
      </c>
      <c r="O59" s="16" t="n">
        <f aca="false">Ringkasan_ORD2!C58</f>
        <v>0.808580471538536</v>
      </c>
      <c r="P59" s="16" t="n">
        <f aca="false">Ringkasan_ORD2!D58</f>
        <v>6.77576321313398</v>
      </c>
      <c r="Q59" s="6" t="str">
        <f aca="false">Ringkasan_ORD2!AB58</f>
        <v>Minimum</v>
      </c>
      <c r="R59" s="6" t="n">
        <f aca="false">Ringkasan_ORD2!Z58</f>
        <v>110.106582959098</v>
      </c>
      <c r="S59" s="6" t="n">
        <f aca="false">Ringkasan_ORD2!AA58</f>
        <v>5.29042688442771</v>
      </c>
    </row>
    <row r="60" customFormat="false" ht="12.8" hidden="false" customHeight="false" outlineLevel="0" collapsed="false">
      <c r="A60" s="13" t="n">
        <f aca="false">Ringkasan_ORD2!A59</f>
        <v>58</v>
      </c>
      <c r="B60" s="13" t="str">
        <f aca="false">Ringkasan_ORD2!B59</f>
        <v>Y75BAC_STG_CEC_CLS</v>
      </c>
      <c r="C60" s="0" t="s">
        <v>125</v>
      </c>
      <c r="D60" s="0" t="s">
        <v>123</v>
      </c>
      <c r="E60" s="13" t="s">
        <v>295</v>
      </c>
      <c r="F60" s="13" t="n">
        <f aca="false">Ringkasan_ORD2!F59</f>
        <v>6</v>
      </c>
      <c r="G60" s="19" t="n">
        <f aca="false">Ringkasan_ORD2!G59</f>
        <v>7.24985969661396</v>
      </c>
      <c r="H60" s="19" t="n">
        <f aca="false">Ringkasan_ORD2!H59</f>
        <v>0.0228179323438279</v>
      </c>
      <c r="I60" s="19" t="n">
        <f aca="false">Ringkasan_ORD2!I59</f>
        <v>-0.00340689639700377</v>
      </c>
      <c r="J60" s="19" t="n">
        <f aca="false">Ringkasan_ORD2!J59</f>
        <v>0.000162711957166009</v>
      </c>
      <c r="K60" s="19" t="n">
        <f aca="false">Ringkasan_ORD2!K59</f>
        <v>0.00227320319491106</v>
      </c>
      <c r="L60" s="20" t="n">
        <f aca="false">Ringkasan_ORD2!M59</f>
        <v>1.90867408027906E-005</v>
      </c>
      <c r="M60" s="20" t="n">
        <f aca="false">Ringkasan_ORD2!N59</f>
        <v>2.01733482479266E-006</v>
      </c>
      <c r="N60" s="20" t="n">
        <f aca="false">Ringkasan_ORD2!O59</f>
        <v>0.0109872406126332</v>
      </c>
      <c r="O60" s="16" t="n">
        <f aca="false">Ringkasan_ORD2!C59</f>
        <v>0.809289359782819</v>
      </c>
      <c r="P60" s="16" t="n">
        <f aca="false">Ringkasan_ORD2!D59</f>
        <v>-33.262009767448</v>
      </c>
      <c r="Q60" s="6" t="str">
        <f aca="false">Ringkasan_ORD2!AB59</f>
        <v>Minimum</v>
      </c>
      <c r="R60" s="6" t="n">
        <f aca="false">Ringkasan_ORD2!Z59</f>
        <v>89.2477252194272</v>
      </c>
      <c r="S60" s="6" t="n">
        <f aca="false">Ringkasan_ORD2!AA59</f>
        <v>7.09783081986854</v>
      </c>
    </row>
    <row r="61" customFormat="false" ht="12.8" hidden="false" customHeight="false" outlineLevel="0" collapsed="false">
      <c r="A61" s="13" t="n">
        <f aca="false">Ringkasan_ORD2!A60</f>
        <v>59</v>
      </c>
      <c r="B61" s="13" t="str">
        <f aca="false">Ringkasan_ORD2!B60</f>
        <v>Y76BAC_STG_CEC_ECO</v>
      </c>
      <c r="C61" s="0" t="s">
        <v>127</v>
      </c>
      <c r="D61" s="0" t="s">
        <v>123</v>
      </c>
      <c r="E61" s="13" t="s">
        <v>295</v>
      </c>
      <c r="F61" s="13" t="n">
        <f aca="false">Ringkasan_ORD2!F60</f>
        <v>18</v>
      </c>
      <c r="G61" s="19" t="n">
        <f aca="false">Ringkasan_ORD2!G60</f>
        <v>6.99728249536761</v>
      </c>
      <c r="H61" s="19" t="n">
        <f aca="false">Ringkasan_ORD2!H60</f>
        <v>0.503996052404867</v>
      </c>
      <c r="I61" s="19" t="n">
        <f aca="false">Ringkasan_ORD2!I60</f>
        <v>-0.00214195321694781</v>
      </c>
      <c r="J61" s="19" t="n">
        <f aca="false">Ringkasan_ORD2!J60</f>
        <v>0.00139870394979845</v>
      </c>
      <c r="K61" s="19" t="n">
        <f aca="false">Ringkasan_ORD2!K60</f>
        <v>0.160034911929748</v>
      </c>
      <c r="L61" s="20" t="n">
        <f aca="false">Ringkasan_ORD2!M60</f>
        <v>1.6598882840164E-006</v>
      </c>
      <c r="M61" s="20" t="n">
        <f aca="false">Ringkasan_ORD2!N60</f>
        <v>2.3480504838857E-006</v>
      </c>
      <c r="N61" s="20" t="n">
        <f aca="false">Ringkasan_ORD2!O60</f>
        <v>0.497508531839678</v>
      </c>
      <c r="O61" s="16" t="n">
        <f aca="false">Ringkasan_ORD2!C60</f>
        <v>1.3292994855521</v>
      </c>
      <c r="P61" s="16" t="n">
        <f aca="false">Ringkasan_ORD2!D60</f>
        <v>45.4621515412121</v>
      </c>
      <c r="Q61" s="6" t="str">
        <f aca="false">Ringkasan_ORD2!AB60</f>
        <v>Minimum</v>
      </c>
      <c r="R61" s="6" t="n">
        <f aca="false">Ringkasan_ORD2!Z60</f>
        <v>645.210053463649</v>
      </c>
      <c r="S61" s="6" t="n">
        <f aca="false">Ringkasan_ORD2!AA60</f>
        <v>6.30627762055584</v>
      </c>
    </row>
    <row r="62" customFormat="false" ht="12.8" hidden="false" customHeight="false" outlineLevel="0" collapsed="false">
      <c r="A62" s="13" t="n">
        <f aca="false">Ringkasan_ORD2!A61</f>
        <v>60</v>
      </c>
      <c r="B62" s="13" t="str">
        <f aca="false">Ringkasan_ORD2!B61</f>
        <v>Y77BAC_STG_CEC_LAB</v>
      </c>
      <c r="C62" s="0" t="s">
        <v>129</v>
      </c>
      <c r="D62" s="0" t="s">
        <v>123</v>
      </c>
      <c r="E62" s="13" t="s">
        <v>295</v>
      </c>
      <c r="F62" s="13" t="n">
        <f aca="false">Ringkasan_ORD2!F61</f>
        <v>15</v>
      </c>
      <c r="G62" s="19" t="n">
        <f aca="false">Ringkasan_ORD2!G61</f>
        <v>7.08997126351499</v>
      </c>
      <c r="H62" s="19" t="n">
        <f aca="false">Ringkasan_ORD2!H61</f>
        <v>0.0850215805910647</v>
      </c>
      <c r="I62" s="19" t="n">
        <f aca="false">Ringkasan_ORD2!I61</f>
        <v>-0.00221224046125702</v>
      </c>
      <c r="J62" s="19" t="n">
        <f aca="false">Ringkasan_ORD2!J61</f>
        <v>0.000762063621015507</v>
      </c>
      <c r="K62" s="19" t="n">
        <f aca="false">Ringkasan_ORD2!K61</f>
        <v>0.0228890944484654</v>
      </c>
      <c r="L62" s="20" t="n">
        <f aca="false">Ringkasan_ORD2!M61</f>
        <v>1.99968619735235E-006</v>
      </c>
      <c r="M62" s="20" t="n">
        <f aca="false">Ringkasan_ORD2!N61</f>
        <v>1.27864659165504E-006</v>
      </c>
      <c r="N62" s="20" t="n">
        <f aca="false">Ringkasan_ORD2!O61</f>
        <v>0.161815325310875</v>
      </c>
      <c r="O62" s="16" t="n">
        <f aca="false">Ringkasan_ORD2!C61</f>
        <v>1.26884908601895</v>
      </c>
      <c r="P62" s="16" t="n">
        <f aca="false">Ringkasan_ORD2!D61</f>
        <v>2.87201548461882</v>
      </c>
      <c r="Q62" s="6" t="str">
        <f aca="false">Ringkasan_ORD2!AB61</f>
        <v>Minimum</v>
      </c>
      <c r="R62" s="6" t="n">
        <f aca="false">Ringkasan_ORD2!Z61</f>
        <v>553.146904795887</v>
      </c>
      <c r="S62" s="6" t="n">
        <f aca="false">Ringkasan_ORD2!AA61</f>
        <v>6.47812428161072</v>
      </c>
    </row>
    <row r="63" customFormat="false" ht="12.8" hidden="false" customHeight="false" outlineLevel="0" collapsed="false">
      <c r="A63" s="13" t="n">
        <f aca="false">Ringkasan_ORD2!A62</f>
        <v>61</v>
      </c>
      <c r="B63" s="13" t="str">
        <f aca="false">Ringkasan_ORD2!B62</f>
        <v>Y78BAC_STG_CEC_TAB</v>
      </c>
      <c r="C63" s="0" t="s">
        <v>131</v>
      </c>
      <c r="D63" s="0" t="s">
        <v>123</v>
      </c>
      <c r="E63" s="13" t="s">
        <v>295</v>
      </c>
      <c r="F63" s="13" t="n">
        <f aca="false">Ringkasan_ORD2!F62</f>
        <v>13</v>
      </c>
      <c r="G63" s="19" t="n">
        <f aca="false">Ringkasan_ORD2!G62</f>
        <v>8.29220610006967</v>
      </c>
      <c r="H63" s="19" t="n">
        <f aca="false">Ringkasan_ORD2!H62</f>
        <v>0.529281724458883</v>
      </c>
      <c r="I63" s="19" t="n">
        <f aca="false">Ringkasan_ORD2!I62</f>
        <v>-0.00408792550385549</v>
      </c>
      <c r="J63" s="19" t="n">
        <f aca="false">Ringkasan_ORD2!J62</f>
        <v>0.00184285088880917</v>
      </c>
      <c r="K63" s="19" t="n">
        <f aca="false">Ringkasan_ORD2!K62</f>
        <v>0.0620361979827208</v>
      </c>
      <c r="L63" s="20" t="n">
        <f aca="false">Ringkasan_ORD2!M62</f>
        <v>1.69460754040239E-005</v>
      </c>
      <c r="M63" s="20" t="n">
        <f aca="false">Ringkasan_ORD2!N62</f>
        <v>1.03903042310671E-005</v>
      </c>
      <c r="N63" s="20" t="n">
        <f aca="false">Ringkasan_ORD2!O62</f>
        <v>0.146921745119838</v>
      </c>
      <c r="O63" s="16" t="n">
        <f aca="false">Ringkasan_ORD2!C62</f>
        <v>1.10824607409901</v>
      </c>
      <c r="P63" s="16" t="n">
        <f aca="false">Ringkasan_ORD2!D62</f>
        <v>12.5852936691704</v>
      </c>
      <c r="Q63" s="6" t="str">
        <f aca="false">Ringkasan_ORD2!AB62</f>
        <v>Minimum</v>
      </c>
      <c r="R63" s="6" t="n">
        <f aca="false">Ringkasan_ORD2!Z62</f>
        <v>120.61570028435</v>
      </c>
      <c r="S63" s="6" t="n">
        <f aca="false">Ringkasan_ORD2!AA62</f>
        <v>8.04567210139078</v>
      </c>
    </row>
    <row r="64" customFormat="false" ht="12.8" hidden="false" customHeight="false" outlineLevel="0" collapsed="false">
      <c r="A64" s="13" t="n">
        <f aca="false">Ringkasan_ORD2!A63</f>
        <v>62</v>
      </c>
      <c r="B64" s="13" t="str">
        <f aca="false">Ringkasan_ORD2!B63</f>
        <v>Y79BAC_STG_EXC_CLF</v>
      </c>
      <c r="C64" s="0" t="s">
        <v>122</v>
      </c>
      <c r="D64" s="0" t="s">
        <v>123</v>
      </c>
      <c r="E64" s="13" t="s">
        <v>295</v>
      </c>
      <c r="F64" s="13" t="n">
        <f aca="false">Ringkasan_ORD2!F63</f>
        <v>10</v>
      </c>
      <c r="G64" s="19" t="n">
        <f aca="false">Ringkasan_ORD2!G63</f>
        <v>6.91338544913579</v>
      </c>
      <c r="H64" s="19" t="n">
        <f aca="false">Ringkasan_ORD2!H63</f>
        <v>0.311484403700506</v>
      </c>
      <c r="I64" s="19" t="n">
        <f aca="false">Ringkasan_ORD2!I63</f>
        <v>-0.0241664755952117</v>
      </c>
      <c r="J64" s="19" t="n">
        <f aca="false">Ringkasan_ORD2!J63</f>
        <v>0.0129692336212056</v>
      </c>
      <c r="K64" s="19" t="n">
        <f aca="false">Ringkasan_ORD2!K63</f>
        <v>0.12144375067357</v>
      </c>
      <c r="L64" s="20" t="n">
        <f aca="false">Ringkasan_ORD2!M63</f>
        <v>0.000199647349334744</v>
      </c>
      <c r="M64" s="20" t="n">
        <f aca="false">Ringkasan_ORD2!N63</f>
        <v>0.000118300869564076</v>
      </c>
      <c r="N64" s="20" t="n">
        <f aca="false">Ringkasan_ORD2!O63</f>
        <v>0.152287307760377</v>
      </c>
      <c r="O64" s="16" t="n">
        <f aca="false">Ringkasan_ORD2!C63</f>
        <v>1.08558919870953</v>
      </c>
      <c r="P64" s="16" t="n">
        <f aca="false">Ringkasan_ORD2!D63</f>
        <v>22.7118231383653</v>
      </c>
      <c r="Q64" s="6" t="str">
        <f aca="false">Ringkasan_ORD2!AB63</f>
        <v>Minimum</v>
      </c>
      <c r="R64" s="6" t="n">
        <f aca="false">Ringkasan_ORD2!Z63</f>
        <v>60.5229062037091</v>
      </c>
      <c r="S64" s="6" t="n">
        <f aca="false">Ringkasan_ORD2!AA63</f>
        <v>6.18207278127418</v>
      </c>
    </row>
    <row r="65" customFormat="false" ht="12.8" hidden="false" customHeight="false" outlineLevel="0" collapsed="false">
      <c r="A65" s="13" t="n">
        <f aca="false">Ringkasan_ORD2!A64</f>
        <v>63</v>
      </c>
      <c r="B65" s="13" t="str">
        <f aca="false">Ringkasan_ORD2!B64</f>
        <v>Y80BAC_STG_EXC_CLS</v>
      </c>
      <c r="C65" s="0" t="s">
        <v>125</v>
      </c>
      <c r="D65" s="0" t="s">
        <v>123</v>
      </c>
      <c r="E65" s="13" t="s">
        <v>295</v>
      </c>
      <c r="F65" s="13" t="n">
        <f aca="false">Ringkasan_ORD2!F64</f>
        <v>10</v>
      </c>
      <c r="G65" s="19" t="n">
        <f aca="false">Ringkasan_ORD2!G64</f>
        <v>7.26061403017593</v>
      </c>
      <c r="H65" s="19" t="n">
        <f aca="false">Ringkasan_ORD2!H64</f>
        <v>0.349108603829176</v>
      </c>
      <c r="I65" s="19" t="n">
        <f aca="false">Ringkasan_ORD2!I64</f>
        <v>-0.00953000166444594</v>
      </c>
      <c r="J65" s="19" t="n">
        <f aca="false">Ringkasan_ORD2!J64</f>
        <v>0.00610169165169283</v>
      </c>
      <c r="K65" s="19" t="n">
        <f aca="false">Ringkasan_ORD2!K64</f>
        <v>0.17907735383083</v>
      </c>
      <c r="L65" s="20" t="n">
        <f aca="false">Ringkasan_ORD2!M64</f>
        <v>5.0243040335927E-005</v>
      </c>
      <c r="M65" s="20" t="n">
        <f aca="false">Ringkasan_ORD2!N64</f>
        <v>5.86942692438556E-005</v>
      </c>
      <c r="N65" s="20" t="n">
        <f aca="false">Ringkasan_ORD2!O64</f>
        <v>0.431091911452947</v>
      </c>
      <c r="O65" s="16" t="n">
        <f aca="false">Ringkasan_ORD2!C64</f>
        <v>0.96372421398973</v>
      </c>
      <c r="P65" s="16" t="n">
        <f aca="false">Ringkasan_ORD2!D64</f>
        <v>15.4737800546692</v>
      </c>
      <c r="Q65" s="6" t="str">
        <f aca="false">Ringkasan_ORD2!AB64</f>
        <v>Minimum</v>
      </c>
      <c r="R65" s="6" t="n">
        <f aca="false">Ringkasan_ORD2!Z64</f>
        <v>94.8390224867759</v>
      </c>
      <c r="S65" s="6" t="n">
        <f aca="false">Ringkasan_ORD2!AA64</f>
        <v>6.80870600909923</v>
      </c>
    </row>
    <row r="66" customFormat="false" ht="12.8" hidden="false" customHeight="false" outlineLevel="0" collapsed="false">
      <c r="A66" s="13" t="n">
        <f aca="false">Ringkasan_ORD2!A65</f>
        <v>64</v>
      </c>
      <c r="B66" s="13" t="str">
        <f aca="false">Ringkasan_ORD2!B65</f>
        <v>Y81BAC_STG_EXC_TAB</v>
      </c>
      <c r="C66" s="0" t="s">
        <v>131</v>
      </c>
      <c r="D66" s="0" t="s">
        <v>123</v>
      </c>
      <c r="E66" s="13" t="s">
        <v>295</v>
      </c>
      <c r="F66" s="13" t="n">
        <f aca="false">Ringkasan_ORD2!F65</f>
        <v>14</v>
      </c>
      <c r="G66" s="19" t="n">
        <f aca="false">Ringkasan_ORD2!G65</f>
        <v>7.63697596638908</v>
      </c>
      <c r="H66" s="19" t="n">
        <f aca="false">Ringkasan_ORD2!H65</f>
        <v>0.783913257718277</v>
      </c>
      <c r="I66" s="19" t="n">
        <f aca="false">Ringkasan_ORD2!I65</f>
        <v>-0.001041387517905</v>
      </c>
      <c r="J66" s="19" t="n">
        <f aca="false">Ringkasan_ORD2!J65</f>
        <v>0.00236782504276777</v>
      </c>
      <c r="K66" s="19" t="n">
        <f aca="false">Ringkasan_ORD2!K65</f>
        <v>0.671715781372081</v>
      </c>
      <c r="L66" s="20" t="n">
        <f aca="false">Ringkasan_ORD2!M65</f>
        <v>1.41662575546982E-006</v>
      </c>
      <c r="M66" s="20" t="n">
        <f aca="false">Ringkasan_ORD2!N65</f>
        <v>3.91238097729991E-006</v>
      </c>
      <c r="N66" s="20" t="n">
        <f aca="false">Ringkasan_ORD2!O65</f>
        <v>0.726664483746884</v>
      </c>
      <c r="O66" s="16" t="n">
        <f aca="false">Ringkasan_ORD2!C65</f>
        <v>1.3819128022582</v>
      </c>
      <c r="P66" s="16" t="n">
        <f aca="false">Ringkasan_ORD2!D65</f>
        <v>35.7245712452102</v>
      </c>
      <c r="Q66" s="6" t="str">
        <f aca="false">Ringkasan_ORD2!AB65</f>
        <v>Minimum</v>
      </c>
      <c r="R66" s="6" t="n">
        <f aca="false">Ringkasan_ORD2!Z65</f>
        <v>367.559150285118</v>
      </c>
      <c r="S66" s="6" t="n">
        <f aca="false">Ringkasan_ORD2!AA65</f>
        <v>7.44559021078974</v>
      </c>
    </row>
    <row r="67" customFormat="false" ht="12.8" hidden="false" customHeight="false" outlineLevel="0" collapsed="false">
      <c r="A67" s="13" t="n">
        <f aca="false">Ringkasan_ORD2!A66</f>
        <v>65</v>
      </c>
      <c r="B67" s="13" t="str">
        <f aca="false">Ringkasan_ORD2!B66</f>
        <v>Y82BAC_FNS_ILL_CLF</v>
      </c>
      <c r="C67" s="0" t="s">
        <v>122</v>
      </c>
      <c r="D67" s="0" t="s">
        <v>123</v>
      </c>
      <c r="E67" s="13" t="s">
        <v>295</v>
      </c>
      <c r="F67" s="13" t="n">
        <f aca="false">Ringkasan_ORD2!F66</f>
        <v>6</v>
      </c>
      <c r="G67" s="19" t="n">
        <f aca="false">Ringkasan_ORD2!G66</f>
        <v>5.11093828496084</v>
      </c>
      <c r="H67" s="19" t="n">
        <f aca="false">Ringkasan_ORD2!H66</f>
        <v>0.186405163507145</v>
      </c>
      <c r="I67" s="19" t="n">
        <f aca="false">Ringkasan_ORD2!I66</f>
        <v>-0.000356063826795422</v>
      </c>
      <c r="J67" s="19" t="n">
        <f aca="false">Ringkasan_ORD2!J66</f>
        <v>0.000569520371907706</v>
      </c>
      <c r="K67" s="19" t="n">
        <f aca="false">Ringkasan_ORD2!K66</f>
        <v>0.59566604463873</v>
      </c>
      <c r="L67" s="20" t="n">
        <f aca="false">Ringkasan_ORD2!M66</f>
        <v>1.53170814842684E-007</v>
      </c>
      <c r="M67" s="20" t="n">
        <f aca="false">Ringkasan_ORD2!N66</f>
        <v>9.2226134863991E-007</v>
      </c>
      <c r="N67" s="20" t="n">
        <f aca="false">Ringkasan_ORD2!O66</f>
        <v>0.883363983982203</v>
      </c>
      <c r="O67" s="16" t="n">
        <f aca="false">Ringkasan_ORD2!C66</f>
        <v>0.871379706229673</v>
      </c>
      <c r="P67" s="16" t="n">
        <f aca="false">Ringkasan_ORD2!D66</f>
        <v>-0.640570423952674</v>
      </c>
      <c r="Q67" s="6" t="str">
        <f aca="false">Ringkasan_ORD2!AB66</f>
        <v>Minimum</v>
      </c>
      <c r="R67" s="6" t="n">
        <f aca="false">Ringkasan_ORD2!Z66</f>
        <v>1162.30963177</v>
      </c>
      <c r="S67" s="6" t="n">
        <f aca="false">Ringkasan_ORD2!AA66</f>
        <v>4.90401007725624</v>
      </c>
    </row>
    <row r="68" customFormat="false" ht="12.8" hidden="false" customHeight="false" outlineLevel="0" collapsed="false">
      <c r="A68" s="13" t="n">
        <f aca="false">Ringkasan_ORD2!A67</f>
        <v>66</v>
      </c>
      <c r="B68" s="13" t="str">
        <f aca="false">Ringkasan_ORD2!B67</f>
        <v>Y84BAC_FNS_ILL_ECO</v>
      </c>
      <c r="C68" s="0" t="s">
        <v>127</v>
      </c>
      <c r="D68" s="0" t="s">
        <v>123</v>
      </c>
      <c r="E68" s="13" t="s">
        <v>295</v>
      </c>
      <c r="F68" s="13" t="n">
        <f aca="false">Ringkasan_ORD2!F67</f>
        <v>8</v>
      </c>
      <c r="G68" s="19" t="n">
        <f aca="false">Ringkasan_ORD2!G67</f>
        <v>5.25530500865814</v>
      </c>
      <c r="H68" s="19" t="n">
        <f aca="false">Ringkasan_ORD2!H67</f>
        <v>0.723308221411723</v>
      </c>
      <c r="I68" s="19" t="n">
        <f aca="false">Ringkasan_ORD2!I67</f>
        <v>-0.00471033771675516</v>
      </c>
      <c r="J68" s="19" t="n">
        <f aca="false">Ringkasan_ORD2!J67</f>
        <v>0.00289321955394535</v>
      </c>
      <c r="K68" s="19" t="n">
        <f aca="false">Ringkasan_ORD2!K67</f>
        <v>0.201995322574377</v>
      </c>
      <c r="L68" s="20" t="n">
        <f aca="false">Ringkasan_ORD2!M67</f>
        <v>8.66187656586202E-006</v>
      </c>
      <c r="M68" s="20" t="n">
        <f aca="false">Ringkasan_ORD2!N67</f>
        <v>2.03929774934997E-005</v>
      </c>
      <c r="N68" s="20" t="n">
        <f aca="false">Ringkasan_ORD2!O67</f>
        <v>0.699642572416895</v>
      </c>
      <c r="O68" s="16" t="n">
        <f aca="false">Ringkasan_ORD2!C67</f>
        <v>0.921047697301675</v>
      </c>
      <c r="P68" s="16" t="n">
        <f aca="false">Ringkasan_ORD2!D67</f>
        <v>12.1248025278042</v>
      </c>
      <c r="Q68" s="6" t="str">
        <f aca="false">Ringkasan_ORD2!AB67</f>
        <v>Minimum</v>
      </c>
      <c r="R68" s="6" t="n">
        <f aca="false">Ringkasan_ORD2!Z67</f>
        <v>271.900533385539</v>
      </c>
      <c r="S68" s="6" t="n">
        <f aca="false">Ringkasan_ORD2!AA67</f>
        <v>4.61493333985227</v>
      </c>
    </row>
    <row r="69" customFormat="false" ht="12.8" hidden="false" customHeight="false" outlineLevel="0" collapsed="false">
      <c r="A69" s="13" t="n">
        <f aca="false">Ringkasan_ORD2!A68</f>
        <v>67</v>
      </c>
      <c r="B69" s="13" t="str">
        <f aca="false">Ringkasan_ORD2!B68</f>
        <v>Y85BAC_FNS_ILL_LAB</v>
      </c>
      <c r="C69" s="0" t="s">
        <v>129</v>
      </c>
      <c r="D69" s="0" t="s">
        <v>123</v>
      </c>
      <c r="E69" s="13" t="s">
        <v>295</v>
      </c>
      <c r="F69" s="13" t="n">
        <f aca="false">Ringkasan_ORD2!F68</f>
        <v>8</v>
      </c>
      <c r="G69" s="19" t="n">
        <f aca="false">Ringkasan_ORD2!G68</f>
        <v>7.42468507129849</v>
      </c>
      <c r="H69" s="19" t="n">
        <f aca="false">Ringkasan_ORD2!H68</f>
        <v>0.297554840076068</v>
      </c>
      <c r="I69" s="19" t="n">
        <f aca="false">Ringkasan_ORD2!I68</f>
        <v>0.00633795383485801</v>
      </c>
      <c r="J69" s="19" t="n">
        <f aca="false">Ringkasan_ORD2!J68</f>
        <v>0.0126416633315336</v>
      </c>
      <c r="K69" s="19" t="n">
        <f aca="false">Ringkasan_ORD2!K68</f>
        <v>0.650599959240381</v>
      </c>
      <c r="L69" s="20" t="n">
        <f aca="false">Ringkasan_ORD2!M68</f>
        <v>-4.80048718305138E-005</v>
      </c>
      <c r="M69" s="20" t="n">
        <f aca="false">Ringkasan_ORD2!N68</f>
        <v>9.05596646671072E-005</v>
      </c>
      <c r="N69" s="20" t="n">
        <f aca="false">Ringkasan_ORD2!O68</f>
        <v>0.632776387764861</v>
      </c>
      <c r="O69" s="16" t="n">
        <f aca="false">Ringkasan_ORD2!C68</f>
        <v>1.21302635138748</v>
      </c>
      <c r="P69" s="16" t="n">
        <f aca="false">Ringkasan_ORD2!D68</f>
        <v>19.3852399333653</v>
      </c>
      <c r="Q69" s="6" t="str">
        <f aca="false">Ringkasan_ORD2!AB68</f>
        <v>Maximum</v>
      </c>
      <c r="R69" s="6" t="n">
        <f aca="false">Ringkasan_ORD2!Z68</f>
        <v>66.0136522938215</v>
      </c>
      <c r="S69" s="6" t="n">
        <f aca="false">Ringkasan_ORD2!AA68</f>
        <v>7.63388081165279</v>
      </c>
    </row>
    <row r="70" customFormat="false" ht="12.8" hidden="false" customHeight="false" outlineLevel="0" collapsed="false">
      <c r="A70" s="13" t="n">
        <f aca="false">Ringkasan_ORD2!A69</f>
        <v>68</v>
      </c>
      <c r="B70" s="13" t="str">
        <f aca="false">Ringkasan_ORD2!B69</f>
        <v>Y86BAC_FNS_ILL_TAB</v>
      </c>
      <c r="C70" s="0" t="s">
        <v>131</v>
      </c>
      <c r="D70" s="0" t="s">
        <v>123</v>
      </c>
      <c r="E70" s="13" t="s">
        <v>295</v>
      </c>
      <c r="F70" s="13" t="n">
        <f aca="false">Ringkasan_ORD2!F69</f>
        <v>16</v>
      </c>
      <c r="G70" s="19" t="n">
        <f aca="false">Ringkasan_ORD2!G69</f>
        <v>7.15499706349958</v>
      </c>
      <c r="H70" s="19" t="n">
        <f aca="false">Ringkasan_ORD2!H69</f>
        <v>0.644873952046914</v>
      </c>
      <c r="I70" s="19" t="n">
        <f aca="false">Ringkasan_ORD2!I69</f>
        <v>0.0026697806618226</v>
      </c>
      <c r="J70" s="19" t="n">
        <f aca="false">Ringkasan_ORD2!J69</f>
        <v>0.00441712432850639</v>
      </c>
      <c r="K70" s="19" t="n">
        <f aca="false">Ringkasan_ORD2!K69</f>
        <v>0.560493211406986</v>
      </c>
      <c r="L70" s="20" t="n">
        <f aca="false">Ringkasan_ORD2!M69</f>
        <v>-2.53749371027698E-005</v>
      </c>
      <c r="M70" s="20" t="n">
        <f aca="false">Ringkasan_ORD2!N69</f>
        <v>1.90838900012997E-005</v>
      </c>
      <c r="N70" s="20" t="n">
        <f aca="false">Ringkasan_ORD2!O69</f>
        <v>0.216346865856516</v>
      </c>
      <c r="O70" s="16" t="n">
        <f aca="false">Ringkasan_ORD2!C69</f>
        <v>1.03758701254886</v>
      </c>
      <c r="P70" s="16" t="n">
        <f aca="false">Ringkasan_ORD2!D69</f>
        <v>42.7015873406285</v>
      </c>
      <c r="Q70" s="6" t="str">
        <f aca="false">Ringkasan_ORD2!AB69</f>
        <v>Maximum</v>
      </c>
      <c r="R70" s="6" t="n">
        <f aca="false">Ringkasan_ORD2!Z69</f>
        <v>52.6066459004381</v>
      </c>
      <c r="S70" s="6" t="n">
        <f aca="false">Ringkasan_ORD2!AA69</f>
        <v>7.22522116645375</v>
      </c>
    </row>
    <row r="71" customFormat="false" ht="12.8" hidden="false" customHeight="false" outlineLevel="0" collapsed="false">
      <c r="A71" s="13" t="n">
        <f aca="false">Ringkasan_ORD2!A70</f>
        <v>69</v>
      </c>
      <c r="B71" s="13" t="str">
        <f aca="false">Ringkasan_ORD2!B70</f>
        <v>Y87BAC_FNS_CEC_CLF</v>
      </c>
      <c r="C71" s="0" t="s">
        <v>122</v>
      </c>
      <c r="D71" s="0" t="s">
        <v>123</v>
      </c>
      <c r="E71" s="13" t="s">
        <v>295</v>
      </c>
      <c r="F71" s="13" t="n">
        <f aca="false">Ringkasan_ORD2!F70</f>
        <v>6</v>
      </c>
      <c r="G71" s="19" t="n">
        <f aca="false">Ringkasan_ORD2!G70</f>
        <v>3.78452647093449</v>
      </c>
      <c r="H71" s="19" t="n">
        <f aca="false">Ringkasan_ORD2!H70</f>
        <v>0.918634783968146</v>
      </c>
      <c r="I71" s="19" t="n">
        <f aca="false">Ringkasan_ORD2!I70</f>
        <v>-0.00370765488745168</v>
      </c>
      <c r="J71" s="19" t="n">
        <f aca="false">Ringkasan_ORD2!J70</f>
        <v>0.00283619623666664</v>
      </c>
      <c r="K71" s="19" t="n">
        <f aca="false">Ringkasan_ORD2!K70</f>
        <v>0.321205525994715</v>
      </c>
      <c r="L71" s="20" t="n">
        <f aca="false">Ringkasan_ORD2!M70</f>
        <v>5.15967534042381E-006</v>
      </c>
      <c r="M71" s="20" t="n">
        <f aca="false">Ringkasan_ORD2!N70</f>
        <v>4.80890585832463E-006</v>
      </c>
      <c r="N71" s="20" t="n">
        <f aca="false">Ringkasan_ORD2!O70</f>
        <v>0.395581349092653</v>
      </c>
      <c r="O71" s="16" t="n">
        <f aca="false">Ringkasan_ORD2!C70</f>
        <v>0.828515375000897</v>
      </c>
      <c r="P71" s="16" t="n">
        <f aca="false">Ringkasan_ORD2!D70</f>
        <v>19.8579513762342</v>
      </c>
      <c r="Q71" s="6" t="str">
        <f aca="false">Ringkasan_ORD2!AB70</f>
        <v>Minimum</v>
      </c>
      <c r="R71" s="6" t="n">
        <f aca="false">Ringkasan_ORD2!Z70</f>
        <v>359.29149053273</v>
      </c>
      <c r="S71" s="6" t="n">
        <f aca="false">Ringkasan_ORD2!AA70</f>
        <v>3.11846204548775</v>
      </c>
    </row>
    <row r="72" customFormat="false" ht="12.8" hidden="false" customHeight="false" outlineLevel="0" collapsed="false">
      <c r="A72" s="13" t="n">
        <f aca="false">Ringkasan_ORD2!A71</f>
        <v>70</v>
      </c>
      <c r="B72" s="13" t="str">
        <f aca="false">Ringkasan_ORD2!B71</f>
        <v>Y89BAC_FNS_CEC_ECO</v>
      </c>
      <c r="C72" s="4" t="s">
        <v>127</v>
      </c>
      <c r="D72" s="0" t="s">
        <v>123</v>
      </c>
      <c r="E72" s="13" t="s">
        <v>295</v>
      </c>
      <c r="F72" s="13" t="n">
        <f aca="false">Ringkasan_ORD2!F71</f>
        <v>18</v>
      </c>
      <c r="G72" s="19" t="n">
        <f aca="false">Ringkasan_ORD2!G71</f>
        <v>7.12210255746649</v>
      </c>
      <c r="H72" s="19" t="n">
        <f aca="false">Ringkasan_ORD2!H71</f>
        <v>0.68909713947818</v>
      </c>
      <c r="I72" s="19" t="n">
        <f aca="false">Ringkasan_ORD2!I71</f>
        <v>0.000804034247218209</v>
      </c>
      <c r="J72" s="19" t="n">
        <f aca="false">Ringkasan_ORD2!J71</f>
        <v>0.000843284082158032</v>
      </c>
      <c r="K72" s="19" t="n">
        <f aca="false">Ringkasan_ORD2!K71</f>
        <v>0.365263470575599</v>
      </c>
      <c r="L72" s="20" t="n">
        <f aca="false">Ringkasan_ORD2!M71</f>
        <v>-6.81181114327139E-007</v>
      </c>
      <c r="M72" s="20" t="n">
        <f aca="false">Ringkasan_ORD2!N71</f>
        <v>1.41492865094466E-006</v>
      </c>
      <c r="N72" s="20" t="n">
        <f aca="false">Ringkasan_ORD2!O71</f>
        <v>0.641704258978918</v>
      </c>
      <c r="O72" s="16" t="n">
        <f aca="false">Ringkasan_ORD2!C71</f>
        <v>0.90806556033499</v>
      </c>
      <c r="P72" s="16" t="n">
        <f aca="false">Ringkasan_ORD2!D71</f>
        <v>38.8726520636993</v>
      </c>
      <c r="Q72" s="6" t="str">
        <f aca="false">Ringkasan_ORD2!AB71</f>
        <v>Maximum</v>
      </c>
      <c r="R72" s="6" t="n">
        <f aca="false">Ringkasan_ORD2!Z71</f>
        <v>590.176555329505</v>
      </c>
      <c r="S72" s="6" t="n">
        <f aca="false">Ringkasan_ORD2!AA71</f>
        <v>7.35936363866159</v>
      </c>
    </row>
    <row r="73" customFormat="false" ht="12.8" hidden="false" customHeight="false" outlineLevel="0" collapsed="false">
      <c r="A73" s="13" t="n">
        <f aca="false">Ringkasan_ORD2!A72</f>
        <v>71</v>
      </c>
      <c r="B73" s="13" t="str">
        <f aca="false">Ringkasan_ORD2!B72</f>
        <v>Y90BAC_FNS_CEC_LAB</v>
      </c>
      <c r="C73" s="0" t="s">
        <v>129</v>
      </c>
      <c r="D73" s="0" t="s">
        <v>123</v>
      </c>
      <c r="E73" s="13" t="s">
        <v>295</v>
      </c>
      <c r="F73" s="13" t="n">
        <f aca="false">Ringkasan_ORD2!F72</f>
        <v>15</v>
      </c>
      <c r="G73" s="19" t="n">
        <f aca="false">Ringkasan_ORD2!G72</f>
        <v>7.54865451398769</v>
      </c>
      <c r="H73" s="19" t="n">
        <f aca="false">Ringkasan_ORD2!H72</f>
        <v>0.291368118382961</v>
      </c>
      <c r="I73" s="19" t="n">
        <f aca="false">Ringkasan_ORD2!I72</f>
        <v>0.00102726806226429</v>
      </c>
      <c r="J73" s="19" t="n">
        <f aca="false">Ringkasan_ORD2!J72</f>
        <v>0.000647724178484982</v>
      </c>
      <c r="K73" s="19" t="n">
        <f aca="false">Ringkasan_ORD2!K72</f>
        <v>0.156767350010244</v>
      </c>
      <c r="L73" s="20" t="n">
        <f aca="false">Ringkasan_ORD2!M72</f>
        <v>-1.09162109459219E-006</v>
      </c>
      <c r="M73" s="20" t="n">
        <f aca="false">Ringkasan_ORD2!N72</f>
        <v>1.07151255712024E-006</v>
      </c>
      <c r="N73" s="20" t="n">
        <f aca="false">Ringkasan_ORD2!O72</f>
        <v>0.342225757154984</v>
      </c>
      <c r="O73" s="16" t="n">
        <f aca="false">Ringkasan_ORD2!C72</f>
        <v>1.08507122961639</v>
      </c>
      <c r="P73" s="16" t="n">
        <f aca="false">Ringkasan_ORD2!D72</f>
        <v>16.6416745796928</v>
      </c>
      <c r="Q73" s="6" t="str">
        <f aca="false">Ringkasan_ORD2!AB72</f>
        <v>Maximum</v>
      </c>
      <c r="R73" s="6" t="n">
        <f aca="false">Ringkasan_ORD2!Z72</f>
        <v>470.524098221123</v>
      </c>
      <c r="S73" s="6" t="n">
        <f aca="false">Ringkasan_ORD2!AA72</f>
        <v>7.79033170330182</v>
      </c>
    </row>
    <row r="74" customFormat="false" ht="12.8" hidden="false" customHeight="false" outlineLevel="0" collapsed="false">
      <c r="A74" s="13" t="n">
        <f aca="false">Ringkasan_ORD2!A73</f>
        <v>72</v>
      </c>
      <c r="B74" s="13" t="str">
        <f aca="false">Ringkasan_ORD2!B73</f>
        <v>Y91BAC_FNS_CEC_TAB</v>
      </c>
      <c r="C74" s="0" t="s">
        <v>131</v>
      </c>
      <c r="D74" s="0" t="s">
        <v>123</v>
      </c>
      <c r="E74" s="13" t="s">
        <v>295</v>
      </c>
      <c r="F74" s="13" t="n">
        <f aca="false">Ringkasan_ORD2!F73</f>
        <v>12</v>
      </c>
      <c r="G74" s="19" t="n">
        <f aca="false">Ringkasan_ORD2!G73</f>
        <v>7.96761314523993</v>
      </c>
      <c r="H74" s="19" t="n">
        <f aca="false">Ringkasan_ORD2!H73</f>
        <v>0.477723731716563</v>
      </c>
      <c r="I74" s="19" t="n">
        <f aca="false">Ringkasan_ORD2!I73</f>
        <v>-0.00417175379511683</v>
      </c>
      <c r="J74" s="19" t="n">
        <f aca="false">Ringkasan_ORD2!J73</f>
        <v>0.00228880906146507</v>
      </c>
      <c r="K74" s="19" t="n">
        <f aca="false">Ringkasan_ORD2!K73</f>
        <v>0.111132182855689</v>
      </c>
      <c r="L74" s="20" t="n">
        <f aca="false">Ringkasan_ORD2!M73</f>
        <v>5.94805904177645E-006</v>
      </c>
      <c r="M74" s="20" t="n">
        <f aca="false">Ringkasan_ORD2!N73</f>
        <v>4.03798434601197E-006</v>
      </c>
      <c r="N74" s="20" t="n">
        <f aca="false">Ringkasan_ORD2!O73</f>
        <v>0.18423012849913</v>
      </c>
      <c r="O74" s="16" t="n">
        <f aca="false">Ringkasan_ORD2!C73</f>
        <v>1.15746054234164</v>
      </c>
      <c r="P74" s="16" t="n">
        <f aca="false">Ringkasan_ORD2!D73</f>
        <v>28.9495408489625</v>
      </c>
      <c r="Q74" s="6" t="str">
        <f aca="false">Ringkasan_ORD2!AB73</f>
        <v>Minimum</v>
      </c>
      <c r="R74" s="6" t="n">
        <f aca="false">Ringkasan_ORD2!Z73</f>
        <v>350.681942278678</v>
      </c>
      <c r="S74" s="6" t="n">
        <f aca="false">Ringkasan_ORD2!AA73</f>
        <v>7.23613378344992</v>
      </c>
    </row>
    <row r="75" customFormat="false" ht="12.8" hidden="false" customHeight="false" outlineLevel="0" collapsed="false">
      <c r="A75" s="13" t="n">
        <f aca="false">Ringkasan_ORD2!A74</f>
        <v>73</v>
      </c>
      <c r="B75" s="13" t="str">
        <f aca="false">Ringkasan_ORD2!B74</f>
        <v>Y92BAC_FNS_EXC_CLF</v>
      </c>
      <c r="C75" s="0" t="s">
        <v>122</v>
      </c>
      <c r="D75" s="0" t="s">
        <v>123</v>
      </c>
      <c r="E75" s="13" t="s">
        <v>295</v>
      </c>
      <c r="F75" s="13" t="n">
        <f aca="false">Ringkasan_ORD2!F74</f>
        <v>14</v>
      </c>
      <c r="G75" s="19" t="n">
        <f aca="false">Ringkasan_ORD2!G74</f>
        <v>6.32238511112742</v>
      </c>
      <c r="H75" s="19" t="n">
        <f aca="false">Ringkasan_ORD2!H74</f>
        <v>0.455858462661855</v>
      </c>
      <c r="I75" s="19" t="n">
        <f aca="false">Ringkasan_ORD2!I74</f>
        <v>-0.00143811531190817</v>
      </c>
      <c r="J75" s="19" t="n">
        <f aca="false">Ringkasan_ORD2!J74</f>
        <v>0.00269467256431964</v>
      </c>
      <c r="K75" s="19" t="n">
        <f aca="false">Ringkasan_ORD2!K74</f>
        <v>0.60806224087652</v>
      </c>
      <c r="L75" s="20" t="n">
        <f aca="false">Ringkasan_ORD2!M74</f>
        <v>1.03544136838443E-006</v>
      </c>
      <c r="M75" s="20" t="n">
        <f aca="false">Ringkasan_ORD2!N74</f>
        <v>4.47123203787631E-006</v>
      </c>
      <c r="N75" s="20" t="n">
        <f aca="false">Ringkasan_ORD2!O74</f>
        <v>0.822678838557358</v>
      </c>
      <c r="O75" s="16" t="n">
        <f aca="false">Ringkasan_ORD2!C74</f>
        <v>1.37153686591829</v>
      </c>
      <c r="P75" s="16" t="n">
        <f aca="false">Ringkasan_ORD2!D74</f>
        <v>33.7077462479593</v>
      </c>
      <c r="Q75" s="6" t="str">
        <f aca="false">Ringkasan_ORD2!AB74</f>
        <v>Minimum</v>
      </c>
      <c r="R75" s="6" t="n">
        <f aca="false">Ringkasan_ORD2!Z74</f>
        <v>694.445555208993</v>
      </c>
      <c r="S75" s="6" t="n">
        <f aca="false">Ringkasan_ORD2!AA74</f>
        <v>5.82303871801111</v>
      </c>
    </row>
    <row r="76" customFormat="false" ht="12.8" hidden="false" customHeight="false" outlineLevel="0" collapsed="false">
      <c r="A76" s="13" t="n">
        <f aca="false">Ringkasan_ORD2!A75</f>
        <v>74</v>
      </c>
      <c r="B76" s="13" t="str">
        <f aca="false">Ringkasan_ORD2!B75</f>
        <v>Y93BAC_FNS_EXC_CLS</v>
      </c>
      <c r="C76" s="0" t="s">
        <v>125</v>
      </c>
      <c r="D76" s="0" t="s">
        <v>123</v>
      </c>
      <c r="E76" s="13" t="s">
        <v>295</v>
      </c>
      <c r="F76" s="13" t="n">
        <f aca="false">Ringkasan_ORD2!F75</f>
        <v>10</v>
      </c>
      <c r="G76" s="19" t="n">
        <f aca="false">Ringkasan_ORD2!G75</f>
        <v>7.76080722242123</v>
      </c>
      <c r="H76" s="19" t="n">
        <f aca="false">Ringkasan_ORD2!H75</f>
        <v>0.337750972218321</v>
      </c>
      <c r="I76" s="19" t="n">
        <f aca="false">Ringkasan_ORD2!I75</f>
        <v>-0.00652211911016667</v>
      </c>
      <c r="J76" s="19" t="n">
        <f aca="false">Ringkasan_ORD2!J75</f>
        <v>0.00314990035454234</v>
      </c>
      <c r="K76" s="19" t="n">
        <f aca="false">Ringkasan_ORD2!K75</f>
        <v>0.0931709560369208</v>
      </c>
      <c r="L76" s="20" t="n">
        <f aca="false">Ringkasan_ORD2!M75</f>
        <v>4.67617790490445E-005</v>
      </c>
      <c r="M76" s="20" t="n">
        <f aca="false">Ringkasan_ORD2!N75</f>
        <v>3.03841571943572E-005</v>
      </c>
      <c r="N76" s="20" t="n">
        <f aca="false">Ringkasan_ORD2!O75</f>
        <v>0.184419035435322</v>
      </c>
      <c r="O76" s="16" t="n">
        <f aca="false">Ringkasan_ORD2!C75</f>
        <v>1.06368614539349</v>
      </c>
      <c r="P76" s="16" t="n">
        <f aca="false">Ringkasan_ORD2!D75</f>
        <v>6.25269492177588</v>
      </c>
      <c r="Q76" s="6" t="str">
        <f aca="false">Ringkasan_ORD2!AB75</f>
        <v>Minimum</v>
      </c>
      <c r="R76" s="6" t="n">
        <f aca="false">Ringkasan_ORD2!Z75</f>
        <v>69.7377136071552</v>
      </c>
      <c r="S76" s="6" t="n">
        <f aca="false">Ringkasan_ORD2!AA75</f>
        <v>7.53338838511295</v>
      </c>
    </row>
    <row r="77" customFormat="false" ht="12.8" hidden="false" customHeight="false" outlineLevel="0" collapsed="false">
      <c r="A77" s="13" t="n">
        <f aca="false">Ringkasan_ORD2!A76</f>
        <v>75</v>
      </c>
      <c r="B77" s="13" t="str">
        <f aca="false">Ringkasan_ORD2!B76</f>
        <v>Y94BAC_FNS_EXC_TAB</v>
      </c>
      <c r="C77" s="0" t="s">
        <v>131</v>
      </c>
      <c r="D77" s="0" t="s">
        <v>123</v>
      </c>
      <c r="E77" s="13" t="s">
        <v>295</v>
      </c>
      <c r="F77" s="13" t="n">
        <f aca="false">Ringkasan_ORD2!F76</f>
        <v>14</v>
      </c>
      <c r="G77" s="19" t="n">
        <f aca="false">Ringkasan_ORD2!G76</f>
        <v>7.91607994434525</v>
      </c>
      <c r="H77" s="19" t="n">
        <f aca="false">Ringkasan_ORD2!H76</f>
        <v>0.544483451630942</v>
      </c>
      <c r="I77" s="19" t="n">
        <f aca="false">Ringkasan_ORD2!I76</f>
        <v>-0.00203109206523152</v>
      </c>
      <c r="J77" s="19" t="n">
        <f aca="false">Ringkasan_ORD2!J76</f>
        <v>0.00195255614651484</v>
      </c>
      <c r="K77" s="19" t="n">
        <f aca="false">Ringkasan_ORD2!K76</f>
        <v>0.328650832717859</v>
      </c>
      <c r="L77" s="20" t="n">
        <f aca="false">Ringkasan_ORD2!M76</f>
        <v>2.92492258035105E-006</v>
      </c>
      <c r="M77" s="20" t="n">
        <f aca="false">Ringkasan_ORD2!N76</f>
        <v>3.22808330969697E-006</v>
      </c>
      <c r="N77" s="20" t="n">
        <f aca="false">Ringkasan_ORD2!O76</f>
        <v>0.391362867328049</v>
      </c>
      <c r="O77" s="16" t="n">
        <f aca="false">Ringkasan_ORD2!C76</f>
        <v>1.35258410460461</v>
      </c>
      <c r="P77" s="16" t="n">
        <f aca="false">Ringkasan_ORD2!D76</f>
        <v>28.9144688696874</v>
      </c>
      <c r="Q77" s="6" t="str">
        <f aca="false">Ringkasan_ORD2!AB76</f>
        <v>Minimum</v>
      </c>
      <c r="R77" s="6" t="n">
        <f aca="false">Ringkasan_ORD2!Z76</f>
        <v>347.204414721252</v>
      </c>
      <c r="S77" s="6" t="n">
        <f aca="false">Ringkasan_ORD2!AA76</f>
        <v>7.56347787846841</v>
      </c>
    </row>
    <row r="78" customFormat="false" ht="12.8" hidden="false" customHeight="false" outlineLevel="0" collapsed="false">
      <c r="A78" s="13" t="n">
        <f aca="false">Ringkasan_ORD2!A77</f>
        <v>76</v>
      </c>
      <c r="B78" s="22" t="str">
        <f aca="false">Ringkasan_ORD2!B77</f>
        <v>Y95MOR_MCS_DUO</v>
      </c>
      <c r="C78" s="4" t="s">
        <v>154</v>
      </c>
      <c r="D78" s="0" t="s">
        <v>155</v>
      </c>
      <c r="E78" s="13" t="s">
        <v>295</v>
      </c>
      <c r="F78" s="13" t="n">
        <f aca="false">Ringkasan_ORD2!F77</f>
        <v>6</v>
      </c>
      <c r="G78" s="19" t="n">
        <f aca="false">Ringkasan_ORD2!G77</f>
        <v>669.93474290591</v>
      </c>
      <c r="H78" s="19" t="n">
        <f aca="false">Ringkasan_ORD2!H77</f>
        <v>54.5529741277768</v>
      </c>
      <c r="I78" s="19" t="n">
        <f aca="false">Ringkasan_ORD2!I77</f>
        <v>3.61628429531643</v>
      </c>
      <c r="J78" s="19" t="n">
        <f aca="false">Ringkasan_ORD2!J77</f>
        <v>2.44938923527354</v>
      </c>
      <c r="K78" s="19" t="n">
        <f aca="false">Ringkasan_ORD2!K77</f>
        <v>0.277847584684729</v>
      </c>
      <c r="L78" s="20" t="n">
        <f aca="false">Ringkasan_ORD2!M77</f>
        <v>-0.0173602221874927</v>
      </c>
      <c r="M78" s="20" t="n">
        <f aca="false">Ringkasan_ORD2!N77</f>
        <v>0.0124868250165703</v>
      </c>
      <c r="N78" s="20" t="n">
        <f aca="false">Ringkasan_ORD2!O77</f>
        <v>0.298952396561298</v>
      </c>
      <c r="O78" s="16" t="n">
        <f aca="false">Ringkasan_ORD2!C77</f>
        <v>1.01789863849582</v>
      </c>
      <c r="P78" s="16" t="n">
        <f aca="false">Ringkasan_ORD2!D77</f>
        <v>76.5783409598288</v>
      </c>
      <c r="Q78" s="6" t="str">
        <f aca="false">Ringkasan_ORD2!AB77</f>
        <v>Maximum</v>
      </c>
      <c r="R78" s="6" t="n">
        <f aca="false">Ringkasan_ORD2!Z77</f>
        <v>104.154320614681</v>
      </c>
      <c r="S78" s="6" t="n">
        <f aca="false">Ringkasan_ORD2!AA77</f>
        <v>858.260559870022</v>
      </c>
    </row>
    <row r="79" customFormat="false" ht="12.8" hidden="false" customHeight="false" outlineLevel="0" collapsed="false">
      <c r="A79" s="13" t="n">
        <f aca="false">Ringkasan_ORD2!A78</f>
        <v>77</v>
      </c>
      <c r="B79" s="22" t="str">
        <f aca="false">Ringkasan_ORD2!B78</f>
        <v>Y96MOR_MCS_JEJ</v>
      </c>
      <c r="C79" s="4" t="s">
        <v>154</v>
      </c>
      <c r="D79" s="0" t="s">
        <v>155</v>
      </c>
      <c r="E79" s="13" t="s">
        <v>295</v>
      </c>
      <c r="F79" s="13" t="n">
        <f aca="false">Ringkasan_ORD2!F78</f>
        <v>6</v>
      </c>
      <c r="G79" s="19" t="n">
        <f aca="false">Ringkasan_ORD2!G78</f>
        <v>439.954051998615</v>
      </c>
      <c r="H79" s="19" t="n">
        <f aca="false">Ringkasan_ORD2!H78</f>
        <v>19.511170416908</v>
      </c>
      <c r="I79" s="19" t="n">
        <f aca="false">Ringkasan_ORD2!I78</f>
        <v>4.47537492049158</v>
      </c>
      <c r="J79" s="19" t="n">
        <f aca="false">Ringkasan_ORD2!J78</f>
        <v>0.876037494407254</v>
      </c>
      <c r="K79" s="19" t="n">
        <f aca="false">Ringkasan_ORD2!K78</f>
        <v>0.0362461386173388</v>
      </c>
      <c r="L79" s="20" t="n">
        <f aca="false">Ringkasan_ORD2!M78</f>
        <v>-0.0219544558023247</v>
      </c>
      <c r="M79" s="20" t="n">
        <f aca="false">Ringkasan_ORD2!N78</f>
        <v>0.00446598145504382</v>
      </c>
      <c r="N79" s="20" t="n">
        <f aca="false">Ringkasan_ORD2!O78</f>
        <v>0.038976572112151</v>
      </c>
      <c r="O79" s="16" t="n">
        <f aca="false">Ringkasan_ORD2!C78</f>
        <v>0.970764030567756</v>
      </c>
      <c r="P79" s="16" t="n">
        <f aca="false">Ringkasan_ORD2!D78</f>
        <v>64.2401198965145</v>
      </c>
      <c r="Q79" s="6" t="str">
        <f aca="false">Ringkasan_ORD2!AB78</f>
        <v>Maximum</v>
      </c>
      <c r="R79" s="6" t="n">
        <f aca="false">Ringkasan_ORD2!Z78</f>
        <v>101.924068644364</v>
      </c>
      <c r="S79" s="6" t="n">
        <f aca="false">Ringkasan_ORD2!AA78</f>
        <v>668.028262301339</v>
      </c>
    </row>
    <row r="80" customFormat="false" ht="12.8" hidden="false" customHeight="false" outlineLevel="0" collapsed="false">
      <c r="A80" s="13" t="n">
        <f aca="false">Ringkasan_ORD2!A79</f>
        <v>78</v>
      </c>
      <c r="B80" s="13" t="str">
        <f aca="false">Ringkasan_ORD2!B79</f>
        <v>Y118IMN_FNS_IGA</v>
      </c>
      <c r="C80" s="0" t="s">
        <v>182</v>
      </c>
      <c r="D80" s="0" t="s">
        <v>183</v>
      </c>
      <c r="E80" s="13" t="s">
        <v>295</v>
      </c>
      <c r="F80" s="13" t="n">
        <f aca="false">Ringkasan_ORD2!F79</f>
        <v>8</v>
      </c>
      <c r="G80" s="19" t="n">
        <f aca="false">Ringkasan_ORD2!G79</f>
        <v>0.644600724157988</v>
      </c>
      <c r="H80" s="19" t="n">
        <f aca="false">Ringkasan_ORD2!H79</f>
        <v>0.415321913437619</v>
      </c>
      <c r="I80" s="19" t="n">
        <f aca="false">Ringkasan_ORD2!I79</f>
        <v>0.00053597103368044</v>
      </c>
      <c r="J80" s="19" t="n">
        <f aca="false">Ringkasan_ORD2!J79</f>
        <v>0.000426915430753434</v>
      </c>
      <c r="K80" s="19" t="n">
        <f aca="false">Ringkasan_ORD2!K79</f>
        <v>0.277652689895888</v>
      </c>
      <c r="L80" s="20" t="n">
        <f aca="false">Ringkasan_ORD2!M79</f>
        <v>-2.06905859461445E-006</v>
      </c>
      <c r="M80" s="20" t="n">
        <f aca="false">Ringkasan_ORD2!N79</f>
        <v>1.7651611917715E-006</v>
      </c>
      <c r="N80" s="20" t="n">
        <f aca="false">Ringkasan_ORD2!O79</f>
        <v>0.306179687399259</v>
      </c>
      <c r="O80" s="16" t="n">
        <f aca="false">Ringkasan_ORD2!C79</f>
        <v>0.99044927821588</v>
      </c>
      <c r="P80" s="16" t="n">
        <f aca="false">Ringkasan_ORD2!D79</f>
        <v>-11.8812025819697</v>
      </c>
      <c r="Q80" s="6" t="str">
        <f aca="false">Ringkasan_ORD2!AB79</f>
        <v>Maximum</v>
      </c>
      <c r="R80" s="6" t="n">
        <f aca="false">Ringkasan_ORD2!Z79</f>
        <v>129.520506349003</v>
      </c>
      <c r="S80" s="6" t="n">
        <f aca="false">Ringkasan_ORD2!AA79</f>
        <v>0.679310343993333</v>
      </c>
    </row>
    <row r="81" customFormat="false" ht="12.8" hidden="false" customHeight="false" outlineLevel="0" collapsed="false">
      <c r="A81" s="13" t="n">
        <f aca="false">Ringkasan_ORD2!A80</f>
        <v>79</v>
      </c>
      <c r="B81" s="13" t="str">
        <f aca="false">Ringkasan_ORD2!B80</f>
        <v>Y119IMN_FNS_IGM</v>
      </c>
      <c r="C81" s="0" t="s">
        <v>185</v>
      </c>
      <c r="D81" s="0" t="s">
        <v>183</v>
      </c>
      <c r="E81" s="13" t="s">
        <v>295</v>
      </c>
      <c r="F81" s="13" t="n">
        <f aca="false">Ringkasan_ORD2!F80</f>
        <v>8</v>
      </c>
      <c r="G81" s="19" t="n">
        <f aca="false">Ringkasan_ORD2!G80</f>
        <v>0.572797919986155</v>
      </c>
      <c r="H81" s="19" t="n">
        <f aca="false">Ringkasan_ORD2!H80</f>
        <v>0.143211683441627</v>
      </c>
      <c r="I81" s="19" t="n">
        <f aca="false">Ringkasan_ORD2!I80</f>
        <v>0.00109474986722044</v>
      </c>
      <c r="J81" s="19" t="n">
        <f aca="false">Ringkasan_ORD2!J80</f>
        <v>0.000983825342515804</v>
      </c>
      <c r="K81" s="19" t="n">
        <f aca="false">Ringkasan_ORD2!K80</f>
        <v>0.328178634346813</v>
      </c>
      <c r="L81" s="20" t="n">
        <f aca="false">Ringkasan_ORD2!M80</f>
        <v>-1.29603735133101E-006</v>
      </c>
      <c r="M81" s="20" t="n">
        <f aca="false">Ringkasan_ORD2!N80</f>
        <v>4.06724340524087E-006</v>
      </c>
      <c r="N81" s="20" t="n">
        <f aca="false">Ringkasan_ORD2!O80</f>
        <v>0.765935020367999</v>
      </c>
      <c r="O81" s="16" t="n">
        <f aca="false">Ringkasan_ORD2!C80</f>
        <v>0.923192016194523</v>
      </c>
      <c r="P81" s="16" t="n">
        <f aca="false">Ringkasan_ORD2!D80</f>
        <v>-6.31195386548406</v>
      </c>
      <c r="Q81" s="6" t="str">
        <f aca="false">Ringkasan_ORD2!AB80</f>
        <v>Maximum</v>
      </c>
      <c r="R81" s="6" t="n">
        <f aca="false">Ringkasan_ORD2!Z80</f>
        <v>422.345029676864</v>
      </c>
      <c r="S81" s="6" t="n">
        <f aca="false">Ringkasan_ORD2!AA80</f>
        <v>0.803979002566135</v>
      </c>
    </row>
    <row r="82" customFormat="false" ht="12.8" hidden="false" customHeight="false" outlineLevel="0" collapsed="false">
      <c r="A82" s="13" t="n">
        <f aca="false">Ringkasan_ORD2!A81</f>
        <v>80</v>
      </c>
      <c r="B82" s="13" t="str">
        <f aca="false">Ringkasan_ORD2!B81</f>
        <v>Y121IMN_FNS_C3</v>
      </c>
      <c r="C82" s="0" t="s">
        <v>189</v>
      </c>
      <c r="D82" s="0" t="s">
        <v>183</v>
      </c>
      <c r="E82" s="13" t="s">
        <v>295</v>
      </c>
      <c r="F82" s="13" t="n">
        <f aca="false">Ringkasan_ORD2!F81</f>
        <v>6</v>
      </c>
      <c r="G82" s="19" t="n">
        <f aca="false">Ringkasan_ORD2!G81</f>
        <v>2.44249663347043</v>
      </c>
      <c r="H82" s="19" t="n">
        <f aca="false">Ringkasan_ORD2!H81</f>
        <v>0.861922723829865</v>
      </c>
      <c r="I82" s="19" t="n">
        <f aca="false">Ringkasan_ORD2!I81</f>
        <v>0.0017687217124656</v>
      </c>
      <c r="J82" s="19" t="n">
        <f aca="false">Ringkasan_ORD2!J81</f>
        <v>0.00137737897663859</v>
      </c>
      <c r="K82" s="19" t="n">
        <f aca="false">Ringkasan_ORD2!K81</f>
        <v>0.327765100425873</v>
      </c>
      <c r="L82" s="20" t="n">
        <f aca="false">Ringkasan_ORD2!M81</f>
        <v>-2.18244854872131E-006</v>
      </c>
      <c r="M82" s="20" t="n">
        <f aca="false">Ringkasan_ORD2!N81</f>
        <v>2.81371917460019E-006</v>
      </c>
      <c r="N82" s="20" t="n">
        <f aca="false">Ringkasan_ORD2!O81</f>
        <v>0.519115432778141</v>
      </c>
      <c r="O82" s="16" t="n">
        <f aca="false">Ringkasan_ORD2!C81</f>
        <v>0.846374449641698</v>
      </c>
      <c r="P82" s="16" t="n">
        <f aca="false">Ringkasan_ORD2!D81</f>
        <v>12.2405100040653</v>
      </c>
      <c r="Q82" s="6" t="str">
        <f aca="false">Ringkasan_ORD2!AB81</f>
        <v>Maximum</v>
      </c>
      <c r="R82" s="6" t="n">
        <f aca="false">Ringkasan_ORD2!Z81</f>
        <v>405.214985137196</v>
      </c>
      <c r="S82" s="6" t="n">
        <f aca="false">Ringkasan_ORD2!AA81</f>
        <v>2.80085290468472</v>
      </c>
    </row>
    <row r="83" customFormat="false" ht="12.8" hidden="false" customHeight="false" outlineLevel="0" collapsed="false">
      <c r="A83" s="13" t="n">
        <f aca="false">Ringkasan_ORD2!A82</f>
        <v>81</v>
      </c>
      <c r="B83" s="13" t="str">
        <f aca="false">Ringkasan_ORD2!B82</f>
        <v>Y122IMN_FNS_C4</v>
      </c>
      <c r="C83" s="0" t="s">
        <v>191</v>
      </c>
      <c r="D83" s="0" t="s">
        <v>183</v>
      </c>
      <c r="E83" s="13" t="s">
        <v>295</v>
      </c>
      <c r="F83" s="13" t="n">
        <f aca="false">Ringkasan_ORD2!F82</f>
        <v>6</v>
      </c>
      <c r="G83" s="19" t="n">
        <f aca="false">Ringkasan_ORD2!G82</f>
        <v>0.882224902915949</v>
      </c>
      <c r="H83" s="19" t="n">
        <f aca="false">Ringkasan_ORD2!H82</f>
        <v>0.739300070171686</v>
      </c>
      <c r="I83" s="19" t="n">
        <f aca="false">Ringkasan_ORD2!I82</f>
        <v>0.000780948814200387</v>
      </c>
      <c r="J83" s="19" t="n">
        <f aca="false">Ringkasan_ORD2!J82</f>
        <v>0.000602240710188323</v>
      </c>
      <c r="K83" s="19" t="n">
        <f aca="false">Ringkasan_ORD2!K82</f>
        <v>0.324168827324924</v>
      </c>
      <c r="L83" s="20" t="n">
        <f aca="false">Ringkasan_ORD2!M82</f>
        <v>-1.80263923878893E-007</v>
      </c>
      <c r="M83" s="20" t="n">
        <f aca="false">Ringkasan_ORD2!N82</f>
        <v>1.2306014087427E-006</v>
      </c>
      <c r="N83" s="20" t="n">
        <f aca="false">Ringkasan_ORD2!O82</f>
        <v>0.896971094736261</v>
      </c>
      <c r="O83" s="16" t="n">
        <f aca="false">Ringkasan_ORD2!C82</f>
        <v>0.819307424733975</v>
      </c>
      <c r="P83" s="16" t="n">
        <f aca="false">Ringkasan_ORD2!D82</f>
        <v>5.0282946524528</v>
      </c>
      <c r="Q83" s="6" t="str">
        <f aca="false">Ringkasan_ORD2!AB82</f>
        <v>Maximum</v>
      </c>
      <c r="R83" s="6" t="n">
        <f aca="false">Ringkasan_ORD2!Z82</f>
        <v>2166.12619262924</v>
      </c>
      <c r="S83" s="6" t="n">
        <f aca="false">Ringkasan_ORD2!AA82</f>
        <v>1.72804174368705</v>
      </c>
    </row>
    <row r="84" customFormat="false" ht="12.8" hidden="false" customHeight="false" outlineLevel="0" collapsed="false">
      <c r="A84" s="13" t="n">
        <f aca="false">Ringkasan_ORD2!A83</f>
        <v>82</v>
      </c>
      <c r="B84" s="13" t="str">
        <f aca="false">Ringkasan_ORD2!B83</f>
        <v>Y123ANT_STG_HI</v>
      </c>
      <c r="C84" s="4" t="s">
        <v>198</v>
      </c>
      <c r="D84" s="4" t="s">
        <v>199</v>
      </c>
      <c r="E84" s="13" t="s">
        <v>295</v>
      </c>
      <c r="F84" s="13" t="n">
        <f aca="false">Ringkasan_ORD2!F83</f>
        <v>13</v>
      </c>
      <c r="G84" s="19" t="n">
        <f aca="false">Ringkasan_ORD2!G83</f>
        <v>2.63800220319593</v>
      </c>
      <c r="H84" s="19" t="n">
        <f aca="false">Ringkasan_ORD2!H83</f>
        <v>0.830966373188507</v>
      </c>
      <c r="I84" s="19" t="n">
        <f aca="false">Ringkasan_ORD2!I83</f>
        <v>0.00287571355755283</v>
      </c>
      <c r="J84" s="19" t="n">
        <f aca="false">Ringkasan_ORD2!J83</f>
        <v>0.000706358186374201</v>
      </c>
      <c r="K84" s="19" t="n">
        <f aca="false">Ringkasan_ORD2!K83</f>
        <v>0.00656705237317168</v>
      </c>
      <c r="L84" s="20" t="n">
        <f aca="false">Ringkasan_ORD2!M83</f>
        <v>-2.53206821740594E-006</v>
      </c>
      <c r="M84" s="20" t="n">
        <f aca="false">Ringkasan_ORD2!N83</f>
        <v>1.19133550193373E-006</v>
      </c>
      <c r="N84" s="20" t="n">
        <f aca="false">Ringkasan_ORD2!O83</f>
        <v>0.0777012108645349</v>
      </c>
      <c r="O84" s="16" t="n">
        <f aca="false">Ringkasan_ORD2!C83</f>
        <v>1.04133395375985</v>
      </c>
      <c r="P84" s="16" t="n">
        <f aca="false">Ringkasan_ORD2!D83</f>
        <v>26.9934475874409</v>
      </c>
      <c r="Q84" s="6" t="str">
        <f aca="false">Ringkasan_ORD2!AB83</f>
        <v>Maximum</v>
      </c>
      <c r="R84" s="6" t="n">
        <f aca="false">Ringkasan_ORD2!Z83</f>
        <v>567.8586259613</v>
      </c>
      <c r="S84" s="6" t="n">
        <f aca="false">Ringkasan_ORD2!AA83</f>
        <v>3.45450157792105</v>
      </c>
    </row>
    <row r="85" customFormat="false" ht="12.8" hidden="false" customHeight="false" outlineLevel="0" collapsed="false">
      <c r="A85" s="13" t="n">
        <f aca="false">Ringkasan_ORD2!A84</f>
        <v>83</v>
      </c>
      <c r="B85" s="13" t="str">
        <f aca="false">Ringkasan_ORD2!B84</f>
        <v>Y124ANT_STG_STG</v>
      </c>
      <c r="C85" s="4" t="s">
        <v>198</v>
      </c>
      <c r="D85" s="0" t="s">
        <v>24</v>
      </c>
      <c r="E85" s="13" t="s">
        <v>295</v>
      </c>
      <c r="F85" s="13" t="n">
        <f aca="false">Ringkasan_ORD2!F84</f>
        <v>11</v>
      </c>
      <c r="G85" s="19" t="n">
        <f aca="false">Ringkasan_ORD2!G84</f>
        <v>30.15</v>
      </c>
      <c r="H85" s="19" t="n">
        <f aca="false">Ringkasan_ORD2!H84</f>
        <v>1.43875831981018</v>
      </c>
      <c r="I85" s="19" t="n">
        <f aca="false">Ringkasan_ORD2!I84</f>
        <v>0.0158673953915606</v>
      </c>
      <c r="J85" s="19" t="n">
        <f aca="false">Ringkasan_ORD2!J84</f>
        <v>0.00968217786700183</v>
      </c>
      <c r="K85" s="19" t="n">
        <f aca="false">Ringkasan_ORD2!K84</f>
        <v>0.16217507575651</v>
      </c>
      <c r="L85" s="20" t="n">
        <f aca="false">Ringkasan_ORD2!M84</f>
        <v>-7.75242908297975E-006</v>
      </c>
      <c r="M85" s="20" t="n">
        <f aca="false">Ringkasan_ORD2!N84</f>
        <v>1.5914668675835E-005</v>
      </c>
      <c r="N85" s="20" t="n">
        <f aca="false">Ringkasan_ORD2!O84</f>
        <v>0.646773830339419</v>
      </c>
      <c r="O85" s="16" t="n">
        <f aca="false">Ringkasan_ORD2!C84</f>
        <v>1.14847618612801</v>
      </c>
      <c r="P85" s="16" t="n">
        <f aca="false">Ringkasan_ORD2!D84</f>
        <v>59.615877462014</v>
      </c>
      <c r="Q85" s="6" t="str">
        <f aca="false">Ringkasan_ORD2!AB84</f>
        <v>Maximum</v>
      </c>
      <c r="R85" s="6" t="n">
        <f aca="false">Ringkasan_ORD2!Z84</f>
        <v>1023.38216975096</v>
      </c>
      <c r="S85" s="6" t="n">
        <f aca="false">Ringkasan_ORD2!AA84</f>
        <v>38.2692047620559</v>
      </c>
    </row>
    <row r="86" customFormat="false" ht="12.8" hidden="false" customHeight="false" outlineLevel="0" collapsed="false">
      <c r="A86" s="13" t="n">
        <f aca="false">Ringkasan_ORD2!A85</f>
        <v>84</v>
      </c>
      <c r="B86" s="13" t="str">
        <f aca="false">Ringkasan_ORD2!B85</f>
        <v>Y125ANT_FNS_HI</v>
      </c>
      <c r="C86" s="4" t="s">
        <v>198</v>
      </c>
      <c r="D86" s="4" t="s">
        <v>199</v>
      </c>
      <c r="E86" s="13" t="s">
        <v>295</v>
      </c>
      <c r="F86" s="13" t="n">
        <f aca="false">Ringkasan_ORD2!F85</f>
        <v>17</v>
      </c>
      <c r="G86" s="19" t="n">
        <f aca="false">Ringkasan_ORD2!G85</f>
        <v>6.16437349183318</v>
      </c>
      <c r="H86" s="19" t="n">
        <f aca="false">Ringkasan_ORD2!H85</f>
        <v>0.827425216846857</v>
      </c>
      <c r="I86" s="19" t="n">
        <f aca="false">Ringkasan_ORD2!I85</f>
        <v>0.00211790191397299</v>
      </c>
      <c r="J86" s="19" t="n">
        <f aca="false">Ringkasan_ORD2!J85</f>
        <v>0.00186429600780824</v>
      </c>
      <c r="K86" s="19" t="n">
        <f aca="false">Ringkasan_ORD2!K85</f>
        <v>0.285287424195944</v>
      </c>
      <c r="L86" s="20" t="n">
        <f aca="false">Ringkasan_ORD2!M85</f>
        <v>-1.59551464187987E-006</v>
      </c>
      <c r="M86" s="20" t="n">
        <f aca="false">Ringkasan_ORD2!N85</f>
        <v>3.14582703155977E-006</v>
      </c>
      <c r="N86" s="20" t="n">
        <f aca="false">Ringkasan_ORD2!O85</f>
        <v>0.624218939066715</v>
      </c>
      <c r="O86" s="16" t="n">
        <f aca="false">Ringkasan_ORD2!C85</f>
        <v>1.174384475017</v>
      </c>
      <c r="P86" s="16" t="n">
        <f aca="false">Ringkasan_ORD2!D85</f>
        <v>53.1209856585912</v>
      </c>
      <c r="Q86" s="6" t="str">
        <f aca="false">Ringkasan_ORD2!AB85</f>
        <v>Maximum</v>
      </c>
      <c r="R86" s="6" t="n">
        <f aca="false">Ringkasan_ORD2!Z85</f>
        <v>663.704944593185</v>
      </c>
      <c r="S86" s="6" t="n">
        <f aca="false">Ringkasan_ORD2!AA85</f>
        <v>6.8672044780668</v>
      </c>
    </row>
    <row r="87" customFormat="false" ht="12.8" hidden="false" customHeight="false" outlineLevel="0" collapsed="false">
      <c r="A87" s="13" t="n">
        <f aca="false">Ringkasan_ORD2!A86</f>
        <v>85</v>
      </c>
      <c r="B87" s="13" t="str">
        <f aca="false">Ringkasan_ORD2!B86</f>
        <v>Y126ANT_FNS_ANA</v>
      </c>
      <c r="C87" s="4" t="s">
        <v>198</v>
      </c>
      <c r="D87" s="0" t="s">
        <v>24</v>
      </c>
      <c r="E87" s="13" t="s">
        <v>295</v>
      </c>
      <c r="F87" s="13" t="n">
        <f aca="false">Ringkasan_ORD2!F86</f>
        <v>11</v>
      </c>
      <c r="G87" s="19" t="n">
        <f aca="false">Ringkasan_ORD2!G86</f>
        <v>33.3</v>
      </c>
      <c r="H87" s="19" t="n">
        <f aca="false">Ringkasan_ORD2!H86</f>
        <v>1.66332204194565</v>
      </c>
      <c r="I87" s="19" t="n">
        <f aca="false">Ringkasan_ORD2!I86</f>
        <v>0.0175638905959028</v>
      </c>
      <c r="J87" s="19" t="n">
        <f aca="false">Ringkasan_ORD2!J86</f>
        <v>0.0110217035255769</v>
      </c>
      <c r="K87" s="19" t="n">
        <f aca="false">Ringkasan_ORD2!K86</f>
        <v>0.171912592978126</v>
      </c>
      <c r="L87" s="20" t="n">
        <f aca="false">Ringkasan_ORD2!M86</f>
        <v>-1.22963019863428E-005</v>
      </c>
      <c r="M87" s="20" t="n">
        <f aca="false">Ringkasan_ORD2!N86</f>
        <v>1.81199145042551E-005</v>
      </c>
      <c r="N87" s="20" t="n">
        <f aca="false">Ringkasan_ORD2!O86</f>
        <v>0.527518556531236</v>
      </c>
      <c r="O87" s="16" t="n">
        <f aca="false">Ringkasan_ORD2!C86</f>
        <v>1.13142389624662</v>
      </c>
      <c r="P87" s="16" t="n">
        <f aca="false">Ringkasan_ORD2!D86</f>
        <v>62.6663403059037</v>
      </c>
      <c r="Q87" s="6" t="str">
        <f aca="false">Ringkasan_ORD2!AB86</f>
        <v>Maximum</v>
      </c>
      <c r="R87" s="6" t="n">
        <f aca="false">Ringkasan_ORD2!Z86</f>
        <v>714.194016030616</v>
      </c>
      <c r="S87" s="6" t="n">
        <f aca="false">Ringkasan_ORD2!AA86</f>
        <v>39.5720127809051</v>
      </c>
    </row>
    <row r="88" customFormat="false" ht="12.8" hidden="false" customHeight="false" outlineLevel="0" collapsed="false">
      <c r="A88" s="13" t="n">
        <f aca="false">Ringkasan_ORD2!A87</f>
        <v>86</v>
      </c>
      <c r="B88" s="13" t="str">
        <f aca="false">Ringkasan_ORD2!B87</f>
        <v>Y127ORM_STG_BIX</v>
      </c>
      <c r="C88" s="0" t="s">
        <v>204</v>
      </c>
      <c r="E88" s="13" t="s">
        <v>295</v>
      </c>
      <c r="F88" s="13" t="n">
        <f aca="false">Ringkasan_ORD2!F87</f>
        <v>11</v>
      </c>
      <c r="G88" s="19" t="n">
        <f aca="false">Ringkasan_ORD2!G87</f>
        <v>2.4875</v>
      </c>
      <c r="H88" s="19" t="n">
        <f aca="false">Ringkasan_ORD2!H87</f>
        <v>0.0373504102618384</v>
      </c>
      <c r="I88" s="19" t="n">
        <f aca="false">Ringkasan_ORD2!I87</f>
        <v>0.000367657797418938</v>
      </c>
      <c r="J88" s="19" t="n">
        <f aca="false">Ringkasan_ORD2!J87</f>
        <v>0.000277630799060608</v>
      </c>
      <c r="K88" s="19" t="n">
        <f aca="false">Ringkasan_ORD2!K87</f>
        <v>0.242716693499002</v>
      </c>
      <c r="L88" s="20" t="n">
        <f aca="false">Ringkasan_ORD2!M87</f>
        <v>-8.66371025075825E-008</v>
      </c>
      <c r="M88" s="20" t="n">
        <f aca="false">Ringkasan_ORD2!N87</f>
        <v>4.55633273997649E-007</v>
      </c>
      <c r="N88" s="20" t="n">
        <f aca="false">Ringkasan_ORD2!O87</f>
        <v>0.856673102830085</v>
      </c>
      <c r="O88" s="16" t="n">
        <f aca="false">Ringkasan_ORD2!C87</f>
        <v>1.24401667117648</v>
      </c>
      <c r="P88" s="16" t="n">
        <f aca="false">Ringkasan_ORD2!D87</f>
        <v>-19.918854560847</v>
      </c>
      <c r="Q88" s="6" t="str">
        <f aca="false">Ringkasan_ORD2!AB87</f>
        <v>Maximum</v>
      </c>
      <c r="R88" s="6" t="n">
        <f aca="false">Ringkasan_ORD2!Z87</f>
        <v>2121.82648529111</v>
      </c>
      <c r="S88" s="6" t="n">
        <f aca="false">Ringkasan_ORD2!AA87</f>
        <v>2.87755302604365</v>
      </c>
    </row>
    <row r="89" customFormat="false" ht="12.8" hidden="false" customHeight="false" outlineLevel="0" collapsed="false">
      <c r="A89" s="13" t="n">
        <f aca="false">Ringkasan_ORD2!A88</f>
        <v>87</v>
      </c>
      <c r="B89" s="13" t="str">
        <f aca="false">Ringkasan_ORD2!B88</f>
        <v>Y128ORM_STG_SIX</v>
      </c>
      <c r="C89" s="0" t="s">
        <v>206</v>
      </c>
      <c r="E89" s="13" t="s">
        <v>295</v>
      </c>
      <c r="F89" s="13" t="n">
        <f aca="false">Ringkasan_ORD2!F88</f>
        <v>11</v>
      </c>
      <c r="G89" s="19" t="n">
        <f aca="false">Ringkasan_ORD2!G88</f>
        <v>0.937500000000001</v>
      </c>
      <c r="H89" s="19" t="n">
        <f aca="false">Ringkasan_ORD2!H88</f>
        <v>0.0155330953816193</v>
      </c>
      <c r="I89" s="19" t="n">
        <f aca="false">Ringkasan_ORD2!I88</f>
        <v>0.000200836136732711</v>
      </c>
      <c r="J89" s="19" t="n">
        <f aca="false">Ringkasan_ORD2!J88</f>
        <v>0.000116416612003961</v>
      </c>
      <c r="K89" s="19" t="n">
        <f aca="false">Ringkasan_ORD2!K88</f>
        <v>0.145095625369442</v>
      </c>
      <c r="L89" s="20" t="n">
        <f aca="false">Ringkasan_ORD2!M88</f>
        <v>-8.6120455775706E-008</v>
      </c>
      <c r="M89" s="20" t="n">
        <f aca="false">Ringkasan_ORD2!N88</f>
        <v>1.91025970894818E-007</v>
      </c>
      <c r="N89" s="20" t="n">
        <f aca="false">Ringkasan_ORD2!O88</f>
        <v>0.670989102276687</v>
      </c>
      <c r="O89" s="16" t="n">
        <f aca="false">Ringkasan_ORD2!C88</f>
        <v>1.24726657279727</v>
      </c>
      <c r="P89" s="16" t="n">
        <f aca="false">Ringkasan_ORD2!D88</f>
        <v>-39.1660595356619</v>
      </c>
      <c r="Q89" s="6" t="str">
        <f aca="false">Ringkasan_ORD2!AB88</f>
        <v>Maximum</v>
      </c>
      <c r="R89" s="6" t="n">
        <f aca="false">Ringkasan_ORD2!Z88</f>
        <v>1166.01877523601</v>
      </c>
      <c r="S89" s="6" t="n">
        <f aca="false">Ringkasan_ORD2!AA88</f>
        <v>1.0545893530881</v>
      </c>
    </row>
    <row r="90" customFormat="false" ht="12.8" hidden="false" customHeight="false" outlineLevel="0" collapsed="false">
      <c r="A90" s="13" t="n">
        <f aca="false">Ringkasan_ORD2!A89</f>
        <v>88</v>
      </c>
      <c r="B90" s="13" t="str">
        <f aca="false">Ringkasan_ORD2!B89</f>
        <v>Y129ORM_STG_TIX</v>
      </c>
      <c r="C90" s="0" t="s">
        <v>208</v>
      </c>
      <c r="E90" s="13" t="s">
        <v>295</v>
      </c>
      <c r="F90" s="13" t="n">
        <f aca="false">Ringkasan_ORD2!F89</f>
        <v>11</v>
      </c>
      <c r="G90" s="19" t="n">
        <f aca="false">Ringkasan_ORD2!G89</f>
        <v>4.7125</v>
      </c>
      <c r="H90" s="19" t="n">
        <f aca="false">Ringkasan_ORD2!H89</f>
        <v>0.260391758083681</v>
      </c>
      <c r="I90" s="19" t="n">
        <f aca="false">Ringkasan_ORD2!I89</f>
        <v>0.00279357082086935</v>
      </c>
      <c r="J90" s="19" t="n">
        <f aca="false">Ringkasan_ORD2!J89</f>
        <v>0.00181459273025018</v>
      </c>
      <c r="K90" s="19" t="n">
        <f aca="false">Ringkasan_ORD2!K89</f>
        <v>0.18430415424612</v>
      </c>
      <c r="L90" s="20" t="n">
        <f aca="false">Ringkasan_ORD2!M89</f>
        <v>-1.86745829178675E-006</v>
      </c>
      <c r="M90" s="20" t="n">
        <f aca="false">Ringkasan_ORD2!N89</f>
        <v>2.9812406413033E-006</v>
      </c>
      <c r="N90" s="20" t="n">
        <f aca="false">Ringkasan_ORD2!O89</f>
        <v>0.558533776515093</v>
      </c>
      <c r="O90" s="16" t="n">
        <f aca="false">Ringkasan_ORD2!C89</f>
        <v>1.10639953052504</v>
      </c>
      <c r="P90" s="16" t="n">
        <f aca="false">Ringkasan_ORD2!D89</f>
        <v>22.3119985197819</v>
      </c>
      <c r="Q90" s="6" t="str">
        <f aca="false">Ringkasan_ORD2!AB89</f>
        <v>Maximum</v>
      </c>
      <c r="R90" s="6" t="n">
        <f aca="false">Ringkasan_ORD2!Z89</f>
        <v>747.960699619297</v>
      </c>
      <c r="S90" s="6" t="n">
        <f aca="false">Ringkasan_ORD2!AA89</f>
        <v>5.75724059280675</v>
      </c>
    </row>
    <row r="91" customFormat="false" ht="12.8" hidden="false" customHeight="false" outlineLevel="0" collapsed="false">
      <c r="A91" s="13" t="n">
        <f aca="false">Ringkasan_ORD2!A90</f>
        <v>89</v>
      </c>
      <c r="B91" s="13" t="str">
        <f aca="false">Ringkasan_ORD2!B90</f>
        <v>Y130ORM_FNS_BIX</v>
      </c>
      <c r="C91" s="0" t="s">
        <v>204</v>
      </c>
      <c r="E91" s="13" t="s">
        <v>295</v>
      </c>
      <c r="F91" s="13" t="n">
        <f aca="false">Ringkasan_ORD2!F90</f>
        <v>11</v>
      </c>
      <c r="G91" s="19" t="n">
        <f aca="false">Ringkasan_ORD2!G90</f>
        <v>1.575</v>
      </c>
      <c r="H91" s="19" t="n">
        <f aca="false">Ringkasan_ORD2!H90</f>
        <v>0.0794717767025137</v>
      </c>
      <c r="I91" s="19" t="n">
        <f aca="false">Ringkasan_ORD2!I90</f>
        <v>0.000995900783238024</v>
      </c>
      <c r="J91" s="19" t="n">
        <f aca="false">Ringkasan_ORD2!J90</f>
        <v>0.000597838215122552</v>
      </c>
      <c r="K91" s="19" t="n">
        <f aca="false">Ringkasan_ORD2!K90</f>
        <v>0.156625358466492</v>
      </c>
      <c r="L91" s="20" t="n">
        <f aca="false">Ringkasan_ORD2!M90</f>
        <v>-8.47447055237865E-007</v>
      </c>
      <c r="M91" s="20" t="n">
        <f aca="false">Ringkasan_ORD2!N90</f>
        <v>9.80908706136021E-007</v>
      </c>
      <c r="N91" s="20" t="n">
        <f aca="false">Ringkasan_ORD2!O90</f>
        <v>0.427112608864227</v>
      </c>
      <c r="O91" s="16" t="n">
        <f aca="false">Ringkasan_ORD2!C90</f>
        <v>1.24602174433735</v>
      </c>
      <c r="P91" s="16" t="n">
        <f aca="false">Ringkasan_ORD2!D90</f>
        <v>-3.22853739099672</v>
      </c>
      <c r="Q91" s="6" t="str">
        <f aca="false">Ringkasan_ORD2!AB90</f>
        <v>Maximum</v>
      </c>
      <c r="R91" s="6" t="n">
        <f aca="false">Ringkasan_ORD2!Z90</f>
        <v>587.588792174451</v>
      </c>
      <c r="S91" s="6" t="n">
        <f aca="false">Ringkasan_ORD2!AA90</f>
        <v>1.86759006917421</v>
      </c>
    </row>
    <row r="92" customFormat="false" ht="12.8" hidden="false" customHeight="false" outlineLevel="0" collapsed="false">
      <c r="A92" s="13" t="n">
        <f aca="false">Ringkasan_ORD2!A91</f>
        <v>90</v>
      </c>
      <c r="B92" s="13" t="str">
        <f aca="false">Ringkasan_ORD2!B91</f>
        <v>Y131ORM_FNS_SIX</v>
      </c>
      <c r="C92" s="0" t="s">
        <v>206</v>
      </c>
      <c r="E92" s="13" t="s">
        <v>295</v>
      </c>
      <c r="F92" s="13" t="n">
        <f aca="false">Ringkasan_ORD2!F91</f>
        <v>11</v>
      </c>
      <c r="G92" s="19" t="n">
        <f aca="false">Ringkasan_ORD2!G91</f>
        <v>1.2575</v>
      </c>
      <c r="H92" s="19" t="n">
        <f aca="false">Ringkasan_ORD2!H91</f>
        <v>0.0162543037611409</v>
      </c>
      <c r="I92" s="19" t="n">
        <f aca="false">Ringkasan_ORD2!I91</f>
        <v>0.000196107223365456</v>
      </c>
      <c r="J92" s="19" t="n">
        <f aca="false">Ringkasan_ORD2!J91</f>
        <v>0.000116141828228735</v>
      </c>
      <c r="K92" s="19" t="n">
        <f aca="false">Ringkasan_ORD2!K91</f>
        <v>0.152112409907147</v>
      </c>
      <c r="L92" s="20" t="n">
        <f aca="false">Ringkasan_ORD2!M91</f>
        <v>-9.8135188995971E-008</v>
      </c>
      <c r="M92" s="20" t="n">
        <f aca="false">Ringkasan_ORD2!N91</f>
        <v>1.90738950889452E-007</v>
      </c>
      <c r="N92" s="20" t="n">
        <f aca="false">Ringkasan_ORD2!O91</f>
        <v>0.628828868618424</v>
      </c>
      <c r="O92" s="16" t="n">
        <f aca="false">Ringkasan_ORD2!C91</f>
        <v>1.21067597876917</v>
      </c>
      <c r="P92" s="16" t="n">
        <f aca="false">Ringkasan_ORD2!D91</f>
        <v>-38.5107441744978</v>
      </c>
      <c r="Q92" s="6" t="str">
        <f aca="false">Ringkasan_ORD2!AB91</f>
        <v>Maximum</v>
      </c>
      <c r="R92" s="6" t="n">
        <f aca="false">Ringkasan_ORD2!Z91</f>
        <v>999.168725162935</v>
      </c>
      <c r="S92" s="6" t="n">
        <f aca="false">Ringkasan_ORD2!AA91</f>
        <v>1.35547210218265</v>
      </c>
    </row>
    <row r="93" customFormat="false" ht="12.8" hidden="false" customHeight="false" outlineLevel="0" collapsed="false">
      <c r="A93" s="13" t="n">
        <f aca="false">Ringkasan_ORD2!A92</f>
        <v>91</v>
      </c>
      <c r="B93" s="13" t="str">
        <f aca="false">Ringkasan_ORD2!B92</f>
        <v>Y132ORM_FNS_TIX</v>
      </c>
      <c r="C93" s="0" t="s">
        <v>208</v>
      </c>
      <c r="E93" s="13" t="s">
        <v>295</v>
      </c>
      <c r="F93" s="13" t="n">
        <f aca="false">Ringkasan_ORD2!F92</f>
        <v>11</v>
      </c>
      <c r="G93" s="19" t="n">
        <f aca="false">Ringkasan_ORD2!G92</f>
        <v>5.0725</v>
      </c>
      <c r="H93" s="19" t="n">
        <f aca="false">Ringkasan_ORD2!H92</f>
        <v>0.0781162469007029</v>
      </c>
      <c r="I93" s="19" t="n">
        <f aca="false">Ringkasan_ORD2!I92</f>
        <v>0.000625996094799135</v>
      </c>
      <c r="J93" s="19" t="n">
        <f aca="false">Ringkasan_ORD2!J92</f>
        <v>0.00060771697685393</v>
      </c>
      <c r="K93" s="19" t="n">
        <f aca="false">Ringkasan_ORD2!K92</f>
        <v>0.350200315648356</v>
      </c>
      <c r="L93" s="20" t="n">
        <f aca="false">Ringkasan_ORD2!M92</f>
        <v>1.63346350669527E-007</v>
      </c>
      <c r="M93" s="20" t="n">
        <f aca="false">Ringkasan_ORD2!N92</f>
        <v>9.96379060187993E-007</v>
      </c>
      <c r="N93" s="20" t="n">
        <f aca="false">Ringkasan_ORD2!O92</f>
        <v>0.876199329531525</v>
      </c>
      <c r="O93" s="16" t="n">
        <f aca="false">Ringkasan_ORD2!C92</f>
        <v>1.27564346716859</v>
      </c>
      <c r="P93" s="16" t="n">
        <f aca="false">Ringkasan_ORD2!D92</f>
        <v>-3.40967549964335</v>
      </c>
      <c r="Q93" s="6" t="str">
        <f aca="false">Ringkasan_ORD2!AB92</f>
        <v>Minimum</v>
      </c>
      <c r="R93" s="6" t="n">
        <f aca="false">Ringkasan_ORD2!Z92</f>
        <v>-1916.16186169232</v>
      </c>
      <c r="S93" s="6" t="n">
        <f aca="false">Ringkasan_ORD2!AA92</f>
        <v>4.47274507878878</v>
      </c>
    </row>
    <row r="94" customFormat="false" ht="12.8" hidden="false" customHeight="false" outlineLevel="0" collapsed="false">
      <c r="A94" s="13" t="n">
        <f aca="false">Ringkasan_ORD2!A93</f>
        <v>92</v>
      </c>
      <c r="B94" s="13" t="str">
        <f aca="false">Ringkasan_ORD2!B93</f>
        <v>Y133OKS_STG_ALT</v>
      </c>
      <c r="C94" s="4" t="s">
        <v>213</v>
      </c>
      <c r="D94" s="4" t="s">
        <v>214</v>
      </c>
      <c r="E94" s="13" t="s">
        <v>295</v>
      </c>
      <c r="F94" s="13" t="n">
        <f aca="false">Ringkasan_ORD2!F93</f>
        <v>8</v>
      </c>
      <c r="G94" s="19" t="n">
        <f aca="false">Ringkasan_ORD2!G93</f>
        <v>18.8029651129639</v>
      </c>
      <c r="H94" s="19" t="n">
        <f aca="false">Ringkasan_ORD2!H93</f>
        <v>0.518132319543469</v>
      </c>
      <c r="I94" s="19" t="n">
        <f aca="false">Ringkasan_ORD2!I93</f>
        <v>-0.01227401311489</v>
      </c>
      <c r="J94" s="19" t="n">
        <f aca="false">Ringkasan_ORD2!J93</f>
        <v>0.0382428513789373</v>
      </c>
      <c r="K94" s="19" t="n">
        <f aca="false">Ringkasan_ORD2!K93</f>
        <v>0.764317858331994</v>
      </c>
      <c r="L94" s="20" t="n">
        <f aca="false">Ringkasan_ORD2!M93</f>
        <v>0.000379507172726207</v>
      </c>
      <c r="M94" s="20" t="n">
        <f aca="false">Ringkasan_ORD2!N93</f>
        <v>0.000353885653923405</v>
      </c>
      <c r="N94" s="20" t="n">
        <f aca="false">Ringkasan_ORD2!O93</f>
        <v>0.343931169714786</v>
      </c>
      <c r="O94" s="16" t="n">
        <f aca="false">Ringkasan_ORD2!C93</f>
        <v>1.13209482613117</v>
      </c>
      <c r="P94" s="16" t="n">
        <f aca="false">Ringkasan_ORD2!D93</f>
        <v>31.0827764088267</v>
      </c>
      <c r="Q94" s="6" t="str">
        <f aca="false">Ringkasan_ORD2!AB93</f>
        <v>Minimum</v>
      </c>
      <c r="R94" s="6" t="n">
        <f aca="false">Ringkasan_ORD2!Z93</f>
        <v>16.1709896373224</v>
      </c>
      <c r="S94" s="6" t="n">
        <f aca="false">Ringkasan_ORD2!AA93</f>
        <v>18.7037236435193</v>
      </c>
    </row>
    <row r="95" customFormat="false" ht="12.8" hidden="false" customHeight="false" outlineLevel="0" collapsed="false">
      <c r="A95" s="13" t="n">
        <f aca="false">Ringkasan_ORD2!A94</f>
        <v>93</v>
      </c>
      <c r="B95" s="13" t="str">
        <f aca="false">Ringkasan_ORD2!B94</f>
        <v>Y134OKS_STG_AST</v>
      </c>
      <c r="C95" s="4" t="s">
        <v>213</v>
      </c>
      <c r="D95" s="4" t="s">
        <v>214</v>
      </c>
      <c r="E95" s="13" t="s">
        <v>295</v>
      </c>
      <c r="F95" s="13" t="n">
        <f aca="false">Ringkasan_ORD2!F94</f>
        <v>8</v>
      </c>
      <c r="G95" s="19" t="n">
        <f aca="false">Ringkasan_ORD2!G94</f>
        <v>136.754709047625</v>
      </c>
      <c r="H95" s="19" t="n">
        <f aca="false">Ringkasan_ORD2!H94</f>
        <v>57.4100884119128</v>
      </c>
      <c r="I95" s="19" t="n">
        <f aca="false">Ringkasan_ORD2!I94</f>
        <v>0.137315095044615</v>
      </c>
      <c r="J95" s="19" t="n">
        <f aca="false">Ringkasan_ORD2!J94</f>
        <v>0.0846256071710761</v>
      </c>
      <c r="K95" s="19" t="n">
        <f aca="false">Ringkasan_ORD2!K94</f>
        <v>0.179991365813253</v>
      </c>
      <c r="L95" s="20" t="n">
        <f aca="false">Ringkasan_ORD2!M94</f>
        <v>-0.000625388883851478</v>
      </c>
      <c r="M95" s="20" t="n">
        <f aca="false">Ringkasan_ORD2!N94</f>
        <v>0.000715004258343153</v>
      </c>
      <c r="N95" s="20" t="n">
        <f aca="false">Ringkasan_ORD2!O94</f>
        <v>0.431131075213629</v>
      </c>
      <c r="O95" s="16" t="n">
        <f aca="false">Ringkasan_ORD2!C94</f>
        <v>0.95217097420855</v>
      </c>
      <c r="P95" s="16" t="n">
        <f aca="false">Ringkasan_ORD2!D94</f>
        <v>58.829667823282</v>
      </c>
      <c r="Q95" s="6" t="str">
        <f aca="false">Ringkasan_ORD2!AB94</f>
        <v>Maximum</v>
      </c>
      <c r="R95" s="6" t="n">
        <f aca="false">Ringkasan_ORD2!Z94</f>
        <v>109.783767021054</v>
      </c>
      <c r="S95" s="6" t="n">
        <f aca="false">Ringkasan_ORD2!AA94</f>
        <v>144.292193249051</v>
      </c>
    </row>
    <row r="96" customFormat="false" ht="12.8" hidden="false" customHeight="false" outlineLevel="0" collapsed="false">
      <c r="A96" s="13" t="n">
        <f aca="false">Ringkasan_ORD2!A95</f>
        <v>94</v>
      </c>
      <c r="B96" s="13" t="str">
        <f aca="false">Ringkasan_ORD2!B95</f>
        <v>Y139OKS_STG_TSOD</v>
      </c>
      <c r="C96" s="5" t="s">
        <v>229</v>
      </c>
      <c r="D96" s="5" t="s">
        <v>227</v>
      </c>
      <c r="E96" s="13" t="s">
        <v>295</v>
      </c>
      <c r="F96" s="13" t="n">
        <f aca="false">Ringkasan_ORD2!F95</f>
        <v>6</v>
      </c>
      <c r="G96" s="19" t="n">
        <f aca="false">Ringkasan_ORD2!G95</f>
        <v>43.0752708263765</v>
      </c>
      <c r="H96" s="19" t="n">
        <f aca="false">Ringkasan_ORD2!H95</f>
        <v>17.5572599784434</v>
      </c>
      <c r="I96" s="19" t="n">
        <f aca="false">Ringkasan_ORD2!I95</f>
        <v>0.10192717524164</v>
      </c>
      <c r="J96" s="19" t="n">
        <f aca="false">Ringkasan_ORD2!J95</f>
        <v>0.0930426108691092</v>
      </c>
      <c r="K96" s="19" t="n">
        <f aca="false">Ringkasan_ORD2!K95</f>
        <v>0.38761216238665</v>
      </c>
      <c r="L96" s="20" t="n">
        <f aca="false">Ringkasan_ORD2!M95</f>
        <v>-0.000460041864825648</v>
      </c>
      <c r="M96" s="20" t="n">
        <f aca="false">Ringkasan_ORD2!N95</f>
        <v>0.000447392163614568</v>
      </c>
      <c r="N96" s="20" t="n">
        <f aca="false">Ringkasan_ORD2!O95</f>
        <v>0.411919820718931</v>
      </c>
      <c r="O96" s="16" t="n">
        <f aca="false">Ringkasan_ORD2!C95</f>
        <v>0.880658957454192</v>
      </c>
      <c r="P96" s="16" t="n">
        <f aca="false">Ringkasan_ORD2!D95</f>
        <v>48.2712924026554</v>
      </c>
      <c r="Q96" s="6" t="str">
        <f aca="false">Ringkasan_ORD2!AB95</f>
        <v>Maximum</v>
      </c>
      <c r="R96" s="6" t="n">
        <f aca="false">Ringkasan_ORD2!Z95</f>
        <v>110.780325699564</v>
      </c>
      <c r="S96" s="6" t="n">
        <f aca="false">Ringkasan_ORD2!AA95</f>
        <v>48.7210336618292</v>
      </c>
    </row>
    <row r="97" customFormat="false" ht="12.8" hidden="false" customHeight="false" outlineLevel="0" collapsed="false">
      <c r="A97" s="13" t="n">
        <f aca="false">Ringkasan_ORD2!A96</f>
        <v>95</v>
      </c>
      <c r="B97" s="13" t="str">
        <f aca="false">Ringkasan_ORD2!B96</f>
        <v>Y140OKS_FNS_ALT</v>
      </c>
      <c r="C97" s="4" t="s">
        <v>213</v>
      </c>
      <c r="D97" s="4" t="s">
        <v>214</v>
      </c>
      <c r="E97" s="13" t="s">
        <v>295</v>
      </c>
      <c r="F97" s="13" t="n">
        <f aca="false">Ringkasan_ORD2!F96</f>
        <v>8</v>
      </c>
      <c r="G97" s="19" t="n">
        <f aca="false">Ringkasan_ORD2!G96</f>
        <v>18.6693095910085</v>
      </c>
      <c r="H97" s="19" t="n">
        <f aca="false">Ringkasan_ORD2!H96</f>
        <v>0.554402420381229</v>
      </c>
      <c r="I97" s="19" t="n">
        <f aca="false">Ringkasan_ORD2!I96</f>
        <v>-0.0727696520948534</v>
      </c>
      <c r="J97" s="19" t="n">
        <f aca="false">Ringkasan_ORD2!J96</f>
        <v>0.040919912856196</v>
      </c>
      <c r="K97" s="19" t="n">
        <f aca="false">Ringkasan_ORD2!K96</f>
        <v>0.149973581846418</v>
      </c>
      <c r="L97" s="20" t="n">
        <f aca="false">Ringkasan_ORD2!M96</f>
        <v>0.000409777393937842</v>
      </c>
      <c r="M97" s="20" t="n">
        <f aca="false">Ringkasan_ORD2!N96</f>
        <v>0.000378658222313296</v>
      </c>
      <c r="N97" s="20" t="n">
        <f aca="false">Ringkasan_ORD2!O96</f>
        <v>0.340050500758428</v>
      </c>
      <c r="O97" s="16" t="n">
        <f aca="false">Ringkasan_ORD2!C96</f>
        <v>0.990358865025677</v>
      </c>
      <c r="P97" s="16" t="n">
        <f aca="false">Ringkasan_ORD2!D96</f>
        <v>32.1653389806692</v>
      </c>
      <c r="Q97" s="6" t="str">
        <f aca="false">Ringkasan_ORD2!AB96</f>
        <v>Minimum</v>
      </c>
      <c r="R97" s="6" t="n">
        <f aca="false">Ringkasan_ORD2!Z96</f>
        <v>88.7916868663229</v>
      </c>
      <c r="S97" s="6" t="n">
        <f aca="false">Ringkasan_ORD2!AA96</f>
        <v>15.4386395099198</v>
      </c>
    </row>
    <row r="98" customFormat="false" ht="12.8" hidden="false" customHeight="false" outlineLevel="0" collapsed="false">
      <c r="A98" s="13" t="n">
        <f aca="false">Ringkasan_ORD2!A97</f>
        <v>96</v>
      </c>
      <c r="B98" s="13" t="str">
        <f aca="false">Ringkasan_ORD2!B97</f>
        <v>Y141OKS_FNS_AST</v>
      </c>
      <c r="C98" s="4" t="s">
        <v>213</v>
      </c>
      <c r="D98" s="4" t="s">
        <v>214</v>
      </c>
      <c r="E98" s="13" t="s">
        <v>295</v>
      </c>
      <c r="F98" s="13" t="n">
        <f aca="false">Ringkasan_ORD2!F97</f>
        <v>8</v>
      </c>
      <c r="G98" s="19" t="n">
        <f aca="false">Ringkasan_ORD2!G97</f>
        <v>143.040752867063</v>
      </c>
      <c r="H98" s="19" t="n">
        <f aca="false">Ringkasan_ORD2!H97</f>
        <v>57.5413427204479</v>
      </c>
      <c r="I98" s="19" t="n">
        <f aca="false">Ringkasan_ORD2!I97</f>
        <v>0.00574451066124576</v>
      </c>
      <c r="J98" s="19" t="n">
        <f aca="false">Ringkasan_ORD2!J97</f>
        <v>0.10121461355375</v>
      </c>
      <c r="K98" s="19" t="n">
        <f aca="false">Ringkasan_ORD2!K97</f>
        <v>0.957461734126474</v>
      </c>
      <c r="L98" s="20" t="n">
        <f aca="false">Ringkasan_ORD2!M97</f>
        <v>-0.000150043587630669</v>
      </c>
      <c r="M98" s="20" t="n">
        <f aca="false">Ringkasan_ORD2!N97</f>
        <v>0.000855177749920096</v>
      </c>
      <c r="N98" s="20" t="n">
        <f aca="false">Ringkasan_ORD2!O97</f>
        <v>0.869247334596334</v>
      </c>
      <c r="O98" s="16" t="n">
        <f aca="false">Ringkasan_ORD2!C97</f>
        <v>0.916256330242684</v>
      </c>
      <c r="P98" s="16" t="n">
        <f aca="false">Ringkasan_ORD2!D97</f>
        <v>60.9869020965005</v>
      </c>
      <c r="Q98" s="6" t="str">
        <f aca="false">Ringkasan_ORD2!AB97</f>
        <v>Maximum</v>
      </c>
      <c r="R98" s="6" t="n">
        <f aca="false">Ringkasan_ORD2!Z97</f>
        <v>19.142806273687</v>
      </c>
      <c r="S98" s="6" t="n">
        <f aca="false">Ringkasan_ORD2!AA97</f>
        <v>143.095735894426</v>
      </c>
    </row>
    <row r="99" customFormat="false" ht="12.8" hidden="false" customHeight="false" outlineLevel="0" collapsed="false">
      <c r="A99" s="13" t="n">
        <f aca="false">Ringkasan_ORD2!A98</f>
        <v>97</v>
      </c>
      <c r="B99" s="13" t="str">
        <f aca="false">Ringkasan_ORD2!B98</f>
        <v>Y143OKS_FNS_LYS</v>
      </c>
      <c r="C99" s="4" t="s">
        <v>234</v>
      </c>
      <c r="E99" s="13" t="s">
        <v>295</v>
      </c>
      <c r="F99" s="13" t="n">
        <f aca="false">Ringkasan_ORD2!F98</f>
        <v>5</v>
      </c>
      <c r="G99" s="19" t="n">
        <f aca="false">Ringkasan_ORD2!G98</f>
        <v>2.21016200294551</v>
      </c>
      <c r="H99" s="19" t="n">
        <f aca="false">Ringkasan_ORD2!H98</f>
        <v>0.396523814726464</v>
      </c>
      <c r="I99" s="19" t="n">
        <f aca="false">Ringkasan_ORD2!I98</f>
        <v>0.000154639175257721</v>
      </c>
      <c r="J99" s="19" t="n">
        <f aca="false">Ringkasan_ORD2!J98</f>
        <v>0.00686278103537249</v>
      </c>
      <c r="K99" s="19" t="n">
        <f aca="false">Ringkasan_ORD2!K98</f>
        <v>0.984068771575614</v>
      </c>
      <c r="L99" s="20" t="n">
        <f aca="false">Ringkasan_ORD2!M98</f>
        <v>1.88217967599411E-005</v>
      </c>
      <c r="M99" s="20" t="n">
        <f aca="false">Ringkasan_ORD2!N98</f>
        <v>2.65749480262503E-005</v>
      </c>
      <c r="N99" s="20" t="n">
        <f aca="false">Ringkasan_ORD2!O98</f>
        <v>0.552206548560883</v>
      </c>
      <c r="O99" s="16" t="n">
        <f aca="false">Ringkasan_ORD2!C98</f>
        <v>1</v>
      </c>
      <c r="P99" s="16" t="n">
        <f aca="false">Ringkasan_ORD2!D98</f>
        <v>10.5072278644478</v>
      </c>
      <c r="Q99" s="6" t="str">
        <f aca="false">Ringkasan_ORD2!AB98</f>
        <v>Minimum</v>
      </c>
      <c r="R99" s="6" t="n">
        <f aca="false">Ringkasan_ORD2!Z98</f>
        <v>-4.10798122065698</v>
      </c>
      <c r="S99" s="6" t="n">
        <f aca="false">Ringkasan_ORD2!AA98</f>
        <v>2.20984437553154</v>
      </c>
    </row>
    <row r="100" customFormat="false" ht="12.8" hidden="false" customHeight="false" outlineLevel="0" collapsed="false">
      <c r="A100" s="13" t="n">
        <f aca="false">Ringkasan_ORD2!A99</f>
        <v>98</v>
      </c>
      <c r="B100" s="13" t="str">
        <f aca="false">Ringkasan_ORD2!B99</f>
        <v>Y146OKS_FNS_TAOC</v>
      </c>
      <c r="C100" s="0" t="s">
        <v>226</v>
      </c>
      <c r="D100" s="5" t="s">
        <v>227</v>
      </c>
      <c r="E100" s="13" t="s">
        <v>295</v>
      </c>
      <c r="F100" s="13" t="n">
        <f aca="false">Ringkasan_ORD2!F99</f>
        <v>8</v>
      </c>
      <c r="G100" s="19" t="n">
        <f aca="false">Ringkasan_ORD2!G99</f>
        <v>1.8169936447896</v>
      </c>
      <c r="H100" s="19" t="n">
        <f aca="false">Ringkasan_ORD2!H99</f>
        <v>0.578864515471103</v>
      </c>
      <c r="I100" s="19" t="n">
        <f aca="false">Ringkasan_ORD2!I99</f>
        <v>0.000315074365542362</v>
      </c>
      <c r="J100" s="19" t="n">
        <f aca="false">Ringkasan_ORD2!J99</f>
        <v>0.00468904996298675</v>
      </c>
      <c r="K100" s="19" t="n">
        <f aca="false">Ringkasan_ORD2!K99</f>
        <v>0.949652111898505</v>
      </c>
      <c r="L100" s="20" t="n">
        <f aca="false">Ringkasan_ORD2!M99</f>
        <v>2.32969876128502E-006</v>
      </c>
      <c r="M100" s="20" t="n">
        <f aca="false">Ringkasan_ORD2!N99</f>
        <v>2.25770383490481E-005</v>
      </c>
      <c r="N100" s="20" t="n">
        <f aca="false">Ringkasan_ORD2!O99</f>
        <v>0.922779558926012</v>
      </c>
      <c r="O100" s="16" t="n">
        <f aca="false">Ringkasan_ORD2!C99</f>
        <v>0.939954700180734</v>
      </c>
      <c r="P100" s="16" t="n">
        <f aca="false">Ringkasan_ORD2!D99</f>
        <v>10.5510715369092</v>
      </c>
      <c r="Q100" s="6" t="str">
        <f aca="false">Ringkasan_ORD2!AB99</f>
        <v>Minimum</v>
      </c>
      <c r="R100" s="6" t="n">
        <f aca="false">Ringkasan_ORD2!Z99</f>
        <v>-67.6212673454341</v>
      </c>
      <c r="S100" s="6" t="n">
        <f aca="false">Ringkasan_ORD2!AA99</f>
        <v>1.80634078083658</v>
      </c>
    </row>
    <row r="101" customFormat="false" ht="12.8" hidden="false" customHeight="false" outlineLevel="0" collapsed="false">
      <c r="A101" s="13" t="n">
        <f aca="false">Ringkasan_ORD2!A100</f>
        <v>99</v>
      </c>
      <c r="B101" s="13" t="str">
        <f aca="false">Ringkasan_ORD2!B100</f>
        <v>Y148OKS_FNS_SOD</v>
      </c>
      <c r="C101" s="4" t="s">
        <v>240</v>
      </c>
      <c r="D101" s="4" t="s">
        <v>241</v>
      </c>
      <c r="E101" s="13" t="s">
        <v>295</v>
      </c>
      <c r="F101" s="13" t="n">
        <f aca="false">Ringkasan_ORD2!F100</f>
        <v>5</v>
      </c>
      <c r="G101" s="19" t="n">
        <f aca="false">Ringkasan_ORD2!G100</f>
        <v>11.1521354933726</v>
      </c>
      <c r="H101" s="19" t="n">
        <f aca="false">Ringkasan_ORD2!H100</f>
        <v>2.35928186154272</v>
      </c>
      <c r="I101" s="19" t="n">
        <f aca="false">Ringkasan_ORD2!I100</f>
        <v>-0.02459793814433</v>
      </c>
      <c r="J101" s="19" t="n">
        <f aca="false">Ringkasan_ORD2!J100</f>
        <v>0.0408329442378951</v>
      </c>
      <c r="K101" s="19" t="n">
        <f aca="false">Ringkasan_ORD2!K100</f>
        <v>0.608108197507818</v>
      </c>
      <c r="L101" s="20" t="n">
        <f aca="false">Ringkasan_ORD2!M100</f>
        <v>0.000242650957290133</v>
      </c>
      <c r="M101" s="20" t="n">
        <f aca="false">Ringkasan_ORD2!N100</f>
        <v>0.000158118606041456</v>
      </c>
      <c r="N101" s="20" t="n">
        <f aca="false">Ringkasan_ORD2!O100</f>
        <v>0.264634893608242</v>
      </c>
      <c r="O101" s="16" t="n">
        <f aca="false">Ringkasan_ORD2!C100</f>
        <v>1</v>
      </c>
      <c r="P101" s="16" t="n">
        <f aca="false">Ringkasan_ORD2!D100</f>
        <v>28.3409924056609</v>
      </c>
      <c r="Q101" s="6" t="str">
        <f aca="false">Ringkasan_ORD2!AB100</f>
        <v>Minimum</v>
      </c>
      <c r="R101" s="6" t="n">
        <f aca="false">Ringkasan_ORD2!Z100</f>
        <v>50.6858460791455</v>
      </c>
      <c r="S101" s="6" t="n">
        <f aca="false">Ringkasan_ORD2!AA100</f>
        <v>10.5287518400487</v>
      </c>
    </row>
    <row r="102" customFormat="false" ht="12.8" hidden="false" customHeight="false" outlineLevel="0" collapsed="false">
      <c r="A102" s="13" t="n">
        <f aca="false">Ringkasan_ORD2!A101</f>
        <v>100</v>
      </c>
      <c r="B102" s="13" t="str">
        <f aca="false">Ringkasan_ORD2!B101</f>
        <v>Y153EZN_FNS_AML</v>
      </c>
      <c r="C102" s="5" t="s">
        <v>243</v>
      </c>
      <c r="D102" s="5" t="s">
        <v>227</v>
      </c>
      <c r="E102" s="13" t="s">
        <v>295</v>
      </c>
      <c r="F102" s="13" t="n">
        <f aca="false">Ringkasan_ORD2!F101</f>
        <v>10</v>
      </c>
      <c r="G102" s="19" t="n">
        <f aca="false">Ringkasan_ORD2!G101</f>
        <v>5.45814415688923</v>
      </c>
      <c r="H102" s="19" t="n">
        <f aca="false">Ringkasan_ORD2!H101</f>
        <v>2.23545117113522</v>
      </c>
      <c r="I102" s="19" t="n">
        <f aca="false">Ringkasan_ORD2!I101</f>
        <v>-0.00874320969862056</v>
      </c>
      <c r="J102" s="19" t="n">
        <f aca="false">Ringkasan_ORD2!J101</f>
        <v>0.0162039213340493</v>
      </c>
      <c r="K102" s="19" t="n">
        <f aca="false">Ringkasan_ORD2!K101</f>
        <v>0.612643075934339</v>
      </c>
      <c r="L102" s="20" t="n">
        <f aca="false">Ringkasan_ORD2!M101</f>
        <v>6.09962227427343E-005</v>
      </c>
      <c r="M102" s="20" t="n">
        <f aca="false">Ringkasan_ORD2!N101</f>
        <v>6.90780418095572E-005</v>
      </c>
      <c r="N102" s="20" t="n">
        <f aca="false">Ringkasan_ORD2!O101</f>
        <v>0.417660120532689</v>
      </c>
      <c r="O102" s="16" t="n">
        <f aca="false">Ringkasan_ORD2!C101</f>
        <v>0.919802063663184</v>
      </c>
      <c r="P102" s="16" t="n">
        <f aca="false">Ringkasan_ORD2!D101</f>
        <v>41.0132271610177</v>
      </c>
      <c r="Q102" s="6" t="str">
        <f aca="false">Ringkasan_ORD2!AB101</f>
        <v>Minimum</v>
      </c>
      <c r="R102" s="6" t="n">
        <f aca="false">Ringkasan_ORD2!Z101</f>
        <v>71.6700912407074</v>
      </c>
      <c r="S102" s="6" t="n">
        <f aca="false">Ringkasan_ORD2!AA101</f>
        <v>5.14483083847084</v>
      </c>
    </row>
    <row r="103" customFormat="false" ht="12.8" hidden="false" customHeight="false" outlineLevel="0" collapsed="false">
      <c r="A103" s="13" t="n">
        <f aca="false">Ringkasan_ORD2!A102</f>
        <v>101</v>
      </c>
      <c r="B103" s="13" t="str">
        <f aca="false">Ringkasan_ORD2!B102</f>
        <v>Y155EZN_FNS_LPS</v>
      </c>
      <c r="C103" s="5" t="s">
        <v>247</v>
      </c>
      <c r="D103" s="5" t="s">
        <v>221</v>
      </c>
      <c r="E103" s="13" t="s">
        <v>295</v>
      </c>
      <c r="F103" s="13" t="n">
        <f aca="false">Ringkasan_ORD2!F102</f>
        <v>5</v>
      </c>
      <c r="G103" s="19" t="n">
        <f aca="false">Ringkasan_ORD2!G102</f>
        <v>133.709474858469</v>
      </c>
      <c r="H103" s="19" t="n">
        <f aca="false">Ringkasan_ORD2!H102</f>
        <v>129.546608579069</v>
      </c>
      <c r="I103" s="19" t="n">
        <f aca="false">Ringkasan_ORD2!I102</f>
        <v>0.377642596551481</v>
      </c>
      <c r="J103" s="19" t="n">
        <f aca="false">Ringkasan_ORD2!J102</f>
        <v>0.0928926044110586</v>
      </c>
      <c r="K103" s="19" t="n">
        <f aca="false">Ringkasan_ORD2!K102</f>
        <v>0.153547446973786</v>
      </c>
      <c r="L103" s="20" t="n">
        <f aca="false">Ringkasan_ORD2!M102</f>
        <v>-0.00139265595602193</v>
      </c>
      <c r="M103" s="20" t="n">
        <f aca="false">Ringkasan_ORD2!N102</f>
        <v>0.000396019385125846</v>
      </c>
      <c r="N103" s="20" t="n">
        <f aca="false">Ringkasan_ORD2!O102</f>
        <v>0.176375265409919</v>
      </c>
      <c r="O103" s="16" t="n">
        <f aca="false">Ringkasan_ORD2!C102</f>
        <v>0.774645506514234</v>
      </c>
      <c r="P103" s="16" t="n">
        <f aca="false">Ringkasan_ORD2!D102</f>
        <v>50.4133266512928</v>
      </c>
      <c r="Q103" s="6" t="str">
        <f aca="false">Ringkasan_ORD2!AB102</f>
        <v>Maximum</v>
      </c>
      <c r="R103" s="6" t="n">
        <f aca="false">Ringkasan_ORD2!Z102</f>
        <v>135.583592960821</v>
      </c>
      <c r="S103" s="6" t="n">
        <f aca="false">Ringkasan_ORD2!AA102</f>
        <v>159.310544906221</v>
      </c>
    </row>
    <row r="104" customFormat="false" ht="12.8" hidden="false" customHeight="false" outlineLevel="0" collapsed="false">
      <c r="A104" s="13" t="n">
        <f aca="false">Ringkasan_ORD2!A103</f>
        <v>102</v>
      </c>
      <c r="B104" s="23" t="s">
        <v>154</v>
      </c>
      <c r="C104" s="0" t="s">
        <v>155</v>
      </c>
      <c r="D104" s="5" t="s">
        <v>221</v>
      </c>
      <c r="E104" s="13" t="s">
        <v>295</v>
      </c>
      <c r="F104" s="13" t="n">
        <f aca="false">Ringkasan_ORD2!F103</f>
        <v>6</v>
      </c>
      <c r="G104" s="19" t="n">
        <f aca="false">Ringkasan_ORD2!G103</f>
        <v>554.944397451547</v>
      </c>
      <c r="H104" s="19" t="n">
        <f aca="false">Ringkasan_ORD2!H103</f>
        <v>36.6546952601707</v>
      </c>
      <c r="I104" s="19" t="n">
        <f aca="false">Ringkasan_ORD2!I103</f>
        <v>4.04582960789462</v>
      </c>
      <c r="J104" s="19" t="n">
        <f aca="false">Ringkasan_ORD2!J103</f>
        <v>1.64576940882991</v>
      </c>
      <c r="K104" s="19" t="n">
        <f aca="false">Ringkasan_ORD2!K103</f>
        <v>0.13319716578487</v>
      </c>
      <c r="L104" s="20" t="n">
        <f aca="false">Ringkasan_ORD2!M103</f>
        <v>-0.0196573389947827</v>
      </c>
      <c r="M104" s="20" t="n">
        <f aca="false">Ringkasan_ORD2!N103</f>
        <v>0.00839002406392839</v>
      </c>
      <c r="N104" s="20" t="n">
        <f aca="false">Ringkasan_ORD2!O103</f>
        <v>0.143872040313674</v>
      </c>
      <c r="O104" s="16" t="n">
        <f aca="false">Ringkasan_ORD2!C103</f>
        <v>1.00151204972161</v>
      </c>
      <c r="P104" s="16" t="n">
        <f aca="false">Ringkasan_ORD2!D103</f>
        <v>71.8067725470898</v>
      </c>
      <c r="Q104" s="6" t="str">
        <f aca="false">Ringkasan_ORD2!AB103</f>
        <v>Maximum</v>
      </c>
      <c r="R104" s="6" t="n">
        <f aca="false">Ringkasan_ORD2!Z103</f>
        <v>102.908883266663</v>
      </c>
      <c r="S104" s="6" t="n">
        <f aca="false">Ringkasan_ORD2!AA103</f>
        <v>763.120300869365</v>
      </c>
    </row>
    <row r="105" customFormat="false" ht="12.8" hidden="false" customHeight="false" outlineLevel="0" collapsed="false">
      <c r="A105" s="13" t="n">
        <f aca="false">Ringkasan_ORD2!A104</f>
        <v>103</v>
      </c>
      <c r="B105" s="23" t="s">
        <v>159</v>
      </c>
      <c r="C105" s="0" t="s">
        <v>155</v>
      </c>
      <c r="D105" s="5" t="s">
        <v>221</v>
      </c>
      <c r="E105" s="13" t="s">
        <v>295</v>
      </c>
      <c r="F105" s="13" t="n">
        <f aca="false">Ringkasan_ORD2!F104</f>
        <v>59</v>
      </c>
      <c r="G105" s="19" t="n">
        <f aca="false">Ringkasan_ORD2!G104</f>
        <v>890.938779413821</v>
      </c>
      <c r="H105" s="19" t="n">
        <f aca="false">Ringkasan_ORD2!H104</f>
        <v>101.996525119393</v>
      </c>
      <c r="I105" s="19" t="n">
        <f aca="false">Ringkasan_ORD2!I104</f>
        <v>2.22290511540593</v>
      </c>
      <c r="J105" s="19" t="n">
        <f aca="false">Ringkasan_ORD2!J104</f>
        <v>1.30666046035102</v>
      </c>
      <c r="K105" s="19" t="n">
        <f aca="false">Ringkasan_ORD2!K104</f>
        <v>0.0968646375305943</v>
      </c>
      <c r="L105" s="20" t="n">
        <f aca="false">Ringkasan_ORD2!M104</f>
        <v>-0.00408699945428532</v>
      </c>
      <c r="M105" s="20" t="n">
        <f aca="false">Ringkasan_ORD2!N104</f>
        <v>0.00285392798743469</v>
      </c>
      <c r="N105" s="20" t="n">
        <f aca="false">Ringkasan_ORD2!O104</f>
        <v>0.16009282543045</v>
      </c>
      <c r="O105" s="16" t="n">
        <f aca="false">Ringkasan_ORD2!C104</f>
        <v>2.71655024925501</v>
      </c>
      <c r="P105" s="16" t="n">
        <f aca="false">Ringkasan_ORD2!D104</f>
        <v>895.44986389783</v>
      </c>
      <c r="Q105" s="6" t="str">
        <f aca="false">Ringkasan_ORD2!AB104</f>
        <v>Maximum</v>
      </c>
      <c r="R105" s="6" t="n">
        <f aca="false">Ringkasan_ORD2!Z104</f>
        <v>271.948300980951</v>
      </c>
      <c r="S105" s="6" t="n">
        <f aca="false">Ringkasan_ORD2!AA104</f>
        <v>1193.19641410207</v>
      </c>
    </row>
    <row r="106" customFormat="false" ht="12.8" hidden="false" customHeight="false" outlineLevel="0" collapsed="false">
      <c r="A106" s="13" t="n">
        <f aca="false">Ringkasan_ORD2!A105</f>
        <v>104</v>
      </c>
      <c r="B106" s="23" t="s">
        <v>163</v>
      </c>
      <c r="C106" s="0" t="s">
        <v>155</v>
      </c>
      <c r="D106" s="5" t="s">
        <v>221</v>
      </c>
      <c r="E106" s="13" t="s">
        <v>295</v>
      </c>
      <c r="F106" s="13" t="n">
        <f aca="false">Ringkasan_ORD2!F105</f>
        <v>53</v>
      </c>
      <c r="G106" s="19" t="n">
        <f aca="false">Ringkasan_ORD2!G105</f>
        <v>194.346069072786</v>
      </c>
      <c r="H106" s="19" t="n">
        <f aca="false">Ringkasan_ORD2!H105</f>
        <v>25.9010223526669</v>
      </c>
      <c r="I106" s="19" t="n">
        <f aca="false">Ringkasan_ORD2!I105</f>
        <v>-0.20377390962615</v>
      </c>
      <c r="J106" s="19" t="n">
        <f aca="false">Ringkasan_ORD2!J105</f>
        <v>0.0913978945386782</v>
      </c>
      <c r="K106" s="19" t="n">
        <f aca="false">Ringkasan_ORD2!K105</f>
        <v>0.0322936663458292</v>
      </c>
      <c r="L106" s="20" t="n">
        <f aca="false">Ringkasan_ORD2!M105</f>
        <v>0.000348445793421658</v>
      </c>
      <c r="M106" s="20" t="n">
        <f aca="false">Ringkasan_ORD2!N105</f>
        <v>0.000188593458148544</v>
      </c>
      <c r="N106" s="20" t="n">
        <f aca="false">Ringkasan_ORD2!O105</f>
        <v>0.0731259582341132</v>
      </c>
      <c r="O106" s="16" t="n">
        <f aca="false">Ringkasan_ORD2!C105</f>
        <v>1.77356118914492</v>
      </c>
      <c r="P106" s="16" t="n">
        <f aca="false">Ringkasan_ORD2!D105</f>
        <v>553.243911563957</v>
      </c>
      <c r="Q106" s="6" t="str">
        <f aca="false">Ringkasan_ORD2!AB105</f>
        <v>Minimum</v>
      </c>
      <c r="R106" s="6" t="n">
        <f aca="false">Ringkasan_ORD2!Z105</f>
        <v>292.404031664634</v>
      </c>
      <c r="S106" s="6" t="n">
        <f aca="false">Ringkasan_ORD2!AA105</f>
        <v>164.553912711411</v>
      </c>
    </row>
    <row r="107" customFormat="false" ht="12.8" hidden="false" customHeight="false" outlineLevel="0" collapsed="false">
      <c r="A107" s="13" t="n">
        <f aca="false">Ringkasan_ORD2!A106</f>
        <v>105</v>
      </c>
      <c r="B107" s="23" t="s">
        <v>167</v>
      </c>
      <c r="D107" s="5" t="s">
        <v>221</v>
      </c>
      <c r="E107" s="13" t="s">
        <v>295</v>
      </c>
      <c r="F107" s="13" t="n">
        <f aca="false">Ringkasan_ORD2!F106</f>
        <v>53</v>
      </c>
      <c r="G107" s="19" t="n">
        <f aca="false">Ringkasan_ORD2!G106</f>
        <v>5.86687444280918</v>
      </c>
      <c r="H107" s="19" t="n">
        <f aca="false">Ringkasan_ORD2!H106</f>
        <v>0.723865486617703</v>
      </c>
      <c r="I107" s="19" t="n">
        <f aca="false">Ringkasan_ORD2!I106</f>
        <v>0.0131732695745088</v>
      </c>
      <c r="J107" s="19" t="n">
        <f aca="false">Ringkasan_ORD2!J106</f>
        <v>0.00950249693782438</v>
      </c>
      <c r="K107" s="19" t="n">
        <f aca="false">Ringkasan_ORD2!K106</f>
        <v>0.174425192082904</v>
      </c>
      <c r="L107" s="20" t="n">
        <f aca="false">Ringkasan_ORD2!M106</f>
        <v>-2.66325585884838E-005</v>
      </c>
      <c r="M107" s="20" t="n">
        <f aca="false">Ringkasan_ORD2!N106</f>
        <v>2.02820710940394E-005</v>
      </c>
      <c r="N107" s="20" t="n">
        <f aca="false">Ringkasan_ORD2!O106</f>
        <v>0.19769074128629</v>
      </c>
      <c r="O107" s="16" t="n">
        <f aca="false">Ringkasan_ORD2!C106</f>
        <v>2.42954788116628</v>
      </c>
      <c r="P107" s="16" t="n">
        <f aca="false">Ringkasan_ORD2!D106</f>
        <v>275.217415140632</v>
      </c>
      <c r="Q107" s="6" t="str">
        <f aca="false">Ringkasan_ORD2!AB106</f>
        <v>Maximum</v>
      </c>
      <c r="R107" s="6" t="n">
        <f aca="false">Ringkasan_ORD2!Z106</f>
        <v>247.315133668852</v>
      </c>
      <c r="S107" s="6" t="n">
        <f aca="false">Ringkasan_ORD2!AA106</f>
        <v>7.49584890564691</v>
      </c>
    </row>
    <row r="108" customFormat="false" ht="12.8" hidden="false" customHeight="false" outlineLevel="0" collapsed="false">
      <c r="A108" s="13" t="n">
        <f aca="false">Ringkasan_ORD2!A107</f>
        <v>106</v>
      </c>
      <c r="B108" s="23" t="s">
        <v>171</v>
      </c>
      <c r="C108" s="4" t="s">
        <v>172</v>
      </c>
      <c r="D108" s="5" t="s">
        <v>221</v>
      </c>
      <c r="E108" s="13" t="s">
        <v>295</v>
      </c>
      <c r="F108" s="13" t="n">
        <f aca="false">Ringkasan_ORD2!F107</f>
        <v>6</v>
      </c>
      <c r="G108" s="19" t="n">
        <f aca="false">Ringkasan_ORD2!G107</f>
        <v>220.197941705362</v>
      </c>
      <c r="H108" s="19" t="n">
        <f aca="false">Ringkasan_ORD2!H107</f>
        <v>47.3388643586085</v>
      </c>
      <c r="I108" s="19" t="n">
        <f aca="false">Ringkasan_ORD2!I107</f>
        <v>-0.528588649876051</v>
      </c>
      <c r="J108" s="19" t="n">
        <f aca="false">Ringkasan_ORD2!J107</f>
        <v>0.540647048576656</v>
      </c>
      <c r="K108" s="19" t="n">
        <f aca="false">Ringkasan_ORD2!K107</f>
        <v>0.431330611704538</v>
      </c>
      <c r="L108" s="20" t="n">
        <f aca="false">Ringkasan_ORD2!M107</f>
        <v>0.00151301641005533</v>
      </c>
      <c r="M108" s="20" t="n">
        <f aca="false">Ringkasan_ORD2!N107</f>
        <v>0.00258618624171096</v>
      </c>
      <c r="N108" s="20" t="n">
        <f aca="false">Ringkasan_ORD2!O107</f>
        <v>0.617734197654083</v>
      </c>
      <c r="O108" s="16" t="n">
        <f aca="false">Ringkasan_ORD2!C107</f>
        <v>0.898722810353384</v>
      </c>
      <c r="P108" s="16" t="n">
        <f aca="false">Ringkasan_ORD2!D107</f>
        <v>67.4260980713175</v>
      </c>
      <c r="Q108" s="6" t="str">
        <f aca="false">Ringkasan_ORD2!AB107</f>
        <v>Minimum</v>
      </c>
      <c r="R108" s="6" t="n">
        <f aca="false">Ringkasan_ORD2!Z107</f>
        <v>174.680408739493</v>
      </c>
      <c r="S108" s="6" t="n">
        <f aca="false">Ringkasan_ORD2!AA107</f>
        <v>174.030900997659</v>
      </c>
    </row>
    <row r="109" customFormat="false" ht="12.8" hidden="false" customHeight="false" outlineLevel="0" collapsed="false">
      <c r="A109" s="13"/>
      <c r="B109" s="13"/>
      <c r="C109" s="3"/>
      <c r="D109" s="3"/>
      <c r="E109" s="13"/>
      <c r="F109" s="13"/>
      <c r="Q109" s="6"/>
      <c r="R109" s="6"/>
      <c r="S109" s="6"/>
    </row>
    <row r="110" customFormat="false" ht="12.8" hidden="false" customHeight="false" outlineLevel="0" collapsed="false">
      <c r="A110" s="13"/>
      <c r="B110" s="13"/>
      <c r="C110" s="3"/>
      <c r="D110" s="3"/>
      <c r="E110" s="13"/>
      <c r="F110" s="13"/>
      <c r="Q110" s="6"/>
      <c r="R110" s="6"/>
      <c r="S110" s="6"/>
    </row>
    <row r="111" customFormat="false" ht="12.8" hidden="false" customHeight="false" outlineLevel="0" collapsed="false">
      <c r="A111" s="13"/>
      <c r="B111" s="13"/>
      <c r="C111" s="3"/>
      <c r="D111" s="3"/>
      <c r="E111" s="13"/>
      <c r="F111" s="13"/>
      <c r="Q111" s="6"/>
      <c r="R111" s="6"/>
      <c r="S111" s="6"/>
    </row>
    <row r="112" customFormat="false" ht="12.8" hidden="false" customHeight="false" outlineLevel="0" collapsed="false">
      <c r="A112" s="13"/>
      <c r="B112" s="13"/>
      <c r="C112" s="3"/>
      <c r="D112" s="3"/>
      <c r="E112" s="13"/>
      <c r="F112" s="13"/>
      <c r="Q112" s="6"/>
      <c r="R112" s="6"/>
      <c r="S112" s="6"/>
    </row>
    <row r="113" customFormat="false" ht="12.8" hidden="false" customHeight="false" outlineLevel="0" collapsed="false">
      <c r="A113" s="13"/>
      <c r="B113" s="13"/>
      <c r="C113" s="3"/>
      <c r="D113" s="3"/>
      <c r="E113" s="13"/>
      <c r="F113" s="13"/>
      <c r="Q113" s="6"/>
      <c r="R113" s="6"/>
      <c r="S113" s="6"/>
    </row>
    <row r="114" customFormat="false" ht="12.8" hidden="false" customHeight="false" outlineLevel="0" collapsed="false">
      <c r="A114" s="13"/>
      <c r="B114" s="13"/>
      <c r="C114" s="3"/>
      <c r="D114" s="3"/>
      <c r="E114" s="13"/>
      <c r="F114" s="13"/>
      <c r="Q114" s="6"/>
      <c r="R114" s="6"/>
      <c r="S114" s="6"/>
    </row>
    <row r="115" customFormat="false" ht="12.8" hidden="false" customHeight="false" outlineLevel="0" collapsed="false">
      <c r="A115" s="13"/>
      <c r="B115" s="13"/>
      <c r="C115" s="3"/>
      <c r="D115" s="3"/>
      <c r="E115" s="13"/>
      <c r="F115" s="13"/>
      <c r="Q115" s="6"/>
      <c r="R115" s="6"/>
      <c r="S115" s="6"/>
    </row>
    <row r="116" customFormat="false" ht="12.8" hidden="false" customHeight="false" outlineLevel="0" collapsed="false">
      <c r="A116" s="13"/>
      <c r="B116" s="13"/>
      <c r="C116" s="3"/>
      <c r="D116" s="3"/>
      <c r="E116" s="13"/>
      <c r="F116" s="13"/>
      <c r="Q116" s="6"/>
      <c r="R116" s="6"/>
      <c r="S116" s="6"/>
    </row>
    <row r="117" customFormat="false" ht="12.8" hidden="false" customHeight="false" outlineLevel="0" collapsed="false">
      <c r="A117" s="13"/>
      <c r="B117" s="13"/>
      <c r="C117" s="3"/>
      <c r="D117" s="3"/>
      <c r="E117" s="13"/>
      <c r="F117" s="13"/>
      <c r="Q117" s="6"/>
      <c r="R117" s="6"/>
      <c r="S117" s="6"/>
    </row>
    <row r="118" customFormat="false" ht="12.8" hidden="false" customHeight="false" outlineLevel="0" collapsed="false">
      <c r="A118" s="13"/>
      <c r="B118" s="13"/>
      <c r="C118" s="3"/>
      <c r="D118" s="3"/>
      <c r="E118" s="13"/>
      <c r="F118" s="13"/>
      <c r="Q118" s="6"/>
      <c r="R118" s="6"/>
      <c r="S118" s="6"/>
    </row>
    <row r="119" customFormat="false" ht="12.8" hidden="false" customHeight="false" outlineLevel="0" collapsed="false">
      <c r="A119" s="13"/>
      <c r="B119" s="13"/>
      <c r="C119" s="3"/>
      <c r="D119" s="3"/>
      <c r="E119" s="13"/>
      <c r="F119" s="13"/>
      <c r="Q119" s="6"/>
      <c r="R119" s="6"/>
      <c r="S119" s="6"/>
    </row>
    <row r="120" customFormat="false" ht="12.8" hidden="false" customHeight="false" outlineLevel="0" collapsed="false">
      <c r="A120" s="13"/>
      <c r="B120" s="13"/>
      <c r="C120" s="3"/>
      <c r="D120" s="3"/>
      <c r="E120" s="13"/>
      <c r="F120" s="13"/>
      <c r="Q120" s="6"/>
      <c r="R120" s="6"/>
      <c r="S120" s="6"/>
    </row>
    <row r="121" customFormat="false" ht="12.8" hidden="false" customHeight="false" outlineLevel="0" collapsed="false">
      <c r="A121" s="13"/>
      <c r="B121" s="13"/>
      <c r="C121" s="3"/>
      <c r="D121" s="3"/>
      <c r="E121" s="13"/>
      <c r="F121" s="13"/>
      <c r="Q121" s="6"/>
      <c r="R121" s="6"/>
      <c r="S121" s="6"/>
    </row>
    <row r="122" customFormat="false" ht="12.8" hidden="false" customHeight="false" outlineLevel="0" collapsed="false">
      <c r="A122" s="13"/>
      <c r="B122" s="13"/>
      <c r="C122" s="3"/>
      <c r="D122" s="3"/>
      <c r="E122" s="13"/>
      <c r="F122" s="13"/>
      <c r="Q122" s="6"/>
      <c r="R122" s="6"/>
      <c r="S122" s="6"/>
    </row>
    <row r="123" customFormat="false" ht="12.8" hidden="false" customHeight="false" outlineLevel="0" collapsed="false">
      <c r="A123" s="13"/>
      <c r="B123" s="13"/>
      <c r="C123" s="3"/>
      <c r="D123" s="3"/>
      <c r="E123" s="13"/>
      <c r="F123" s="13"/>
      <c r="Q123" s="6"/>
      <c r="R123" s="6"/>
      <c r="S123" s="6"/>
    </row>
    <row r="124" customFormat="false" ht="12.8" hidden="false" customHeight="false" outlineLevel="0" collapsed="false">
      <c r="A124" s="13"/>
      <c r="B124" s="13"/>
      <c r="C124" s="3"/>
      <c r="D124" s="3"/>
      <c r="E124" s="13"/>
      <c r="F124" s="13"/>
      <c r="Q124" s="6"/>
      <c r="R124" s="6"/>
      <c r="S124" s="6"/>
    </row>
    <row r="125" customFormat="false" ht="12.8" hidden="false" customHeight="false" outlineLevel="0" collapsed="false">
      <c r="A125" s="13"/>
      <c r="B125" s="13"/>
      <c r="C125" s="3"/>
      <c r="D125" s="3"/>
      <c r="E125" s="13"/>
      <c r="F125" s="13"/>
      <c r="Q125" s="6"/>
      <c r="R125" s="6"/>
      <c r="S125" s="6"/>
    </row>
    <row r="126" customFormat="false" ht="12.8" hidden="false" customHeight="false" outlineLevel="0" collapsed="false">
      <c r="A126" s="13"/>
      <c r="B126" s="13"/>
      <c r="C126" s="3"/>
      <c r="D126" s="3"/>
      <c r="E126" s="13"/>
      <c r="F126" s="13"/>
      <c r="Q126" s="6"/>
      <c r="R126" s="6"/>
      <c r="S126" s="6"/>
    </row>
    <row r="127" customFormat="false" ht="12.8" hidden="false" customHeight="false" outlineLevel="0" collapsed="false">
      <c r="A127" s="13"/>
      <c r="B127" s="13"/>
      <c r="C127" s="3"/>
      <c r="D127" s="3"/>
      <c r="E127" s="13"/>
      <c r="F127" s="13"/>
      <c r="Q127" s="6"/>
      <c r="R127" s="6"/>
      <c r="S127" s="6"/>
    </row>
    <row r="128" customFormat="false" ht="12.8" hidden="false" customHeight="false" outlineLevel="0" collapsed="false">
      <c r="A128" s="13"/>
      <c r="B128" s="13"/>
      <c r="C128" s="3"/>
      <c r="D128" s="3"/>
      <c r="E128" s="13"/>
      <c r="F128" s="13"/>
      <c r="Q128" s="6"/>
      <c r="R128" s="6"/>
      <c r="S128" s="6"/>
    </row>
    <row r="129" customFormat="false" ht="12.8" hidden="false" customHeight="false" outlineLevel="0" collapsed="false">
      <c r="A129" s="13"/>
      <c r="B129" s="13"/>
      <c r="C129" s="3"/>
      <c r="D129" s="3"/>
      <c r="E129" s="13"/>
      <c r="F129" s="13"/>
      <c r="Q129" s="6"/>
      <c r="R129" s="6"/>
      <c r="S129" s="6"/>
    </row>
    <row r="130" customFormat="false" ht="12.8" hidden="false" customHeight="false" outlineLevel="0" collapsed="false">
      <c r="A130" s="13"/>
      <c r="B130" s="13"/>
      <c r="C130" s="3"/>
      <c r="D130" s="3"/>
      <c r="E130" s="13"/>
      <c r="F130" s="13"/>
      <c r="Q130" s="6"/>
      <c r="R130" s="6"/>
      <c r="S130" s="6"/>
    </row>
    <row r="131" customFormat="false" ht="12.8" hidden="false" customHeight="false" outlineLevel="0" collapsed="false">
      <c r="A131" s="13"/>
      <c r="B131" s="13"/>
      <c r="C131" s="3"/>
      <c r="D131" s="3"/>
      <c r="E131" s="13"/>
      <c r="F131" s="13"/>
      <c r="Q131" s="6"/>
      <c r="R131" s="6"/>
      <c r="S131" s="6"/>
    </row>
    <row r="132" customFormat="false" ht="12.8" hidden="false" customHeight="false" outlineLevel="0" collapsed="false">
      <c r="A132" s="13"/>
      <c r="B132" s="13"/>
      <c r="C132" s="3"/>
      <c r="D132" s="3"/>
      <c r="E132" s="13"/>
      <c r="F132" s="13"/>
      <c r="Q132" s="6"/>
      <c r="R132" s="6"/>
      <c r="S132" s="6"/>
    </row>
    <row r="133" customFormat="false" ht="12.8" hidden="false" customHeight="false" outlineLevel="0" collapsed="false">
      <c r="A133" s="13"/>
      <c r="B133" s="13"/>
      <c r="C133" s="3"/>
      <c r="D133" s="3"/>
      <c r="E133" s="13"/>
      <c r="F133" s="13"/>
      <c r="Q133" s="6"/>
      <c r="R133" s="6"/>
      <c r="S133" s="6"/>
    </row>
    <row r="134" customFormat="false" ht="12.8" hidden="false" customHeight="false" outlineLevel="0" collapsed="false">
      <c r="A134" s="13"/>
      <c r="B134" s="13"/>
      <c r="C134" s="3"/>
      <c r="D134" s="3"/>
      <c r="E134" s="13"/>
      <c r="F134" s="13"/>
      <c r="Q134" s="6"/>
      <c r="R134" s="6"/>
      <c r="S134" s="6"/>
    </row>
    <row r="135" customFormat="false" ht="12.8" hidden="false" customHeight="false" outlineLevel="0" collapsed="false">
      <c r="A135" s="13"/>
      <c r="B135" s="13"/>
      <c r="C135" s="3"/>
      <c r="D135" s="3"/>
      <c r="E135" s="13"/>
      <c r="F135" s="13"/>
      <c r="Q135" s="6"/>
      <c r="R135" s="6"/>
      <c r="S135" s="6"/>
    </row>
    <row r="136" customFormat="false" ht="12.8" hidden="false" customHeight="false" outlineLevel="0" collapsed="false">
      <c r="A136" s="13"/>
      <c r="B136" s="13"/>
      <c r="C136" s="3"/>
      <c r="D136" s="3"/>
      <c r="E136" s="13"/>
      <c r="F136" s="13"/>
      <c r="Q136" s="6"/>
      <c r="R136" s="6"/>
      <c r="S136" s="6"/>
    </row>
    <row r="137" customFormat="false" ht="12.8" hidden="false" customHeight="false" outlineLevel="0" collapsed="false">
      <c r="A137" s="13"/>
      <c r="B137" s="13"/>
      <c r="C137" s="3"/>
      <c r="D137" s="3"/>
      <c r="E137" s="13"/>
      <c r="F137" s="13"/>
      <c r="Q137" s="6"/>
      <c r="R137" s="6"/>
      <c r="S137" s="6"/>
    </row>
    <row r="138" customFormat="false" ht="12.8" hidden="false" customHeight="false" outlineLevel="0" collapsed="false">
      <c r="A138" s="13"/>
      <c r="B138" s="13"/>
      <c r="C138" s="3"/>
      <c r="D138" s="3"/>
      <c r="E138" s="13"/>
      <c r="F138" s="13"/>
      <c r="Q138" s="6"/>
      <c r="R138" s="6"/>
      <c r="S138" s="6"/>
    </row>
    <row r="139" customFormat="false" ht="12.8" hidden="false" customHeight="false" outlineLevel="0" collapsed="false">
      <c r="A139" s="13"/>
      <c r="B139" s="13"/>
      <c r="C139" s="3"/>
      <c r="D139" s="3"/>
      <c r="E139" s="13"/>
      <c r="F139" s="13"/>
      <c r="Q139" s="6"/>
      <c r="R139" s="6"/>
      <c r="S139" s="6"/>
    </row>
    <row r="140" customFormat="false" ht="12.8" hidden="false" customHeight="false" outlineLevel="0" collapsed="false">
      <c r="A140" s="13"/>
      <c r="B140" s="13"/>
      <c r="C140" s="3"/>
      <c r="D140" s="3"/>
      <c r="E140" s="13"/>
      <c r="F140" s="13"/>
      <c r="Q140" s="6"/>
      <c r="R140" s="6"/>
      <c r="S140" s="6"/>
    </row>
    <row r="141" customFormat="false" ht="12.8" hidden="false" customHeight="false" outlineLevel="0" collapsed="false">
      <c r="A141" s="13"/>
      <c r="B141" s="13"/>
      <c r="C141" s="3"/>
      <c r="D141" s="3"/>
      <c r="E141" s="13"/>
      <c r="F141" s="13"/>
      <c r="Q141" s="6"/>
      <c r="R141" s="6"/>
      <c r="S141" s="6"/>
    </row>
    <row r="142" customFormat="false" ht="12.8" hidden="false" customHeight="false" outlineLevel="0" collapsed="false">
      <c r="A142" s="13"/>
      <c r="B142" s="13"/>
      <c r="C142" s="3"/>
      <c r="D142" s="3"/>
      <c r="E142" s="13"/>
      <c r="F142" s="13"/>
      <c r="Q142" s="6"/>
      <c r="R142" s="6"/>
      <c r="S142" s="6"/>
    </row>
    <row r="143" customFormat="false" ht="12.8" hidden="false" customHeight="false" outlineLevel="0" collapsed="false">
      <c r="A143" s="13"/>
      <c r="B143" s="13"/>
      <c r="C143" s="3"/>
      <c r="D143" s="3"/>
      <c r="E143" s="13"/>
      <c r="F143" s="13"/>
      <c r="Q143" s="6"/>
      <c r="R143" s="6"/>
      <c r="S143" s="6"/>
    </row>
    <row r="144" customFormat="false" ht="12.8" hidden="false" customHeight="false" outlineLevel="0" collapsed="false">
      <c r="A144" s="13"/>
      <c r="B144" s="13"/>
      <c r="C144" s="3"/>
      <c r="D144" s="3"/>
      <c r="E144" s="13"/>
      <c r="F144" s="13"/>
      <c r="Q144" s="6"/>
      <c r="R144" s="6"/>
      <c r="S144" s="6"/>
    </row>
    <row r="145" customFormat="false" ht="12.8" hidden="false" customHeight="false" outlineLevel="0" collapsed="false">
      <c r="A145" s="13"/>
      <c r="B145" s="13"/>
      <c r="C145" s="3"/>
      <c r="D145" s="3"/>
      <c r="E145" s="13"/>
      <c r="F145" s="13"/>
      <c r="Q145" s="6"/>
      <c r="R145" s="6"/>
      <c r="S145" s="6"/>
    </row>
    <row r="146" customFormat="false" ht="12.8" hidden="false" customHeight="false" outlineLevel="0" collapsed="false">
      <c r="A146" s="13"/>
      <c r="B146" s="13"/>
      <c r="C146" s="3"/>
      <c r="D146" s="3"/>
      <c r="E146" s="13"/>
      <c r="F146" s="13"/>
      <c r="Q146" s="6"/>
      <c r="R146" s="6"/>
      <c r="S146" s="6"/>
    </row>
    <row r="147" customFormat="false" ht="12.8" hidden="false" customHeight="false" outlineLevel="0" collapsed="false">
      <c r="A147" s="13"/>
      <c r="B147" s="13"/>
      <c r="C147" s="3"/>
      <c r="D147" s="3"/>
      <c r="E147" s="13"/>
      <c r="F147" s="13"/>
      <c r="Q147" s="6"/>
      <c r="R147" s="6"/>
      <c r="S147" s="6"/>
    </row>
    <row r="148" customFormat="false" ht="12.8" hidden="false" customHeight="false" outlineLevel="0" collapsed="false">
      <c r="A148" s="13"/>
      <c r="B148" s="13"/>
      <c r="C148" s="3"/>
      <c r="D148" s="3"/>
      <c r="E148" s="13"/>
      <c r="F148" s="13"/>
      <c r="Q148" s="6"/>
      <c r="R148" s="6"/>
      <c r="S148" s="6"/>
    </row>
    <row r="149" customFormat="false" ht="12.8" hidden="false" customHeight="false" outlineLevel="0" collapsed="false">
      <c r="A149" s="13"/>
      <c r="B149" s="13"/>
      <c r="C149" s="3"/>
      <c r="D149" s="3"/>
      <c r="E149" s="13"/>
      <c r="F149" s="13"/>
      <c r="Q149" s="6"/>
      <c r="R149" s="6"/>
      <c r="S149" s="6"/>
    </row>
    <row r="150" customFormat="false" ht="12.8" hidden="false" customHeight="false" outlineLevel="0" collapsed="false">
      <c r="A150" s="13"/>
      <c r="B150" s="13"/>
      <c r="C150" s="3"/>
      <c r="D150" s="3"/>
      <c r="E150" s="13"/>
      <c r="F150" s="13"/>
      <c r="Q150" s="6"/>
      <c r="R150" s="6"/>
      <c r="S150" s="6"/>
    </row>
    <row r="151" customFormat="false" ht="12.8" hidden="false" customHeight="false" outlineLevel="0" collapsed="false">
      <c r="A151" s="13"/>
      <c r="B151" s="13"/>
      <c r="C151" s="3"/>
      <c r="D151" s="3"/>
      <c r="E151" s="13"/>
      <c r="F151" s="13"/>
      <c r="Q151" s="6"/>
      <c r="R151" s="6"/>
      <c r="S151" s="6"/>
    </row>
    <row r="152" customFormat="false" ht="12.8" hidden="false" customHeight="false" outlineLevel="0" collapsed="false">
      <c r="A152" s="13"/>
      <c r="B152" s="13"/>
      <c r="C152" s="3"/>
      <c r="D152" s="3"/>
      <c r="E152" s="13"/>
      <c r="F152" s="13"/>
      <c r="Q152" s="6"/>
      <c r="R152" s="6"/>
      <c r="S152" s="6"/>
    </row>
    <row r="153" customFormat="false" ht="12.8" hidden="false" customHeight="false" outlineLevel="0" collapsed="false">
      <c r="A153" s="13"/>
      <c r="B153" s="13"/>
      <c r="C153" s="3"/>
      <c r="D153" s="3"/>
      <c r="E153" s="13"/>
      <c r="F153" s="13"/>
      <c r="Q153" s="6"/>
      <c r="R153" s="6"/>
      <c r="S153" s="6"/>
    </row>
    <row r="154" customFormat="false" ht="12.8" hidden="false" customHeight="false" outlineLevel="0" collapsed="false">
      <c r="A154" s="13"/>
      <c r="B154" s="13"/>
      <c r="C154" s="3"/>
      <c r="D154" s="3"/>
      <c r="E154" s="13"/>
      <c r="F154" s="13"/>
      <c r="Q154" s="6"/>
      <c r="R154" s="6"/>
      <c r="S154" s="6"/>
    </row>
    <row r="155" customFormat="false" ht="12.8" hidden="false" customHeight="false" outlineLevel="0" collapsed="false">
      <c r="A155" s="13"/>
      <c r="B155" s="13"/>
      <c r="C155" s="3"/>
      <c r="D155" s="3"/>
      <c r="E155" s="13"/>
      <c r="F155" s="13"/>
      <c r="Q155" s="6"/>
      <c r="R155" s="6"/>
      <c r="S155" s="6"/>
    </row>
    <row r="156" customFormat="false" ht="12.8" hidden="false" customHeight="false" outlineLevel="0" collapsed="false">
      <c r="A156" s="13"/>
      <c r="B156" s="13"/>
      <c r="C156" s="3"/>
      <c r="D156" s="3"/>
      <c r="E156" s="13"/>
      <c r="F156" s="13"/>
      <c r="Q156" s="6"/>
      <c r="R156" s="6"/>
      <c r="S156" s="6"/>
    </row>
    <row r="157" customFormat="false" ht="12.8" hidden="false" customHeight="false" outlineLevel="0" collapsed="false">
      <c r="A157" s="13"/>
      <c r="B157" s="13"/>
      <c r="C157" s="3"/>
      <c r="D157" s="3"/>
      <c r="E157" s="13"/>
      <c r="F157" s="13"/>
      <c r="Q157" s="6"/>
      <c r="R157" s="6"/>
      <c r="S157" s="6"/>
    </row>
    <row r="158" customFormat="false" ht="12.8" hidden="false" customHeight="false" outlineLevel="0" collapsed="false">
      <c r="A158" s="13"/>
      <c r="B158" s="13"/>
      <c r="C158" s="3"/>
      <c r="D158" s="3"/>
      <c r="E158" s="13"/>
      <c r="F158" s="13"/>
      <c r="Q158" s="6"/>
      <c r="R158" s="6"/>
      <c r="S158" s="6"/>
    </row>
    <row r="159" customFormat="false" ht="12.8" hidden="false" customHeight="false" outlineLevel="0" collapsed="false">
      <c r="A159" s="13"/>
      <c r="B159" s="13"/>
      <c r="C159" s="3"/>
      <c r="D159" s="3"/>
      <c r="E159" s="13"/>
      <c r="F159" s="13"/>
      <c r="Q159" s="6"/>
      <c r="R159" s="6"/>
      <c r="S159" s="6"/>
    </row>
    <row r="160" customFormat="false" ht="12.8" hidden="false" customHeight="false" outlineLevel="0" collapsed="false">
      <c r="A160" s="13"/>
      <c r="B160" s="13"/>
      <c r="C160" s="3"/>
      <c r="D160" s="3"/>
      <c r="E160" s="13"/>
      <c r="F160" s="13"/>
      <c r="Q160" s="6"/>
      <c r="R160" s="6"/>
      <c r="S160" s="6"/>
    </row>
    <row r="161" customFormat="false" ht="12.8" hidden="false" customHeight="false" outlineLevel="0" collapsed="false">
      <c r="A161" s="13"/>
      <c r="B161" s="13"/>
      <c r="C161" s="3"/>
      <c r="D161" s="3"/>
      <c r="E161" s="13"/>
      <c r="F161" s="13"/>
      <c r="Q161" s="6"/>
      <c r="R161" s="6"/>
      <c r="S161" s="6"/>
    </row>
    <row r="162" customFormat="false" ht="12.8" hidden="false" customHeight="false" outlineLevel="0" collapsed="false">
      <c r="A162" s="13"/>
      <c r="B162" s="13"/>
      <c r="C162" s="3"/>
      <c r="D162" s="3"/>
      <c r="E162" s="13"/>
      <c r="F162" s="13"/>
      <c r="Q162" s="6"/>
      <c r="R162" s="6"/>
      <c r="S162" s="6"/>
    </row>
    <row r="163" customFormat="false" ht="12.8" hidden="false" customHeight="false" outlineLevel="0" collapsed="false">
      <c r="A163" s="13"/>
      <c r="B163" s="13"/>
      <c r="C163" s="3"/>
      <c r="D163" s="3"/>
      <c r="E163" s="13"/>
      <c r="F163" s="13"/>
      <c r="Q163" s="6"/>
      <c r="R163" s="6"/>
      <c r="S163" s="6"/>
    </row>
    <row r="164" customFormat="false" ht="12.8" hidden="false" customHeight="false" outlineLevel="0" collapsed="false">
      <c r="A164" s="13"/>
      <c r="B164" s="13"/>
      <c r="C164" s="3"/>
      <c r="D164" s="3"/>
      <c r="E164" s="13"/>
      <c r="F164" s="13"/>
      <c r="Q164" s="6"/>
      <c r="R164" s="6"/>
      <c r="S164" s="6"/>
    </row>
    <row r="165" customFormat="false" ht="12.8" hidden="false" customHeight="false" outlineLevel="0" collapsed="false">
      <c r="A165" s="13"/>
      <c r="B165" s="13"/>
      <c r="C165" s="3"/>
      <c r="D165" s="3"/>
      <c r="E165" s="13"/>
      <c r="F165" s="13"/>
      <c r="Q165" s="6"/>
      <c r="R165" s="6"/>
      <c r="S165" s="6"/>
    </row>
    <row r="166" customFormat="false" ht="12.8" hidden="false" customHeight="false" outlineLevel="0" collapsed="false">
      <c r="A166" s="13"/>
      <c r="B166" s="13"/>
      <c r="C166" s="3"/>
      <c r="D166" s="3"/>
      <c r="E166" s="13"/>
      <c r="F166" s="13"/>
      <c r="Q166" s="6"/>
      <c r="R166" s="6"/>
      <c r="S166" s="6"/>
    </row>
    <row r="167" customFormat="false" ht="12.8" hidden="false" customHeight="false" outlineLevel="0" collapsed="false">
      <c r="A167" s="13"/>
      <c r="B167" s="13"/>
      <c r="C167" s="3"/>
      <c r="D167" s="3"/>
      <c r="E167" s="13"/>
      <c r="F167" s="13"/>
      <c r="Q167" s="6"/>
      <c r="R167" s="6"/>
      <c r="S167" s="6"/>
    </row>
    <row r="168" customFormat="false" ht="12.8" hidden="false" customHeight="false" outlineLevel="0" collapsed="false">
      <c r="A168" s="13"/>
      <c r="B168" s="13"/>
      <c r="C168" s="3"/>
      <c r="D168" s="3"/>
      <c r="E168" s="13"/>
      <c r="F168" s="13"/>
      <c r="Q168" s="6"/>
      <c r="R168" s="6"/>
      <c r="S168" s="6"/>
    </row>
    <row r="169" customFormat="false" ht="12.8" hidden="false" customHeight="false" outlineLevel="0" collapsed="false">
      <c r="A169" s="13"/>
      <c r="B169" s="13"/>
      <c r="C169" s="3"/>
      <c r="D169" s="3"/>
      <c r="E169" s="13"/>
      <c r="F169" s="13"/>
      <c r="Q169" s="6"/>
      <c r="R169" s="6"/>
      <c r="S169" s="6"/>
    </row>
    <row r="170" customFormat="false" ht="12.8" hidden="false" customHeight="false" outlineLevel="0" collapsed="false">
      <c r="A170" s="13"/>
      <c r="B170" s="13"/>
      <c r="C170" s="3"/>
      <c r="D170" s="3"/>
      <c r="E170" s="13"/>
      <c r="F170" s="13"/>
      <c r="Q170" s="6"/>
      <c r="R170" s="6"/>
      <c r="S170" s="6"/>
    </row>
    <row r="171" customFormat="false" ht="12.8" hidden="false" customHeight="false" outlineLevel="0" collapsed="false">
      <c r="A171" s="13"/>
      <c r="B171" s="13"/>
      <c r="C171" s="3"/>
      <c r="D171" s="3"/>
      <c r="E171" s="13"/>
      <c r="F171" s="13"/>
      <c r="Q171" s="6"/>
      <c r="R171" s="6"/>
      <c r="S171" s="6"/>
    </row>
    <row r="172" customFormat="false" ht="12.8" hidden="false" customHeight="false" outlineLevel="0" collapsed="false">
      <c r="A172" s="13"/>
      <c r="B172" s="13"/>
      <c r="C172" s="3"/>
      <c r="D172" s="3"/>
      <c r="E172" s="13"/>
      <c r="F172" s="13"/>
      <c r="Q172" s="6"/>
      <c r="R172" s="6"/>
      <c r="S172" s="6"/>
    </row>
    <row r="173" customFormat="false" ht="12.8" hidden="false" customHeight="false" outlineLevel="0" collapsed="false">
      <c r="A173" s="13"/>
      <c r="B173" s="13"/>
      <c r="C173" s="3"/>
      <c r="D173" s="3"/>
      <c r="E173" s="13"/>
      <c r="F173" s="13"/>
      <c r="Q173" s="6"/>
      <c r="R173" s="6"/>
      <c r="S173" s="6"/>
    </row>
    <row r="174" customFormat="false" ht="12.8" hidden="false" customHeight="false" outlineLevel="0" collapsed="false">
      <c r="A174" s="13"/>
      <c r="B174" s="13"/>
      <c r="C174" s="3"/>
      <c r="D174" s="3"/>
      <c r="E174" s="13"/>
      <c r="F174" s="13"/>
      <c r="Q174" s="6"/>
      <c r="R174" s="6"/>
      <c r="S174" s="6"/>
    </row>
    <row r="175" customFormat="false" ht="12.8" hidden="false" customHeight="false" outlineLevel="0" collapsed="false">
      <c r="A175" s="13"/>
      <c r="B175" s="13"/>
      <c r="C175" s="3"/>
      <c r="D175" s="3"/>
      <c r="E175" s="13"/>
      <c r="F175" s="13"/>
      <c r="Q175" s="6"/>
      <c r="R175" s="6"/>
      <c r="S175" s="6"/>
    </row>
    <row r="176" customFormat="false" ht="12.8" hidden="false" customHeight="false" outlineLevel="0" collapsed="false">
      <c r="A176" s="13"/>
      <c r="B176" s="13"/>
      <c r="C176" s="3"/>
      <c r="D176" s="3"/>
      <c r="E176" s="13"/>
      <c r="F176" s="13"/>
      <c r="Q176" s="6"/>
      <c r="R176" s="6"/>
      <c r="S176" s="6"/>
    </row>
    <row r="177" customFormat="false" ht="12.8" hidden="false" customHeight="false" outlineLevel="0" collapsed="false">
      <c r="A177" s="13"/>
      <c r="B177" s="13"/>
      <c r="C177" s="3"/>
      <c r="D177" s="3"/>
      <c r="E177" s="13"/>
      <c r="F177" s="13"/>
      <c r="Q177" s="6"/>
      <c r="R177" s="6"/>
      <c r="S177" s="6"/>
    </row>
    <row r="178" customFormat="false" ht="12.8" hidden="false" customHeight="false" outlineLevel="0" collapsed="false">
      <c r="A178" s="13"/>
      <c r="B178" s="13"/>
      <c r="C178" s="13"/>
      <c r="D178" s="13"/>
      <c r="E178" s="13"/>
      <c r="F178" s="13"/>
      <c r="Q178" s="6"/>
      <c r="R178" s="6"/>
      <c r="S178" s="6"/>
    </row>
    <row r="179" customFormat="false" ht="12.8" hidden="false" customHeight="false" outlineLevel="0" collapsed="false">
      <c r="A179" s="13"/>
      <c r="B179" s="13"/>
      <c r="C179" s="4"/>
      <c r="D179" s="13"/>
      <c r="E179" s="13"/>
      <c r="F179" s="13"/>
      <c r="Q179" s="6"/>
      <c r="R179" s="6"/>
      <c r="S179" s="6"/>
    </row>
    <row r="180" customFormat="false" ht="12.8" hidden="false" customHeight="false" outlineLevel="0" collapsed="false">
      <c r="A180" s="13"/>
      <c r="B180" s="13"/>
      <c r="C180" s="4"/>
      <c r="D180" s="13"/>
      <c r="E180" s="13"/>
      <c r="F180" s="13"/>
      <c r="Q180" s="6"/>
      <c r="R180" s="6"/>
      <c r="S180" s="6"/>
    </row>
    <row r="181" customFormat="false" ht="12.8" hidden="false" customHeight="false" outlineLevel="0" collapsed="false">
      <c r="A181" s="13"/>
      <c r="B181" s="13"/>
      <c r="C181" s="4"/>
      <c r="D181" s="13"/>
      <c r="E181" s="13"/>
      <c r="F181" s="13"/>
      <c r="Q181" s="6"/>
      <c r="R181" s="6"/>
      <c r="S181" s="6"/>
    </row>
    <row r="182" customFormat="false" ht="12.8" hidden="false" customHeight="false" outlineLevel="0" collapsed="false">
      <c r="A182" s="13"/>
      <c r="B182" s="13"/>
      <c r="C182" s="4"/>
      <c r="D182" s="13"/>
      <c r="E182" s="13"/>
      <c r="F182" s="13"/>
      <c r="Q182" s="6"/>
      <c r="R182" s="6"/>
      <c r="S182" s="6"/>
    </row>
    <row r="183" customFormat="false" ht="12.8" hidden="false" customHeight="false" outlineLevel="0" collapsed="false">
      <c r="A183" s="13"/>
      <c r="B183" s="13"/>
      <c r="C183" s="4"/>
      <c r="D183" s="13"/>
      <c r="E183" s="13"/>
      <c r="F183" s="13"/>
      <c r="Q183" s="6"/>
      <c r="R183" s="6"/>
      <c r="S183" s="6"/>
    </row>
    <row r="184" customFormat="false" ht="12.8" hidden="false" customHeight="false" outlineLevel="0" collapsed="false">
      <c r="A184" s="13"/>
      <c r="B184" s="13"/>
      <c r="C184" s="4"/>
      <c r="D184" s="13"/>
      <c r="E184" s="13"/>
      <c r="F184" s="13"/>
      <c r="Q184" s="6"/>
      <c r="R184" s="6"/>
      <c r="S184" s="6"/>
    </row>
    <row r="185" customFormat="false" ht="12.8" hidden="false" customHeight="false" outlineLevel="0" collapsed="false">
      <c r="A185" s="13"/>
      <c r="B185" s="13"/>
      <c r="C185" s="4"/>
      <c r="D185" s="13"/>
      <c r="E185" s="13"/>
      <c r="F185" s="13"/>
      <c r="Q185" s="6"/>
      <c r="R185" s="6"/>
      <c r="S185" s="6"/>
    </row>
    <row r="186" customFormat="false" ht="12.8" hidden="false" customHeight="false" outlineLevel="0" collapsed="false">
      <c r="A186" s="13"/>
      <c r="B186" s="13"/>
      <c r="C186" s="4"/>
      <c r="D186" s="13"/>
      <c r="E186" s="13"/>
      <c r="F186" s="13"/>
      <c r="Q186" s="6"/>
      <c r="R186" s="6"/>
      <c r="S186" s="6"/>
    </row>
    <row r="187" customFormat="false" ht="12.8" hidden="false" customHeight="false" outlineLevel="0" collapsed="false">
      <c r="A187" s="13"/>
      <c r="B187" s="13"/>
      <c r="C187" s="4"/>
      <c r="D187" s="13"/>
      <c r="E187" s="13"/>
      <c r="F187" s="13"/>
      <c r="Q187" s="6"/>
      <c r="R187" s="6"/>
      <c r="S187" s="6"/>
    </row>
    <row r="188" customFormat="false" ht="12.8" hidden="false" customHeight="false" outlineLevel="0" collapsed="false">
      <c r="A188" s="13"/>
      <c r="B188" s="13"/>
      <c r="C188" s="4"/>
      <c r="D188" s="13"/>
      <c r="E188" s="13"/>
      <c r="F188" s="13"/>
      <c r="Q188" s="6"/>
      <c r="R188" s="6"/>
      <c r="S188" s="6"/>
    </row>
    <row r="189" customFormat="false" ht="12.8" hidden="false" customHeight="false" outlineLevel="0" collapsed="false">
      <c r="A189" s="13"/>
      <c r="B189" s="13"/>
      <c r="C189" s="4"/>
      <c r="D189" s="13"/>
      <c r="E189" s="13"/>
      <c r="F189" s="13"/>
      <c r="Q189" s="6"/>
      <c r="R189" s="6"/>
      <c r="S189" s="6"/>
    </row>
    <row r="190" customFormat="false" ht="12.8" hidden="false" customHeight="false" outlineLevel="0" collapsed="false">
      <c r="A190" s="13"/>
      <c r="B190" s="13"/>
      <c r="C190" s="4"/>
      <c r="D190" s="13"/>
      <c r="E190" s="13"/>
      <c r="F190" s="13"/>
      <c r="Q190" s="6"/>
      <c r="R190" s="6"/>
      <c r="S190" s="6"/>
    </row>
    <row r="191" customFormat="false" ht="12.8" hidden="false" customHeight="false" outlineLevel="0" collapsed="false">
      <c r="A191" s="13"/>
      <c r="B191" s="13"/>
      <c r="C191" s="4"/>
      <c r="D191" s="4"/>
      <c r="E191" s="13"/>
      <c r="F191" s="13"/>
      <c r="Q191" s="6"/>
      <c r="R191" s="6"/>
      <c r="S191" s="6"/>
    </row>
    <row r="192" customFormat="false" ht="12.8" hidden="false" customHeight="false" outlineLevel="0" collapsed="false">
      <c r="A192" s="13"/>
      <c r="B192" s="13"/>
      <c r="C192" s="4"/>
      <c r="D192" s="4"/>
      <c r="E192" s="13"/>
      <c r="F192" s="13"/>
      <c r="Q192" s="6"/>
      <c r="R192" s="6"/>
      <c r="S192" s="6"/>
    </row>
    <row r="193" customFormat="false" ht="12.8" hidden="false" customHeight="false" outlineLevel="0" collapsed="false">
      <c r="A193" s="13"/>
      <c r="B193" s="13"/>
      <c r="C193" s="4"/>
      <c r="D193" s="4"/>
      <c r="E193" s="13"/>
      <c r="F193" s="13"/>
      <c r="Q193" s="6"/>
      <c r="R193" s="6"/>
      <c r="S193" s="6"/>
    </row>
    <row r="194" customFormat="false" ht="12.8" hidden="false" customHeight="false" outlineLevel="0" collapsed="false">
      <c r="A194" s="13"/>
      <c r="B194" s="13"/>
      <c r="C194" s="4"/>
      <c r="D194" s="4"/>
      <c r="E194" s="13"/>
      <c r="F194" s="13"/>
      <c r="Q194" s="6"/>
      <c r="R194" s="6"/>
      <c r="S194" s="6"/>
    </row>
    <row r="195" customFormat="false" ht="12.8" hidden="false" customHeight="false" outlineLevel="0" collapsed="false">
      <c r="A195" s="13"/>
      <c r="B195" s="13"/>
      <c r="C195" s="4"/>
      <c r="D195" s="4"/>
      <c r="E195" s="13"/>
      <c r="F195" s="13"/>
      <c r="Q195" s="6"/>
      <c r="R195" s="6"/>
      <c r="S195" s="6"/>
    </row>
    <row r="196" customFormat="false" ht="12.8" hidden="false" customHeight="false" outlineLevel="0" collapsed="false">
      <c r="A196" s="13"/>
      <c r="B196" s="13"/>
      <c r="C196" s="4"/>
      <c r="D196" s="4"/>
      <c r="E196" s="13"/>
      <c r="F196" s="13"/>
      <c r="Q196" s="6"/>
      <c r="R196" s="6"/>
      <c r="S196" s="6"/>
    </row>
    <row r="197" customFormat="false" ht="12.8" hidden="false" customHeight="false" outlineLevel="0" collapsed="false">
      <c r="A197" s="13"/>
      <c r="B197" s="13"/>
      <c r="C197" s="13"/>
      <c r="D197" s="13"/>
      <c r="E197" s="13"/>
      <c r="F197" s="13"/>
      <c r="Q197" s="6"/>
      <c r="R197" s="6"/>
      <c r="S197" s="6"/>
    </row>
    <row r="198" customFormat="false" ht="12.8" hidden="false" customHeight="false" outlineLevel="0" collapsed="false">
      <c r="A198" s="13"/>
      <c r="B198" s="13"/>
      <c r="C198" s="13"/>
      <c r="D198" s="13"/>
      <c r="E198" s="13"/>
      <c r="F198" s="13"/>
      <c r="Q198" s="6"/>
      <c r="R198" s="6"/>
      <c r="S198" s="6"/>
    </row>
    <row r="199" customFormat="false" ht="12.8" hidden="false" customHeight="false" outlineLevel="0" collapsed="false">
      <c r="A199" s="13"/>
      <c r="B199" s="13"/>
      <c r="C199" s="13"/>
      <c r="D199" s="13"/>
      <c r="E199" s="13"/>
      <c r="F199" s="13"/>
      <c r="Q199" s="6"/>
      <c r="R199" s="6"/>
      <c r="S199" s="6"/>
    </row>
    <row r="200" customFormat="false" ht="12.8" hidden="false" customHeight="false" outlineLevel="0" collapsed="false">
      <c r="A200" s="13"/>
      <c r="B200" s="13"/>
      <c r="C200" s="13"/>
      <c r="D200" s="13"/>
      <c r="E200" s="13"/>
      <c r="F200" s="13"/>
      <c r="Q200" s="6"/>
      <c r="R200" s="6"/>
      <c r="S200" s="6"/>
    </row>
    <row r="201" customFormat="false" ht="12.8" hidden="false" customHeight="false" outlineLevel="0" collapsed="false">
      <c r="A201" s="13"/>
      <c r="B201" s="13"/>
      <c r="C201" s="13"/>
      <c r="D201" s="13"/>
      <c r="E201" s="13"/>
      <c r="F201" s="13"/>
      <c r="Q201" s="6"/>
      <c r="R201" s="6"/>
      <c r="S201" s="6"/>
    </row>
    <row r="202" customFormat="false" ht="12.8" hidden="false" customHeight="false" outlineLevel="0" collapsed="false">
      <c r="A202" s="13"/>
      <c r="B202" s="13"/>
      <c r="C202" s="13"/>
      <c r="D202" s="13"/>
      <c r="E202" s="13"/>
      <c r="F202" s="13"/>
      <c r="Q202" s="6"/>
      <c r="R202" s="6"/>
      <c r="S202" s="6"/>
    </row>
    <row r="203" customFormat="false" ht="12.8" hidden="false" customHeight="false" outlineLevel="0" collapsed="false">
      <c r="A203" s="13"/>
      <c r="B203" s="13"/>
      <c r="C203" s="13"/>
      <c r="D203" s="13"/>
      <c r="E203" s="13"/>
      <c r="F203" s="13"/>
      <c r="Q203" s="6"/>
      <c r="R203" s="6"/>
      <c r="S203" s="6"/>
    </row>
    <row r="204" customFormat="false" ht="12.8" hidden="false" customHeight="false" outlineLevel="0" collapsed="false">
      <c r="A204" s="13"/>
      <c r="B204" s="13"/>
      <c r="C204" s="13"/>
      <c r="D204" s="13"/>
      <c r="E204" s="13"/>
      <c r="F204" s="13"/>
      <c r="Q204" s="6"/>
      <c r="R204" s="6"/>
      <c r="S204" s="6"/>
    </row>
    <row r="205" customFormat="false" ht="12.8" hidden="false" customHeight="false" outlineLevel="0" collapsed="false">
      <c r="A205" s="13"/>
      <c r="B205" s="13"/>
      <c r="C205" s="4"/>
      <c r="D205" s="13"/>
      <c r="E205" s="13"/>
      <c r="F205" s="13"/>
      <c r="Q205" s="6"/>
      <c r="R205" s="6"/>
      <c r="S205" s="6"/>
    </row>
    <row r="206" customFormat="false" ht="12.8" hidden="false" customHeight="false" outlineLevel="0" collapsed="false">
      <c r="A206" s="13"/>
      <c r="B206" s="13"/>
      <c r="C206" s="4"/>
      <c r="D206" s="13"/>
      <c r="E206" s="13"/>
      <c r="F206" s="13"/>
      <c r="Q206" s="6"/>
      <c r="R206" s="6"/>
      <c r="S206" s="6"/>
    </row>
    <row r="207" customFormat="false" ht="12.8" hidden="false" customHeight="false" outlineLevel="0" collapsed="false">
      <c r="A207" s="13"/>
      <c r="B207" s="13"/>
      <c r="C207" s="4"/>
      <c r="D207" s="13"/>
      <c r="E207" s="13"/>
      <c r="F207" s="13"/>
      <c r="Q207" s="6"/>
      <c r="R207" s="6"/>
      <c r="S207" s="6"/>
    </row>
    <row r="208" customFormat="false" ht="12.8" hidden="false" customHeight="false" outlineLevel="0" collapsed="false">
      <c r="A208" s="13"/>
      <c r="B208" s="13"/>
      <c r="C208" s="4"/>
      <c r="D208" s="13"/>
      <c r="E208" s="13"/>
      <c r="F208" s="13"/>
      <c r="Q208" s="6"/>
      <c r="R208" s="6"/>
      <c r="S208" s="6"/>
    </row>
    <row r="209" customFormat="false" ht="12.8" hidden="false" customHeight="false" outlineLevel="0" collapsed="false">
      <c r="A209" s="13"/>
      <c r="B209" s="13"/>
      <c r="C209" s="4"/>
      <c r="D209" s="4"/>
      <c r="E209" s="13"/>
      <c r="F209" s="13"/>
      <c r="Q209" s="6"/>
      <c r="R209" s="6"/>
      <c r="S209" s="6"/>
    </row>
    <row r="210" customFormat="false" ht="12.8" hidden="false" customHeight="false" outlineLevel="0" collapsed="false">
      <c r="A210" s="13"/>
      <c r="B210" s="13"/>
      <c r="C210" s="4"/>
      <c r="D210" s="4"/>
      <c r="E210" s="13"/>
      <c r="F210" s="13"/>
      <c r="Q210" s="6"/>
      <c r="R210" s="6"/>
      <c r="S210" s="6"/>
    </row>
    <row r="211" customFormat="false" ht="12.8" hidden="false" customHeight="false" outlineLevel="0" collapsed="false">
      <c r="A211" s="13"/>
      <c r="B211" s="13"/>
      <c r="C211" s="4"/>
      <c r="D211" s="4"/>
      <c r="E211" s="13"/>
      <c r="F211" s="13"/>
      <c r="Q211" s="6"/>
      <c r="R211" s="6"/>
      <c r="S211" s="6"/>
    </row>
    <row r="212" customFormat="false" ht="12.8" hidden="false" customHeight="false" outlineLevel="0" collapsed="false">
      <c r="A212" s="13"/>
      <c r="B212" s="13"/>
      <c r="C212" s="13"/>
      <c r="D212" s="13"/>
      <c r="E212" s="13"/>
      <c r="F212" s="13"/>
      <c r="Q212" s="6"/>
      <c r="R212" s="6"/>
      <c r="S212" s="6"/>
    </row>
    <row r="213" customFormat="false" ht="12.8" hidden="false" customHeight="false" outlineLevel="0" collapsed="false">
      <c r="A213" s="13"/>
      <c r="B213" s="13"/>
      <c r="C213" s="5"/>
      <c r="D213" s="5"/>
      <c r="E213" s="13"/>
      <c r="F213" s="13"/>
      <c r="Q213" s="6"/>
      <c r="R213" s="6"/>
      <c r="S213" s="6"/>
    </row>
    <row r="214" customFormat="false" ht="12.8" hidden="false" customHeight="false" outlineLevel="0" collapsed="false">
      <c r="A214" s="13"/>
      <c r="B214" s="13"/>
      <c r="C214" s="5"/>
      <c r="D214" s="5"/>
      <c r="E214" s="13"/>
      <c r="F214" s="13"/>
      <c r="Q214" s="6"/>
      <c r="R214" s="6"/>
      <c r="S214" s="6"/>
    </row>
    <row r="215" customFormat="false" ht="12.8" hidden="false" customHeight="false" outlineLevel="0" collapsed="false">
      <c r="A215" s="13"/>
      <c r="B215" s="13"/>
      <c r="C215" s="4"/>
      <c r="D215" s="4"/>
      <c r="E215" s="13"/>
      <c r="F215" s="13"/>
      <c r="Q215" s="6"/>
      <c r="R215" s="6"/>
      <c r="S215" s="6"/>
    </row>
    <row r="216" customFormat="false" ht="12.8" hidden="false" customHeight="false" outlineLevel="0" collapsed="false">
      <c r="A216" s="13"/>
      <c r="B216" s="13"/>
      <c r="C216" s="4"/>
      <c r="D216" s="4"/>
      <c r="E216" s="13"/>
      <c r="F216" s="13"/>
      <c r="Q216" s="6"/>
      <c r="R216" s="6"/>
      <c r="S216" s="6"/>
    </row>
    <row r="217" customFormat="false" ht="12.8" hidden="false" customHeight="false" outlineLevel="0" collapsed="false">
      <c r="A217" s="13"/>
      <c r="B217" s="13"/>
      <c r="C217" s="4"/>
      <c r="D217" s="4"/>
      <c r="E217" s="13"/>
      <c r="F217" s="13"/>
      <c r="Q217" s="6"/>
      <c r="R217" s="6"/>
      <c r="S217" s="6"/>
    </row>
    <row r="218" customFormat="false" ht="12.8" hidden="false" customHeight="false" outlineLevel="0" collapsed="false">
      <c r="A218" s="13"/>
      <c r="B218" s="13"/>
      <c r="C218" s="4"/>
      <c r="D218" s="4"/>
      <c r="E218" s="13"/>
      <c r="F218" s="13"/>
      <c r="Q218" s="6"/>
      <c r="R218" s="6"/>
      <c r="S218" s="6"/>
    </row>
    <row r="219" customFormat="false" ht="12.8" hidden="false" customHeight="false" outlineLevel="0" collapsed="false">
      <c r="A219" s="13"/>
      <c r="B219" s="13"/>
      <c r="C219" s="4"/>
      <c r="D219" s="13"/>
      <c r="E219" s="13"/>
      <c r="F219" s="13"/>
      <c r="Q219" s="6"/>
      <c r="R219" s="6"/>
      <c r="S219" s="6"/>
    </row>
    <row r="220" customFormat="false" ht="12.8" hidden="false" customHeight="false" outlineLevel="0" collapsed="false">
      <c r="A220" s="13"/>
      <c r="B220" s="13"/>
      <c r="C220" s="4"/>
      <c r="D220" s="13"/>
      <c r="E220" s="13"/>
      <c r="F220" s="13"/>
      <c r="Q220" s="6"/>
      <c r="R220" s="6"/>
      <c r="S220" s="6"/>
    </row>
    <row r="221" customFormat="false" ht="12.8" hidden="false" customHeight="false" outlineLevel="0" collapsed="false">
      <c r="A221" s="13"/>
      <c r="B221" s="13"/>
      <c r="C221" s="4"/>
      <c r="D221" s="4"/>
      <c r="E221" s="13"/>
      <c r="F221" s="13"/>
      <c r="Q221" s="6"/>
      <c r="R221" s="6"/>
      <c r="S221" s="6"/>
    </row>
    <row r="222" customFormat="false" ht="12.8" hidden="false" customHeight="false" outlineLevel="0" collapsed="false">
      <c r="A222" s="13"/>
      <c r="B222" s="13"/>
      <c r="C222" s="13"/>
      <c r="D222" s="13"/>
      <c r="E222" s="13"/>
      <c r="F222" s="13"/>
      <c r="Q222" s="6"/>
      <c r="R222" s="6"/>
      <c r="S222" s="6"/>
    </row>
    <row r="226" customFormat="false" ht="12.8" hidden="false" customHeight="false" outlineLevel="0" collapsed="false">
      <c r="C226" s="4"/>
      <c r="D226" s="4"/>
    </row>
    <row r="227" customFormat="false" ht="12.8" hidden="false" customHeight="false" outlineLevel="0" collapsed="false">
      <c r="C227" s="5"/>
      <c r="D227" s="4"/>
    </row>
    <row r="228" customFormat="false" ht="12.8" hidden="false" customHeight="false" outlineLevel="0" collapsed="false">
      <c r="C228" s="5"/>
      <c r="D228" s="4"/>
    </row>
    <row r="229" customFormat="false" ht="12.8" hidden="false" customHeight="false" outlineLevel="0" collapsed="false">
      <c r="D229" s="5"/>
    </row>
    <row r="230" customFormat="false" ht="12.8" hidden="false" customHeight="false" outlineLevel="0" collapsed="false">
      <c r="D230" s="5"/>
    </row>
    <row r="231" customFormat="false" ht="12.8" hidden="false" customHeight="false" outlineLevel="0" collapsed="false">
      <c r="C231" s="5"/>
      <c r="D231" s="5"/>
    </row>
    <row r="232" customFormat="false" ht="12.8" hidden="false" customHeight="false" outlineLevel="0" collapsed="false">
      <c r="C232" s="5"/>
      <c r="D232" s="5"/>
    </row>
    <row r="233" customFormat="false" ht="12.8" hidden="false" customHeight="false" outlineLevel="0" collapsed="false">
      <c r="D233" s="5"/>
    </row>
    <row r="234" customFormat="false" ht="12.8" hidden="false" customHeight="false" outlineLevel="0" collapsed="false">
      <c r="D234" s="5"/>
    </row>
    <row r="245" customFormat="false" ht="12.8" hidden="false" customHeight="false" outlineLevel="0" collapsed="false">
      <c r="C245" s="4"/>
      <c r="D245" s="4"/>
    </row>
    <row r="246" customFormat="false" ht="12.8" hidden="false" customHeight="false" outlineLevel="0" collapsed="false">
      <c r="C246" s="5"/>
      <c r="D246" s="5"/>
    </row>
    <row r="247" customFormat="false" ht="12.8" hidden="false" customHeight="false" outlineLevel="0" collapsed="false">
      <c r="C247" s="5"/>
      <c r="D247" s="5"/>
    </row>
    <row r="248" customFormat="false" ht="12.8" hidden="false" customHeight="false" outlineLevel="0" collapsed="false">
      <c r="C248" s="5"/>
      <c r="D248" s="5"/>
    </row>
    <row r="249" customFormat="false" ht="12.8" hidden="false" customHeight="false" outlineLevel="0" collapsed="false">
      <c r="C249" s="5"/>
      <c r="D249" s="5"/>
    </row>
    <row r="250" customFormat="false" ht="12.8" hidden="false" customHeight="false" outlineLevel="0" collapsed="false">
      <c r="C250" s="5"/>
      <c r="D250" s="5"/>
    </row>
    <row r="251" customFormat="false" ht="12.8" hidden="false" customHeight="false" outlineLevel="0" collapsed="false">
      <c r="C251" s="5"/>
      <c r="D251" s="5"/>
    </row>
    <row r="252" customFormat="false" ht="12.8" hidden="false" customHeight="false" outlineLevel="0" collapsed="false">
      <c r="C252" s="5"/>
      <c r="D252" s="5"/>
    </row>
    <row r="253" customFormat="false" ht="12.8" hidden="false" customHeight="false" outlineLevel="0" collapsed="false">
      <c r="C253" s="5"/>
      <c r="D253" s="5"/>
    </row>
    <row r="254" customFormat="false" ht="12.8" hidden="false" customHeight="false" outlineLevel="0" collapsed="false">
      <c r="C254" s="5"/>
      <c r="D254" s="5"/>
    </row>
    <row r="255" customFormat="false" ht="12.8" hidden="false" customHeight="false" outlineLevel="0" collapsed="false">
      <c r="C255" s="5"/>
      <c r="D255" s="5"/>
    </row>
    <row r="256" customFormat="false" ht="12.8" hidden="false" customHeight="false" outlineLevel="0" collapsed="false">
      <c r="C256" s="5"/>
      <c r="D256" s="5"/>
    </row>
    <row r="257" customFormat="false" ht="12.8" hidden="false" customHeight="false" outlineLevel="0" collapsed="false">
      <c r="C257" s="5"/>
      <c r="D257" s="5"/>
    </row>
    <row r="258" customFormat="false" ht="12.8" hidden="false" customHeight="false" outlineLevel="0" collapsed="false">
      <c r="C258" s="5"/>
      <c r="D258" s="5"/>
    </row>
    <row r="259" customFormat="false" ht="12.8" hidden="false" customHeight="false" outlineLevel="0" collapsed="false">
      <c r="C259" s="5"/>
      <c r="D259" s="5"/>
    </row>
    <row r="260" customFormat="false" ht="12.8" hidden="false" customHeight="false" outlineLevel="0" collapsed="false">
      <c r="C260" s="5"/>
      <c r="D26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M1" activeCellId="0" sqref="M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62"/>
    <col collapsed="false" customWidth="true" hidden="false" outlineLevel="0" max="2" min="2" style="6" width="23.88"/>
    <col collapsed="false" customWidth="true" hidden="false" outlineLevel="0" max="3" min="3" style="15" width="8.06"/>
    <col collapsed="false" customWidth="true" hidden="false" outlineLevel="0" max="5" min="4" style="15" width="11.46"/>
    <col collapsed="false" customWidth="true" hidden="false" outlineLevel="0" max="6" min="6" style="15" width="4.62"/>
    <col collapsed="false" customWidth="true" hidden="false" outlineLevel="0" max="7" min="7" style="15" width="11.46"/>
    <col collapsed="false" customWidth="true" hidden="false" outlineLevel="0" max="8" min="8" style="15" width="12.13"/>
    <col collapsed="false" customWidth="true" hidden="false" outlineLevel="0" max="9" min="9" style="15" width="9.03"/>
    <col collapsed="false" customWidth="true" hidden="false" outlineLevel="0" max="10" min="10" style="15" width="9.35"/>
    <col collapsed="false" customWidth="true" hidden="false" outlineLevel="0" max="11" min="11" style="15" width="8.21"/>
    <col collapsed="false" customWidth="true" hidden="false" outlineLevel="0" max="12" min="12" style="15" width="4.93"/>
    <col collapsed="false" customWidth="true" hidden="false" outlineLevel="0" max="13" min="13" style="0" width="8.68"/>
    <col collapsed="false" customWidth="false" hidden="false" outlineLevel="0" max="64" min="14" style="6" width="11.52"/>
  </cols>
  <sheetData>
    <row r="1" customFormat="false" ht="12.8" hidden="false" customHeight="false" outlineLevel="0" collapsed="false">
      <c r="A1" s="24" t="s">
        <v>0</v>
      </c>
      <c r="B1" s="25" t="s">
        <v>1</v>
      </c>
      <c r="C1" s="26" t="s">
        <v>296</v>
      </c>
      <c r="D1" s="26" t="s">
        <v>297</v>
      </c>
      <c r="E1" s="26" t="s">
        <v>298</v>
      </c>
      <c r="F1" s="26" t="s">
        <v>255</v>
      </c>
      <c r="G1" s="26" t="s">
        <v>282</v>
      </c>
      <c r="H1" s="26" t="s">
        <v>283</v>
      </c>
      <c r="I1" s="26" t="s">
        <v>284</v>
      </c>
      <c r="J1" s="26" t="s">
        <v>285</v>
      </c>
      <c r="K1" s="26" t="s">
        <v>254</v>
      </c>
      <c r="L1" s="26" t="s">
        <v>299</v>
      </c>
      <c r="M1" s="24" t="s">
        <v>288</v>
      </c>
    </row>
    <row r="2" customFormat="false" ht="12.8" hidden="false" customHeight="false" outlineLevel="0" collapsed="false">
      <c r="A2" s="0" t="n">
        <v>1</v>
      </c>
      <c r="B2" s="0" t="str">
        <f aca="false">table_ord1!B2</f>
        <v>Y1PRF_STG_BW</v>
      </c>
      <c r="C2" s="15" t="n">
        <f aca="false">table_ord1!C2</f>
        <v>1.75437367248615</v>
      </c>
      <c r="D2" s="15" t="n">
        <f aca="false">table_ord1!E2</f>
        <v>947.279654200242</v>
      </c>
      <c r="E2" s="15" t="n">
        <f aca="false">table_ord1!F2</f>
        <v>956.906531189299</v>
      </c>
      <c r="F2" s="13" t="n">
        <f aca="false">table_ord1!D2</f>
        <v>82</v>
      </c>
      <c r="G2" s="15" t="n">
        <f aca="false">table_ord1!H2</f>
        <v>918.96072697253</v>
      </c>
      <c r="H2" s="15" t="n">
        <f aca="false">table_ord1!J2</f>
        <v>43.3668291761232</v>
      </c>
      <c r="I2" s="15" t="n">
        <f aca="false">table_ord1!I2</f>
        <v>0.0683352879167039</v>
      </c>
      <c r="J2" s="15" t="n">
        <f aca="false">table_ord1!K2</f>
        <v>0.034460183950811</v>
      </c>
      <c r="K2" s="15" t="n">
        <f aca="false">table_ord1!M2</f>
        <v>0.0522776782051882</v>
      </c>
      <c r="L2" s="13" t="str">
        <f aca="false">IF(K2&lt;=0.01,"**", IF(K2&lt;=0.05,"*","NS"))</f>
        <v>NS</v>
      </c>
      <c r="M2" s="13" t="str">
        <f aca="false">IF(I2&gt;0, "Positive", "Negative")</f>
        <v>Positive</v>
      </c>
    </row>
    <row r="3" customFormat="false" ht="12.8" hidden="false" customHeight="false" outlineLevel="0" collapsed="false">
      <c r="A3" s="0" t="n">
        <v>2</v>
      </c>
      <c r="B3" s="0" t="str">
        <f aca="false">table_ord1!B3</f>
        <v>Y2PRF_STG_ADG</v>
      </c>
      <c r="C3" s="15" t="n">
        <f aca="false">table_ord1!C3</f>
        <v>1.90307774261281</v>
      </c>
      <c r="D3" s="15" t="n">
        <f aca="false">table_ord1!E3</f>
        <v>448.758336081928</v>
      </c>
      <c r="E3" s="15" t="n">
        <f aca="false">table_ord1!F3</f>
        <v>458.385213070985</v>
      </c>
      <c r="F3" s="13" t="n">
        <f aca="false">table_ord1!D3</f>
        <v>82</v>
      </c>
      <c r="G3" s="15" t="n">
        <f aca="false">table_ord1!H3</f>
        <v>38.788005874855</v>
      </c>
      <c r="H3" s="15" t="n">
        <f aca="false">table_ord1!J3</f>
        <v>1.87281152357352</v>
      </c>
      <c r="I3" s="15" t="n">
        <f aca="false">table_ord1!I3</f>
        <v>0.00317935258828351</v>
      </c>
      <c r="J3" s="15" t="n">
        <f aca="false">table_ord1!K3</f>
        <v>0.00172343345894837</v>
      </c>
      <c r="K3" s="15" t="n">
        <f aca="false">table_ord1!M3</f>
        <v>0.0703607288163878</v>
      </c>
      <c r="L3" s="13" t="str">
        <f aca="false">IF(K3&lt;=0.01,"**", IF(K3&lt;=0.05,"*","NS"))</f>
        <v>NS</v>
      </c>
      <c r="M3" s="13" t="str">
        <f aca="false">IF(I3&gt;0, "Positive", "Negative")</f>
        <v>Positive</v>
      </c>
    </row>
    <row r="4" customFormat="false" ht="12.8" hidden="false" customHeight="false" outlineLevel="0" collapsed="false">
      <c r="A4" s="0" t="n">
        <v>3</v>
      </c>
      <c r="B4" s="0" t="str">
        <f aca="false">table_ord1!B4</f>
        <v>Y3PRF_STG_DFI</v>
      </c>
      <c r="C4" s="15" t="n">
        <f aca="false">table_ord1!C4</f>
        <v>1.75121150981667</v>
      </c>
      <c r="D4" s="15" t="n">
        <f aca="false">table_ord1!E4</f>
        <v>448.821650712465</v>
      </c>
      <c r="E4" s="15" t="n">
        <f aca="false">table_ord1!F4</f>
        <v>458.448527701522</v>
      </c>
      <c r="F4" s="13" t="n">
        <f aca="false">table_ord1!D4</f>
        <v>82</v>
      </c>
      <c r="G4" s="15" t="n">
        <f aca="false">table_ord1!H4</f>
        <v>57.1041924224601</v>
      </c>
      <c r="H4" s="15" t="n">
        <f aca="false">table_ord1!J4</f>
        <v>2.66473803154276</v>
      </c>
      <c r="I4" s="15" t="n">
        <f aca="false">table_ord1!I4</f>
        <v>0.00039161399116227</v>
      </c>
      <c r="J4" s="15" t="n">
        <f aca="false">table_ord1!K4</f>
        <v>0.00147973896106043</v>
      </c>
      <c r="K4" s="15" t="n">
        <f aca="false">table_ord1!M4</f>
        <v>0.792250195351467</v>
      </c>
      <c r="L4" s="13" t="str">
        <f aca="false">IF(K4&lt;=0.01,"**", IF(K4&lt;=0.05,"*","NS"))</f>
        <v>NS</v>
      </c>
      <c r="M4" s="13" t="str">
        <f aca="false">IF(I4&gt;0, "Positive", "Negative")</f>
        <v>Positive</v>
      </c>
    </row>
    <row r="5" customFormat="false" ht="12.8" hidden="false" customHeight="false" outlineLevel="0" collapsed="false">
      <c r="A5" s="0" t="n">
        <v>4</v>
      </c>
      <c r="B5" s="0" t="str">
        <f aca="false">table_ord1!B5</f>
        <v>Y4PRF_STG_FCR</v>
      </c>
      <c r="C5" s="15" t="n">
        <f aca="false">table_ord1!C5</f>
        <v>1.62864176420449</v>
      </c>
      <c r="D5" s="15" t="n">
        <f aca="false">table_ord1!E5</f>
        <v>-112.999181622778</v>
      </c>
      <c r="E5" s="15" t="n">
        <f aca="false">table_ord1!F5</f>
        <v>-103.372304633721</v>
      </c>
      <c r="F5" s="13" t="n">
        <f aca="false">table_ord1!D5</f>
        <v>82</v>
      </c>
      <c r="G5" s="15" t="n">
        <f aca="false">table_ord1!H5</f>
        <v>1.50801792397581</v>
      </c>
      <c r="H5" s="15" t="n">
        <f aca="false">table_ord1!J5</f>
        <v>0.0387792045307929</v>
      </c>
      <c r="I5" s="15" t="n">
        <f aca="false">table_ord1!I5</f>
        <v>-0.000128633944716167</v>
      </c>
      <c r="J5" s="15" t="n">
        <f aca="false">table_ord1!K5</f>
        <v>6.78667233951456E-005</v>
      </c>
      <c r="K5" s="15" t="n">
        <f aca="false">table_ord1!M5</f>
        <v>0.0632063629429478</v>
      </c>
      <c r="L5" s="13" t="str">
        <f aca="false">IF(K5&lt;=0.01,"**", IF(K5&lt;=0.05,"*","NS"))</f>
        <v>NS</v>
      </c>
      <c r="M5" s="13" t="str">
        <f aca="false">IF(I5&gt;0, "Positive", "Negative")</f>
        <v>Negative</v>
      </c>
    </row>
    <row r="6" customFormat="false" ht="12.8" hidden="false" customHeight="false" outlineLevel="0" collapsed="false">
      <c r="A6" s="0" t="n">
        <v>5</v>
      </c>
      <c r="B6" s="0" t="str">
        <f aca="false">table_ord1!B6</f>
        <v>Y5PRF_FNS_BW</v>
      </c>
      <c r="C6" s="15" t="n">
        <f aca="false">table_ord1!C6</f>
        <v>1.49819236368832</v>
      </c>
      <c r="D6" s="15" t="n">
        <f aca="false">table_ord1!E6</f>
        <v>944.718240290108</v>
      </c>
      <c r="E6" s="15" t="n">
        <f aca="false">table_ord1!F6</f>
        <v>953.880078054702</v>
      </c>
      <c r="F6" s="13" t="n">
        <f aca="false">table_ord1!D6</f>
        <v>73</v>
      </c>
      <c r="G6" s="15" t="n">
        <f aca="false">table_ord1!H6</f>
        <v>2126.04993281611</v>
      </c>
      <c r="H6" s="15" t="n">
        <f aca="false">table_ord1!J6</f>
        <v>97.6243289778656</v>
      </c>
      <c r="I6" s="15" t="n">
        <f aca="false">table_ord1!I6</f>
        <v>0.246985719073282</v>
      </c>
      <c r="J6" s="15" t="n">
        <f aca="false">table_ord1!K6</f>
        <v>0.0675995379725955</v>
      </c>
      <c r="K6" s="15" t="n">
        <f aca="false">table_ord1!M6</f>
        <v>0.00061945149418038</v>
      </c>
      <c r="L6" s="13" t="str">
        <f aca="false">IF(K6&lt;=0.01,"**", IF(K6&lt;=0.05,"*","NS"))</f>
        <v>**</v>
      </c>
      <c r="M6" s="13" t="str">
        <f aca="false">IF(I6&gt;0, "Positive", "Negative")</f>
        <v>Positive</v>
      </c>
    </row>
    <row r="7" customFormat="false" ht="12.8" hidden="false" customHeight="false" outlineLevel="0" collapsed="false">
      <c r="A7" s="0" t="n">
        <v>6</v>
      </c>
      <c r="B7" s="0" t="str">
        <f aca="false">table_ord1!B7</f>
        <v>Y6PRF_FNS_ADG</v>
      </c>
      <c r="C7" s="15" t="n">
        <f aca="false">table_ord1!C7</f>
        <v>1.35814966182904</v>
      </c>
      <c r="D7" s="15" t="n">
        <f aca="false">table_ord1!E7</f>
        <v>455.134838190404</v>
      </c>
      <c r="E7" s="15" t="n">
        <f aca="false">table_ord1!F7</f>
        <v>464.296675954998</v>
      </c>
      <c r="F7" s="13" t="n">
        <f aca="false">table_ord1!D7</f>
        <v>73</v>
      </c>
      <c r="G7" s="15" t="n">
        <f aca="false">table_ord1!H7</f>
        <v>71.5820356802593</v>
      </c>
      <c r="H7" s="15" t="n">
        <f aca="false">table_ord1!J7</f>
        <v>2.55817546498052</v>
      </c>
      <c r="I7" s="15" t="n">
        <f aca="false">table_ord1!I7</f>
        <v>0.00941955218722345</v>
      </c>
      <c r="J7" s="15" t="n">
        <f aca="false">table_ord1!K7</f>
        <v>0.00267295999985321</v>
      </c>
      <c r="K7" s="15" t="n">
        <f aca="false">table_ord1!M7</f>
        <v>0.000919132197599056</v>
      </c>
      <c r="L7" s="13" t="str">
        <f aca="false">IF(K7&lt;=0.01,"**", IF(K7&lt;=0.05,"*","NS"))</f>
        <v>**</v>
      </c>
      <c r="M7" s="13" t="str">
        <f aca="false">IF(I7&gt;0, "Positive", "Negative")</f>
        <v>Positive</v>
      </c>
    </row>
    <row r="8" customFormat="false" ht="12.8" hidden="false" customHeight="false" outlineLevel="0" collapsed="false">
      <c r="A8" s="0" t="n">
        <v>7</v>
      </c>
      <c r="B8" s="0" t="str">
        <f aca="false">table_ord1!B8</f>
        <v>Y7PRF_FNS_DFI</v>
      </c>
      <c r="C8" s="15" t="n">
        <f aca="false">table_ord1!C8</f>
        <v>1.68117089282712</v>
      </c>
      <c r="D8" s="15" t="n">
        <f aca="false">table_ord1!E8</f>
        <v>486.108400489697</v>
      </c>
      <c r="E8" s="15" t="n">
        <f aca="false">table_ord1!F8</f>
        <v>495.270238254291</v>
      </c>
      <c r="F8" s="13" t="n">
        <f aca="false">table_ord1!D8</f>
        <v>73</v>
      </c>
      <c r="G8" s="15" t="n">
        <f aca="false">table_ord1!H8</f>
        <v>150.155582021423</v>
      </c>
      <c r="H8" s="15" t="n">
        <f aca="false">table_ord1!J8</f>
        <v>4.27427258120475</v>
      </c>
      <c r="I8" s="15" t="n">
        <f aca="false">table_ord1!I8</f>
        <v>0.00270181328574126</v>
      </c>
      <c r="J8" s="15" t="n">
        <f aca="false">table_ord1!K8</f>
        <v>0.002906713967928</v>
      </c>
      <c r="K8" s="15" t="n">
        <f aca="false">table_ord1!M8</f>
        <v>0.35709199232397</v>
      </c>
      <c r="L8" s="13" t="str">
        <f aca="false">IF(K8&lt;=0.01,"**", IF(K8&lt;=0.05,"*","NS"))</f>
        <v>NS</v>
      </c>
      <c r="M8" s="13" t="str">
        <f aca="false">IF(I8&gt;0, "Positive", "Negative")</f>
        <v>Positive</v>
      </c>
    </row>
    <row r="9" customFormat="false" ht="12.8" hidden="false" customHeight="false" outlineLevel="0" collapsed="false">
      <c r="A9" s="0" t="n">
        <v>8</v>
      </c>
      <c r="B9" s="0" t="str">
        <f aca="false">table_ord1!B9</f>
        <v>Y8PRF_FNS_FCR</v>
      </c>
      <c r="C9" s="15" t="n">
        <f aca="false">table_ord1!C9</f>
        <v>1.90494031906165</v>
      </c>
      <c r="D9" s="15" t="n">
        <f aca="false">table_ord1!E9</f>
        <v>-38.4838722996466</v>
      </c>
      <c r="E9" s="15" t="n">
        <f aca="false">table_ord1!F9</f>
        <v>-29.322034535053</v>
      </c>
      <c r="F9" s="13" t="n">
        <f aca="false">table_ord1!D9</f>
        <v>73</v>
      </c>
      <c r="G9" s="15" t="n">
        <f aca="false">table_ord1!H9</f>
        <v>2.12033525207988</v>
      </c>
      <c r="H9" s="15" t="n">
        <f aca="false">table_ord1!J9</f>
        <v>0.0654422357085873</v>
      </c>
      <c r="I9" s="15" t="n">
        <f aca="false">table_ord1!I9</f>
        <v>-0.000304696439428411</v>
      </c>
      <c r="J9" s="15" t="n">
        <f aca="false">table_ord1!K9</f>
        <v>0.000102428467685229</v>
      </c>
      <c r="K9" s="15" t="n">
        <f aca="false">table_ord1!M9</f>
        <v>0.00450632805185527</v>
      </c>
      <c r="L9" s="13" t="str">
        <f aca="false">IF(K9&lt;=0.01,"**", IF(K9&lt;=0.05,"*","NS"))</f>
        <v>**</v>
      </c>
      <c r="M9" s="13" t="str">
        <f aca="false">IF(I9&gt;0, "Positive", "Negative")</f>
        <v>Negative</v>
      </c>
    </row>
    <row r="10" customFormat="false" ht="12.8" hidden="false" customHeight="false" outlineLevel="0" collapsed="false">
      <c r="A10" s="0" t="n">
        <v>9</v>
      </c>
      <c r="B10" s="0" t="str">
        <f aca="false">table_ord1!B10</f>
        <v>Y9PRF_TTL_BW</v>
      </c>
      <c r="C10" s="15" t="n">
        <f aca="false">table_ord1!C10</f>
        <v>1.57685745232733</v>
      </c>
      <c r="D10" s="15" t="n">
        <f aca="false">table_ord1!E10</f>
        <v>1354.4262974186</v>
      </c>
      <c r="E10" s="15" t="n">
        <f aca="false">table_ord1!F10</f>
        <v>1364.88677948597</v>
      </c>
      <c r="F10" s="13" t="n">
        <f aca="false">table_ord1!D10</f>
        <v>101</v>
      </c>
      <c r="G10" s="15" t="n">
        <f aca="false">table_ord1!H10</f>
        <v>1774.22086455798</v>
      </c>
      <c r="H10" s="15" t="n">
        <f aca="false">table_ord1!J10</f>
        <v>114.948833697207</v>
      </c>
      <c r="I10" s="15" t="n">
        <f aca="false">table_ord1!I10</f>
        <v>0.313221958994005</v>
      </c>
      <c r="J10" s="15" t="n">
        <f aca="false">table_ord1!K10</f>
        <v>0.0708567843622189</v>
      </c>
      <c r="K10" s="15" t="n">
        <f aca="false">table_ord1!M10</f>
        <v>3.75781554209767E-005</v>
      </c>
      <c r="L10" s="13" t="str">
        <f aca="false">IF(K10&lt;=0.01,"**", IF(K10&lt;=0.05,"*","NS"))</f>
        <v>**</v>
      </c>
      <c r="M10" s="13" t="str">
        <f aca="false">IF(I10&gt;0, "Positive", "Negative")</f>
        <v>Positive</v>
      </c>
    </row>
    <row r="11" customFormat="false" ht="12.8" hidden="false" customHeight="false" outlineLevel="0" collapsed="false">
      <c r="A11" s="0" t="n">
        <v>10</v>
      </c>
      <c r="B11" s="0" t="str">
        <f aca="false">table_ord1!B11</f>
        <v>Y10PRF_TTL_ADG</v>
      </c>
      <c r="C11" s="15" t="n">
        <f aca="false">table_ord1!C11</f>
        <v>1.40098487903939</v>
      </c>
      <c r="D11" s="15" t="n">
        <f aca="false">table_ord1!E11</f>
        <v>673.586253242657</v>
      </c>
      <c r="E11" s="15" t="n">
        <f aca="false">table_ord1!F11</f>
        <v>684.240009619105</v>
      </c>
      <c r="F11" s="13" t="n">
        <f aca="false">table_ord1!D11</f>
        <v>106</v>
      </c>
      <c r="G11" s="15" t="n">
        <f aca="false">table_ord1!H11</f>
        <v>54.882954498024</v>
      </c>
      <c r="H11" s="15" t="n">
        <f aca="false">table_ord1!J11</f>
        <v>4.41671660090962</v>
      </c>
      <c r="I11" s="15" t="n">
        <f aca="false">table_ord1!I11</f>
        <v>0.0112371982354106</v>
      </c>
      <c r="J11" s="15" t="n">
        <f aca="false">table_ord1!K11</f>
        <v>0.00182674614663127</v>
      </c>
      <c r="K11" s="15" t="n">
        <f aca="false">table_ord1!M11</f>
        <v>4.22421811591489E-008</v>
      </c>
      <c r="L11" s="13" t="str">
        <f aca="false">IF(K11&lt;=0.01,"**", IF(K11&lt;=0.05,"*","NS"))</f>
        <v>**</v>
      </c>
      <c r="M11" s="13" t="str">
        <f aca="false">IF(I11&gt;0, "Positive", "Negative")</f>
        <v>Positive</v>
      </c>
    </row>
    <row r="12" customFormat="false" ht="12.8" hidden="false" customHeight="false" outlineLevel="0" collapsed="false">
      <c r="A12" s="0" t="n">
        <v>11</v>
      </c>
      <c r="B12" s="0" t="str">
        <f aca="false">table_ord1!B12</f>
        <v>Y11PRF_TTL_DFI</v>
      </c>
      <c r="C12" s="15" t="n">
        <f aca="false">table_ord1!C12</f>
        <v>1.77372808436944</v>
      </c>
      <c r="D12" s="15" t="n">
        <f aca="false">table_ord1!E12</f>
        <v>676.992018818024</v>
      </c>
      <c r="E12" s="15" t="n">
        <f aca="false">table_ord1!F12</f>
        <v>687.56958241459</v>
      </c>
      <c r="F12" s="13" t="n">
        <f aca="false">table_ord1!D12</f>
        <v>104</v>
      </c>
      <c r="G12" s="15" t="n">
        <f aca="false">table_ord1!H12</f>
        <v>102.086113616545</v>
      </c>
      <c r="H12" s="15" t="n">
        <f aca="false">table_ord1!J12</f>
        <v>8.76981785981198</v>
      </c>
      <c r="I12" s="15" t="n">
        <f aca="false">table_ord1!I12</f>
        <v>0.00278534904052324</v>
      </c>
      <c r="J12" s="15" t="n">
        <f aca="false">table_ord1!K12</f>
        <v>0.00151598110344155</v>
      </c>
      <c r="K12" s="15" t="n">
        <f aca="false">table_ord1!M12</f>
        <v>0.070468186811879</v>
      </c>
      <c r="L12" s="13" t="str">
        <f aca="false">IF(K12&lt;=0.01,"**", IF(K12&lt;=0.05,"*","NS"))</f>
        <v>NS</v>
      </c>
      <c r="M12" s="13" t="str">
        <f aca="false">IF(I12&gt;0, "Positive", "Negative")</f>
        <v>Positive</v>
      </c>
    </row>
    <row r="13" customFormat="false" ht="12.8" hidden="false" customHeight="false" outlineLevel="0" collapsed="false">
      <c r="A13" s="0" t="n">
        <v>12</v>
      </c>
      <c r="B13" s="0" t="str">
        <f aca="false">table_ord1!B13</f>
        <v>Y12PRF_TTL_FCR</v>
      </c>
      <c r="C13" s="15" t="n">
        <f aca="false">table_ord1!C13</f>
        <v>1.58817855792568</v>
      </c>
      <c r="D13" s="15" t="n">
        <f aca="false">table_ord1!E13</f>
        <v>-91.5930666089505</v>
      </c>
      <c r="E13" s="15" t="n">
        <f aca="false">table_ord1!F13</f>
        <v>-81.015503012385</v>
      </c>
      <c r="F13" s="13" t="n">
        <f aca="false">table_ord1!D13</f>
        <v>104</v>
      </c>
      <c r="G13" s="15" t="n">
        <f aca="false">table_ord1!H13</f>
        <v>1.88495504876741</v>
      </c>
      <c r="H13" s="15" t="n">
        <f aca="false">table_ord1!J13</f>
        <v>0.057878052974938</v>
      </c>
      <c r="I13" s="15" t="n">
        <f aca="false">table_ord1!I13</f>
        <v>-0.0003135353846685</v>
      </c>
      <c r="J13" s="15" t="n">
        <f aca="false">table_ord1!K13</f>
        <v>7.14080725353751E-005</v>
      </c>
      <c r="K13" s="15" t="n">
        <f aca="false">table_ord1!M13</f>
        <v>3.98005033304467E-005</v>
      </c>
      <c r="L13" s="13" t="str">
        <f aca="false">IF(K13&lt;=0.01,"**", IF(K13&lt;=0.05,"*","NS"))</f>
        <v>**</v>
      </c>
      <c r="M13" s="13" t="str">
        <f aca="false">IF(I13&gt;0, "Positive", "Negative")</f>
        <v>Negative</v>
      </c>
    </row>
    <row r="14" customFormat="false" ht="12.8" hidden="false" customHeight="false" outlineLevel="0" collapsed="false">
      <c r="A14" s="0" t="n">
        <v>13</v>
      </c>
      <c r="B14" s="0" t="str">
        <f aca="false">table_ord1!B14</f>
        <v>Y13PRF_TTL_MRT</v>
      </c>
      <c r="C14" s="15" t="n">
        <f aca="false">table_ord1!C14</f>
        <v>1.07637429344935</v>
      </c>
      <c r="D14" s="15" t="n">
        <f aca="false">table_ord1!E14</f>
        <v>122.663064205167</v>
      </c>
      <c r="E14" s="15" t="n">
        <f aca="false">table_ord1!F14</f>
        <v>125.995917581392</v>
      </c>
      <c r="F14" s="13" t="n">
        <f aca="false">table_ord1!D14</f>
        <v>17</v>
      </c>
      <c r="G14" s="15" t="n">
        <f aca="false">table_ord1!H14</f>
        <v>12.169819050915</v>
      </c>
      <c r="H14" s="15" t="n">
        <f aca="false">table_ord1!J14</f>
        <v>4.55679767712257</v>
      </c>
      <c r="I14" s="15" t="n">
        <f aca="false">table_ord1!I14</f>
        <v>-0.0450042822940311</v>
      </c>
      <c r="J14" s="15" t="n">
        <f aca="false">table_ord1!K14</f>
        <v>0.0156836457571598</v>
      </c>
      <c r="K14" s="15" t="n">
        <f aca="false">table_ord1!M14</f>
        <v>0.0166829182892223</v>
      </c>
      <c r="L14" s="13" t="str">
        <f aca="false">IF(K14&lt;=0.01,"**", IF(K14&lt;=0.05,"*","NS"))</f>
        <v>*</v>
      </c>
      <c r="M14" s="13" t="str">
        <f aca="false">IF(I14&gt;0, "Positive", "Negative")</f>
        <v>Negative</v>
      </c>
    </row>
    <row r="15" customFormat="false" ht="12.8" hidden="false" customHeight="false" outlineLevel="0" collapsed="false">
      <c r="A15" s="0" t="n">
        <v>14</v>
      </c>
      <c r="B15" s="0" t="str">
        <f aca="false">table_ord1!B15</f>
        <v>Y14PRF_TTL_FETPDS</v>
      </c>
      <c r="C15" s="15" t="n">
        <f aca="false">table_ord1!C15</f>
        <v>0.775325160267375</v>
      </c>
      <c r="D15" s="15" t="n">
        <f aca="false">table_ord1!E15</f>
        <v>26.3314435571193</v>
      </c>
      <c r="E15" s="15" t="n">
        <f aca="false">table_ord1!F15</f>
        <v>25.4984814340315</v>
      </c>
      <c r="F15" s="13" t="n">
        <f aca="false">table_ord1!D15</f>
        <v>6</v>
      </c>
      <c r="G15" s="15" t="n">
        <f aca="false">table_ord1!H15</f>
        <v>2.98606918579381</v>
      </c>
      <c r="H15" s="15" t="n">
        <f aca="false">table_ord1!J15</f>
        <v>1.62343487031775</v>
      </c>
      <c r="I15" s="15" t="n">
        <f aca="false">table_ord1!I15</f>
        <v>-0.00321912526082471</v>
      </c>
      <c r="J15" s="15" t="n">
        <f aca="false">table_ord1!K15</f>
        <v>0.00233037432101713</v>
      </c>
      <c r="K15" s="15" t="n">
        <f aca="false">table_ord1!M15</f>
        <v>0.301247007942723</v>
      </c>
      <c r="L15" s="13" t="str">
        <f aca="false">IF(K15&lt;=0.01,"**", IF(K15&lt;=0.05,"*","NS"))</f>
        <v>NS</v>
      </c>
      <c r="M15" s="13" t="str">
        <f aca="false">IF(I15&gt;0, "Positive", "Negative")</f>
        <v>Negative</v>
      </c>
    </row>
    <row r="16" customFormat="false" ht="12.8" hidden="false" customHeight="false" outlineLevel="0" collapsed="false">
      <c r="A16" s="0" t="n">
        <v>15</v>
      </c>
      <c r="B16" s="0" t="str">
        <f aca="false">table_ord1!B16</f>
        <v>Y15PRF_STG_PER</v>
      </c>
      <c r="C16" s="15" t="n">
        <f aca="false">table_ord1!C16</f>
        <v>0.941137130495501</v>
      </c>
      <c r="D16" s="15" t="n">
        <f aca="false">table_ord1!E16</f>
        <v>-5.76781418871049</v>
      </c>
      <c r="E16" s="15" t="n">
        <f aca="false">table_ord1!F16</f>
        <v>-8.22263674423092</v>
      </c>
      <c r="F16" s="13" t="n">
        <f aca="false">table_ord1!D16</f>
        <v>4</v>
      </c>
      <c r="G16" s="15" t="n">
        <f aca="false">table_ord1!H16</f>
        <v>3.1498717948718</v>
      </c>
      <c r="H16" s="15" t="n">
        <f aca="false">table_ord1!J16</f>
        <v>0.0573673899068538</v>
      </c>
      <c r="I16" s="15" t="n">
        <f aca="false">table_ord1!I16</f>
        <v>0.00135897435897435</v>
      </c>
      <c r="J16" s="15" t="n">
        <f aca="false">table_ord1!K16</f>
        <v>0.000693138153380173</v>
      </c>
      <c r="K16" s="15" t="n">
        <f aca="false">table_ord1!M16</f>
        <v>0.1889707704447</v>
      </c>
      <c r="L16" s="13" t="str">
        <f aca="false">IF(K16&lt;=0.01,"**", IF(K16&lt;=0.05,"*","NS"))</f>
        <v>NS</v>
      </c>
      <c r="M16" s="13" t="str">
        <f aca="false">IF(I16&gt;0, "Positive", "Negative")</f>
        <v>Positive</v>
      </c>
    </row>
    <row r="17" customFormat="false" ht="12.8" hidden="false" customHeight="false" outlineLevel="0" collapsed="false">
      <c r="A17" s="0" t="n">
        <v>16</v>
      </c>
      <c r="B17" s="0" t="str">
        <f aca="false">table_ord1!B17</f>
        <v>Y16PRF_STG_EPEF</v>
      </c>
      <c r="C17" s="15" t="n">
        <f aca="false">table_ord1!C17</f>
        <v>0.942286258441636</v>
      </c>
      <c r="D17" s="15" t="n">
        <f aca="false">table_ord1!E17</f>
        <v>36.2427184367719</v>
      </c>
      <c r="E17" s="15" t="n">
        <f aca="false">table_ord1!F17</f>
        <v>33.7878958812514</v>
      </c>
      <c r="F17" s="13" t="n">
        <f aca="false">table_ord1!D17</f>
        <v>4</v>
      </c>
      <c r="G17" s="15" t="n">
        <f aca="false">table_ord1!H17</f>
        <v>267.111602564102</v>
      </c>
      <c r="H17" s="15" t="n">
        <f aca="false">table_ord1!J17</f>
        <v>10.946692118589</v>
      </c>
      <c r="I17" s="15" t="n">
        <f aca="false">table_ord1!I17</f>
        <v>0.217012820512822</v>
      </c>
      <c r="J17" s="15" t="n">
        <f aca="false">table_ord1!K17</f>
        <v>0.132262771114723</v>
      </c>
      <c r="K17" s="15" t="n">
        <f aca="false">table_ord1!M17</f>
        <v>0.242534436332615</v>
      </c>
      <c r="L17" s="13" t="str">
        <f aca="false">IF(K17&lt;=0.01,"**", IF(K17&lt;=0.05,"*","NS"))</f>
        <v>NS</v>
      </c>
      <c r="M17" s="13" t="str">
        <f aca="false">IF(I17&gt;0, "Positive", "Negative")</f>
        <v>Positive</v>
      </c>
    </row>
    <row r="18" customFormat="false" ht="12.8" hidden="false" customHeight="false" outlineLevel="0" collapsed="false">
      <c r="A18" s="0" t="n">
        <v>17</v>
      </c>
      <c r="B18" s="0" t="str">
        <f aca="false">table_ord1!B18</f>
        <v>Y17PRF_STG_EBI</v>
      </c>
      <c r="C18" s="15" t="n">
        <f aca="false">table_ord1!C18</f>
        <v>0.9417954724421</v>
      </c>
      <c r="D18" s="15" t="n">
        <f aca="false">table_ord1!E18</f>
        <v>31.4321301812478</v>
      </c>
      <c r="E18" s="15" t="n">
        <f aca="false">table_ord1!F18</f>
        <v>28.9773076257273</v>
      </c>
      <c r="F18" s="13" t="n">
        <f aca="false">table_ord1!D18</f>
        <v>4</v>
      </c>
      <c r="G18" s="15" t="n">
        <f aca="false">table_ord1!H18</f>
        <v>255.626538461538</v>
      </c>
      <c r="H18" s="15" t="n">
        <f aca="false">table_ord1!J18</f>
        <v>5.99972592523446</v>
      </c>
      <c r="I18" s="15" t="n">
        <f aca="false">table_ord1!I18</f>
        <v>0.455192307692309</v>
      </c>
      <c r="J18" s="15" t="n">
        <f aca="false">table_ord1!K18</f>
        <v>0.072491339685431</v>
      </c>
      <c r="K18" s="15" t="n">
        <f aca="false">table_ord1!M18</f>
        <v>0.0244361480333954</v>
      </c>
      <c r="L18" s="13" t="str">
        <f aca="false">IF(K18&lt;=0.01,"**", IF(K18&lt;=0.05,"*","NS"))</f>
        <v>*</v>
      </c>
      <c r="M18" s="13" t="str">
        <f aca="false">IF(I18&gt;0, "Positive", "Negative")</f>
        <v>Positive</v>
      </c>
    </row>
    <row r="19" customFormat="false" ht="12.8" hidden="false" customHeight="false" outlineLevel="0" collapsed="false">
      <c r="A19" s="0" t="n">
        <v>18</v>
      </c>
      <c r="B19" s="0" t="str">
        <f aca="false">table_ord1!B19</f>
        <v>Y18PRF_FNS_PER</v>
      </c>
      <c r="C19" s="15" t="n">
        <f aca="false">table_ord1!C19</f>
        <v>0.945369119897716</v>
      </c>
      <c r="D19" s="15" t="n">
        <f aca="false">table_ord1!E19</f>
        <v>-5.03807183518748</v>
      </c>
      <c r="E19" s="15" t="n">
        <f aca="false">table_ord1!F19</f>
        <v>-7.49289439070791</v>
      </c>
      <c r="F19" s="13" t="n">
        <f aca="false">table_ord1!D19</f>
        <v>4</v>
      </c>
      <c r="G19" s="15" t="n">
        <f aca="false">table_ord1!H19</f>
        <v>2.99179487179487</v>
      </c>
      <c r="H19" s="15" t="n">
        <f aca="false">table_ord1!J19</f>
        <v>0.0628464101701452</v>
      </c>
      <c r="I19" s="15" t="n">
        <f aca="false">table_ord1!I19</f>
        <v>0.000974358974358963</v>
      </c>
      <c r="J19" s="15" t="n">
        <f aca="false">table_ord1!K19</f>
        <v>0.000759338097177478</v>
      </c>
      <c r="K19" s="15" t="n">
        <f aca="false">table_ord1!M19</f>
        <v>0.32803853709475</v>
      </c>
      <c r="L19" s="13" t="str">
        <f aca="false">IF(K19&lt;=0.01,"**", IF(K19&lt;=0.05,"*","NS"))</f>
        <v>NS</v>
      </c>
      <c r="M19" s="13" t="str">
        <f aca="false">IF(I19&gt;0, "Positive", "Negative")</f>
        <v>Positive</v>
      </c>
    </row>
    <row r="20" customFormat="false" ht="12.8" hidden="false" customHeight="false" outlineLevel="0" collapsed="false">
      <c r="A20" s="0" t="n">
        <v>19</v>
      </c>
      <c r="B20" s="0" t="str">
        <f aca="false">table_ord1!B20</f>
        <v>Y19PRF_FNS_EPEF</v>
      </c>
      <c r="C20" s="15" t="n">
        <f aca="false">table_ord1!C20</f>
        <v>0.947127230351928</v>
      </c>
      <c r="D20" s="15" t="n">
        <f aca="false">table_ord1!E20</f>
        <v>39.1655097062245</v>
      </c>
      <c r="E20" s="15" t="n">
        <f aca="false">table_ord1!F20</f>
        <v>36.710687150704</v>
      </c>
      <c r="F20" s="13" t="n">
        <f aca="false">table_ord1!D20</f>
        <v>4</v>
      </c>
      <c r="G20" s="15" t="n">
        <f aca="false">table_ord1!H20</f>
        <v>294.640641025641</v>
      </c>
      <c r="H20" s="15" t="n">
        <f aca="false">table_ord1!J20</f>
        <v>15.7743661929831</v>
      </c>
      <c r="I20" s="15" t="n">
        <f aca="false">table_ord1!I20</f>
        <v>0.415205128205127</v>
      </c>
      <c r="J20" s="15" t="n">
        <f aca="false">table_ord1!K20</f>
        <v>0.190592862451929</v>
      </c>
      <c r="K20" s="15" t="n">
        <f aca="false">table_ord1!M20</f>
        <v>0.161238691086129</v>
      </c>
      <c r="L20" s="13" t="str">
        <f aca="false">IF(K20&lt;=0.01,"**", IF(K20&lt;=0.05,"*","NS"))</f>
        <v>NS</v>
      </c>
      <c r="M20" s="13" t="str">
        <f aca="false">IF(I20&gt;0, "Positive", "Negative")</f>
        <v>Positive</v>
      </c>
    </row>
    <row r="21" customFormat="false" ht="12.8" hidden="false" customHeight="false" outlineLevel="0" collapsed="false">
      <c r="A21" s="0" t="n">
        <v>20</v>
      </c>
      <c r="B21" s="0" t="str">
        <f aca="false">table_ord1!B21</f>
        <v>Y20PRF_FNS_EBI</v>
      </c>
      <c r="C21" s="15" t="n">
        <f aca="false">table_ord1!C21</f>
        <v>0.947137380485726</v>
      </c>
      <c r="D21" s="15" t="n">
        <f aca="false">table_ord1!E21</f>
        <v>39.0047878612239</v>
      </c>
      <c r="E21" s="15" t="n">
        <f aca="false">table_ord1!F21</f>
        <v>36.5499653057034</v>
      </c>
      <c r="F21" s="13" t="n">
        <f aca="false">table_ord1!D21</f>
        <v>4</v>
      </c>
      <c r="G21" s="15" t="n">
        <f aca="false">table_ord1!H21</f>
        <v>288.087948717949</v>
      </c>
      <c r="H21" s="15" t="n">
        <f aca="false">table_ord1!J21</f>
        <v>15.4606177304941</v>
      </c>
      <c r="I21" s="15" t="n">
        <f aca="false">table_ord1!I21</f>
        <v>0.405743589743589</v>
      </c>
      <c r="J21" s="15" t="n">
        <f aca="false">table_ord1!K21</f>
        <v>0.186802014892548</v>
      </c>
      <c r="K21" s="15" t="n">
        <f aca="false">table_ord1!M21</f>
        <v>0.161976241018068</v>
      </c>
      <c r="L21" s="13" t="str">
        <f aca="false">IF(K21&lt;=0.01,"**", IF(K21&lt;=0.05,"*","NS"))</f>
        <v>NS</v>
      </c>
      <c r="M21" s="13" t="str">
        <f aca="false">IF(I21&gt;0, "Positive", "Negative")</f>
        <v>Positive</v>
      </c>
    </row>
    <row r="22" customFormat="false" ht="12.8" hidden="false" customHeight="false" outlineLevel="0" collapsed="false">
      <c r="A22" s="0" t="n">
        <v>21</v>
      </c>
      <c r="B22" s="0" t="str">
        <f aca="false">table_ord1!B22</f>
        <v>Y22DIG_STG_DM</v>
      </c>
      <c r="C22" s="15" t="n">
        <f aca="false">table_ord1!C22</f>
        <v>0.999504038545875</v>
      </c>
      <c r="D22" s="15" t="n">
        <f aca="false">table_ord1!E22</f>
        <v>40.4918882888313</v>
      </c>
      <c r="E22" s="15" t="n">
        <f aca="false">table_ord1!F22</f>
        <v>41.7022286608075</v>
      </c>
      <c r="F22" s="13" t="n">
        <f aca="false">table_ord1!D22</f>
        <v>10</v>
      </c>
      <c r="G22" s="15" t="n">
        <f aca="false">table_ord1!H22</f>
        <v>77.2526882315291</v>
      </c>
      <c r="H22" s="15" t="n">
        <f aca="false">table_ord1!J22</f>
        <v>0.86420190105314</v>
      </c>
      <c r="I22" s="15" t="n">
        <f aca="false">table_ord1!I22</f>
        <v>0.000781739831894062</v>
      </c>
      <c r="J22" s="15" t="n">
        <f aca="false">table_ord1!K22</f>
        <v>0.00218464726314843</v>
      </c>
      <c r="K22" s="15" t="n">
        <f aca="false">table_ord1!M22</f>
        <v>0.732719385697732</v>
      </c>
      <c r="L22" s="13" t="str">
        <f aca="false">IF(K22&lt;=0.01,"**", IF(K22&lt;=0.05,"*","NS"))</f>
        <v>NS</v>
      </c>
      <c r="M22" s="13" t="str">
        <f aca="false">IF(I22&gt;0, "Positive", "Negative")</f>
        <v>Positive</v>
      </c>
    </row>
    <row r="23" customFormat="false" ht="12.8" hidden="false" customHeight="false" outlineLevel="0" collapsed="false">
      <c r="A23" s="0" t="n">
        <v>22</v>
      </c>
      <c r="B23" s="0" t="str">
        <f aca="false">table_ord1!B23</f>
        <v>Y24DIG_STG_CP</v>
      </c>
      <c r="C23" s="15" t="n">
        <f aca="false">table_ord1!C23</f>
        <v>1.11247621344085</v>
      </c>
      <c r="D23" s="15" t="n">
        <f aca="false">table_ord1!E23</f>
        <v>113.483015389318</v>
      </c>
      <c r="E23" s="15" t="n">
        <f aca="false">table_ord1!F23</f>
        <v>117.260771305984</v>
      </c>
      <c r="F23" s="13" t="n">
        <f aca="false">table_ord1!D23</f>
        <v>19</v>
      </c>
      <c r="G23" s="15" t="n">
        <f aca="false">table_ord1!H23</f>
        <v>65.9915066309058</v>
      </c>
      <c r="H23" s="15" t="n">
        <f aca="false">table_ord1!J23</f>
        <v>3.7089342011519</v>
      </c>
      <c r="I23" s="15" t="n">
        <f aca="false">table_ord1!I23</f>
        <v>-0.00750192037499056</v>
      </c>
      <c r="J23" s="15" t="n">
        <f aca="false">table_ord1!K23</f>
        <v>0.00422069756500816</v>
      </c>
      <c r="K23" s="15" t="n">
        <f aca="false">table_ord1!M23</f>
        <v>0.0988884224826922</v>
      </c>
      <c r="L23" s="13" t="str">
        <f aca="false">IF(K23&lt;=0.01,"**", IF(K23&lt;=0.05,"*","NS"))</f>
        <v>NS</v>
      </c>
      <c r="M23" s="13" t="str">
        <f aca="false">IF(I23&gt;0, "Positive", "Negative")</f>
        <v>Negative</v>
      </c>
    </row>
    <row r="24" customFormat="false" ht="12.8" hidden="false" customHeight="false" outlineLevel="0" collapsed="false">
      <c r="A24" s="0" t="n">
        <v>23</v>
      </c>
      <c r="B24" s="0" t="str">
        <f aca="false">table_ord1!B24</f>
        <v>Y25DIG_STG_GE</v>
      </c>
      <c r="C24" s="15" t="n">
        <f aca="false">table_ord1!C24</f>
        <v>0.963541471343061</v>
      </c>
      <c r="D24" s="15" t="n">
        <f aca="false">table_ord1!E24</f>
        <v>41.9068989818084</v>
      </c>
      <c r="E24" s="15" t="n">
        <f aca="false">table_ord1!F24</f>
        <v>41.6905395780296</v>
      </c>
      <c r="F24" s="13" t="n">
        <f aca="false">table_ord1!D24</f>
        <v>7</v>
      </c>
      <c r="G24" s="15" t="n">
        <f aca="false">table_ord1!H24</f>
        <v>78.5313433940469</v>
      </c>
      <c r="H24" s="15" t="n">
        <f aca="false">table_ord1!J24</f>
        <v>1.88542515952745</v>
      </c>
      <c r="I24" s="15" t="n">
        <f aca="false">table_ord1!I24</f>
        <v>0.00237830783908983</v>
      </c>
      <c r="J24" s="15" t="n">
        <f aca="false">table_ord1!K24</f>
        <v>0.00687213184291176</v>
      </c>
      <c r="K24" s="15" t="n">
        <f aca="false">table_ord1!M24</f>
        <v>0.746719295476594</v>
      </c>
      <c r="L24" s="13" t="str">
        <f aca="false">IF(K24&lt;=0.01,"**", IF(K24&lt;=0.05,"*","NS"))</f>
        <v>NS</v>
      </c>
      <c r="M24" s="13" t="str">
        <f aca="false">IF(I24&gt;0, "Positive", "Negative")</f>
        <v>Positive</v>
      </c>
    </row>
    <row r="25" customFormat="false" ht="12.8" hidden="false" customHeight="false" outlineLevel="0" collapsed="false">
      <c r="A25" s="0" t="n">
        <v>24</v>
      </c>
      <c r="B25" s="0" t="str">
        <f aca="false">table_ord1!B25</f>
        <v>Y27DIG_STG_AME</v>
      </c>
      <c r="C25" s="15" t="n">
        <f aca="false">table_ord1!C25</f>
        <v>0.939563040742922</v>
      </c>
      <c r="D25" s="15" t="n">
        <f aca="false">table_ord1!E25</f>
        <v>125.864455187207</v>
      </c>
      <c r="E25" s="15" t="n">
        <f aca="false">table_ord1!F25</f>
        <v>126.653353496552</v>
      </c>
      <c r="F25" s="13" t="n">
        <f aca="false">table_ord1!D25</f>
        <v>9</v>
      </c>
      <c r="G25" s="15" t="n">
        <f aca="false">table_ord1!H25</f>
        <v>2882.32856085912</v>
      </c>
      <c r="H25" s="15" t="n">
        <f aca="false">table_ord1!J25</f>
        <v>156.703223787558</v>
      </c>
      <c r="I25" s="15" t="n">
        <f aca="false">table_ord1!I25</f>
        <v>-0.208674355790473</v>
      </c>
      <c r="J25" s="15" t="n">
        <f aca="false">table_ord1!K25</f>
        <v>0.374479814087897</v>
      </c>
      <c r="K25" s="15" t="n">
        <f aca="false">table_ord1!M25</f>
        <v>0.597522604615969</v>
      </c>
      <c r="L25" s="13" t="str">
        <f aca="false">IF(K25&lt;=0.01,"**", IF(K25&lt;=0.05,"*","NS"))</f>
        <v>NS</v>
      </c>
      <c r="M25" s="13" t="str">
        <f aca="false">IF(I25&gt;0, "Positive", "Negative")</f>
        <v>Negative</v>
      </c>
    </row>
    <row r="26" customFormat="false" ht="12.8" hidden="false" customHeight="false" outlineLevel="0" collapsed="false">
      <c r="A26" s="0" t="n">
        <v>25</v>
      </c>
      <c r="B26" s="0" t="str">
        <f aca="false">table_ord1!B26</f>
        <v>Y30DIG_STG_FAT</v>
      </c>
      <c r="C26" s="15" t="n">
        <f aca="false">table_ord1!C26</f>
        <v>1.00000000000014</v>
      </c>
      <c r="D26" s="15" t="n">
        <f aca="false">table_ord1!E26</f>
        <v>-5.67438572709251</v>
      </c>
      <c r="E26" s="15" t="n">
        <f aca="false">table_ord1!F26</f>
        <v>-7.23663407735611</v>
      </c>
      <c r="F26" s="13" t="n">
        <f aca="false">table_ord1!D26</f>
        <v>5</v>
      </c>
      <c r="G26" s="15" t="n">
        <f aca="false">table_ord1!H26</f>
        <v>86.4200000000001</v>
      </c>
      <c r="H26" s="15" t="n">
        <f aca="false">table_ord1!J26</f>
        <v>0.0616441400513684</v>
      </c>
      <c r="I26" s="15" t="n">
        <f aca="false">table_ord1!I26</f>
        <v>0.494999999999992</v>
      </c>
      <c r="J26" s="15" t="n">
        <f aca="false">table_ord1!K26</f>
        <v>0.012583057392117</v>
      </c>
      <c r="K26" s="15" t="n">
        <f aca="false">table_ord1!M26</f>
        <v>3.61413447166557E-005</v>
      </c>
      <c r="L26" s="13" t="str">
        <f aca="false">IF(K26&lt;=0.01,"**", IF(K26&lt;=0.05,"*","NS"))</f>
        <v>**</v>
      </c>
      <c r="M26" s="13" t="str">
        <f aca="false">IF(I26&gt;0, "Positive", "Negative")</f>
        <v>Positive</v>
      </c>
    </row>
    <row r="27" customFormat="false" ht="12.8" hidden="false" customHeight="false" outlineLevel="0" collapsed="false">
      <c r="A27" s="0" t="n">
        <v>26</v>
      </c>
      <c r="B27" s="0" t="str">
        <f aca="false">table_ord1!B27</f>
        <v>Y34DIG_FNS_DM</v>
      </c>
      <c r="C27" s="15" t="n">
        <f aca="false">table_ord1!C27</f>
        <v>1.26857042235051</v>
      </c>
      <c r="D27" s="15" t="n">
        <f aca="false">table_ord1!E27</f>
        <v>76.0871978210966</v>
      </c>
      <c r="E27" s="15" t="n">
        <f aca="false">table_ord1!F27</f>
        <v>78.9193986255055</v>
      </c>
      <c r="F27" s="13" t="n">
        <f aca="false">table_ord1!D27</f>
        <v>15</v>
      </c>
      <c r="G27" s="15" t="n">
        <f aca="false">table_ord1!H27</f>
        <v>74.425218826269</v>
      </c>
      <c r="H27" s="15" t="n">
        <f aca="false">table_ord1!J27</f>
        <v>1.38899993035236</v>
      </c>
      <c r="I27" s="15" t="n">
        <f aca="false">table_ord1!I27</f>
        <v>0.000749475566403989</v>
      </c>
      <c r="J27" s="15" t="n">
        <f aca="false">table_ord1!K27</f>
        <v>0.0037900897000149</v>
      </c>
      <c r="K27" s="15" t="n">
        <f aca="false">table_ord1!M27</f>
        <v>0.847205522531665</v>
      </c>
      <c r="L27" s="13" t="str">
        <f aca="false">IF(K27&lt;=0.01,"**", IF(K27&lt;=0.05,"*","NS"))</f>
        <v>NS</v>
      </c>
      <c r="M27" s="13" t="str">
        <f aca="false">IF(I27&gt;0, "Positive", "Negative")</f>
        <v>Positive</v>
      </c>
    </row>
    <row r="28" customFormat="false" ht="12.8" hidden="false" customHeight="false" outlineLevel="0" collapsed="false">
      <c r="A28" s="0" t="n">
        <v>27</v>
      </c>
      <c r="B28" s="0" t="str">
        <f aca="false">table_ord1!B28</f>
        <v>Y35DIG_FNS_OM</v>
      </c>
      <c r="C28" s="15" t="n">
        <f aca="false">table_ord1!C28</f>
        <v>1</v>
      </c>
      <c r="D28" s="15" t="n">
        <f aca="false">table_ord1!E28</f>
        <v>16.9610807812978</v>
      </c>
      <c r="E28" s="15" t="n">
        <f aca="false">table_ord1!F28</f>
        <v>15.3988324310342</v>
      </c>
      <c r="F28" s="13" t="n">
        <f aca="false">table_ord1!D28</f>
        <v>5</v>
      </c>
      <c r="G28" s="15" t="n">
        <f aca="false">table_ord1!H28</f>
        <v>70.9621621621622</v>
      </c>
      <c r="H28" s="15" t="n">
        <f aca="false">table_ord1!J28</f>
        <v>0.653797135178868</v>
      </c>
      <c r="I28" s="15" t="n">
        <f aca="false">table_ord1!I28</f>
        <v>0.0122702702702703</v>
      </c>
      <c r="J28" s="15" t="n">
        <f aca="false">table_ord1!K28</f>
        <v>0.00397888265507522</v>
      </c>
      <c r="K28" s="15" t="n">
        <f aca="false">table_ord1!M28</f>
        <v>0.0539729338921909</v>
      </c>
      <c r="L28" s="13" t="str">
        <f aca="false">IF(K28&lt;=0.01,"**", IF(K28&lt;=0.05,"*","NS"))</f>
        <v>NS</v>
      </c>
      <c r="M28" s="13" t="str">
        <f aca="false">IF(I28&gt;0, "Positive", "Negative")</f>
        <v>Positive</v>
      </c>
    </row>
    <row r="29" customFormat="false" ht="12.8" hidden="false" customHeight="false" outlineLevel="0" collapsed="false">
      <c r="A29" s="0" t="n">
        <v>28</v>
      </c>
      <c r="B29" s="0" t="str">
        <f aca="false">table_ord1!B29</f>
        <v>Y36DIG_FNS_CP</v>
      </c>
      <c r="C29" s="15" t="n">
        <f aca="false">table_ord1!C29</f>
        <v>1.26330837362238</v>
      </c>
      <c r="D29" s="15" t="n">
        <f aca="false">table_ord1!E29</f>
        <v>120.751187389551</v>
      </c>
      <c r="E29" s="15" t="n">
        <f aca="false">table_ord1!F29</f>
        <v>124.734116483767</v>
      </c>
      <c r="F29" s="13" t="n">
        <f aca="false">table_ord1!D29</f>
        <v>20</v>
      </c>
      <c r="G29" s="15" t="n">
        <f aca="false">table_ord1!H29</f>
        <v>68.0998858089502</v>
      </c>
      <c r="H29" s="15" t="n">
        <f aca="false">table_ord1!J29</f>
        <v>1.16812011823784</v>
      </c>
      <c r="I29" s="15" t="n">
        <f aca="false">table_ord1!I29</f>
        <v>-0.00208189686276871</v>
      </c>
      <c r="J29" s="15" t="n">
        <f aca="false">table_ord1!K29</f>
        <v>0.00619093728939587</v>
      </c>
      <c r="K29" s="15" t="n">
        <f aca="false">table_ord1!M29</f>
        <v>0.741645892667032</v>
      </c>
      <c r="L29" s="13" t="str">
        <f aca="false">IF(K29&lt;=0.01,"**", IF(K29&lt;=0.05,"*","NS"))</f>
        <v>NS</v>
      </c>
      <c r="M29" s="13" t="str">
        <f aca="false">IF(I29&gt;0, "Positive", "Negative")</f>
        <v>Negative</v>
      </c>
    </row>
    <row r="30" customFormat="false" ht="12.8" hidden="false" customHeight="false" outlineLevel="0" collapsed="false">
      <c r="A30" s="0" t="n">
        <v>29</v>
      </c>
      <c r="B30" s="0" t="str">
        <f aca="false">table_ord1!B30</f>
        <v>Y37DIG_FNS_GE</v>
      </c>
      <c r="C30" s="15" t="n">
        <f aca="false">table_ord1!C30</f>
        <v>0.859817256331534</v>
      </c>
      <c r="D30" s="15" t="n">
        <f aca="false">table_ord1!E30</f>
        <v>-5.694866435989</v>
      </c>
      <c r="E30" s="15" t="n">
        <f aca="false">table_ord1!F30</f>
        <v>-9.30041728131656</v>
      </c>
      <c r="F30" s="13" t="n">
        <f aca="false">table_ord1!D30</f>
        <v>3</v>
      </c>
      <c r="G30" s="15" t="n">
        <f aca="false">table_ord1!H30</f>
        <v>73.5614285714286</v>
      </c>
      <c r="H30" s="15" t="n">
        <f aca="false">table_ord1!J30</f>
        <v>0.0412063003067181</v>
      </c>
      <c r="I30" s="15" t="n">
        <f aca="false">table_ord1!I30</f>
        <v>0.00923809523809535</v>
      </c>
      <c r="J30" s="15" t="n">
        <f aca="false">table_ord1!K30</f>
        <v>0.000659828879073878</v>
      </c>
      <c r="K30" s="15" t="n">
        <f aca="false">table_ord1!M30</f>
        <v>0.0453933377469508</v>
      </c>
      <c r="L30" s="13" t="str">
        <f aca="false">IF(K30&lt;=0.01,"**", IF(K30&lt;=0.05,"*","NS"))</f>
        <v>*</v>
      </c>
      <c r="M30" s="13" t="str">
        <f aca="false">IF(I30&gt;0, "Positive", "Negative")</f>
        <v>Positive</v>
      </c>
    </row>
    <row r="31" customFormat="false" ht="12.8" hidden="false" customHeight="false" outlineLevel="0" collapsed="false">
      <c r="A31" s="0" t="n">
        <v>30</v>
      </c>
      <c r="B31" s="0" t="str">
        <f aca="false">table_ord1!B31</f>
        <v>Y38DIG_FNS_AME</v>
      </c>
      <c r="C31" s="15" t="n">
        <f aca="false">table_ord1!C31</f>
        <v>1</v>
      </c>
      <c r="D31" s="15" t="n">
        <f aca="false">table_ord1!E31</f>
        <v>49.1320035084361</v>
      </c>
      <c r="E31" s="15" t="n">
        <f aca="false">table_ord1!F31</f>
        <v>47.5697551581725</v>
      </c>
      <c r="F31" s="13" t="n">
        <f aca="false">table_ord1!D31</f>
        <v>5</v>
      </c>
      <c r="G31" s="15" t="n">
        <f aca="false">table_ord1!H31</f>
        <v>2985.6</v>
      </c>
      <c r="H31" s="15" t="n">
        <f aca="false">table_ord1!J31</f>
        <v>14.7945936175273</v>
      </c>
      <c r="I31" s="15" t="n">
        <f aca="false">table_ord1!I31</f>
        <v>32.4</v>
      </c>
      <c r="J31" s="15" t="n">
        <f aca="false">table_ord1!K31</f>
        <v>3.01993377410831</v>
      </c>
      <c r="K31" s="15" t="n">
        <f aca="false">table_ord1!M31</f>
        <v>0.00173144709754131</v>
      </c>
      <c r="L31" s="13" t="str">
        <f aca="false">IF(K31&lt;=0.01,"**", IF(K31&lt;=0.05,"*","NS"))</f>
        <v>**</v>
      </c>
      <c r="M31" s="13" t="str">
        <f aca="false">IF(I31&gt;0, "Positive", "Negative")</f>
        <v>Positive</v>
      </c>
    </row>
    <row r="32" customFormat="false" ht="12.8" hidden="false" customHeight="false" outlineLevel="0" collapsed="false">
      <c r="A32" s="0" t="n">
        <v>31</v>
      </c>
      <c r="B32" s="0" t="str">
        <f aca="false">table_ord1!B32</f>
        <v>Y40DIG_FNS_FAT</v>
      </c>
      <c r="C32" s="15" t="n">
        <f aca="false">table_ord1!C32</f>
        <v>1.12011536623802</v>
      </c>
      <c r="D32" s="15" t="n">
        <f aca="false">table_ord1!E32</f>
        <v>71.9301068549977</v>
      </c>
      <c r="E32" s="15" t="n">
        <f aca="false">table_ord1!F32</f>
        <v>73.1404472269739</v>
      </c>
      <c r="F32" s="13" t="n">
        <f aca="false">table_ord1!D32</f>
        <v>10</v>
      </c>
      <c r="G32" s="15" t="n">
        <f aca="false">table_ord1!H32</f>
        <v>78.8385123967477</v>
      </c>
      <c r="H32" s="15" t="n">
        <f aca="false">table_ord1!J32</f>
        <v>9.91838612087287</v>
      </c>
      <c r="I32" s="15" t="n">
        <f aca="false">table_ord1!I32</f>
        <v>0.0181873278229484</v>
      </c>
      <c r="J32" s="15" t="n">
        <f aca="false">table_ord1!K32</f>
        <v>0.0230669688465007</v>
      </c>
      <c r="K32" s="15" t="n">
        <f aca="false">table_ord1!M32</f>
        <v>0.456296127354017</v>
      </c>
      <c r="L32" s="13" t="str">
        <f aca="false">IF(K32&lt;=0.01,"**", IF(K32&lt;=0.05,"*","NS"))</f>
        <v>NS</v>
      </c>
      <c r="M32" s="13" t="str">
        <f aca="false">IF(I32&gt;0, "Positive", "Negative")</f>
        <v>Positive</v>
      </c>
    </row>
    <row r="33" customFormat="false" ht="12.8" hidden="false" customHeight="false" outlineLevel="0" collapsed="false">
      <c r="A33" s="0" t="n">
        <v>32</v>
      </c>
      <c r="B33" s="0" t="str">
        <f aca="false">table_ord1!B33</f>
        <v>Y42CRC_BRS</v>
      </c>
      <c r="C33" s="15" t="n">
        <f aca="false">table_ord1!C33</f>
        <v>0.949748144175023</v>
      </c>
      <c r="D33" s="15" t="n">
        <f aca="false">table_ord1!E33</f>
        <v>53.1191558672923</v>
      </c>
      <c r="E33" s="15" t="n">
        <f aca="false">table_ord1!F33</f>
        <v>54.7107369584858</v>
      </c>
      <c r="F33" s="13" t="n">
        <f aca="false">table_ord1!D33</f>
        <v>11</v>
      </c>
      <c r="G33" s="15" t="n">
        <f aca="false">table_ord1!H33</f>
        <v>22.0823925147452</v>
      </c>
      <c r="H33" s="15" t="n">
        <f aca="false">table_ord1!J33</f>
        <v>4.11925788245961</v>
      </c>
      <c r="I33" s="15" t="n">
        <f aca="false">table_ord1!I33</f>
        <v>0.00660458428628633</v>
      </c>
      <c r="J33" s="15" t="n">
        <f aca="false">table_ord1!K33</f>
        <v>0.0043340756965533</v>
      </c>
      <c r="K33" s="15" t="n">
        <f aca="false">table_ord1!M33</f>
        <v>0.171362385121176</v>
      </c>
      <c r="L33" s="13" t="str">
        <f aca="false">IF(K33&lt;=0.01,"**", IF(K33&lt;=0.05,"*","NS"))</f>
        <v>NS</v>
      </c>
      <c r="M33" s="13" t="str">
        <f aca="false">IF(I33&gt;0, "Positive", "Negative")</f>
        <v>Positive</v>
      </c>
    </row>
    <row r="34" customFormat="false" ht="12.8" hidden="false" customHeight="false" outlineLevel="0" collapsed="false">
      <c r="A34" s="0" t="n">
        <v>33</v>
      </c>
      <c r="B34" s="0" t="str">
        <f aca="false">table_ord1!B34</f>
        <v>Y46CRC_GIZ</v>
      </c>
      <c r="C34" s="15" t="n">
        <f aca="false">table_ord1!C34</f>
        <v>0.914021643701498</v>
      </c>
      <c r="D34" s="15" t="n">
        <f aca="false">table_ord1!E34</f>
        <v>-0.527424944411262</v>
      </c>
      <c r="E34" s="15" t="n">
        <f aca="false">table_ord1!F34</f>
        <v>-2.9822474999317</v>
      </c>
      <c r="F34" s="13" t="n">
        <f aca="false">table_ord1!D34</f>
        <v>4</v>
      </c>
      <c r="G34" s="15" t="n">
        <f aca="false">table_ord1!H34</f>
        <v>2.227</v>
      </c>
      <c r="H34" s="15" t="n">
        <f aca="false">table_ord1!J34</f>
        <v>0.0986052737112086</v>
      </c>
      <c r="I34" s="15" t="n">
        <f aca="false">table_ord1!I34</f>
        <v>-0.00116</v>
      </c>
      <c r="J34" s="15" t="n">
        <f aca="false">table_ord1!K34</f>
        <v>0.00105413471624836</v>
      </c>
      <c r="K34" s="15" t="n">
        <f aca="false">table_ord1!M34</f>
        <v>0.38589085266294</v>
      </c>
      <c r="L34" s="13" t="str">
        <f aca="false">IF(K34&lt;=0.01,"**", IF(K34&lt;=0.05,"*","NS"))</f>
        <v>NS</v>
      </c>
      <c r="M34" s="13" t="str">
        <f aca="false">IF(I34&gt;0, "Positive", "Negative")</f>
        <v>Negative</v>
      </c>
    </row>
    <row r="35" customFormat="false" ht="12.8" hidden="false" customHeight="false" outlineLevel="0" collapsed="false">
      <c r="A35" s="0" t="n">
        <v>34</v>
      </c>
      <c r="B35" s="0" t="str">
        <f aca="false">table_ord1!B35</f>
        <v>Y47CRC_LVR</v>
      </c>
      <c r="C35" s="15" t="n">
        <f aca="false">table_ord1!C35</f>
        <v>0.931197461804556</v>
      </c>
      <c r="D35" s="15" t="n">
        <f aca="false">table_ord1!E35</f>
        <v>-11.0123002468778</v>
      </c>
      <c r="E35" s="15" t="n">
        <f aca="false">table_ord1!F35</f>
        <v>-13.4671228023982</v>
      </c>
      <c r="F35" s="13" t="n">
        <f aca="false">table_ord1!D35</f>
        <v>4</v>
      </c>
      <c r="G35" s="15" t="n">
        <f aca="false">table_ord1!H35</f>
        <v>2.369</v>
      </c>
      <c r="H35" s="15" t="n">
        <f aca="false">table_ord1!J35</f>
        <v>0.0265894716112545</v>
      </c>
      <c r="I35" s="15" t="n">
        <f aca="false">table_ord1!I35</f>
        <v>-0.000920000000000005</v>
      </c>
      <c r="J35" s="15" t="n">
        <f aca="false">table_ord1!K35</f>
        <v>0.000284253408071044</v>
      </c>
      <c r="K35" s="15" t="n">
        <f aca="false">table_ord1!M35</f>
        <v>0.0836580661769673</v>
      </c>
      <c r="L35" s="13" t="str">
        <f aca="false">IF(K35&lt;=0.01,"**", IF(K35&lt;=0.05,"*","NS"))</f>
        <v>NS</v>
      </c>
      <c r="M35" s="13" t="str">
        <f aca="false">IF(I35&gt;0, "Positive", "Negative")</f>
        <v>Negative</v>
      </c>
    </row>
    <row r="36" customFormat="false" ht="12.8" hidden="false" customHeight="false" outlineLevel="0" collapsed="false">
      <c r="A36" s="0" t="n">
        <v>35</v>
      </c>
      <c r="B36" s="0" t="str">
        <f aca="false">table_ord1!B36</f>
        <v>Y51SER_STG_TLPr</v>
      </c>
      <c r="C36" s="15" t="n">
        <f aca="false">table_ord1!C36</f>
        <v>0.96379030859241</v>
      </c>
      <c r="D36" s="15" t="n">
        <f aca="false">table_ord1!E36</f>
        <v>21.683204001502</v>
      </c>
      <c r="E36" s="15" t="n">
        <f aca="false">table_ord1!F36</f>
        <v>23.9430014313481</v>
      </c>
      <c r="F36" s="13" t="n">
        <f aca="false">table_ord1!D36</f>
        <v>13</v>
      </c>
      <c r="G36" s="15" t="n">
        <f aca="false">table_ord1!H36</f>
        <v>4.47428249552316</v>
      </c>
      <c r="H36" s="15" t="n">
        <f aca="false">table_ord1!J36</f>
        <v>0.500900623317854</v>
      </c>
      <c r="I36" s="15" t="n">
        <f aca="false">table_ord1!I36</f>
        <v>0.00179852067132598</v>
      </c>
      <c r="J36" s="15" t="n">
        <f aca="false">table_ord1!K36</f>
        <v>0.00137340943868416</v>
      </c>
      <c r="K36" s="15" t="n">
        <f aca="false">table_ord1!M36</f>
        <v>0.222796138627852</v>
      </c>
      <c r="L36" s="13" t="str">
        <f aca="false">IF(K36&lt;=0.01,"**", IF(K36&lt;=0.05,"*","NS"))</f>
        <v>NS</v>
      </c>
      <c r="M36" s="13" t="str">
        <f aca="false">IF(I36&gt;0, "Positive", "Negative")</f>
        <v>Positive</v>
      </c>
    </row>
    <row r="37" customFormat="false" ht="12.8" hidden="false" customHeight="false" outlineLevel="0" collapsed="false">
      <c r="A37" s="0" t="n">
        <v>36</v>
      </c>
      <c r="B37" s="0" t="str">
        <f aca="false">table_ord1!B37</f>
        <v>Y52SER_STG_ALB</v>
      </c>
      <c r="C37" s="15" t="n">
        <f aca="false">table_ord1!C37</f>
        <v>0.893498665228412</v>
      </c>
      <c r="D37" s="15" t="n">
        <f aca="false">table_ord1!E37</f>
        <v>9.16388749931551</v>
      </c>
      <c r="E37" s="15" t="n">
        <f aca="false">table_ord1!F37</f>
        <v>9.48165366603485</v>
      </c>
      <c r="F37" s="13" t="n">
        <f aca="false">table_ord1!D37</f>
        <v>8</v>
      </c>
      <c r="G37" s="15" t="n">
        <f aca="false">table_ord1!H37</f>
        <v>3.23421621460009</v>
      </c>
      <c r="H37" s="15" t="n">
        <f aca="false">table_ord1!J37</f>
        <v>0.257819018887285</v>
      </c>
      <c r="I37" s="15" t="n">
        <f aca="false">table_ord1!I37</f>
        <v>-0.00188597073074467</v>
      </c>
      <c r="J37" s="15" t="n">
        <f aca="false">table_ord1!K37</f>
        <v>0.00242298573396025</v>
      </c>
      <c r="K37" s="15" t="n">
        <f aca="false">table_ord1!M37</f>
        <v>0.471562976422357</v>
      </c>
      <c r="L37" s="13" t="str">
        <f aca="false">IF(K37&lt;=0.01,"**", IF(K37&lt;=0.05,"*","NS"))</f>
        <v>NS</v>
      </c>
      <c r="M37" s="13" t="str">
        <f aca="false">IF(I37&gt;0, "Positive", "Negative")</f>
        <v>Negative</v>
      </c>
    </row>
    <row r="38" customFormat="false" ht="12.8" hidden="false" customHeight="false" outlineLevel="0" collapsed="false">
      <c r="A38" s="0" t="n">
        <v>37</v>
      </c>
      <c r="B38" s="0" t="str">
        <f aca="false">table_ord1!B38</f>
        <v>Y53SER_STG_GLB</v>
      </c>
      <c r="C38" s="15" t="n">
        <f aca="false">table_ord1!C38</f>
        <v>0.936446497059699</v>
      </c>
      <c r="D38" s="15" t="n">
        <f aca="false">table_ord1!E38</f>
        <v>12.6594808575063</v>
      </c>
      <c r="E38" s="15" t="n">
        <f aca="false">table_ord1!F38</f>
        <v>12.9772470242256</v>
      </c>
      <c r="F38" s="13" t="n">
        <f aca="false">table_ord1!D38</f>
        <v>8</v>
      </c>
      <c r="G38" s="15" t="n">
        <f aca="false">table_ord1!H38</f>
        <v>1.67965135826455</v>
      </c>
      <c r="H38" s="15" t="n">
        <f aca="false">table_ord1!J38</f>
        <v>0.609602103205868</v>
      </c>
      <c r="I38" s="15" t="n">
        <f aca="false">table_ord1!I38</f>
        <v>0.00573423722220345</v>
      </c>
      <c r="J38" s="15" t="n">
        <f aca="false">table_ord1!K38</f>
        <v>0.00252514720719573</v>
      </c>
      <c r="K38" s="15" t="n">
        <f aca="false">table_ord1!M38</f>
        <v>0.0723615383896615</v>
      </c>
      <c r="L38" s="13" t="str">
        <f aca="false">IF(K38&lt;=0.01,"**", IF(K38&lt;=0.05,"*","NS"))</f>
        <v>NS</v>
      </c>
      <c r="M38" s="13" t="str">
        <f aca="false">IF(I38&gt;0, "Positive", "Negative")</f>
        <v>Positive</v>
      </c>
    </row>
    <row r="39" customFormat="false" ht="12.8" hidden="false" customHeight="false" outlineLevel="0" collapsed="false">
      <c r="A39" s="0" t="n">
        <v>38</v>
      </c>
      <c r="B39" s="0" t="str">
        <f aca="false">table_ord1!B39</f>
        <v>Y54SER_STG_ALB__GLB</v>
      </c>
      <c r="C39" s="15" t="n">
        <f aca="false">table_ord1!C39</f>
        <v>0.967270259171106</v>
      </c>
      <c r="D39" s="15" t="n">
        <f aca="false">table_ord1!E39</f>
        <v>13.091777015777</v>
      </c>
      <c r="E39" s="15" t="n">
        <f aca="false">table_ord1!F39</f>
        <v>13.4095431824963</v>
      </c>
      <c r="F39" s="13" t="n">
        <f aca="false">table_ord1!D39</f>
        <v>8</v>
      </c>
      <c r="G39" s="15" t="n">
        <f aca="false">table_ord1!H39</f>
        <v>2.56746895443203</v>
      </c>
      <c r="H39" s="15" t="n">
        <f aca="false">table_ord1!J39</f>
        <v>1.0946734213001</v>
      </c>
      <c r="I39" s="15" t="n">
        <f aca="false">table_ord1!I39</f>
        <v>-0.0171663576812746</v>
      </c>
      <c r="J39" s="15" t="n">
        <f aca="false">table_ord1!K39</f>
        <v>0.00216549730113904</v>
      </c>
      <c r="K39" s="15" t="n">
        <f aca="false">table_ord1!M39</f>
        <v>0.000514476793520351</v>
      </c>
      <c r="L39" s="13" t="str">
        <f aca="false">IF(K39&lt;=0.01,"**", IF(K39&lt;=0.05,"*","NS"))</f>
        <v>**</v>
      </c>
      <c r="M39" s="13" t="str">
        <f aca="false">IF(I39&gt;0, "Positive", "Negative")</f>
        <v>Negative</v>
      </c>
    </row>
    <row r="40" customFormat="false" ht="12.8" hidden="false" customHeight="false" outlineLevel="0" collapsed="false">
      <c r="A40" s="0" t="n">
        <v>39</v>
      </c>
      <c r="B40" s="0" t="str">
        <f aca="false">table_ord1!B40</f>
        <v>Y55SER_STG_CLS</v>
      </c>
      <c r="C40" s="15" t="n">
        <f aca="false">table_ord1!C40</f>
        <v>1.30184317730629</v>
      </c>
      <c r="D40" s="15" t="n">
        <f aca="false">table_ord1!E40</f>
        <v>105.853528329846</v>
      </c>
      <c r="E40" s="15" t="n">
        <f aca="false">table_ord1!F40</f>
        <v>108.113325759692</v>
      </c>
      <c r="F40" s="13" t="n">
        <f aca="false">table_ord1!D40</f>
        <v>13</v>
      </c>
      <c r="G40" s="15" t="n">
        <f aca="false">table_ord1!H40</f>
        <v>121.319687840513</v>
      </c>
      <c r="H40" s="15" t="n">
        <f aca="false">table_ord1!J40</f>
        <v>4.60627971495542</v>
      </c>
      <c r="I40" s="15" t="n">
        <f aca="false">table_ord1!I40</f>
        <v>-0.0888242457372974</v>
      </c>
      <c r="J40" s="15" t="n">
        <f aca="false">table_ord1!K40</f>
        <v>0.0396212468188613</v>
      </c>
      <c r="K40" s="15" t="n">
        <f aca="false">table_ord1!M40</f>
        <v>0.0516882222871628</v>
      </c>
      <c r="L40" s="13" t="str">
        <f aca="false">IF(K40&lt;=0.01,"**", IF(K40&lt;=0.05,"*","NS"))</f>
        <v>NS</v>
      </c>
      <c r="M40" s="13" t="str">
        <f aca="false">IF(I40&gt;0, "Positive", "Negative")</f>
        <v>Negative</v>
      </c>
    </row>
    <row r="41" customFormat="false" ht="12.8" hidden="false" customHeight="false" outlineLevel="0" collapsed="false">
      <c r="A41" s="0" t="n">
        <v>40</v>
      </c>
      <c r="B41" s="0" t="str">
        <f aca="false">table_ord1!B41</f>
        <v>Y56SER_STG_TLP</v>
      </c>
      <c r="C41" s="15" t="n">
        <f aca="false">table_ord1!C41</f>
        <v>0.948408093633883</v>
      </c>
      <c r="D41" s="15" t="n">
        <f aca="false">table_ord1!E41</f>
        <v>33.0318409366215</v>
      </c>
      <c r="E41" s="15" t="n">
        <f aca="false">table_ord1!F41</f>
        <v>30.5770183811011</v>
      </c>
      <c r="F41" s="13" t="n">
        <f aca="false">table_ord1!D41</f>
        <v>4</v>
      </c>
      <c r="G41" s="15" t="n">
        <f aca="false">table_ord1!H41</f>
        <v>1039.447</v>
      </c>
      <c r="H41" s="15" t="n">
        <f aca="false">table_ord1!J41</f>
        <v>6.54222749010157</v>
      </c>
      <c r="I41" s="15" t="n">
        <f aca="false">table_ord1!I41</f>
        <v>18.7739999999996</v>
      </c>
      <c r="J41" s="15" t="n">
        <f aca="false">table_ord1!K41</f>
        <v>6.99393537287842</v>
      </c>
      <c r="K41" s="15" t="n">
        <f aca="false">table_ord1!M41</f>
        <v>0.115273467556667</v>
      </c>
      <c r="L41" s="13" t="str">
        <f aca="false">IF(K41&lt;=0.01,"**", IF(K41&lt;=0.05,"*","NS"))</f>
        <v>NS</v>
      </c>
      <c r="M41" s="13" t="str">
        <f aca="false">IF(I41&gt;0, "Positive", "Negative")</f>
        <v>Positive</v>
      </c>
    </row>
    <row r="42" customFormat="false" ht="12.8" hidden="false" customHeight="false" outlineLevel="0" collapsed="false">
      <c r="A42" s="0" t="n">
        <v>41</v>
      </c>
      <c r="B42" s="0" t="str">
        <f aca="false">table_ord1!B42</f>
        <v>Y57SER_STG_TAG</v>
      </c>
      <c r="C42" s="15" t="n">
        <f aca="false">table_ord1!C42</f>
        <v>0.938156627436302</v>
      </c>
      <c r="D42" s="15" t="n">
        <f aca="false">table_ord1!E42</f>
        <v>70.3237506244401</v>
      </c>
      <c r="E42" s="15" t="n">
        <f aca="false">table_ord1!F42</f>
        <v>71.112648933785</v>
      </c>
      <c r="F42" s="13" t="n">
        <f aca="false">table_ord1!D42</f>
        <v>9</v>
      </c>
      <c r="G42" s="15" t="n">
        <f aca="false">table_ord1!H42</f>
        <v>90.0669857906486</v>
      </c>
      <c r="H42" s="15" t="n">
        <f aca="false">table_ord1!J42</f>
        <v>40.0741531816466</v>
      </c>
      <c r="I42" s="15" t="n">
        <f aca="false">table_ord1!I42</f>
        <v>-0.0638445433941254</v>
      </c>
      <c r="J42" s="15" t="n">
        <f aca="false">table_ord1!K42</f>
        <v>0.019578127288209</v>
      </c>
      <c r="K42" s="15" t="n">
        <f aca="false">table_ord1!M42</f>
        <v>0.0172269160418839</v>
      </c>
      <c r="L42" s="13" t="str">
        <f aca="false">IF(K42&lt;=0.01,"**", IF(K42&lt;=0.05,"*","NS"))</f>
        <v>*</v>
      </c>
      <c r="M42" s="13" t="str">
        <f aca="false">IF(I42&gt;0, "Positive", "Negative")</f>
        <v>Negative</v>
      </c>
    </row>
    <row r="43" customFormat="false" ht="12.8" hidden="false" customHeight="false" outlineLevel="0" collapsed="false">
      <c r="A43" s="0" t="n">
        <v>42</v>
      </c>
      <c r="B43" s="0" t="str">
        <f aca="false">table_ord1!B43</f>
        <v>Y58SER_STG_CRT</v>
      </c>
      <c r="C43" s="15" t="n">
        <f aca="false">table_ord1!C43</f>
        <v>0.935156588634829</v>
      </c>
      <c r="D43" s="15" t="n">
        <f aca="false">table_ord1!E43</f>
        <v>-17.0645668495015</v>
      </c>
      <c r="E43" s="15" t="n">
        <f aca="false">table_ord1!F43</f>
        <v>-19.519389405022</v>
      </c>
      <c r="F43" s="13" t="n">
        <f aca="false">table_ord1!D43</f>
        <v>4</v>
      </c>
      <c r="G43" s="15" t="n">
        <f aca="false">table_ord1!H43</f>
        <v>0.330128205128205</v>
      </c>
      <c r="H43" s="15" t="n">
        <f aca="false">table_ord1!J43</f>
        <v>0.0139765641721984</v>
      </c>
      <c r="I43" s="15" t="n">
        <f aca="false">table_ord1!I43</f>
        <v>0.000141025641025641</v>
      </c>
      <c r="J43" s="15" t="n">
        <f aca="false">table_ord1!K43</f>
        <v>0.000168871024004095</v>
      </c>
      <c r="K43" s="15" t="n">
        <f aca="false">table_ord1!M43</f>
        <v>0.491524820126871</v>
      </c>
      <c r="L43" s="13" t="str">
        <f aca="false">IF(K43&lt;=0.01,"**", IF(K43&lt;=0.05,"*","NS"))</f>
        <v>NS</v>
      </c>
      <c r="M43" s="13" t="str">
        <f aca="false">IF(I43&gt;0, "Positive", "Negative")</f>
        <v>Positive</v>
      </c>
    </row>
    <row r="44" customFormat="false" ht="12.8" hidden="false" customHeight="false" outlineLevel="0" collapsed="false">
      <c r="A44" s="0" t="n">
        <v>43</v>
      </c>
      <c r="B44" s="0" t="str">
        <f aca="false">table_ord1!B44</f>
        <v>Y59SER_STG_URC</v>
      </c>
      <c r="C44" s="15" t="n">
        <f aca="false">table_ord1!C44</f>
        <v>0.907261934201436</v>
      </c>
      <c r="D44" s="15" t="n">
        <f aca="false">table_ord1!E44</f>
        <v>18.4816729917864</v>
      </c>
      <c r="E44" s="15" t="n">
        <f aca="false">table_ord1!F44</f>
        <v>16.0268504362659</v>
      </c>
      <c r="F44" s="13" t="n">
        <f aca="false">table_ord1!D44</f>
        <v>4</v>
      </c>
      <c r="G44" s="15" t="n">
        <f aca="false">table_ord1!H44</f>
        <v>9.83698717948718</v>
      </c>
      <c r="H44" s="15" t="n">
        <f aca="false">table_ord1!J44</f>
        <v>1.18875511813797</v>
      </c>
      <c r="I44" s="15" t="n">
        <f aca="false">table_ord1!I44</f>
        <v>-0.0300641025641026</v>
      </c>
      <c r="J44" s="15" t="n">
        <f aca="false">table_ord1!K44</f>
        <v>0.0143630646074512</v>
      </c>
      <c r="K44" s="15" t="n">
        <f aca="false">table_ord1!M44</f>
        <v>0.171396430016304</v>
      </c>
      <c r="L44" s="13" t="str">
        <f aca="false">IF(K44&lt;=0.01,"**", IF(K44&lt;=0.05,"*","NS"))</f>
        <v>NS</v>
      </c>
      <c r="M44" s="13" t="str">
        <f aca="false">IF(I44&gt;0, "Positive", "Negative")</f>
        <v>Negative</v>
      </c>
    </row>
    <row r="45" customFormat="false" ht="12.8" hidden="false" customHeight="false" outlineLevel="0" collapsed="false">
      <c r="A45" s="0" t="n">
        <v>44</v>
      </c>
      <c r="B45" s="0" t="str">
        <f aca="false">table_ord1!B45</f>
        <v>Y60SER_FNS_TLPr</v>
      </c>
      <c r="C45" s="15" t="n">
        <f aca="false">table_ord1!C45</f>
        <v>1.32793850676483</v>
      </c>
      <c r="D45" s="15" t="n">
        <f aca="false">table_ord1!E45</f>
        <v>99.8584704258891</v>
      </c>
      <c r="E45" s="15" t="n">
        <f aca="false">table_ord1!F45</f>
        <v>103.419957457474</v>
      </c>
      <c r="F45" s="13" t="n">
        <f aca="false">table_ord1!D45</f>
        <v>18</v>
      </c>
      <c r="G45" s="15" t="n">
        <f aca="false">table_ord1!H45</f>
        <v>17.7957911987191</v>
      </c>
      <c r="H45" s="15" t="n">
        <f aca="false">table_ord1!J45</f>
        <v>13.0336211612139</v>
      </c>
      <c r="I45" s="15" t="n">
        <f aca="false">table_ord1!I45</f>
        <v>-0.00413895858431823</v>
      </c>
      <c r="J45" s="15" t="n">
        <f aca="false">table_ord1!K45</f>
        <v>0.00476174873629526</v>
      </c>
      <c r="K45" s="15" t="n">
        <f aca="false">table_ord1!M45</f>
        <v>0.401783622965546</v>
      </c>
      <c r="L45" s="13" t="str">
        <f aca="false">IF(K45&lt;=0.01,"**", IF(K45&lt;=0.05,"*","NS"))</f>
        <v>NS</v>
      </c>
      <c r="M45" s="13" t="str">
        <f aca="false">IF(I45&gt;0, "Positive", "Negative")</f>
        <v>Negative</v>
      </c>
    </row>
    <row r="46" customFormat="false" ht="12.8" hidden="false" customHeight="false" outlineLevel="0" collapsed="false">
      <c r="A46" s="0" t="n">
        <v>45</v>
      </c>
      <c r="B46" s="0" t="str">
        <f aca="false">table_ord1!B46</f>
        <v>Y61SER_FNS_ALB</v>
      </c>
      <c r="C46" s="15" t="n">
        <f aca="false">table_ord1!C46</f>
        <v>1.13827315591225</v>
      </c>
      <c r="D46" s="15" t="n">
        <f aca="false">table_ord1!E46</f>
        <v>50.0800405216644</v>
      </c>
      <c r="E46" s="15" t="n">
        <f aca="false">table_ord1!F46</f>
        <v>52.3398379515105</v>
      </c>
      <c r="F46" s="13" t="n">
        <f aca="false">table_ord1!D46</f>
        <v>13</v>
      </c>
      <c r="G46" s="15" t="n">
        <f aca="false">table_ord1!H46</f>
        <v>6.12832851113149</v>
      </c>
      <c r="H46" s="15" t="n">
        <f aca="false">table_ord1!J46</f>
        <v>4.00247350283872</v>
      </c>
      <c r="I46" s="15" t="n">
        <f aca="false">table_ord1!I46</f>
        <v>9.8604863736296E-005</v>
      </c>
      <c r="J46" s="15" t="n">
        <f aca="false">table_ord1!K46</f>
        <v>0.00332552146829309</v>
      </c>
      <c r="K46" s="15" t="n">
        <f aca="false">table_ord1!M46</f>
        <v>0.977071794527866</v>
      </c>
      <c r="L46" s="13" t="str">
        <f aca="false">IF(K46&lt;=0.01,"**", IF(K46&lt;=0.05,"*","NS"))</f>
        <v>NS</v>
      </c>
      <c r="M46" s="13" t="str">
        <f aca="false">IF(I46&gt;0, "Positive", "Negative")</f>
        <v>Positive</v>
      </c>
    </row>
    <row r="47" customFormat="false" ht="12.8" hidden="false" customHeight="false" outlineLevel="0" collapsed="false">
      <c r="A47" s="0" t="n">
        <v>46</v>
      </c>
      <c r="B47" s="0" t="str">
        <f aca="false">table_ord1!B47</f>
        <v>Y62SER_FNS_GLB</v>
      </c>
      <c r="C47" s="15" t="n">
        <f aca="false">table_ord1!C47</f>
        <v>1.01603076495906</v>
      </c>
      <c r="D47" s="15" t="n">
        <f aca="false">table_ord1!E47</f>
        <v>28.2677467083688</v>
      </c>
      <c r="E47" s="15" t="n">
        <f aca="false">table_ord1!F47</f>
        <v>30.527544138215</v>
      </c>
      <c r="F47" s="13" t="n">
        <f aca="false">table_ord1!D47</f>
        <v>13</v>
      </c>
      <c r="G47" s="15" t="n">
        <f aca="false">table_ord1!H47</f>
        <v>2.59853864138215</v>
      </c>
      <c r="H47" s="15" t="n">
        <f aca="false">table_ord1!J47</f>
        <v>0.872601500730501</v>
      </c>
      <c r="I47" s="15" t="n">
        <f aca="false">table_ord1!I47</f>
        <v>0.0027213390769425</v>
      </c>
      <c r="J47" s="15" t="n">
        <f aca="false">table_ord1!K47</f>
        <v>0.00194504749460878</v>
      </c>
      <c r="K47" s="15" t="n">
        <f aca="false">table_ord1!M47</f>
        <v>0.199335735419262</v>
      </c>
      <c r="L47" s="13" t="str">
        <f aca="false">IF(K47&lt;=0.01,"**", IF(K47&lt;=0.05,"*","NS"))</f>
        <v>NS</v>
      </c>
      <c r="M47" s="13" t="str">
        <f aca="false">IF(I47&gt;0, "Positive", "Negative")</f>
        <v>Positive</v>
      </c>
    </row>
    <row r="48" customFormat="false" ht="12.8" hidden="false" customHeight="false" outlineLevel="0" collapsed="false">
      <c r="A48" s="0" t="n">
        <v>47</v>
      </c>
      <c r="B48" s="0" t="str">
        <f aca="false">table_ord1!B48</f>
        <v>Y63SER_FNS_ALB__GLB</v>
      </c>
      <c r="C48" s="15" t="n">
        <f aca="false">table_ord1!C48</f>
        <v>0.872512671998852</v>
      </c>
      <c r="D48" s="15" t="n">
        <f aca="false">table_ord1!E48</f>
        <v>22.0199909156152</v>
      </c>
      <c r="E48" s="15" t="n">
        <f aca="false">table_ord1!F48</f>
        <v>24.2797883454613</v>
      </c>
      <c r="F48" s="13" t="n">
        <f aca="false">table_ord1!D48</f>
        <v>13</v>
      </c>
      <c r="G48" s="15" t="n">
        <f aca="false">table_ord1!H48</f>
        <v>1.75443814711295</v>
      </c>
      <c r="H48" s="15" t="n">
        <f aca="false">table_ord1!J48</f>
        <v>0.621872011318492</v>
      </c>
      <c r="I48" s="15" t="n">
        <f aca="false">table_ord1!I48</f>
        <v>-0.00265128843203877</v>
      </c>
      <c r="J48" s="15" t="n">
        <f aca="false">table_ord1!K48</f>
        <v>0.00159704688606134</v>
      </c>
      <c r="K48" s="15" t="n">
        <f aca="false">table_ord1!M48</f>
        <v>0.135471000682498</v>
      </c>
      <c r="L48" s="13" t="str">
        <f aca="false">IF(K48&lt;=0.01,"**", IF(K48&lt;=0.05,"*","NS"))</f>
        <v>NS</v>
      </c>
      <c r="M48" s="13" t="str">
        <f aca="false">IF(I48&gt;0, "Positive", "Negative")</f>
        <v>Negative</v>
      </c>
    </row>
    <row r="49" customFormat="false" ht="12.8" hidden="false" customHeight="false" outlineLevel="0" collapsed="false">
      <c r="A49" s="0" t="n">
        <v>48</v>
      </c>
      <c r="B49" s="0" t="str">
        <f aca="false">table_ord1!B49</f>
        <v>Y64SER_FNS_CLS</v>
      </c>
      <c r="C49" s="15" t="n">
        <f aca="false">table_ord1!C49</f>
        <v>1.16923007070765</v>
      </c>
      <c r="D49" s="15" t="n">
        <f aca="false">table_ord1!E49</f>
        <v>178.748246283634</v>
      </c>
      <c r="E49" s="15" t="n">
        <f aca="false">table_ord1!F49</f>
        <v>182.309733315219</v>
      </c>
      <c r="F49" s="13" t="n">
        <f aca="false">table_ord1!D49</f>
        <v>18</v>
      </c>
      <c r="G49" s="15" t="n">
        <f aca="false">table_ord1!H49</f>
        <v>105.701182753267</v>
      </c>
      <c r="H49" s="15" t="n">
        <f aca="false">table_ord1!J49</f>
        <v>25.4695707326567</v>
      </c>
      <c r="I49" s="15" t="n">
        <f aca="false">table_ord1!I49</f>
        <v>-0.0793655485580766</v>
      </c>
      <c r="J49" s="15" t="n">
        <f aca="false">table_ord1!K49</f>
        <v>0.075967507181149</v>
      </c>
      <c r="K49" s="15" t="n">
        <f aca="false">table_ord1!M49</f>
        <v>0.31673707075736</v>
      </c>
      <c r="L49" s="13" t="str">
        <f aca="false">IF(K49&lt;=0.01,"**", IF(K49&lt;=0.05,"*","NS"))</f>
        <v>NS</v>
      </c>
      <c r="M49" s="13" t="str">
        <f aca="false">IF(I49&gt;0, "Positive", "Negative")</f>
        <v>Negative</v>
      </c>
    </row>
    <row r="50" customFormat="false" ht="12.8" hidden="false" customHeight="false" outlineLevel="0" collapsed="false">
      <c r="A50" s="0" t="n">
        <v>49</v>
      </c>
      <c r="B50" s="0" t="str">
        <f aca="false">table_ord1!B50</f>
        <v>Y65SER_FNS_TLP</v>
      </c>
      <c r="C50" s="15" t="n">
        <f aca="false">table_ord1!C50</f>
        <v>0.94868329805051</v>
      </c>
      <c r="D50" s="15" t="n">
        <f aca="false">table_ord1!E50</f>
        <v>-2.00088467849393</v>
      </c>
      <c r="E50" s="15" t="n">
        <f aca="false">table_ord1!F50</f>
        <v>-4.45570723401437</v>
      </c>
      <c r="F50" s="13" t="n">
        <f aca="false">table_ord1!D50</f>
        <v>4</v>
      </c>
      <c r="G50" s="15" t="n">
        <f aca="false">table_ord1!H50</f>
        <v>1.031</v>
      </c>
      <c r="H50" s="15" t="n">
        <f aca="false">table_ord1!J50</f>
        <v>0.0820182906738794</v>
      </c>
      <c r="I50" s="15" t="n">
        <f aca="false">table_ord1!I50</f>
        <v>-0.00800000000000018</v>
      </c>
      <c r="J50" s="15" t="n">
        <f aca="false">table_ord1!K50</f>
        <v>0.0876812408671322</v>
      </c>
      <c r="K50" s="15" t="n">
        <f aca="false">table_ord1!M50</f>
        <v>0.935617722002034</v>
      </c>
      <c r="L50" s="13" t="str">
        <f aca="false">IF(K50&lt;=0.01,"**", IF(K50&lt;=0.05,"*","NS"))</f>
        <v>NS</v>
      </c>
      <c r="M50" s="13" t="str">
        <f aca="false">IF(I50&gt;0, "Positive", "Negative")</f>
        <v>Negative</v>
      </c>
    </row>
    <row r="51" customFormat="false" ht="12.8" hidden="false" customHeight="false" outlineLevel="0" collapsed="false">
      <c r="A51" s="0" t="n">
        <v>50</v>
      </c>
      <c r="B51" s="0" t="str">
        <f aca="false">table_ord1!B51</f>
        <v>Y66SER_FNS_TAG</v>
      </c>
      <c r="C51" s="15" t="n">
        <f aca="false">table_ord1!C51</f>
        <v>1.04295182125308</v>
      </c>
      <c r="D51" s="15" t="n">
        <f aca="false">table_ord1!E51</f>
        <v>109.769320099393</v>
      </c>
      <c r="E51" s="15" t="n">
        <f aca="false">table_ord1!F51</f>
        <v>112.325549417854</v>
      </c>
      <c r="F51" s="13" t="n">
        <f aca="false">table_ord1!D51</f>
        <v>14</v>
      </c>
      <c r="G51" s="15" t="n">
        <f aca="false">table_ord1!H51</f>
        <v>85.6624854176131</v>
      </c>
      <c r="H51" s="15" t="n">
        <f aca="false">table_ord1!J51</f>
        <v>18.6210067647858</v>
      </c>
      <c r="I51" s="15" t="n">
        <f aca="false">table_ord1!I51</f>
        <v>0.0231882975024345</v>
      </c>
      <c r="J51" s="15" t="n">
        <f aca="false">table_ord1!K51</f>
        <v>0.0195561625063733</v>
      </c>
      <c r="K51" s="15" t="n">
        <f aca="false">table_ord1!M51</f>
        <v>0.266089869142502</v>
      </c>
      <c r="L51" s="13" t="str">
        <f aca="false">IF(K51&lt;=0.01,"**", IF(K51&lt;=0.05,"*","NS"))</f>
        <v>NS</v>
      </c>
      <c r="M51" s="13" t="str">
        <f aca="false">IF(I51&gt;0, "Positive", "Negative")</f>
        <v>Positive</v>
      </c>
    </row>
    <row r="52" customFormat="false" ht="12.8" hidden="false" customHeight="false" outlineLevel="0" collapsed="false">
      <c r="A52" s="0" t="n">
        <v>51</v>
      </c>
      <c r="B52" s="0" t="str">
        <f aca="false">table_ord1!B52</f>
        <v>Y67SER_FNS_CRT</v>
      </c>
      <c r="C52" s="15" t="n">
        <f aca="false">table_ord1!C52</f>
        <v>0.946374968668946</v>
      </c>
      <c r="D52" s="15" t="n">
        <f aca="false">table_ord1!E52</f>
        <v>-27.0339491837103</v>
      </c>
      <c r="E52" s="15" t="n">
        <f aca="false">table_ord1!F52</f>
        <v>-26.2450508743654</v>
      </c>
      <c r="F52" s="13" t="n">
        <f aca="false">table_ord1!D52</f>
        <v>9</v>
      </c>
      <c r="G52" s="15" t="n">
        <f aca="false">table_ord1!H52</f>
        <v>0.319986953343674</v>
      </c>
      <c r="H52" s="15" t="n">
        <f aca="false">table_ord1!J52</f>
        <v>0.0806931974679545</v>
      </c>
      <c r="I52" s="15" t="n">
        <f aca="false">table_ord1!I52</f>
        <v>-0.000115933564428711</v>
      </c>
      <c r="J52" s="15" t="n">
        <f aca="false">table_ord1!K52</f>
        <v>0.000115558715710798</v>
      </c>
      <c r="K52" s="15" t="n">
        <f aca="false">table_ord1!M52</f>
        <v>0.36179458612331</v>
      </c>
      <c r="L52" s="13" t="str">
        <f aca="false">IF(K52&lt;=0.01,"**", IF(K52&lt;=0.05,"*","NS"))</f>
        <v>NS</v>
      </c>
      <c r="M52" s="13" t="str">
        <f aca="false">IF(I52&gt;0, "Positive", "Negative")</f>
        <v>Negative</v>
      </c>
    </row>
    <row r="53" customFormat="false" ht="12.8" hidden="false" customHeight="false" outlineLevel="0" collapsed="false">
      <c r="A53" s="0" t="n">
        <v>52</v>
      </c>
      <c r="B53" s="0" t="str">
        <f aca="false">table_ord1!B53</f>
        <v>Y68SER_FNS_URC</v>
      </c>
      <c r="C53" s="15" t="n">
        <f aca="false">table_ord1!C53</f>
        <v>1.23904294367828</v>
      </c>
      <c r="D53" s="15" t="n">
        <f aca="false">table_ord1!E53</f>
        <v>26.8440323671011</v>
      </c>
      <c r="E53" s="15" t="n">
        <f aca="false">table_ord1!F53</f>
        <v>27.632930676446</v>
      </c>
      <c r="F53" s="13" t="n">
        <f aca="false">table_ord1!D53</f>
        <v>9</v>
      </c>
      <c r="G53" s="15" t="n">
        <f aca="false">table_ord1!H53</f>
        <v>6.68004449665162</v>
      </c>
      <c r="H53" s="15" t="n">
        <f aca="false">table_ord1!J53</f>
        <v>0.415732716463188</v>
      </c>
      <c r="I53" s="15" t="n">
        <f aca="false">table_ord1!I53</f>
        <v>-0.00381608235788039</v>
      </c>
      <c r="J53" s="15" t="n">
        <f aca="false">table_ord1!K53</f>
        <v>0.00484093007552471</v>
      </c>
      <c r="K53" s="15" t="n">
        <f aca="false">table_ord1!M53</f>
        <v>0.466236411595674</v>
      </c>
      <c r="L53" s="13" t="str">
        <f aca="false">IF(K53&lt;=0.01,"**", IF(K53&lt;=0.05,"*","NS"))</f>
        <v>NS</v>
      </c>
      <c r="M53" s="13" t="str">
        <f aca="false">IF(I53&gt;0, "Positive", "Negative")</f>
        <v>Negative</v>
      </c>
    </row>
    <row r="54" customFormat="false" ht="12.8" hidden="false" customHeight="false" outlineLevel="0" collapsed="false">
      <c r="A54" s="0" t="n">
        <v>53</v>
      </c>
      <c r="B54" s="0" t="str">
        <f aca="false">table_ord1!B54</f>
        <v>Y69BAC_STG_ILL_CLF</v>
      </c>
      <c r="C54" s="15" t="n">
        <f aca="false">table_ord1!C54</f>
        <v>0.845830333414641</v>
      </c>
      <c r="D54" s="15" t="n">
        <f aca="false">table_ord1!E54</f>
        <v>11.0820450520893</v>
      </c>
      <c r="E54" s="15" t="n">
        <f aca="false">table_ord1!F54</f>
        <v>12.2923854240655</v>
      </c>
      <c r="F54" s="13" t="n">
        <f aca="false">table_ord1!D54</f>
        <v>10</v>
      </c>
      <c r="G54" s="15" t="n">
        <f aca="false">table_ord1!H54</f>
        <v>4.86027979942508</v>
      </c>
      <c r="H54" s="15" t="n">
        <f aca="false">table_ord1!J54</f>
        <v>0.662642667970569</v>
      </c>
      <c r="I54" s="15" t="n">
        <f aca="false">table_ord1!I54</f>
        <v>-0.0048903496279661</v>
      </c>
      <c r="J54" s="15" t="n">
        <f aca="false">table_ord1!K54</f>
        <v>0.000437416994317811</v>
      </c>
      <c r="K54" s="15" t="n">
        <f aca="false">table_ord1!M54</f>
        <v>9.98982791888083E-005</v>
      </c>
      <c r="L54" s="13" t="str">
        <f aca="false">IF(K54&lt;=0.01,"**", IF(K54&lt;=0.05,"*","NS"))</f>
        <v>**</v>
      </c>
      <c r="M54" s="13" t="str">
        <f aca="false">IF(I54&gt;0, "Positive", "Negative")</f>
        <v>Negative</v>
      </c>
    </row>
    <row r="55" customFormat="false" ht="12.8" hidden="false" customHeight="false" outlineLevel="0" collapsed="false">
      <c r="A55" s="0" t="n">
        <v>54</v>
      </c>
      <c r="B55" s="0" t="str">
        <f aca="false">table_ord1!B55</f>
        <v>Y70BAC_STG_ILL_CLS</v>
      </c>
      <c r="C55" s="15" t="n">
        <f aca="false">table_ord1!C55</f>
        <v>1.02493270076955</v>
      </c>
      <c r="D55" s="15" t="n">
        <f aca="false">table_ord1!E55</f>
        <v>49.7869092399908</v>
      </c>
      <c r="E55" s="15" t="n">
        <f aca="false">table_ord1!F55</f>
        <v>52.87726412895</v>
      </c>
      <c r="F55" s="13" t="n">
        <f aca="false">table_ord1!D55</f>
        <v>16</v>
      </c>
      <c r="G55" s="15" t="n">
        <f aca="false">table_ord1!H55</f>
        <v>4.1965242475753</v>
      </c>
      <c r="H55" s="15" t="n">
        <f aca="false">table_ord1!J55</f>
        <v>0.962440048190735</v>
      </c>
      <c r="I55" s="15" t="n">
        <f aca="false">table_ord1!I55</f>
        <v>-0.00400181007068509</v>
      </c>
      <c r="J55" s="15" t="n">
        <f aca="false">table_ord1!K55</f>
        <v>0.00284736096610963</v>
      </c>
      <c r="K55" s="15" t="n">
        <f aca="false">table_ord1!M55</f>
        <v>0.19751382742492</v>
      </c>
      <c r="L55" s="13" t="str">
        <f aca="false">IF(K55&lt;=0.01,"**", IF(K55&lt;=0.05,"*","NS"))</f>
        <v>NS</v>
      </c>
      <c r="M55" s="13" t="str">
        <f aca="false">IF(I55&gt;0, "Positive", "Negative")</f>
        <v>Negative</v>
      </c>
    </row>
    <row r="56" customFormat="false" ht="12.8" hidden="false" customHeight="false" outlineLevel="0" collapsed="false">
      <c r="A56" s="0" t="n">
        <v>55</v>
      </c>
      <c r="B56" s="0" t="str">
        <f aca="false">table_ord1!B56</f>
        <v>Y71BAC_STG_ILL_ECO</v>
      </c>
      <c r="C56" s="15" t="n">
        <f aca="false">table_ord1!C56</f>
        <v>0.79378613608958</v>
      </c>
      <c r="D56" s="15" t="n">
        <f aca="false">table_ord1!E56</f>
        <v>9.51733210980413</v>
      </c>
      <c r="E56" s="15" t="n">
        <f aca="false">table_ord1!F56</f>
        <v>8.68436998671635</v>
      </c>
      <c r="F56" s="13" t="n">
        <f aca="false">table_ord1!D56</f>
        <v>6</v>
      </c>
      <c r="G56" s="15" t="n">
        <f aca="false">table_ord1!H56</f>
        <v>4.24302606870307</v>
      </c>
      <c r="H56" s="15" t="n">
        <f aca="false">table_ord1!J56</f>
        <v>0.269198549561893</v>
      </c>
      <c r="I56" s="15" t="n">
        <f aca="false">table_ord1!I56</f>
        <v>-0.000986831515845947</v>
      </c>
      <c r="J56" s="15" t="n">
        <f aca="false">table_ord1!K56</f>
        <v>0.00235003747403119</v>
      </c>
      <c r="K56" s="15" t="n">
        <f aca="false">table_ord1!M56</f>
        <v>0.715353771388303</v>
      </c>
      <c r="L56" s="13" t="str">
        <f aca="false">IF(K56&lt;=0.01,"**", IF(K56&lt;=0.05,"*","NS"))</f>
        <v>NS</v>
      </c>
      <c r="M56" s="13" t="str">
        <f aca="false">IF(I56&gt;0, "Positive", "Negative")</f>
        <v>Negative</v>
      </c>
    </row>
    <row r="57" customFormat="false" ht="12.8" hidden="false" customHeight="false" outlineLevel="0" collapsed="false">
      <c r="A57" s="0" t="n">
        <v>56</v>
      </c>
      <c r="B57" s="0" t="str">
        <f aca="false">table_ord1!B57</f>
        <v>Y72BAC_STG_ILL_LAB</v>
      </c>
      <c r="C57" s="15" t="n">
        <f aca="false">table_ord1!C57</f>
        <v>1.07685357250166</v>
      </c>
      <c r="D57" s="15" t="n">
        <f aca="false">table_ord1!E57</f>
        <v>20.1284538689724</v>
      </c>
      <c r="E57" s="15" t="n">
        <f aca="false">table_ord1!F57</f>
        <v>19.2954917458846</v>
      </c>
      <c r="F57" s="13" t="n">
        <f aca="false">table_ord1!D57</f>
        <v>6</v>
      </c>
      <c r="G57" s="15" t="n">
        <f aca="false">table_ord1!H57</f>
        <v>6.72433628344006</v>
      </c>
      <c r="H57" s="15" t="n">
        <f aca="false">table_ord1!J57</f>
        <v>0.398010470593457</v>
      </c>
      <c r="I57" s="15" t="n">
        <f aca="false">table_ord1!I57</f>
        <v>0.00181415928114027</v>
      </c>
      <c r="J57" s="15" t="n">
        <f aca="false">table_ord1!K57</f>
        <v>0.00938119675131143</v>
      </c>
      <c r="K57" s="15" t="n">
        <f aca="false">table_ord1!M57</f>
        <v>0.864518698030459</v>
      </c>
      <c r="L57" s="13" t="str">
        <f aca="false">IF(K57&lt;=0.01,"**", IF(K57&lt;=0.05,"*","NS"))</f>
        <v>NS</v>
      </c>
      <c r="M57" s="13" t="str">
        <f aca="false">IF(I57&gt;0, "Positive", "Negative")</f>
        <v>Positive</v>
      </c>
    </row>
    <row r="58" customFormat="false" ht="12.8" hidden="false" customHeight="false" outlineLevel="0" collapsed="false">
      <c r="A58" s="0" t="n">
        <v>57</v>
      </c>
      <c r="B58" s="0" t="str">
        <f aca="false">table_ord1!B58</f>
        <v>Y73BAC_STG_ILL_TAB</v>
      </c>
      <c r="C58" s="15" t="n">
        <f aca="false">table_ord1!C58</f>
        <v>0.873232402214393</v>
      </c>
      <c r="D58" s="15" t="n">
        <f aca="false">table_ord1!E58</f>
        <v>17.724814849444</v>
      </c>
      <c r="E58" s="15" t="n">
        <f aca="false">table_ord1!F58</f>
        <v>19.3163959406375</v>
      </c>
      <c r="F58" s="13" t="n">
        <f aca="false">table_ord1!D58</f>
        <v>11</v>
      </c>
      <c r="G58" s="15" t="n">
        <f aca="false">table_ord1!H58</f>
        <v>7.72815009317736</v>
      </c>
      <c r="H58" s="15" t="n">
        <f aca="false">table_ord1!J58</f>
        <v>0.449667328807139</v>
      </c>
      <c r="I58" s="15" t="n">
        <f aca="false">table_ord1!I58</f>
        <v>-0.00415498128800595</v>
      </c>
      <c r="J58" s="15" t="n">
        <f aca="false">table_ord1!K58</f>
        <v>0.00114840235590777</v>
      </c>
      <c r="K58" s="15" t="n">
        <f aca="false">table_ord1!M58</f>
        <v>0.0111230699476833</v>
      </c>
      <c r="L58" s="13" t="str">
        <f aca="false">IF(K58&lt;=0.01,"**", IF(K58&lt;=0.05,"*","NS"))</f>
        <v>*</v>
      </c>
      <c r="M58" s="13" t="str">
        <f aca="false">IF(I58&gt;0, "Positive", "Negative")</f>
        <v>Negative</v>
      </c>
    </row>
    <row r="59" customFormat="false" ht="12.8" hidden="false" customHeight="false" outlineLevel="0" collapsed="false">
      <c r="A59" s="0" t="n">
        <v>58</v>
      </c>
      <c r="B59" s="0" t="str">
        <f aca="false">table_ord1!B59</f>
        <v>Y74BAC_STG_CEC_CLF</v>
      </c>
      <c r="C59" s="15" t="n">
        <f aca="false">table_ord1!C59</f>
        <v>0.822022212379918</v>
      </c>
      <c r="D59" s="15" t="n">
        <f aca="false">table_ord1!E59</f>
        <v>5.35434506177949</v>
      </c>
      <c r="E59" s="15" t="n">
        <f aca="false">table_ord1!F59</f>
        <v>4.52138293869171</v>
      </c>
      <c r="F59" s="13" t="n">
        <f aca="false">table_ord1!D59</f>
        <v>6</v>
      </c>
      <c r="G59" s="15" t="n">
        <f aca="false">table_ord1!H59</f>
        <v>5.60163468267337</v>
      </c>
      <c r="H59" s="15" t="n">
        <f aca="false">table_ord1!J59</f>
        <v>0.790778633732723</v>
      </c>
      <c r="I59" s="15" t="n">
        <f aca="false">table_ord1!I59</f>
        <v>-0.0037992323841608</v>
      </c>
      <c r="J59" s="15" t="n">
        <f aca="false">table_ord1!K59</f>
        <v>0.0010699564672545</v>
      </c>
      <c r="K59" s="15" t="n">
        <f aca="false">table_ord1!M59</f>
        <v>0.0380681766856447</v>
      </c>
      <c r="L59" s="13" t="str">
        <f aca="false">IF(K59&lt;=0.01,"**", IF(K59&lt;=0.05,"*","NS"))</f>
        <v>*</v>
      </c>
      <c r="M59" s="13" t="str">
        <f aca="false">IF(I59&gt;0, "Positive", "Negative")</f>
        <v>Negative</v>
      </c>
    </row>
    <row r="60" customFormat="false" ht="12.8" hidden="false" customHeight="false" outlineLevel="0" collapsed="false">
      <c r="A60" s="0" t="n">
        <v>59</v>
      </c>
      <c r="B60" s="0" t="str">
        <f aca="false">table_ord1!B60</f>
        <v>Y75BAC_STG_CEC_CLS</v>
      </c>
      <c r="C60" s="15" t="n">
        <f aca="false">table_ord1!C60</f>
        <v>0.847796033339602</v>
      </c>
      <c r="D60" s="15" t="n">
        <f aca="false">table_ord1!E60</f>
        <v>-18.757727131763</v>
      </c>
      <c r="E60" s="15" t="n">
        <f aca="false">table_ord1!F60</f>
        <v>-19.5906892548508</v>
      </c>
      <c r="F60" s="13" t="n">
        <f aca="false">table_ord1!D60</f>
        <v>6</v>
      </c>
      <c r="G60" s="15" t="n">
        <f aca="false">table_ord1!H60</f>
        <v>7.24126333614307</v>
      </c>
      <c r="H60" s="15" t="n">
        <f aca="false">table_ord1!J60</f>
        <v>0.0292773604465658</v>
      </c>
      <c r="I60" s="15" t="n">
        <f aca="false">table_ord1!I60</f>
        <v>-0.00191032006743368</v>
      </c>
      <c r="J60" s="15" t="n">
        <f aca="false">table_ord1!K60</f>
        <v>0.000284133980855488</v>
      </c>
      <c r="K60" s="15" t="n">
        <f aca="false">table_ord1!M60</f>
        <v>0.0067169485582371</v>
      </c>
      <c r="L60" s="13" t="str">
        <f aca="false">IF(K60&lt;=0.01,"**", IF(K60&lt;=0.05,"*","NS"))</f>
        <v>**</v>
      </c>
      <c r="M60" s="13" t="str">
        <f aca="false">IF(I60&gt;0, "Positive", "Negative")</f>
        <v>Negative</v>
      </c>
    </row>
    <row r="61" customFormat="false" ht="12.8" hidden="false" customHeight="false" outlineLevel="0" collapsed="false">
      <c r="A61" s="0" t="n">
        <v>60</v>
      </c>
      <c r="B61" s="0" t="str">
        <f aca="false">table_ord1!B61</f>
        <v>Y76BAC_STG_CEC_ECO</v>
      </c>
      <c r="C61" s="15" t="n">
        <f aca="false">table_ord1!C61</f>
        <v>1.26427355184205</v>
      </c>
      <c r="D61" s="15" t="n">
        <f aca="false">table_ord1!E61</f>
        <v>44.0404499564862</v>
      </c>
      <c r="E61" s="15" t="n">
        <f aca="false">table_ord1!F61</f>
        <v>47.6019369880709</v>
      </c>
      <c r="F61" s="13" t="n">
        <f aca="false">table_ord1!D61</f>
        <v>18</v>
      </c>
      <c r="G61" s="15" t="n">
        <f aca="false">table_ord1!H61</f>
        <v>6.95898097387888</v>
      </c>
      <c r="H61" s="15" t="n">
        <f aca="false">table_ord1!J61</f>
        <v>0.482390347893508</v>
      </c>
      <c r="I61" s="15" t="n">
        <f aca="false">table_ord1!I61</f>
        <v>-0.00119917977173994</v>
      </c>
      <c r="J61" s="15" t="n">
        <f aca="false">table_ord1!K61</f>
        <v>0.000456038041695235</v>
      </c>
      <c r="K61" s="15" t="n">
        <f aca="false">table_ord1!M61</f>
        <v>0.0251811254195151</v>
      </c>
      <c r="L61" s="13" t="str">
        <f aca="false">IF(K61&lt;=0.01,"**", IF(K61&lt;=0.05,"*","NS"))</f>
        <v>*</v>
      </c>
      <c r="M61" s="13" t="str">
        <f aca="false">IF(I61&gt;0, "Positive", "Negative")</f>
        <v>Negative</v>
      </c>
    </row>
    <row r="62" customFormat="false" ht="12.8" hidden="false" customHeight="false" outlineLevel="0" collapsed="false">
      <c r="A62" s="0" t="n">
        <v>61</v>
      </c>
      <c r="B62" s="0" t="str">
        <f aca="false">table_ord1!B62</f>
        <v>Y77BAC_STG_CEC_LAB</v>
      </c>
      <c r="C62" s="15" t="n">
        <f aca="false">table_ord1!C62</f>
        <v>1.38413308059851</v>
      </c>
      <c r="D62" s="15" t="n">
        <f aca="false">table_ord1!E62</f>
        <v>3.33305508870542</v>
      </c>
      <c r="E62" s="15" t="n">
        <f aca="false">table_ord1!F62</f>
        <v>6.16525589311426</v>
      </c>
      <c r="F62" s="13" t="n">
        <f aca="false">table_ord1!D62</f>
        <v>15</v>
      </c>
      <c r="G62" s="15" t="n">
        <f aca="false">table_ord1!H62</f>
        <v>7.05177607305753</v>
      </c>
      <c r="H62" s="15" t="n">
        <f aca="false">table_ord1!J62</f>
        <v>0.0786333812513936</v>
      </c>
      <c r="I62" s="15" t="n">
        <f aca="false">table_ord1!I62</f>
        <v>-0.00110977851500487</v>
      </c>
      <c r="J62" s="15" t="n">
        <f aca="false">table_ord1!K62</f>
        <v>0.000242695214041278</v>
      </c>
      <c r="K62" s="15" t="n">
        <f aca="false">table_ord1!M62</f>
        <v>0.00181927464445944</v>
      </c>
      <c r="L62" s="13" t="str">
        <f aca="false">IF(K62&lt;=0.01,"**", IF(K62&lt;=0.05,"*","NS"))</f>
        <v>**</v>
      </c>
      <c r="M62" s="13" t="str">
        <f aca="false">IF(I62&gt;0, "Positive", "Negative")</f>
        <v>Negative</v>
      </c>
    </row>
    <row r="63" customFormat="false" ht="12.8" hidden="false" customHeight="false" outlineLevel="0" collapsed="false">
      <c r="A63" s="0" t="n">
        <v>62</v>
      </c>
      <c r="B63" s="0" t="str">
        <f aca="false">table_ord1!B63</f>
        <v>Y78BAC_STG_CEC_TAB</v>
      </c>
      <c r="C63" s="15" t="n">
        <f aca="false">table_ord1!C63</f>
        <v>1.07462840065959</v>
      </c>
      <c r="D63" s="15" t="n">
        <f aca="false">table_ord1!E63</f>
        <v>13.4412123967997</v>
      </c>
      <c r="E63" s="15" t="n">
        <f aca="false">table_ord1!F63</f>
        <v>15.7010098266458</v>
      </c>
      <c r="F63" s="13" t="n">
        <f aca="false">table_ord1!D63</f>
        <v>13</v>
      </c>
      <c r="G63" s="15" t="n">
        <f aca="false">table_ord1!H63</f>
        <v>8.24457621307623</v>
      </c>
      <c r="H63" s="15" t="n">
        <f aca="false">table_ord1!J63</f>
        <v>0.490333711799937</v>
      </c>
      <c r="I63" s="15" t="n">
        <f aca="false">table_ord1!I63</f>
        <v>-0.00131094245143411</v>
      </c>
      <c r="J63" s="15" t="n">
        <f aca="false">table_ord1!K63</f>
        <v>0.00077969239073332</v>
      </c>
      <c r="K63" s="15" t="n">
        <f aca="false">table_ord1!M63</f>
        <v>0.131199170152676</v>
      </c>
      <c r="L63" s="13" t="str">
        <f aca="false">IF(K63&lt;=0.01,"**", IF(K63&lt;=0.05,"*","NS"))</f>
        <v>NS</v>
      </c>
      <c r="M63" s="13" t="str">
        <f aca="false">IF(I63&gt;0, "Positive", "Negative")</f>
        <v>Negative</v>
      </c>
    </row>
    <row r="64" customFormat="false" ht="12.8" hidden="false" customHeight="false" outlineLevel="0" collapsed="false">
      <c r="A64" s="0" t="n">
        <v>63</v>
      </c>
      <c r="B64" s="0" t="str">
        <f aca="false">table_ord1!B64</f>
        <v>Y79BAC_STG_EXC_CLF</v>
      </c>
      <c r="C64" s="15" t="n">
        <f aca="false">table_ord1!C64</f>
        <v>1.16994691339629</v>
      </c>
      <c r="D64" s="15" t="n">
        <f aca="false">table_ord1!E64</f>
        <v>24.1254803631125</v>
      </c>
      <c r="E64" s="15" t="n">
        <f aca="false">table_ord1!F64</f>
        <v>25.3358207350887</v>
      </c>
      <c r="F64" s="13" t="n">
        <f aca="false">table_ord1!D64</f>
        <v>10</v>
      </c>
      <c r="G64" s="15" t="n">
        <f aca="false">table_ord1!H64</f>
        <v>6.70307217765123</v>
      </c>
      <c r="H64" s="15" t="n">
        <f aca="false">table_ord1!J64</f>
        <v>0.316729521052802</v>
      </c>
      <c r="I64" s="15" t="n">
        <f aca="false">table_ord1!I64</f>
        <v>-0.00351079580463729</v>
      </c>
      <c r="J64" s="15" t="n">
        <f aca="false">table_ord1!K64</f>
        <v>0.00475868196694692</v>
      </c>
      <c r="K64" s="15" t="n">
        <f aca="false">table_ord1!M64</f>
        <v>0.488494559660224</v>
      </c>
      <c r="L64" s="13" t="str">
        <f aca="false">IF(K64&lt;=0.01,"**", IF(K64&lt;=0.05,"*","NS"))</f>
        <v>NS</v>
      </c>
      <c r="M64" s="13" t="str">
        <f aca="false">IF(I64&gt;0, "Positive", "Negative")</f>
        <v>Negative</v>
      </c>
    </row>
    <row r="65" customFormat="false" ht="12.8" hidden="false" customHeight="false" outlineLevel="0" collapsed="false">
      <c r="A65" s="0" t="n">
        <v>64</v>
      </c>
      <c r="B65" s="0" t="str">
        <f aca="false">table_ord1!B65</f>
        <v>Y80BAC_STG_EXC_CLS</v>
      </c>
      <c r="C65" s="15" t="n">
        <f aca="false">table_ord1!C65</f>
        <v>0.880287437712377</v>
      </c>
      <c r="D65" s="15" t="n">
        <f aca="false">table_ord1!E65</f>
        <v>14.3654446477912</v>
      </c>
      <c r="E65" s="15" t="n">
        <f aca="false">table_ord1!F65</f>
        <v>15.5757850197674</v>
      </c>
      <c r="F65" s="13" t="n">
        <f aca="false">table_ord1!D65</f>
        <v>10</v>
      </c>
      <c r="G65" s="15" t="n">
        <f aca="false">table_ord1!H65</f>
        <v>7.22281096391149</v>
      </c>
      <c r="H65" s="15" t="n">
        <f aca="false">table_ord1!J65</f>
        <v>0.307407829942274</v>
      </c>
      <c r="I65" s="15" t="n">
        <f aca="false">table_ord1!I65</f>
        <v>-0.00472008509195615</v>
      </c>
      <c r="J65" s="15" t="n">
        <f aca="false">table_ord1!K65</f>
        <v>0.00214527949213655</v>
      </c>
      <c r="K65" s="15" t="n">
        <f aca="false">table_ord1!M65</f>
        <v>0.0700810226131385</v>
      </c>
      <c r="L65" s="13" t="str">
        <f aca="false">IF(K65&lt;=0.01,"**", IF(K65&lt;=0.05,"*","NS"))</f>
        <v>NS</v>
      </c>
      <c r="M65" s="13" t="str">
        <f aca="false">IF(I65&gt;0, "Positive", "Negative")</f>
        <v>Negative</v>
      </c>
    </row>
    <row r="66" customFormat="false" ht="12.8" hidden="false" customHeight="false" outlineLevel="0" collapsed="false">
      <c r="A66" s="0" t="n">
        <v>65</v>
      </c>
      <c r="B66" s="0" t="str">
        <f aca="false">table_ord1!B66</f>
        <v>Y81BAC_STG_EXC_TAB</v>
      </c>
      <c r="C66" s="15" t="n">
        <f aca="false">table_ord1!C66</f>
        <v>1.38918767248055</v>
      </c>
      <c r="D66" s="15" t="n">
        <f aca="false">table_ord1!E66</f>
        <v>33.8904258759144</v>
      </c>
      <c r="E66" s="15" t="n">
        <f aca="false">table_ord1!F66</f>
        <v>36.4466551943754</v>
      </c>
      <c r="F66" s="13" t="n">
        <f aca="false">table_ord1!D66</f>
        <v>14</v>
      </c>
      <c r="G66" s="15" t="n">
        <f aca="false">table_ord1!H66</f>
        <v>7.59990084478629</v>
      </c>
      <c r="H66" s="15" t="n">
        <f aca="false">table_ord1!J66</f>
        <v>0.747488065237933</v>
      </c>
      <c r="I66" s="15" t="n">
        <f aca="false">table_ord1!I66</f>
        <v>-0.000238011502274263</v>
      </c>
      <c r="J66" s="15" t="n">
        <f aca="false">table_ord1!K66</f>
        <v>0.000797614374248496</v>
      </c>
      <c r="K66" s="15" t="n">
        <f aca="false">table_ord1!M66</f>
        <v>0.77216933702178</v>
      </c>
      <c r="L66" s="13" t="str">
        <f aca="false">IF(K66&lt;=0.01,"**", IF(K66&lt;=0.05,"*","NS"))</f>
        <v>NS</v>
      </c>
      <c r="M66" s="13" t="str">
        <f aca="false">IF(I66&gt;0, "Positive", "Negative")</f>
        <v>Negative</v>
      </c>
    </row>
    <row r="67" customFormat="false" ht="12.8" hidden="false" customHeight="false" outlineLevel="0" collapsed="false">
      <c r="A67" s="0" t="n">
        <v>66</v>
      </c>
      <c r="B67" s="0" t="str">
        <f aca="false">table_ord1!B67</f>
        <v>Y82BAC_FNS_ILL_CLF</v>
      </c>
      <c r="C67" s="15" t="n">
        <f aca="false">table_ord1!C67</f>
        <v>0.88250069673532</v>
      </c>
      <c r="D67" s="15" t="n">
        <f aca="false">table_ord1!E67</f>
        <v>-2.58622232438201</v>
      </c>
      <c r="E67" s="15" t="n">
        <f aca="false">table_ord1!F67</f>
        <v>-3.41918444746979</v>
      </c>
      <c r="F67" s="13" t="n">
        <f aca="false">table_ord1!D67</f>
        <v>6</v>
      </c>
      <c r="G67" s="15" t="n">
        <f aca="false">table_ord1!H67</f>
        <v>5.10624804533424</v>
      </c>
      <c r="H67" s="15" t="n">
        <f aca="false">table_ord1!J67</f>
        <v>0.158809774016548</v>
      </c>
      <c r="I67" s="15" t="n">
        <f aca="false">table_ord1!I67</f>
        <v>-0.000265490280472315</v>
      </c>
      <c r="J67" s="15" t="n">
        <f aca="false">table_ord1!K67</f>
        <v>0.000154337469310965</v>
      </c>
      <c r="K67" s="15" t="n">
        <f aca="false">table_ord1!M67</f>
        <v>0.18388422931336</v>
      </c>
      <c r="L67" s="13" t="str">
        <f aca="false">IF(K67&lt;=0.01,"**", IF(K67&lt;=0.05,"*","NS"))</f>
        <v>NS</v>
      </c>
      <c r="M67" s="13" t="str">
        <f aca="false">IF(I67&gt;0, "Positive", "Negative")</f>
        <v>Negative</v>
      </c>
    </row>
    <row r="68" customFormat="false" ht="12.8" hidden="false" customHeight="false" outlineLevel="0" collapsed="false">
      <c r="A68" s="0" t="n">
        <v>67</v>
      </c>
      <c r="B68" s="0" t="str">
        <f aca="false">table_ord1!B68</f>
        <v>Y83BAC_FNS_ILL_CLS</v>
      </c>
      <c r="C68" s="15" t="n">
        <f aca="false">table_ord1!C68</f>
        <v>0.667394810785854</v>
      </c>
      <c r="D68" s="15" t="n">
        <f aca="false">table_ord1!E68</f>
        <v>1.79369891085326</v>
      </c>
      <c r="E68" s="15" t="n">
        <f aca="false">table_ord1!F68</f>
        <v>-0.661123644667182</v>
      </c>
      <c r="F68" s="13" t="n">
        <f aca="false">table_ord1!D68</f>
        <v>4</v>
      </c>
      <c r="G68" s="15" t="n">
        <f aca="false">table_ord1!H68</f>
        <v>2.15252214165698</v>
      </c>
      <c r="H68" s="15" t="n">
        <f aca="false">table_ord1!J68</f>
        <v>0.470976407396768</v>
      </c>
      <c r="I68" s="15" t="n">
        <f aca="false">table_ord1!I68</f>
        <v>0.000332595278100562</v>
      </c>
      <c r="J68" s="15" t="n">
        <f aca="false">table_ord1!K68</f>
        <v>0.000365384054370716</v>
      </c>
      <c r="K68" s="15" t="n">
        <f aca="false">table_ord1!M68</f>
        <v>0.529884335581748</v>
      </c>
      <c r="L68" s="13" t="str">
        <f aca="false">IF(K68&lt;=0.01,"**", IF(K68&lt;=0.05,"*","NS"))</f>
        <v>NS</v>
      </c>
      <c r="M68" s="13" t="str">
        <f aca="false">IF(I68&gt;0, "Positive", "Negative")</f>
        <v>Positive</v>
      </c>
    </row>
    <row r="69" customFormat="false" ht="12.8" hidden="false" customHeight="false" outlineLevel="0" collapsed="false">
      <c r="A69" s="0" t="n">
        <v>68</v>
      </c>
      <c r="B69" s="0" t="str">
        <f aca="false">table_ord1!B69</f>
        <v>Y84BAC_FNS_ILL_ECO</v>
      </c>
      <c r="C69" s="15" t="n">
        <f aca="false">table_ord1!C69</f>
        <v>0.965613495286147</v>
      </c>
      <c r="D69" s="15" t="n">
        <f aca="false">table_ord1!E69</f>
        <v>10.405455519573</v>
      </c>
      <c r="E69" s="15" t="n">
        <f aca="false">table_ord1!F69</f>
        <v>10.7232216862923</v>
      </c>
      <c r="F69" s="13" t="n">
        <f aca="false">table_ord1!D69</f>
        <v>8</v>
      </c>
      <c r="G69" s="15" t="n">
        <f aca="false">table_ord1!H69</f>
        <v>5.243159839634</v>
      </c>
      <c r="H69" s="15" t="n">
        <f aca="false">table_ord1!J69</f>
        <v>0.659875453257045</v>
      </c>
      <c r="I69" s="15" t="n">
        <f aca="false">table_ord1!I69</f>
        <v>-0.00354394436693268</v>
      </c>
      <c r="J69" s="15" t="n">
        <f aca="false">table_ord1!K69</f>
        <v>0.000869791155414818</v>
      </c>
      <c r="K69" s="15" t="n">
        <f aca="false">table_ord1!M69</f>
        <v>0.0151670433510585</v>
      </c>
      <c r="L69" s="13" t="str">
        <f aca="false">IF(K69&lt;=0.01,"**", IF(K69&lt;=0.05,"*","NS"))</f>
        <v>*</v>
      </c>
      <c r="M69" s="13" t="str">
        <f aca="false">IF(I69&gt;0, "Positive", "Negative")</f>
        <v>Negative</v>
      </c>
    </row>
    <row r="70" customFormat="false" ht="12.8" hidden="false" customHeight="false" outlineLevel="0" collapsed="false">
      <c r="A70" s="0" t="n">
        <v>69</v>
      </c>
      <c r="B70" s="0" t="str">
        <f aca="false">table_ord1!B70</f>
        <v>Y85BAC_FNS_ILL_LAB</v>
      </c>
      <c r="C70" s="15" t="n">
        <f aca="false">table_ord1!C70</f>
        <v>1.18314197584055</v>
      </c>
      <c r="D70" s="15" t="n">
        <f aca="false">table_ord1!E70</f>
        <v>17.8226552264521</v>
      </c>
      <c r="E70" s="15" t="n">
        <f aca="false">table_ord1!F70</f>
        <v>18.1404213931714</v>
      </c>
      <c r="F70" s="13" t="n">
        <f aca="false">table_ord1!D70</f>
        <v>8</v>
      </c>
      <c r="G70" s="15" t="n">
        <f aca="false">table_ord1!H70</f>
        <v>7.48949678798711</v>
      </c>
      <c r="H70" s="15" t="n">
        <f aca="false">table_ord1!J70</f>
        <v>0.254502465437607</v>
      </c>
      <c r="I70" s="15" t="n">
        <f aca="false">table_ord1!I70</f>
        <v>-8.56531046375576E-005</v>
      </c>
      <c r="J70" s="15" t="n">
        <f aca="false">table_ord1!K70</f>
        <v>0.00337838438318274</v>
      </c>
      <c r="K70" s="15" t="n">
        <f aca="false">table_ord1!M70</f>
        <v>0.980987590512367</v>
      </c>
      <c r="L70" s="13" t="str">
        <f aca="false">IF(K70&lt;=0.01,"**", IF(K70&lt;=0.05,"*","NS"))</f>
        <v>NS</v>
      </c>
      <c r="M70" s="13" t="str">
        <f aca="false">IF(I70&gt;0, "Positive", "Negative")</f>
        <v>Negative</v>
      </c>
    </row>
    <row r="71" customFormat="false" ht="12.8" hidden="false" customHeight="false" outlineLevel="0" collapsed="false">
      <c r="A71" s="0" t="n">
        <v>70</v>
      </c>
      <c r="B71" s="0" t="str">
        <f aca="false">table_ord1!B71</f>
        <v>Y86BAC_FNS_ILL_TAB</v>
      </c>
      <c r="C71" s="15" t="n">
        <f aca="false">table_ord1!C71</f>
        <v>1.06965930632159</v>
      </c>
      <c r="D71" s="15" t="n">
        <f aca="false">table_ord1!E71</f>
        <v>42.7415817125189</v>
      </c>
      <c r="E71" s="15" t="n">
        <f aca="false">table_ord1!F71</f>
        <v>45.831936601478</v>
      </c>
      <c r="F71" s="13" t="n">
        <f aca="false">table_ord1!D71</f>
        <v>16</v>
      </c>
      <c r="G71" s="15" t="n">
        <f aca="false">table_ord1!H71</f>
        <v>7.25430953617776</v>
      </c>
      <c r="H71" s="15" t="n">
        <f aca="false">table_ord1!J71</f>
        <v>0.655640598762642</v>
      </c>
      <c r="I71" s="15" t="n">
        <f aca="false">table_ord1!I71</f>
        <v>-0.00292796996786727</v>
      </c>
      <c r="J71" s="15" t="n">
        <f aca="false">table_ord1!K71</f>
        <v>0.0013772408353216</v>
      </c>
      <c r="K71" s="15" t="n">
        <f aca="false">table_ord1!M71</f>
        <v>0.0594234623148455</v>
      </c>
      <c r="L71" s="13" t="str">
        <f aca="false">IF(K71&lt;=0.01,"**", IF(K71&lt;=0.05,"*","NS"))</f>
        <v>NS</v>
      </c>
      <c r="M71" s="13" t="str">
        <f aca="false">IF(I71&gt;0, "Positive", "Negative")</f>
        <v>Negative</v>
      </c>
    </row>
    <row r="72" customFormat="false" ht="12.8" hidden="false" customHeight="false" outlineLevel="0" collapsed="false">
      <c r="A72" s="0" t="n">
        <v>71</v>
      </c>
      <c r="B72" s="0" t="str">
        <f aca="false">table_ord1!B72</f>
        <v>Y87BAC_FNS_CEC_CLF</v>
      </c>
      <c r="C72" s="15" t="n">
        <f aca="false">table_ord1!C72</f>
        <v>0.896046767104215</v>
      </c>
      <c r="D72" s="15" t="n">
        <f aca="false">table_ord1!E72</f>
        <v>19.7197247346129</v>
      </c>
      <c r="E72" s="15" t="n">
        <f aca="false">table_ord1!F72</f>
        <v>18.8867626115251</v>
      </c>
      <c r="F72" s="13" t="n">
        <f aca="false">table_ord1!D72</f>
        <v>6</v>
      </c>
      <c r="G72" s="15" t="n">
        <f aca="false">table_ord1!H72</f>
        <v>3.61803402268005</v>
      </c>
      <c r="H72" s="15" t="n">
        <f aca="false">table_ord1!J72</f>
        <v>0.817925915565594</v>
      </c>
      <c r="I72" s="15" t="n">
        <f aca="false">table_ord1!I72</f>
        <v>-0.000807511422672803</v>
      </c>
      <c r="J72" s="15" t="n">
        <f aca="false">table_ord1!K72</f>
        <v>0.00105441319997108</v>
      </c>
      <c r="K72" s="15" t="n">
        <f aca="false">table_ord1!M72</f>
        <v>0.499512566783849</v>
      </c>
      <c r="L72" s="13" t="str">
        <f aca="false">IF(K72&lt;=0.01,"**", IF(K72&lt;=0.05,"*","NS"))</f>
        <v>NS</v>
      </c>
      <c r="M72" s="13" t="str">
        <f aca="false">IF(I72&gt;0, "Positive", "Negative")</f>
        <v>Negative</v>
      </c>
    </row>
    <row r="73" customFormat="false" ht="12.8" hidden="false" customHeight="false" outlineLevel="0" collapsed="false">
      <c r="A73" s="0" t="n">
        <v>72</v>
      </c>
      <c r="B73" s="0" t="str">
        <f aca="false">table_ord1!B73</f>
        <v>Y89BAC_FNS_CEC_ECO</v>
      </c>
      <c r="C73" s="15" t="n">
        <f aca="false">table_ord1!C73</f>
        <v>0.914016291781963</v>
      </c>
      <c r="D73" s="15" t="n">
        <f aca="false">table_ord1!E73</f>
        <v>37.1476900130237</v>
      </c>
      <c r="E73" s="15" t="n">
        <f aca="false">table_ord1!F73</f>
        <v>40.7091770446084</v>
      </c>
      <c r="F73" s="13" t="n">
        <f aca="false">table_ord1!D73</f>
        <v>18</v>
      </c>
      <c r="G73" s="15" t="n">
        <f aca="false">table_ord1!H73</f>
        <v>7.13727372472997</v>
      </c>
      <c r="H73" s="15" t="n">
        <f aca="false">table_ord1!J73</f>
        <v>0.667304199806368</v>
      </c>
      <c r="I73" s="15" t="n">
        <f aca="false">table_ord1!I73</f>
        <v>0.000421120768587953</v>
      </c>
      <c r="J73" s="15" t="n">
        <f aca="false">table_ord1!K73</f>
        <v>0.000270799908354152</v>
      </c>
      <c r="K73" s="15" t="n">
        <f aca="false">table_ord1!M73</f>
        <v>0.15097533504452</v>
      </c>
      <c r="L73" s="13" t="str">
        <f aca="false">IF(K73&lt;=0.01,"**", IF(K73&lt;=0.05,"*","NS"))</f>
        <v>NS</v>
      </c>
      <c r="M73" s="13" t="str">
        <f aca="false">IF(I73&gt;0, "Positive", "Negative")</f>
        <v>Positive</v>
      </c>
    </row>
    <row r="74" customFormat="false" ht="12.8" hidden="false" customHeight="false" outlineLevel="0" collapsed="false">
      <c r="A74" s="0" t="n">
        <v>73</v>
      </c>
      <c r="B74" s="0" t="str">
        <f aca="false">table_ord1!B74</f>
        <v>Y90BAC_FNS_CEC_LAB</v>
      </c>
      <c r="C74" s="15" t="n">
        <f aca="false">table_ord1!C74</f>
        <v>1.08481259147869</v>
      </c>
      <c r="D74" s="15" t="n">
        <f aca="false">table_ord1!E74</f>
        <v>15.8690679511305</v>
      </c>
      <c r="E74" s="15" t="n">
        <f aca="false">table_ord1!F74</f>
        <v>18.7012687555394</v>
      </c>
      <c r="F74" s="13" t="n">
        <f aca="false">table_ord1!D74</f>
        <v>15</v>
      </c>
      <c r="G74" s="15" t="n">
        <f aca="false">table_ord1!H74</f>
        <v>7.57190206103946</v>
      </c>
      <c r="H74" s="15" t="n">
        <f aca="false">table_ord1!J74</f>
        <v>0.282446165029586</v>
      </c>
      <c r="I74" s="15" t="n">
        <f aca="false">table_ord1!I74</f>
        <v>0.000403039481084759</v>
      </c>
      <c r="J74" s="15" t="n">
        <f aca="false">table_ord1!K74</f>
        <v>0.000203268310213121</v>
      </c>
      <c r="K74" s="15" t="n">
        <f aca="false">table_ord1!M74</f>
        <v>0.0826901710038884</v>
      </c>
      <c r="L74" s="13" t="str">
        <f aca="false">IF(K74&lt;=0.01,"**", IF(K74&lt;=0.05,"*","NS"))</f>
        <v>NS</v>
      </c>
      <c r="M74" s="13" t="str">
        <f aca="false">IF(I74&gt;0, "Positive", "Negative")</f>
        <v>Positive</v>
      </c>
    </row>
    <row r="75" customFormat="false" ht="12.8" hidden="false" customHeight="false" outlineLevel="0" collapsed="false">
      <c r="A75" s="0" t="n">
        <v>74</v>
      </c>
      <c r="B75" s="0" t="str">
        <f aca="false">table_ord1!B75</f>
        <v>Y91BAC_FNS_CEC_TAB</v>
      </c>
      <c r="C75" s="15" t="n">
        <f aca="false">table_ord1!C75</f>
        <v>1.24270032194462</v>
      </c>
      <c r="D75" s="15" t="n">
        <f aca="false">table_ord1!E75</f>
        <v>29.5178360828819</v>
      </c>
      <c r="E75" s="15" t="n">
        <f aca="false">table_ord1!F75</f>
        <v>31.4574626820339</v>
      </c>
      <c r="F75" s="13" t="n">
        <f aca="false">table_ord1!D75</f>
        <v>12</v>
      </c>
      <c r="G75" s="15" t="n">
        <f aca="false">table_ord1!H75</f>
        <v>7.76739445178296</v>
      </c>
      <c r="H75" s="15" t="n">
        <f aca="false">table_ord1!J75</f>
        <v>0.461716331193309</v>
      </c>
      <c r="I75" s="15" t="n">
        <f aca="false">table_ord1!I75</f>
        <v>-0.00102926948927229</v>
      </c>
      <c r="J75" s="15" t="n">
        <f aca="false">table_ord1!K75</f>
        <v>0.000958541633813839</v>
      </c>
      <c r="K75" s="15" t="n">
        <f aca="false">table_ord1!M75</f>
        <v>0.314235976220574</v>
      </c>
      <c r="L75" s="13" t="str">
        <f aca="false">IF(K75&lt;=0.01,"**", IF(K75&lt;=0.05,"*","NS"))</f>
        <v>NS</v>
      </c>
      <c r="M75" s="13" t="str">
        <f aca="false">IF(I75&gt;0, "Positive", "Negative")</f>
        <v>Negative</v>
      </c>
    </row>
    <row r="76" customFormat="false" ht="12.8" hidden="false" customHeight="false" outlineLevel="0" collapsed="false">
      <c r="A76" s="0" t="n">
        <v>75</v>
      </c>
      <c r="B76" s="0" t="str">
        <f aca="false">table_ord1!B76</f>
        <v>Y92BAC_FNS_EXC_CLF</v>
      </c>
      <c r="C76" s="15" t="n">
        <f aca="false">table_ord1!C76</f>
        <v>1.3541609556539</v>
      </c>
      <c r="D76" s="15" t="n">
        <f aca="false">table_ord1!E76</f>
        <v>31.7758173838175</v>
      </c>
      <c r="E76" s="15" t="n">
        <f aca="false">table_ord1!F76</f>
        <v>34.3320467022785</v>
      </c>
      <c r="F76" s="13" t="n">
        <f aca="false">table_ord1!D76</f>
        <v>14</v>
      </c>
      <c r="G76" s="15" t="n">
        <f aca="false">table_ord1!H76</f>
        <v>6.29553212990515</v>
      </c>
      <c r="H76" s="15" t="n">
        <f aca="false">table_ord1!J76</f>
        <v>0.422448785404847</v>
      </c>
      <c r="I76" s="15" t="n">
        <f aca="false">table_ord1!I76</f>
        <v>-0.000853504739264665</v>
      </c>
      <c r="J76" s="15" t="n">
        <f aca="false">table_ord1!K76</f>
        <v>0.000890004738040951</v>
      </c>
      <c r="K76" s="15" t="n">
        <f aca="false">table_ord1!M76</f>
        <v>0.362616488634729</v>
      </c>
      <c r="L76" s="13" t="str">
        <f aca="false">IF(K76&lt;=0.01,"**", IF(K76&lt;=0.05,"*","NS"))</f>
        <v>NS</v>
      </c>
      <c r="M76" s="13" t="str">
        <f aca="false">IF(I76&gt;0, "Positive", "Negative")</f>
        <v>Negative</v>
      </c>
    </row>
    <row r="77" customFormat="false" ht="12.8" hidden="false" customHeight="false" outlineLevel="0" collapsed="false">
      <c r="A77" s="0" t="n">
        <v>76</v>
      </c>
      <c r="B77" s="0" t="str">
        <f aca="false">table_ord1!B77</f>
        <v>Y93BAC_FNS_EXC_CLS</v>
      </c>
      <c r="C77" s="15" t="n">
        <f aca="false">table_ord1!C77</f>
        <v>1.14234049161197</v>
      </c>
      <c r="D77" s="15" t="n">
        <f aca="false">table_ord1!E77</f>
        <v>7.10332479352233</v>
      </c>
      <c r="E77" s="15" t="n">
        <f aca="false">table_ord1!F77</f>
        <v>8.31366516549851</v>
      </c>
      <c r="F77" s="13" t="n">
        <f aca="false">table_ord1!D77</f>
        <v>10</v>
      </c>
      <c r="G77" s="15" t="n">
        <f aca="false">table_ord1!H77</f>
        <v>7.72201656454266</v>
      </c>
      <c r="H77" s="15" t="n">
        <f aca="false">table_ord1!J77</f>
        <v>0.334051011282017</v>
      </c>
      <c r="I77" s="15" t="n">
        <f aca="false">table_ord1!I77</f>
        <v>-0.0019496253406317</v>
      </c>
      <c r="J77" s="15" t="n">
        <f aca="false">table_ord1!K77</f>
        <v>0.00121156899751949</v>
      </c>
      <c r="K77" s="15" t="n">
        <f aca="false">table_ord1!M77</f>
        <v>0.158703452900488</v>
      </c>
      <c r="L77" s="13" t="str">
        <f aca="false">IF(K77&lt;=0.01,"**", IF(K77&lt;=0.05,"*","NS"))</f>
        <v>NS</v>
      </c>
      <c r="M77" s="13" t="str">
        <f aca="false">IF(I77&gt;0, "Positive", "Negative")</f>
        <v>Negative</v>
      </c>
    </row>
    <row r="78" customFormat="false" ht="12.8" hidden="false" customHeight="false" outlineLevel="0" collapsed="false">
      <c r="A78" s="0" t="n">
        <v>77</v>
      </c>
      <c r="B78" s="0" t="str">
        <f aca="false">table_ord1!B78</f>
        <v>Y94BAC_FNS_EXC_TAB</v>
      </c>
      <c r="C78" s="15" t="n">
        <f aca="false">table_ord1!C78</f>
        <v>1.35853751953937</v>
      </c>
      <c r="D78" s="15" t="n">
        <f aca="false">table_ord1!E78</f>
        <v>27.9166562731547</v>
      </c>
      <c r="E78" s="15" t="n">
        <f aca="false">table_ord1!F78</f>
        <v>30.4728855916157</v>
      </c>
      <c r="F78" s="13" t="n">
        <f aca="false">table_ord1!D78</f>
        <v>14</v>
      </c>
      <c r="G78" s="15" t="n">
        <f aca="false">table_ord1!H78</f>
        <v>7.83927067799608</v>
      </c>
      <c r="H78" s="15" t="n">
        <f aca="false">table_ord1!J78</f>
        <v>0.522329934321826</v>
      </c>
      <c r="I78" s="15" t="n">
        <f aca="false">table_ord1!I78</f>
        <v>-0.000371331492458265</v>
      </c>
      <c r="J78" s="15" t="n">
        <f aca="false">table_ord1!K78</f>
        <v>0.000681483379443323</v>
      </c>
      <c r="K78" s="15" t="n">
        <f aca="false">table_ord1!M78</f>
        <v>0.599071360889146</v>
      </c>
      <c r="L78" s="13" t="str">
        <f aca="false">IF(K78&lt;=0.01,"**", IF(K78&lt;=0.05,"*","NS"))</f>
        <v>NS</v>
      </c>
      <c r="M78" s="13" t="str">
        <f aca="false">IF(I78&gt;0, "Positive", "Negative")</f>
        <v>Negative</v>
      </c>
    </row>
    <row r="79" customFormat="false" ht="12.8" hidden="false" customHeight="false" outlineLevel="0" collapsed="false">
      <c r="A79" s="0" t="n">
        <v>78</v>
      </c>
      <c r="B79" s="0" t="str">
        <f aca="false">table_ord1!B79</f>
        <v>Y95MOR_MCS_DUO</v>
      </c>
      <c r="C79" s="15" t="n">
        <f aca="false">table_ord1!C79</f>
        <v>1.01821543039441</v>
      </c>
      <c r="D79" s="15" t="n">
        <f aca="false">table_ord1!E79</f>
        <v>77.5622139448738</v>
      </c>
      <c r="E79" s="15" t="n">
        <f aca="false">table_ord1!F79</f>
        <v>76.7292518217861</v>
      </c>
      <c r="F79" s="13" t="n">
        <f aca="false">table_ord1!D79</f>
        <v>6</v>
      </c>
      <c r="G79" s="15" t="n">
        <f aca="false">table_ord1!H79</f>
        <v>708.392154271804</v>
      </c>
      <c r="H79" s="15" t="n">
        <f aca="false">table_ord1!J79</f>
        <v>52.2157683738054</v>
      </c>
      <c r="I79" s="15" t="n">
        <f aca="false">table_ord1!I79</f>
        <v>0.270467685922943</v>
      </c>
      <c r="J79" s="15" t="n">
        <f aca="false">table_ord1!K79</f>
        <v>0.506368823124806</v>
      </c>
      <c r="K79" s="15" t="n">
        <f aca="false">table_ord1!M79</f>
        <v>0.630296292375722</v>
      </c>
      <c r="L79" s="13" t="str">
        <f aca="false">IF(K79&lt;=0.01,"**", IF(K79&lt;=0.05,"*","NS"))</f>
        <v>NS</v>
      </c>
      <c r="M79" s="13" t="str">
        <f aca="false">IF(I79&gt;0, "Positive", "Negative")</f>
        <v>Positive</v>
      </c>
    </row>
    <row r="80" customFormat="false" ht="12.8" hidden="false" customHeight="false" outlineLevel="0" collapsed="false">
      <c r="A80" s="0" t="n">
        <v>79</v>
      </c>
      <c r="B80" s="0" t="str">
        <f aca="false">table_ord1!B80</f>
        <v>Y96MOR_MCS_JEJ</v>
      </c>
      <c r="C80" s="15" t="n">
        <f aca="false">table_ord1!C80</f>
        <v>0.927319660398601</v>
      </c>
      <c r="D80" s="15" t="n">
        <f aca="false">table_ord1!E80</f>
        <v>75.4603262785629</v>
      </c>
      <c r="E80" s="15" t="n">
        <f aca="false">table_ord1!F80</f>
        <v>74.6273641554751</v>
      </c>
      <c r="F80" s="13" t="n">
        <f aca="false">table_ord1!D80</f>
        <v>6</v>
      </c>
      <c r="G80" s="15" t="n">
        <f aca="false">table_ord1!H80</f>
        <v>488.588886849949</v>
      </c>
      <c r="H80" s="15" t="n">
        <f aca="false">table_ord1!J80</f>
        <v>43.8259987167616</v>
      </c>
      <c r="I80" s="15" t="n">
        <f aca="false">table_ord1!I80</f>
        <v>0.24411669725076</v>
      </c>
      <c r="J80" s="15" t="n">
        <f aca="false">table_ord1!K80</f>
        <v>0.42500800226302</v>
      </c>
      <c r="K80" s="15" t="n">
        <f aca="false">table_ord1!M80</f>
        <v>0.605950881352959</v>
      </c>
      <c r="L80" s="13" t="str">
        <f aca="false">IF(K80&lt;=0.01,"**", IF(K80&lt;=0.05,"*","NS"))</f>
        <v>NS</v>
      </c>
      <c r="M80" s="13" t="str">
        <f aca="false">IF(I80&gt;0, "Positive", "Negative")</f>
        <v>Positive</v>
      </c>
    </row>
    <row r="81" customFormat="false" ht="12.8" hidden="false" customHeight="false" outlineLevel="0" collapsed="false">
      <c r="A81" s="0" t="n">
        <v>80</v>
      </c>
      <c r="B81" s="0" t="str">
        <f aca="false">table_ord1!B81</f>
        <v>Y98MOR_VHI_DUO</v>
      </c>
      <c r="C81" s="15" t="n">
        <f aca="false">table_ord1!C81</f>
        <v>1.63476297800846</v>
      </c>
      <c r="D81" s="15" t="n">
        <f aca="false">table_ord1!E81</f>
        <v>650.654105432552</v>
      </c>
      <c r="E81" s="15" t="n">
        <f aca="false">table_ord1!F81</f>
        <v>658.221386624994</v>
      </c>
      <c r="F81" s="13" t="n">
        <f aca="false">table_ord1!D81</f>
        <v>49</v>
      </c>
      <c r="G81" s="15" t="n">
        <f aca="false">table_ord1!H81</f>
        <v>1048.06979791476</v>
      </c>
      <c r="H81" s="15" t="n">
        <f aca="false">table_ord1!J81</f>
        <v>120.110335784006</v>
      </c>
      <c r="I81" s="15" t="n">
        <f aca="false">table_ord1!I81</f>
        <v>0.561724527852864</v>
      </c>
      <c r="J81" s="15" t="n">
        <f aca="false">table_ord1!K81</f>
        <v>0.187861847878996</v>
      </c>
      <c r="K81" s="15" t="n">
        <f aca="false">table_ord1!M81</f>
        <v>0.00515568663794057</v>
      </c>
      <c r="L81" s="13" t="str">
        <f aca="false">IF(K81&lt;=0.01,"**", IF(K81&lt;=0.05,"*","NS"))</f>
        <v>**</v>
      </c>
      <c r="M81" s="13" t="str">
        <f aca="false">IF(I81&gt;0, "Positive", "Negative")</f>
        <v>Positive</v>
      </c>
    </row>
    <row r="82" customFormat="false" ht="12.8" hidden="false" customHeight="false" outlineLevel="0" collapsed="false">
      <c r="A82" s="0" t="n">
        <v>81</v>
      </c>
      <c r="B82" s="0" t="str">
        <f aca="false">table_ord1!B82</f>
        <v>Y99MOR_VHI_JEJ</v>
      </c>
      <c r="C82" s="15" t="n">
        <f aca="false">table_ord1!C82</f>
        <v>2.39608317893178</v>
      </c>
      <c r="D82" s="15" t="n">
        <f aca="false">table_ord1!E82</f>
        <v>566.004858062628</v>
      </c>
      <c r="E82" s="15" t="n">
        <f aca="false">table_ord1!F82</f>
        <v>571.867801673827</v>
      </c>
      <c r="F82" s="13" t="n">
        <f aca="false">table_ord1!D82</f>
        <v>32</v>
      </c>
      <c r="G82" s="15" t="n">
        <f aca="false">table_ord1!H82</f>
        <v>1138.37346439699</v>
      </c>
      <c r="H82" s="15" t="n">
        <f aca="false">table_ord1!J82</f>
        <v>323.831923010549</v>
      </c>
      <c r="I82" s="15" t="n">
        <f aca="false">table_ord1!I82</f>
        <v>1.23125073186973</v>
      </c>
      <c r="J82" s="15" t="n">
        <f aca="false">table_ord1!K82</f>
        <v>3.9280485292346</v>
      </c>
      <c r="K82" s="15" t="n">
        <f aca="false">table_ord1!M82</f>
        <v>0.757183620608182</v>
      </c>
      <c r="L82" s="13" t="str">
        <f aca="false">IF(K82&lt;=0.01,"**", IF(K82&lt;=0.05,"*","NS"))</f>
        <v>NS</v>
      </c>
      <c r="M82" s="13" t="str">
        <f aca="false">IF(I82&gt;0, "Positive", "Negative")</f>
        <v>Positive</v>
      </c>
    </row>
    <row r="83" customFormat="false" ht="12.8" hidden="false" customHeight="false" outlineLevel="0" collapsed="false">
      <c r="A83" s="0" t="n">
        <v>82</v>
      </c>
      <c r="B83" s="0" t="str">
        <f aca="false">table_ord1!B83</f>
        <v>Y100MOR_VHI_ILL</v>
      </c>
      <c r="C83" s="15" t="n">
        <f aca="false">table_ord1!C83</f>
        <v>1.63914955887744</v>
      </c>
      <c r="D83" s="15" t="n">
        <f aca="false">table_ord1!E83</f>
        <v>393.967776200785</v>
      </c>
      <c r="E83" s="15" t="n">
        <f aca="false">table_ord1!F83</f>
        <v>399.572565727434</v>
      </c>
      <c r="F83" s="13" t="n">
        <f aca="false">table_ord1!D83</f>
        <v>30</v>
      </c>
      <c r="G83" s="15" t="n">
        <f aca="false">table_ord1!H83</f>
        <v>677.61282250538</v>
      </c>
      <c r="H83" s="15" t="n">
        <f aca="false">table_ord1!J83</f>
        <v>138.190001697538</v>
      </c>
      <c r="I83" s="15" t="n">
        <f aca="false">table_ord1!I83</f>
        <v>0.303670968068309</v>
      </c>
      <c r="J83" s="15" t="n">
        <f aca="false">table_ord1!K83</f>
        <v>0.208688565643175</v>
      </c>
      <c r="K83" s="15" t="n">
        <f aca="false">table_ord1!M83</f>
        <v>0.160417002088606</v>
      </c>
      <c r="L83" s="13" t="str">
        <f aca="false">IF(K83&lt;=0.01,"**", IF(K83&lt;=0.05,"*","NS"))</f>
        <v>NS</v>
      </c>
      <c r="M83" s="13" t="str">
        <f aca="false">IF(I83&gt;0, "Positive", "Negative")</f>
        <v>Positive</v>
      </c>
    </row>
    <row r="84" customFormat="false" ht="12.8" hidden="false" customHeight="false" outlineLevel="0" collapsed="false">
      <c r="A84" s="0" t="n">
        <v>83</v>
      </c>
      <c r="B84" s="0" t="str">
        <f aca="false">table_ord1!B84</f>
        <v>Y101MOR_CRD_DUO</v>
      </c>
      <c r="C84" s="15" t="n">
        <f aca="false">table_ord1!C84</f>
        <v>1.90104808757142</v>
      </c>
      <c r="D84" s="15" t="n">
        <f aca="false">table_ord1!E84</f>
        <v>454.053759416615</v>
      </c>
      <c r="E84" s="15" t="n">
        <f aca="false">table_ord1!F84</f>
        <v>461.09855987939</v>
      </c>
      <c r="F84" s="13" t="n">
        <f aca="false">table_ord1!D84</f>
        <v>43</v>
      </c>
      <c r="G84" s="15" t="n">
        <f aca="false">table_ord1!H84</f>
        <v>228.68866993354</v>
      </c>
      <c r="H84" s="15" t="n">
        <f aca="false">table_ord1!J84</f>
        <v>49.5266447703205</v>
      </c>
      <c r="I84" s="15" t="n">
        <f aca="false">table_ord1!I84</f>
        <v>-0.0920603357436065</v>
      </c>
      <c r="J84" s="15" t="n">
        <f aca="false">table_ord1!K84</f>
        <v>0.0436878047980769</v>
      </c>
      <c r="K84" s="15" t="n">
        <f aca="false">table_ord1!M84</f>
        <v>0.0435642511339824</v>
      </c>
      <c r="L84" s="13" t="str">
        <f aca="false">IF(K84&lt;=0.01,"**", IF(K84&lt;=0.05,"*","NS"))</f>
        <v>*</v>
      </c>
      <c r="M84" s="13" t="str">
        <f aca="false">IF(I84&gt;0, "Positive", "Negative")</f>
        <v>Negative</v>
      </c>
    </row>
    <row r="85" customFormat="false" ht="12.8" hidden="false" customHeight="false" outlineLevel="0" collapsed="false">
      <c r="A85" s="0" t="n">
        <v>84</v>
      </c>
      <c r="B85" s="0" t="str">
        <f aca="false">table_ord1!B85</f>
        <v>Y102MOR_CRD_JEJ</v>
      </c>
      <c r="C85" s="15" t="n">
        <f aca="false">table_ord1!C85</f>
        <v>0.988319437569428</v>
      </c>
      <c r="D85" s="15" t="n">
        <f aca="false">table_ord1!E85</f>
        <v>261.009695176514</v>
      </c>
      <c r="E85" s="15" t="n">
        <f aca="false">table_ord1!F85</f>
        <v>266.0420813286</v>
      </c>
      <c r="F85" s="13" t="n">
        <f aca="false">table_ord1!D85</f>
        <v>26</v>
      </c>
      <c r="G85" s="15" t="n">
        <f aca="false">table_ord1!H85</f>
        <v>207.529294982282</v>
      </c>
      <c r="H85" s="15" t="n">
        <f aca="false">table_ord1!J85</f>
        <v>38.6061161105391</v>
      </c>
      <c r="I85" s="15" t="n">
        <f aca="false">table_ord1!I85</f>
        <v>-0.125585008337901</v>
      </c>
      <c r="J85" s="15" t="n">
        <f aca="false">table_ord1!K85</f>
        <v>0.0612757323458302</v>
      </c>
      <c r="K85" s="15" t="n">
        <f aca="false">table_ord1!M85</f>
        <v>0.0571763165106989</v>
      </c>
      <c r="L85" s="13" t="str">
        <f aca="false">IF(K85&lt;=0.01,"**", IF(K85&lt;=0.05,"*","NS"))</f>
        <v>NS</v>
      </c>
      <c r="M85" s="13" t="str">
        <f aca="false">IF(I85&gt;0, "Positive", "Negative")</f>
        <v>Negative</v>
      </c>
    </row>
    <row r="86" customFormat="false" ht="12.8" hidden="false" customHeight="false" outlineLevel="0" collapsed="false">
      <c r="A86" s="0" t="n">
        <v>85</v>
      </c>
      <c r="B86" s="0" t="str">
        <f aca="false">table_ord1!B86</f>
        <v>Y103MOR_CRD_ILL</v>
      </c>
      <c r="C86" s="15" t="n">
        <f aca="false">table_ord1!C86</f>
        <v>1.48670697863252</v>
      </c>
      <c r="D86" s="15" t="n">
        <f aca="false">table_ord1!E86</f>
        <v>301.686632127559</v>
      </c>
      <c r="E86" s="15" t="n">
        <f aca="false">table_ord1!F86</f>
        <v>307.291421654208</v>
      </c>
      <c r="F86" s="13" t="n">
        <f aca="false">table_ord1!D86</f>
        <v>30</v>
      </c>
      <c r="G86" s="15" t="n">
        <f aca="false">table_ord1!H86</f>
        <v>150.825520479457</v>
      </c>
      <c r="H86" s="15" t="n">
        <f aca="false">table_ord1!J86</f>
        <v>20.944907889842</v>
      </c>
      <c r="I86" s="15" t="n">
        <f aca="false">table_ord1!I86</f>
        <v>0.00962314508390139</v>
      </c>
      <c r="J86" s="15" t="n">
        <f aca="false">table_ord1!K86</f>
        <v>0.0504241839589954</v>
      </c>
      <c r="K86" s="15" t="n">
        <f aca="false">table_ord1!M86</f>
        <v>0.850480914722617</v>
      </c>
      <c r="L86" s="13" t="str">
        <f aca="false">IF(K86&lt;=0.01,"**", IF(K86&lt;=0.05,"*","NS"))</f>
        <v>NS</v>
      </c>
      <c r="M86" s="13" t="str">
        <f aca="false">IF(I86&gt;0, "Positive", "Negative")</f>
        <v>Positive</v>
      </c>
    </row>
    <row r="87" customFormat="false" ht="12.8" hidden="false" customHeight="false" outlineLevel="0" collapsed="false">
      <c r="A87" s="0" t="n">
        <v>86</v>
      </c>
      <c r="B87" s="0" t="str">
        <f aca="false">table_ord1!B87</f>
        <v>Y104MOR_VHI_CRD_DUO</v>
      </c>
      <c r="C87" s="15" t="n">
        <f aca="false">table_ord1!C87</f>
        <v>1.57763854422419</v>
      </c>
      <c r="D87" s="15" t="n">
        <f aca="false">table_ord1!E87</f>
        <v>178.612884231537</v>
      </c>
      <c r="E87" s="15" t="n">
        <f aca="false">table_ord1!F87</f>
        <v>186.013474638377</v>
      </c>
      <c r="F87" s="13" t="n">
        <f aca="false">table_ord1!D87</f>
        <v>47</v>
      </c>
      <c r="G87" s="15" t="n">
        <f aca="false">table_ord1!H87</f>
        <v>5.98835968000762</v>
      </c>
      <c r="H87" s="15" t="n">
        <f aca="false">table_ord1!J87</f>
        <v>0.822902397509259</v>
      </c>
      <c r="I87" s="15" t="n">
        <f aca="false">table_ord1!I87</f>
        <v>0.00471975747502727</v>
      </c>
      <c r="J87" s="15" t="n">
        <f aca="false">table_ord1!K87</f>
        <v>0.00185891245082978</v>
      </c>
      <c r="K87" s="15" t="n">
        <f aca="false">table_ord1!M87</f>
        <v>0.0160151676194664</v>
      </c>
      <c r="L87" s="13" t="str">
        <f aca="false">IF(K87&lt;=0.01,"**", IF(K87&lt;=0.05,"*","NS"))</f>
        <v>*</v>
      </c>
      <c r="M87" s="13" t="str">
        <f aca="false">IF(I87&gt;0, "Positive", "Negative")</f>
        <v>Positive</v>
      </c>
    </row>
    <row r="88" customFormat="false" ht="12.8" hidden="false" customHeight="false" outlineLevel="0" collapsed="false">
      <c r="A88" s="0" t="n">
        <v>87</v>
      </c>
      <c r="B88" s="0" t="str">
        <f aca="false">table_ord1!B88</f>
        <v>Y105MOR_VHI_CRD_JEJ</v>
      </c>
      <c r="C88" s="15" t="n">
        <f aca="false">table_ord1!C88</f>
        <v>2.30183915389933</v>
      </c>
      <c r="D88" s="15" t="n">
        <f aca="false">table_ord1!E88</f>
        <v>225.39688148287</v>
      </c>
      <c r="E88" s="15" t="n">
        <f aca="false">table_ord1!F88</f>
        <v>231.001671009518</v>
      </c>
      <c r="F88" s="13" t="n">
        <f aca="false">table_ord1!D88</f>
        <v>30</v>
      </c>
      <c r="G88" s="15" t="n">
        <f aca="false">table_ord1!H88</f>
        <v>6.87156217910249</v>
      </c>
      <c r="H88" s="15" t="n">
        <f aca="false">table_ord1!J88</f>
        <v>2.10361102716996</v>
      </c>
      <c r="I88" s="15" t="n">
        <f aca="false">table_ord1!I88</f>
        <v>0.000506560298866819</v>
      </c>
      <c r="J88" s="15" t="n">
        <f aca="false">table_ord1!K88</f>
        <v>0.0248529871329158</v>
      </c>
      <c r="K88" s="15" t="n">
        <f aca="false">table_ord1!M88</f>
        <v>0.983950955082996</v>
      </c>
      <c r="L88" s="13" t="str">
        <f aca="false">IF(K88&lt;=0.01,"**", IF(K88&lt;=0.05,"*","NS"))</f>
        <v>NS</v>
      </c>
      <c r="M88" s="13" t="str">
        <f aca="false">IF(I88&gt;0, "Positive", "Negative")</f>
        <v>Positive</v>
      </c>
    </row>
    <row r="89" customFormat="false" ht="12.8" hidden="false" customHeight="false" outlineLevel="0" collapsed="false">
      <c r="A89" s="0" t="n">
        <v>88</v>
      </c>
      <c r="B89" s="0" t="str">
        <f aca="false">table_ord1!B89</f>
        <v>Y106MOR_VHI_CRD_ILL</v>
      </c>
      <c r="C89" s="15" t="n">
        <f aca="false">table_ord1!C89</f>
        <v>1.72504462593774</v>
      </c>
      <c r="D89" s="15" t="n">
        <f aca="false">table_ord1!E89</f>
        <v>134.975182068281</v>
      </c>
      <c r="E89" s="15" t="n">
        <f aca="false">table_ord1!F89</f>
        <v>141.080624166746</v>
      </c>
      <c r="F89" s="13" t="n">
        <f aca="false">table_ord1!D89</f>
        <v>34</v>
      </c>
      <c r="G89" s="15" t="n">
        <f aca="false">table_ord1!H89</f>
        <v>4.59877586534342</v>
      </c>
      <c r="H89" s="15" t="n">
        <f aca="false">table_ord1!J89</f>
        <v>0.773069420815713</v>
      </c>
      <c r="I89" s="15" t="n">
        <f aca="false">table_ord1!I89</f>
        <v>0.00150636112564652</v>
      </c>
      <c r="J89" s="15" t="n">
        <f aca="false">table_ord1!K89</f>
        <v>0.00246628505660986</v>
      </c>
      <c r="K89" s="15" t="n">
        <f aca="false">table_ord1!M89</f>
        <v>0.547085695981687</v>
      </c>
      <c r="L89" s="13" t="str">
        <f aca="false">IF(K89&lt;=0.01,"**", IF(K89&lt;=0.05,"*","NS"))</f>
        <v>NS</v>
      </c>
      <c r="M89" s="13" t="str">
        <f aca="false">IF(I89&gt;0, "Positive", "Negative")</f>
        <v>Positive</v>
      </c>
    </row>
    <row r="90" customFormat="false" ht="12.8" hidden="false" customHeight="false" outlineLevel="0" collapsed="false">
      <c r="A90" s="0" t="n">
        <v>89</v>
      </c>
      <c r="B90" s="0" t="str">
        <f aca="false">table_ord1!B90</f>
        <v>Y107MOR_GLB_DUO</v>
      </c>
      <c r="C90" s="15" t="n">
        <f aca="false">table_ord1!C90</f>
        <v>0.846555995367109</v>
      </c>
      <c r="D90" s="15" t="n">
        <f aca="false">table_ord1!E90</f>
        <v>65.8434600062768</v>
      </c>
      <c r="E90" s="15" t="n">
        <f aca="false">table_ord1!F90</f>
        <v>65.010497883189</v>
      </c>
      <c r="F90" s="13" t="n">
        <f aca="false">table_ord1!D90</f>
        <v>6</v>
      </c>
      <c r="G90" s="15" t="n">
        <f aca="false">table_ord1!H90</f>
        <v>176.517912146914</v>
      </c>
      <c r="H90" s="15" t="n">
        <f aca="false">table_ord1!J90</f>
        <v>42.8104862645396</v>
      </c>
      <c r="I90" s="15" t="n">
        <f aca="false">table_ord1!I90</f>
        <v>-0.0670587790913737</v>
      </c>
      <c r="J90" s="15" t="n">
        <f aca="false">table_ord1!K90</f>
        <v>0.151814774794686</v>
      </c>
      <c r="K90" s="15" t="n">
        <f aca="false">table_ord1!M90</f>
        <v>0.688596027237982</v>
      </c>
      <c r="L90" s="13" t="str">
        <f aca="false">IF(K90&lt;=0.01,"**", IF(K90&lt;=0.05,"*","NS"))</f>
        <v>NS</v>
      </c>
      <c r="M90" s="13" t="str">
        <f aca="false">IF(I90&gt;0, "Positive", "Negative")</f>
        <v>Negative</v>
      </c>
    </row>
    <row r="91" customFormat="false" ht="12.8" hidden="false" customHeight="false" outlineLevel="0" collapsed="false">
      <c r="A91" s="0" t="n">
        <v>90</v>
      </c>
      <c r="B91" s="0" t="str">
        <f aca="false">table_ord1!B91</f>
        <v>Y108MOR_GLB_JEJ</v>
      </c>
      <c r="C91" s="15" t="n">
        <f aca="false">table_ord1!C91</f>
        <v>0.902330947404623</v>
      </c>
      <c r="D91" s="15" t="n">
        <f aca="false">table_ord1!E91</f>
        <v>63.9881390617588</v>
      </c>
      <c r="E91" s="15" t="n">
        <f aca="false">table_ord1!F91</f>
        <v>63.1551769386711</v>
      </c>
      <c r="F91" s="13" t="n">
        <f aca="false">table_ord1!D91</f>
        <v>6</v>
      </c>
      <c r="G91" s="15" t="n">
        <f aca="false">table_ord1!H91</f>
        <v>233.201024608165</v>
      </c>
      <c r="H91" s="15" t="n">
        <f aca="false">table_ord1!J91</f>
        <v>30.5083124373821</v>
      </c>
      <c r="I91" s="15" t="n">
        <f aca="false">table_ord1!I91</f>
        <v>-0.310697340476509</v>
      </c>
      <c r="J91" s="15" t="n">
        <f aca="false">table_ord1!K91</f>
        <v>0.141692513337486</v>
      </c>
      <c r="K91" s="15" t="n">
        <f aca="false">table_ord1!M91</f>
        <v>0.115954673272566</v>
      </c>
      <c r="L91" s="13" t="str">
        <f aca="false">IF(K91&lt;=0.01,"**", IF(K91&lt;=0.05,"*","NS"))</f>
        <v>NS</v>
      </c>
      <c r="M91" s="13" t="str">
        <f aca="false">IF(I91&gt;0, "Positive", "Negative")</f>
        <v>Negative</v>
      </c>
    </row>
    <row r="92" customFormat="false" ht="12.8" hidden="false" customHeight="false" outlineLevel="0" collapsed="false">
      <c r="A92" s="0" t="n">
        <v>91</v>
      </c>
      <c r="B92" s="0" t="str">
        <f aca="false">table_ord1!B92</f>
        <v>Y109MOR_GLB_ILL</v>
      </c>
      <c r="C92" s="15" t="n">
        <f aca="false">table_ord1!C92</f>
        <v>0.851067150037363</v>
      </c>
      <c r="D92" s="15" t="n">
        <f aca="false">table_ord1!E92</f>
        <v>69.1355592787746</v>
      </c>
      <c r="E92" s="15" t="n">
        <f aca="false">table_ord1!F92</f>
        <v>68.3025971556868</v>
      </c>
      <c r="F92" s="13" t="n">
        <f aca="false">table_ord1!D92</f>
        <v>6</v>
      </c>
      <c r="G92" s="15" t="n">
        <f aca="false">table_ord1!H92</f>
        <v>240.366424025662</v>
      </c>
      <c r="H92" s="15" t="n">
        <f aca="false">table_ord1!J92</f>
        <v>57.6650990703334</v>
      </c>
      <c r="I92" s="15" t="n">
        <f aca="false">table_ord1!I92</f>
        <v>-0.317188667122365</v>
      </c>
      <c r="J92" s="15" t="n">
        <f aca="false">table_ord1!K92</f>
        <v>0.197516171839588</v>
      </c>
      <c r="K92" s="15" t="n">
        <f aca="false">table_ord1!M92</f>
        <v>0.206649106325613</v>
      </c>
      <c r="L92" s="13" t="str">
        <f aca="false">IF(K92&lt;=0.01,"**", IF(K92&lt;=0.05,"*","NS"))</f>
        <v>NS</v>
      </c>
      <c r="M92" s="13" t="str">
        <f aca="false">IF(I92&gt;0, "Positive", "Negative")</f>
        <v>Negative</v>
      </c>
    </row>
    <row r="93" customFormat="false" ht="12.8" hidden="false" customHeight="false" outlineLevel="0" collapsed="false">
      <c r="A93" s="0" t="n">
        <v>92</v>
      </c>
      <c r="B93" s="0" t="str">
        <f aca="false">table_ord1!B93</f>
        <v>Y113IMN_STG_IGA</v>
      </c>
      <c r="C93" s="15" t="n">
        <f aca="false">table_ord1!C93</f>
        <v>0.851469318296318</v>
      </c>
      <c r="D93" s="15" t="n">
        <f aca="false">table_ord1!E93</f>
        <v>-0.897785025904426</v>
      </c>
      <c r="E93" s="15" t="n">
        <f aca="false">table_ord1!F93</f>
        <v>-4.50333587123199</v>
      </c>
      <c r="F93" s="13" t="n">
        <f aca="false">table_ord1!D93</f>
        <v>3</v>
      </c>
      <c r="G93" s="15" t="n">
        <f aca="false">table_ord1!H93</f>
        <v>1.05283333333333</v>
      </c>
      <c r="H93" s="15" t="n">
        <f aca="false">table_ord1!J93</f>
        <v>0.0868339731445577</v>
      </c>
      <c r="I93" s="15" t="n">
        <f aca="false">table_ord1!I93</f>
        <v>0.000224999999999999</v>
      </c>
      <c r="J93" s="15" t="n">
        <f aca="false">table_ord1!K93</f>
        <v>0.000672613063605916</v>
      </c>
      <c r="K93" s="15" t="n">
        <f aca="false">table_ord1!M93</f>
        <v>0.794489714444099</v>
      </c>
      <c r="L93" s="13" t="str">
        <f aca="false">IF(K93&lt;=0.01,"**", IF(K93&lt;=0.05,"*","NS"))</f>
        <v>NS</v>
      </c>
      <c r="M93" s="13" t="str">
        <f aca="false">IF(I93&gt;0, "Positive", "Negative")</f>
        <v>Positive</v>
      </c>
    </row>
    <row r="94" customFormat="false" ht="12.8" hidden="false" customHeight="false" outlineLevel="0" collapsed="false">
      <c r="A94" s="0" t="n">
        <v>93</v>
      </c>
      <c r="B94" s="0" t="str">
        <f aca="false">table_ord1!B94</f>
        <v>Y114IMN_STG_IGM</v>
      </c>
      <c r="C94" s="15" t="n">
        <f aca="false">table_ord1!C94</f>
        <v>0.851469318296317</v>
      </c>
      <c r="D94" s="15" t="n">
        <f aca="false">table_ord1!E94</f>
        <v>-8.02793648399511</v>
      </c>
      <c r="E94" s="15" t="n">
        <f aca="false">table_ord1!F94</f>
        <v>-11.6334873293227</v>
      </c>
      <c r="F94" s="13" t="n">
        <f aca="false">table_ord1!D94</f>
        <v>3</v>
      </c>
      <c r="G94" s="15" t="n">
        <f aca="false">table_ord1!H94</f>
        <v>0.809833333333333</v>
      </c>
      <c r="H94" s="15" t="n">
        <f aca="false">table_ord1!J94</f>
        <v>0.0264601377449152</v>
      </c>
      <c r="I94" s="15" t="n">
        <f aca="false">table_ord1!I94</f>
        <v>0.000355</v>
      </c>
      <c r="J94" s="15" t="n">
        <f aca="false">table_ord1!K94</f>
        <v>0.000204959345562318</v>
      </c>
      <c r="K94" s="15" t="n">
        <f aca="false">table_ord1!M94</f>
        <v>0.333333333333334</v>
      </c>
      <c r="L94" s="13" t="str">
        <f aca="false">IF(K94&lt;=0.01,"**", IF(K94&lt;=0.05,"*","NS"))</f>
        <v>NS</v>
      </c>
      <c r="M94" s="13" t="str">
        <f aca="false">IF(I94&gt;0, "Positive", "Negative")</f>
        <v>Positive</v>
      </c>
    </row>
    <row r="95" customFormat="false" ht="12.8" hidden="false" customHeight="false" outlineLevel="0" collapsed="false">
      <c r="A95" s="0" t="n">
        <v>94</v>
      </c>
      <c r="B95" s="0" t="str">
        <f aca="false">table_ord1!B95</f>
        <v>Y115IMN_STG_IGG</v>
      </c>
      <c r="C95" s="15" t="n">
        <f aca="false">table_ord1!C95</f>
        <v>0.851469318296388</v>
      </c>
      <c r="D95" s="15" t="n">
        <f aca="false">table_ord1!E95</f>
        <v>-12.8096003287199</v>
      </c>
      <c r="E95" s="15" t="n">
        <f aca="false">table_ord1!F95</f>
        <v>-16.4151511740475</v>
      </c>
      <c r="F95" s="13" t="n">
        <f aca="false">table_ord1!D95</f>
        <v>3</v>
      </c>
      <c r="G95" s="15" t="n">
        <f aca="false">table_ord1!H95</f>
        <v>7.89033333333333</v>
      </c>
      <c r="H95" s="15" t="n">
        <f aca="false">table_ord1!J95</f>
        <v>0.0119256958867611</v>
      </c>
      <c r="I95" s="15" t="n">
        <f aca="false">table_ord1!I95</f>
        <v>0.00283000000000001</v>
      </c>
      <c r="J95" s="15" t="n">
        <f aca="false">table_ord1!K95</f>
        <v>9.23760430703295E-005</v>
      </c>
      <c r="K95" s="15" t="n">
        <f aca="false">table_ord1!M95</f>
        <v>0.0207729831912544</v>
      </c>
      <c r="L95" s="13" t="str">
        <f aca="false">IF(K95&lt;=0.01,"**", IF(K95&lt;=0.05,"*","NS"))</f>
        <v>*</v>
      </c>
      <c r="M95" s="13" t="str">
        <f aca="false">IF(I95&gt;0, "Positive", "Negative")</f>
        <v>Positive</v>
      </c>
    </row>
    <row r="96" customFormat="false" ht="12.8" hidden="false" customHeight="false" outlineLevel="0" collapsed="false">
      <c r="A96" s="0" t="n">
        <v>95</v>
      </c>
      <c r="B96" s="0" t="str">
        <f aca="false">table_ord1!B96</f>
        <v>Y116IMN_STG_C3</v>
      </c>
      <c r="C96" s="15" t="n">
        <f aca="false">table_ord1!C96</f>
        <v>0.851469318296318</v>
      </c>
      <c r="D96" s="15" t="n">
        <f aca="false">table_ord1!E96</f>
        <v>-2.51331444449264</v>
      </c>
      <c r="E96" s="15" t="n">
        <f aca="false">table_ord1!F96</f>
        <v>-6.1188652898202</v>
      </c>
      <c r="F96" s="13" t="n">
        <f aca="false">table_ord1!D96</f>
        <v>3</v>
      </c>
      <c r="G96" s="15" t="n">
        <f aca="false">table_ord1!H96</f>
        <v>1.50066666666667</v>
      </c>
      <c r="H96" s="15" t="n">
        <f aca="false">table_ord1!J96</f>
        <v>0.066336683360463</v>
      </c>
      <c r="I96" s="15" t="n">
        <f aca="false">table_ord1!I96</f>
        <v>0.00117</v>
      </c>
      <c r="J96" s="15" t="n">
        <f aca="false">table_ord1!K96</f>
        <v>0.000513841739578768</v>
      </c>
      <c r="K96" s="15" t="n">
        <f aca="false">table_ord1!M96</f>
        <v>0.263446303698412</v>
      </c>
      <c r="L96" s="13" t="str">
        <f aca="false">IF(K96&lt;=0.01,"**", IF(K96&lt;=0.05,"*","NS"))</f>
        <v>NS</v>
      </c>
      <c r="M96" s="13" t="str">
        <f aca="false">IF(I96&gt;0, "Positive", "Negative")</f>
        <v>Positive</v>
      </c>
    </row>
    <row r="97" customFormat="false" ht="12.8" hidden="false" customHeight="false" outlineLevel="0" collapsed="false">
      <c r="A97" s="0" t="n">
        <v>96</v>
      </c>
      <c r="B97" s="0" t="str">
        <f aca="false">table_ord1!B97</f>
        <v>Y117IMN_STG_C4</v>
      </c>
      <c r="C97" s="15" t="n">
        <f aca="false">table_ord1!C97</f>
        <v>0.851469318296314</v>
      </c>
      <c r="D97" s="15" t="n">
        <f aca="false">table_ord1!E97</f>
        <v>-14.290760797025</v>
      </c>
      <c r="E97" s="15" t="n">
        <f aca="false">table_ord1!F97</f>
        <v>-17.8963116423525</v>
      </c>
      <c r="F97" s="13" t="n">
        <f aca="false">table_ord1!D97</f>
        <v>3</v>
      </c>
      <c r="G97" s="15" t="n">
        <f aca="false">table_ord1!H97</f>
        <v>0.205166666666667</v>
      </c>
      <c r="H97" s="15" t="n">
        <f aca="false">table_ord1!J97</f>
        <v>0.00931694991019786</v>
      </c>
      <c r="I97" s="15" t="n">
        <f aca="false">table_ord1!I97</f>
        <v>0.000125</v>
      </c>
      <c r="J97" s="15" t="n">
        <f aca="false">table_ord1!K97</f>
        <v>7.21687836487036E-005</v>
      </c>
      <c r="K97" s="15" t="n">
        <f aca="false">table_ord1!M97</f>
        <v>0.333333333333335</v>
      </c>
      <c r="L97" s="13" t="str">
        <f aca="false">IF(K97&lt;=0.01,"**", IF(K97&lt;=0.05,"*","NS"))</f>
        <v>NS</v>
      </c>
      <c r="M97" s="13" t="str">
        <f aca="false">IF(I97&gt;0, "Positive", "Negative")</f>
        <v>Positive</v>
      </c>
    </row>
    <row r="98" customFormat="false" ht="12.8" hidden="false" customHeight="false" outlineLevel="0" collapsed="false">
      <c r="A98" s="0" t="n">
        <v>97</v>
      </c>
      <c r="B98" s="0" t="str">
        <f aca="false">table_ord1!B98</f>
        <v>Y118IMN_FNS_IGA</v>
      </c>
      <c r="C98" s="15" t="n">
        <f aca="false">table_ord1!C98</f>
        <v>1.06461093851327</v>
      </c>
      <c r="D98" s="15" t="n">
        <f aca="false">table_ord1!E98</f>
        <v>-12.0054689976341</v>
      </c>
      <c r="E98" s="15" t="n">
        <f aca="false">table_ord1!F98</f>
        <v>-11.6877028309147</v>
      </c>
      <c r="F98" s="13" t="n">
        <f aca="false">table_ord1!D98</f>
        <v>8</v>
      </c>
      <c r="G98" s="15" t="n">
        <f aca="false">table_ord1!H98</f>
        <v>0.656497343001338</v>
      </c>
      <c r="H98" s="15" t="n">
        <f aca="false">table_ord1!J98</f>
        <v>0.380080962536839</v>
      </c>
      <c r="I98" s="15" t="n">
        <f aca="false">table_ord1!I98</f>
        <v>6.01062799464748E-005</v>
      </c>
      <c r="J98" s="15" t="n">
        <f aca="false">table_ord1!K98</f>
        <v>0.000141800764648486</v>
      </c>
      <c r="K98" s="15" t="n">
        <f aca="false">table_ord1!M98</f>
        <v>0.68927191553909</v>
      </c>
      <c r="L98" s="13" t="str">
        <f aca="false">IF(K98&lt;=0.01,"**", IF(K98&lt;=0.05,"*","NS"))</f>
        <v>NS</v>
      </c>
      <c r="M98" s="13" t="str">
        <f aca="false">IF(I98&gt;0, "Positive", "Negative")</f>
        <v>Positive</v>
      </c>
    </row>
    <row r="99" customFormat="false" ht="12.8" hidden="false" customHeight="false" outlineLevel="0" collapsed="false">
      <c r="A99" s="0" t="n">
        <v>98</v>
      </c>
      <c r="B99" s="0" t="str">
        <f aca="false">table_ord1!B99</f>
        <v>Y119IMN_FNS_IGM</v>
      </c>
      <c r="C99" s="15" t="n">
        <f aca="false">table_ord1!C99</f>
        <v>0.947734444140179</v>
      </c>
      <c r="D99" s="15" t="n">
        <f aca="false">table_ord1!E99</f>
        <v>-8.15126424400275</v>
      </c>
      <c r="E99" s="15" t="n">
        <f aca="false">table_ord1!F99</f>
        <v>-7.83349807728341</v>
      </c>
      <c r="F99" s="13" t="n">
        <f aca="false">table_ord1!D99</f>
        <v>8</v>
      </c>
      <c r="G99" s="15" t="n">
        <f aca="false">table_ord1!H99</f>
        <v>0.58025175074833</v>
      </c>
      <c r="H99" s="15" t="n">
        <f aca="false">table_ord1!J99</f>
        <v>0.129662271209236</v>
      </c>
      <c r="I99" s="15" t="n">
        <f aca="false">table_ord1!I99</f>
        <v>0.000796596636733481</v>
      </c>
      <c r="J99" s="15" t="n">
        <f aca="false">table_ord1!K99</f>
        <v>0.000282765269453949</v>
      </c>
      <c r="K99" s="15" t="n">
        <f aca="false">table_ord1!M99</f>
        <v>0.0372326382811485</v>
      </c>
      <c r="L99" s="13" t="str">
        <f aca="false">IF(K99&lt;=0.01,"**", IF(K99&lt;=0.05,"*","NS"))</f>
        <v>*</v>
      </c>
      <c r="M99" s="13" t="str">
        <f aca="false">IF(I99&gt;0, "Positive", "Negative")</f>
        <v>Positive</v>
      </c>
    </row>
    <row r="100" customFormat="false" ht="12.8" hidden="false" customHeight="false" outlineLevel="0" collapsed="false">
      <c r="A100" s="0" t="n">
        <v>99</v>
      </c>
      <c r="B100" s="0" t="str">
        <f aca="false">table_ord1!B100</f>
        <v>Y120IMN_FNS_IGG</v>
      </c>
      <c r="C100" s="15" t="n">
        <f aca="false">table_ord1!C100</f>
        <v>0.851469318296319</v>
      </c>
      <c r="D100" s="15" t="n">
        <f aca="false">table_ord1!E100</f>
        <v>12.9587864269603</v>
      </c>
      <c r="E100" s="15" t="n">
        <f aca="false">table_ord1!F100</f>
        <v>9.35323558163277</v>
      </c>
      <c r="F100" s="13" t="n">
        <f aca="false">table_ord1!D100</f>
        <v>3</v>
      </c>
      <c r="G100" s="15" t="n">
        <f aca="false">table_ord1!H100</f>
        <v>8.352</v>
      </c>
      <c r="H100" s="15" t="n">
        <f aca="false">table_ord1!J100</f>
        <v>0.874302579208203</v>
      </c>
      <c r="I100" s="15" t="n">
        <f aca="false">table_ord1!I100</f>
        <v>0.00777000000000002</v>
      </c>
      <c r="J100" s="15" t="n">
        <f aca="false">table_ord1!K100</f>
        <v>0.00677231865759432</v>
      </c>
      <c r="K100" s="15" t="n">
        <f aca="false">table_ord1!M100</f>
        <v>0.456392786317753</v>
      </c>
      <c r="L100" s="13" t="str">
        <f aca="false">IF(K100&lt;=0.01,"**", IF(K100&lt;=0.05,"*","NS"))</f>
        <v>NS</v>
      </c>
      <c r="M100" s="13" t="str">
        <f aca="false">IF(I100&gt;0, "Positive", "Negative")</f>
        <v>Positive</v>
      </c>
    </row>
    <row r="101" customFormat="false" ht="12.8" hidden="false" customHeight="false" outlineLevel="0" collapsed="false">
      <c r="A101" s="0" t="n">
        <v>100</v>
      </c>
      <c r="B101" s="0" t="str">
        <f aca="false">table_ord1!B101</f>
        <v>Y121IMN_FNS_C3</v>
      </c>
      <c r="C101" s="15" t="n">
        <f aca="false">table_ord1!C101</f>
        <v>0.829840165790716</v>
      </c>
      <c r="D101" s="15" t="n">
        <f aca="false">table_ord1!E101</f>
        <v>11.2673895776048</v>
      </c>
      <c r="E101" s="15" t="n">
        <f aca="false">table_ord1!F101</f>
        <v>10.434427454517</v>
      </c>
      <c r="F101" s="13" t="n">
        <f aca="false">table_ord1!D101</f>
        <v>6</v>
      </c>
      <c r="G101" s="15" t="n">
        <f aca="false">table_ord1!H101</f>
        <v>2.48453257734584</v>
      </c>
      <c r="H101" s="15" t="n">
        <f aca="false">table_ord1!J101</f>
        <v>0.727992167331884</v>
      </c>
      <c r="I101" s="15" t="n">
        <f aca="false">table_ord1!I101</f>
        <v>0.00077505193897617</v>
      </c>
      <c r="J101" s="15" t="n">
        <f aca="false">table_ord1!K101</f>
        <v>0.000478314597762796</v>
      </c>
      <c r="K101" s="15" t="n">
        <f aca="false">table_ord1!M101</f>
        <v>0.203593701574105</v>
      </c>
      <c r="L101" s="13" t="str">
        <f aca="false">IF(K101&lt;=0.01,"**", IF(K101&lt;=0.05,"*","NS"))</f>
        <v>NS</v>
      </c>
      <c r="M101" s="13" t="str">
        <f aca="false">IF(I101&gt;0, "Positive", "Negative")</f>
        <v>Positive</v>
      </c>
    </row>
    <row r="102" customFormat="false" ht="12.8" hidden="false" customHeight="false" outlineLevel="0" collapsed="false">
      <c r="A102" s="0" t="n">
        <v>101</v>
      </c>
      <c r="B102" s="0" t="str">
        <f aca="false">table_ord1!B102</f>
        <v>Y122IMN_FNS_C4</v>
      </c>
      <c r="C102" s="15" t="n">
        <f aca="false">table_ord1!C102</f>
        <v>0.826358642478134</v>
      </c>
      <c r="D102" s="15" t="n">
        <f aca="false">table_ord1!E102</f>
        <v>3.07085325488716</v>
      </c>
      <c r="E102" s="15" t="n">
        <f aca="false">table_ord1!F102</f>
        <v>2.23789113179938</v>
      </c>
      <c r="F102" s="13" t="n">
        <f aca="false">table_ord1!D102</f>
        <v>6</v>
      </c>
      <c r="G102" s="15" t="n">
        <f aca="false">table_ord1!H102</f>
        <v>0.885789653061577</v>
      </c>
      <c r="H102" s="15" t="n">
        <f aca="false">table_ord1!J102</f>
        <v>0.638450449520484</v>
      </c>
      <c r="I102" s="15" t="n">
        <f aca="false">table_ord1!I102</f>
        <v>0.000698344839648136</v>
      </c>
      <c r="J102" s="15" t="n">
        <f aca="false">table_ord1!K102</f>
        <v>0.000183025903756306</v>
      </c>
      <c r="K102" s="15" t="n">
        <f aca="false">table_ord1!M102</f>
        <v>0.0316685839618864</v>
      </c>
      <c r="L102" s="13" t="str">
        <f aca="false">IF(K102&lt;=0.01,"**", IF(K102&lt;=0.05,"*","NS"))</f>
        <v>*</v>
      </c>
      <c r="M102" s="13" t="str">
        <f aca="false">IF(I102&gt;0, "Positive", "Negative")</f>
        <v>Positive</v>
      </c>
    </row>
    <row r="103" customFormat="false" ht="12.8" hidden="false" customHeight="false" outlineLevel="0" collapsed="false">
      <c r="A103" s="0" t="n">
        <v>102</v>
      </c>
      <c r="B103" s="0" t="str">
        <f aca="false">table_ord1!B103</f>
        <v>Y123ANT_STG_HI</v>
      </c>
      <c r="C103" s="15" t="n">
        <f aca="false">table_ord1!C103</f>
        <v>1.12830238765198</v>
      </c>
      <c r="D103" s="15" t="n">
        <f aca="false">table_ord1!E103</f>
        <v>29.4323932266261</v>
      </c>
      <c r="E103" s="15" t="n">
        <f aca="false">table_ord1!F103</f>
        <v>31.6921906564723</v>
      </c>
      <c r="F103" s="13" t="n">
        <f aca="false">table_ord1!D103</f>
        <v>13</v>
      </c>
      <c r="G103" s="15" t="n">
        <f aca="false">table_ord1!H103</f>
        <v>2.70551262017036</v>
      </c>
      <c r="H103" s="15" t="n">
        <f aca="false">table_ord1!J103</f>
        <v>0.799360847234369</v>
      </c>
      <c r="I103" s="15" t="n">
        <f aca="false">table_ord1!I103</f>
        <v>0.00145215974558195</v>
      </c>
      <c r="J103" s="15" t="n">
        <f aca="false">table_ord1!K103</f>
        <v>0.000288735267152912</v>
      </c>
      <c r="K103" s="15" t="n">
        <f aca="false">table_ord1!M103</f>
        <v>0.00151441495297417</v>
      </c>
      <c r="L103" s="13" t="str">
        <f aca="false">IF(K103&lt;=0.01,"**", IF(K103&lt;=0.05,"*","NS"))</f>
        <v>**</v>
      </c>
      <c r="M103" s="13" t="str">
        <f aca="false">IF(I103&gt;0, "Positive", "Negative")</f>
        <v>Positive</v>
      </c>
    </row>
    <row r="104" customFormat="false" ht="12.8" hidden="false" customHeight="false" outlineLevel="0" collapsed="false">
      <c r="A104" s="0" t="n">
        <v>103</v>
      </c>
      <c r="B104" s="0" t="str">
        <f aca="false">table_ord1!B104</f>
        <v>Y124ANT_STG_STG</v>
      </c>
      <c r="C104" s="15" t="n">
        <f aca="false">table_ord1!C104</f>
        <v>1.20370178465668</v>
      </c>
      <c r="D104" s="15" t="n">
        <f aca="false">table_ord1!E104</f>
        <v>57.9266203902146</v>
      </c>
      <c r="E104" s="15" t="n">
        <f aca="false">table_ord1!F104</f>
        <v>59.5182014814081</v>
      </c>
      <c r="F104" s="13" t="n">
        <f aca="false">table_ord1!D104</f>
        <v>11</v>
      </c>
      <c r="G104" s="15" t="n">
        <f aca="false">table_ord1!H104</f>
        <v>30.3634370406351</v>
      </c>
      <c r="H104" s="15" t="n">
        <f aca="false">table_ord1!J104</f>
        <v>1.28979596581075</v>
      </c>
      <c r="I104" s="15" t="n">
        <f aca="false">table_ord1!I104</f>
        <v>0.0114072962603153</v>
      </c>
      <c r="J104" s="15" t="n">
        <f aca="false">table_ord1!K104</f>
        <v>0.00283275687453943</v>
      </c>
      <c r="K104" s="15" t="n">
        <f aca="false">table_ord1!M104</f>
        <v>0.00690434279518637</v>
      </c>
      <c r="L104" s="13" t="str">
        <f aca="false">IF(K104&lt;=0.01,"**", IF(K104&lt;=0.05,"*","NS"))</f>
        <v>**</v>
      </c>
      <c r="M104" s="13" t="str">
        <f aca="false">IF(I104&gt;0, "Positive", "Negative")</f>
        <v>Positive</v>
      </c>
    </row>
    <row r="105" customFormat="false" ht="12.8" hidden="false" customHeight="false" outlineLevel="0" collapsed="false">
      <c r="A105" s="0" t="n">
        <v>104</v>
      </c>
      <c r="B105" s="0" t="str">
        <f aca="false">table_ord1!B105</f>
        <v>Y125ANT_FNS_HI</v>
      </c>
      <c r="C105" s="15" t="n">
        <f aca="false">table_ord1!C105</f>
        <v>1.15003443332116</v>
      </c>
      <c r="D105" s="15" t="n">
        <f aca="false">table_ord1!E105</f>
        <v>51.4257248676725</v>
      </c>
      <c r="E105" s="15" t="n">
        <f aca="false">table_ord1!F105</f>
        <v>54.7585782438974</v>
      </c>
      <c r="F105" s="13" t="n">
        <f aca="false">table_ord1!D105</f>
        <v>17</v>
      </c>
      <c r="G105" s="15" t="n">
        <f aca="false">table_ord1!H105</f>
        <v>6.2006601942787</v>
      </c>
      <c r="H105" s="15" t="n">
        <f aca="false">table_ord1!J105</f>
        <v>0.791319915146244</v>
      </c>
      <c r="I105" s="15" t="n">
        <f aca="false">table_ord1!I105</f>
        <v>0.0012191901596947</v>
      </c>
      <c r="J105" s="15" t="n">
        <f aca="false">table_ord1!K105</f>
        <v>0.000597593111923665</v>
      </c>
      <c r="K105" s="15" t="n">
        <f aca="false">table_ord1!M105</f>
        <v>0.0686281038200854</v>
      </c>
      <c r="L105" s="13" t="str">
        <f aca="false">IF(K105&lt;=0.01,"**", IF(K105&lt;=0.05,"*","NS"))</f>
        <v>NS</v>
      </c>
      <c r="M105" s="13" t="str">
        <f aca="false">IF(I105&gt;0, "Positive", "Negative")</f>
        <v>Positive</v>
      </c>
    </row>
    <row r="106" customFormat="false" ht="12.8" hidden="false" customHeight="false" outlineLevel="0" collapsed="false">
      <c r="A106" s="0" t="n">
        <v>105</v>
      </c>
      <c r="B106" s="0" t="str">
        <f aca="false">table_ord1!B106</f>
        <v>Y126ANT_FNS_ANA</v>
      </c>
      <c r="C106" s="15" t="n">
        <f aca="false">table_ord1!C106</f>
        <v>1.22880738390721</v>
      </c>
      <c r="D106" s="15" t="n">
        <f aca="false">table_ord1!E106</f>
        <v>61.2557023418017</v>
      </c>
      <c r="E106" s="15" t="n">
        <f aca="false">table_ord1!F106</f>
        <v>62.8472834329951</v>
      </c>
      <c r="F106" s="13" t="n">
        <f aca="false">table_ord1!D106</f>
        <v>11</v>
      </c>
      <c r="G106" s="15" t="n">
        <f aca="false">table_ord1!H106</f>
        <v>33.6381913765566</v>
      </c>
      <c r="H106" s="15" t="n">
        <f aca="false">table_ord1!J106</f>
        <v>1.50033492743472</v>
      </c>
      <c r="I106" s="15" t="n">
        <f aca="false">table_ord1!I106</f>
        <v>0.0104930862344342</v>
      </c>
      <c r="J106" s="15" t="n">
        <f aca="false">table_ord1!K106</f>
        <v>0.00329599425831536</v>
      </c>
      <c r="K106" s="15" t="n">
        <f aca="false">table_ord1!M106</f>
        <v>0.0189895568084155</v>
      </c>
      <c r="L106" s="13" t="str">
        <f aca="false">IF(K106&lt;=0.01,"**", IF(K106&lt;=0.05,"*","NS"))</f>
        <v>*</v>
      </c>
      <c r="M106" s="13" t="str">
        <f aca="false">IF(I106&gt;0, "Positive", "Negative")</f>
        <v>Positive</v>
      </c>
    </row>
    <row r="107" customFormat="false" ht="12.8" hidden="false" customHeight="false" outlineLevel="0" collapsed="false">
      <c r="A107" s="0" t="n">
        <v>106</v>
      </c>
      <c r="B107" s="0" t="str">
        <f aca="false">table_ord1!B107</f>
        <v>Y127ORM_STG_BIX</v>
      </c>
      <c r="C107" s="15" t="n">
        <f aca="false">table_ord1!C107</f>
        <v>1.2665574806248</v>
      </c>
      <c r="D107" s="15" t="n">
        <f aca="false">table_ord1!E107</f>
        <v>-21.8702179873662</v>
      </c>
      <c r="E107" s="15" t="n">
        <f aca="false">table_ord1!F107</f>
        <v>-20.2786368961727</v>
      </c>
      <c r="F107" s="13" t="n">
        <f aca="false">table_ord1!D107</f>
        <v>11</v>
      </c>
      <c r="G107" s="15" t="n">
        <f aca="false">table_ord1!H107</f>
        <v>2.4899018289625</v>
      </c>
      <c r="H107" s="15" t="n">
        <f aca="false">table_ord1!J107</f>
        <v>0.0330448716868257</v>
      </c>
      <c r="I107" s="15" t="n">
        <f aca="false">table_ord1!I107</f>
        <v>0.000317648377041661</v>
      </c>
      <c r="J107" s="15" t="n">
        <f aca="false">table_ord1!K107</f>
        <v>7.90351997170443E-005</v>
      </c>
      <c r="K107" s="15" t="n">
        <f aca="false">table_ord1!M107</f>
        <v>0.00696615884194132</v>
      </c>
      <c r="L107" s="13" t="str">
        <f aca="false">IF(K107&lt;=0.01,"**", IF(K107&lt;=0.05,"*","NS"))</f>
        <v>**</v>
      </c>
      <c r="M107" s="13" t="str">
        <f aca="false">IF(I107&gt;0, "Positive", "Negative")</f>
        <v>Positive</v>
      </c>
    </row>
    <row r="108" customFormat="false" ht="12.8" hidden="false" customHeight="false" outlineLevel="0" collapsed="false">
      <c r="A108" s="0" t="n">
        <v>107</v>
      </c>
      <c r="B108" s="0" t="str">
        <f aca="false">table_ord1!B108</f>
        <v>Y128ORM_STG_SIX</v>
      </c>
      <c r="C108" s="15" t="n">
        <f aca="false">table_ord1!C108</f>
        <v>1.30023138729275</v>
      </c>
      <c r="D108" s="15" t="n">
        <f aca="false">table_ord1!E108</f>
        <v>-40.9023356072784</v>
      </c>
      <c r="E108" s="15" t="n">
        <f aca="false">table_ord1!F108</f>
        <v>-39.3107545160849</v>
      </c>
      <c r="F108" s="13" t="n">
        <f aca="false">table_ord1!D108</f>
        <v>11</v>
      </c>
      <c r="G108" s="15" t="n">
        <f aca="false">table_ord1!H108</f>
        <v>0.939859243618056</v>
      </c>
      <c r="H108" s="15" t="n">
        <f aca="false">table_ord1!J108</f>
        <v>0.013756523506325</v>
      </c>
      <c r="I108" s="15" t="n">
        <f aca="false">table_ord1!I108</f>
        <v>0.000151407563819446</v>
      </c>
      <c r="J108" s="15" t="n">
        <f aca="false">table_ord1!K108</f>
        <v>3.38624316778175E-005</v>
      </c>
      <c r="K108" s="15" t="n">
        <f aca="false">table_ord1!M108</f>
        <v>0.00423175016215667</v>
      </c>
      <c r="L108" s="13" t="str">
        <f aca="false">IF(K108&lt;=0.01,"**", IF(K108&lt;=0.05,"*","NS"))</f>
        <v>**</v>
      </c>
      <c r="M108" s="13" t="str">
        <f aca="false">IF(I108&gt;0, "Positive", "Negative")</f>
        <v>Positive</v>
      </c>
    </row>
    <row r="109" customFormat="false" ht="12.8" hidden="false" customHeight="false" outlineLevel="0" collapsed="false">
      <c r="A109" s="0" t="n">
        <v>108</v>
      </c>
      <c r="B109" s="0" t="str">
        <f aca="false">table_ord1!B109</f>
        <v>Y129ORM_STG_TIX</v>
      </c>
      <c r="C109" s="15" t="n">
        <f aca="false">table_ord1!C109</f>
        <v>1.22036078431328</v>
      </c>
      <c r="D109" s="15" t="n">
        <f aca="false">table_ord1!E109</f>
        <v>20.8122404415604</v>
      </c>
      <c r="E109" s="15" t="n">
        <f aca="false">table_ord1!F109</f>
        <v>22.4038215327539</v>
      </c>
      <c r="F109" s="13" t="n">
        <f aca="false">table_ord1!D109</f>
        <v>11</v>
      </c>
      <c r="G109" s="15" t="n">
        <f aca="false">table_ord1!H109</f>
        <v>4.76358102021084</v>
      </c>
      <c r="H109" s="15" t="n">
        <f aca="false">table_ord1!J109</f>
        <v>0.233142496698814</v>
      </c>
      <c r="I109" s="15" t="n">
        <f aca="false">table_ord1!I109</f>
        <v>0.00172252313122492</v>
      </c>
      <c r="J109" s="15" t="n">
        <f aca="false">table_ord1!K109</f>
        <v>0.000539683045086942</v>
      </c>
      <c r="K109" s="15" t="n">
        <f aca="false">table_ord1!M109</f>
        <v>0.0187951934830767</v>
      </c>
      <c r="L109" s="13" t="str">
        <f aca="false">IF(K109&lt;=0.01,"**", IF(K109&lt;=0.05,"*","NS"))</f>
        <v>*</v>
      </c>
      <c r="M109" s="13" t="str">
        <f aca="false">IF(I109&gt;0, "Positive", "Negative")</f>
        <v>Positive</v>
      </c>
    </row>
    <row r="110" customFormat="false" ht="12.8" hidden="false" customHeight="false" outlineLevel="0" collapsed="false">
      <c r="A110" s="0" t="n">
        <v>109</v>
      </c>
      <c r="B110" s="0" t="str">
        <f aca="false">table_ord1!B110</f>
        <v>Y130ORM_FNS_BIX</v>
      </c>
      <c r="C110" s="15" t="n">
        <f aca="false">table_ord1!C110</f>
        <v>1.33601561154331</v>
      </c>
      <c r="D110" s="15" t="n">
        <f aca="false">table_ord1!E110</f>
        <v>-4.3071287181766</v>
      </c>
      <c r="E110" s="15" t="n">
        <f aca="false">table_ord1!F110</f>
        <v>-2.71554762698312</v>
      </c>
      <c r="F110" s="13" t="n">
        <f aca="false">table_ord1!D110</f>
        <v>11</v>
      </c>
      <c r="G110" s="15" t="n">
        <f aca="false">table_ord1!H110</f>
        <v>1.59828575725745</v>
      </c>
      <c r="H110" s="15" t="n">
        <f aca="false">table_ord1!J110</f>
        <v>0.0717468386192993</v>
      </c>
      <c r="I110" s="15" t="n">
        <f aca="false">table_ord1!I110</f>
        <v>0.000508809094092127</v>
      </c>
      <c r="J110" s="15" t="n">
        <f aca="false">table_ord1!K110</f>
        <v>0.000182508689364577</v>
      </c>
      <c r="K110" s="15" t="n">
        <f aca="false">table_ord1!M110</f>
        <v>0.0316667001059513</v>
      </c>
      <c r="L110" s="13" t="str">
        <f aca="false">IF(K110&lt;=0.01,"**", IF(K110&lt;=0.05,"*","NS"))</f>
        <v>*</v>
      </c>
      <c r="M110" s="13" t="str">
        <f aca="false">IF(I110&gt;0, "Positive", "Negative")</f>
        <v>Positive</v>
      </c>
    </row>
    <row r="111" customFormat="false" ht="12.8" hidden="false" customHeight="false" outlineLevel="0" collapsed="false">
      <c r="A111" s="0" t="n">
        <v>110</v>
      </c>
      <c r="B111" s="0" t="str">
        <f aca="false">table_ord1!B111</f>
        <v>Y131ORM_FNS_SIX</v>
      </c>
      <c r="C111" s="15" t="n">
        <f aca="false">table_ord1!C111</f>
        <v>1.26566994170788</v>
      </c>
      <c r="D111" s="15" t="n">
        <f aca="false">table_ord1!E111</f>
        <v>-40.1664494378374</v>
      </c>
      <c r="E111" s="15" t="n">
        <f aca="false">table_ord1!F111</f>
        <v>-38.5748683466439</v>
      </c>
      <c r="F111" s="13" t="n">
        <f aca="false">table_ord1!D111</f>
        <v>11</v>
      </c>
      <c r="G111" s="15" t="n">
        <f aca="false">table_ord1!H111</f>
        <v>1.26020027630265</v>
      </c>
      <c r="H111" s="15" t="n">
        <f aca="false">table_ord1!J111</f>
        <v>0.0145020969796779</v>
      </c>
      <c r="I111" s="15" t="n">
        <f aca="false">table_ord1!I111</f>
        <v>0.000139663903640213</v>
      </c>
      <c r="J111" s="15" t="n">
        <f aca="false">table_ord1!K111</f>
        <v>3.40138666515776E-005</v>
      </c>
      <c r="K111" s="15" t="n">
        <f aca="false">table_ord1!M111</f>
        <v>0.006314038108972</v>
      </c>
      <c r="L111" s="13" t="str">
        <f aca="false">IF(K111&lt;=0.01,"**", IF(K111&lt;=0.05,"*","NS"))</f>
        <v>**</v>
      </c>
      <c r="M111" s="13" t="str">
        <f aca="false">IF(I111&gt;0, "Positive", "Negative")</f>
        <v>Positive</v>
      </c>
    </row>
    <row r="112" customFormat="false" ht="12.8" hidden="false" customHeight="false" outlineLevel="0" collapsed="false">
      <c r="A112" s="0" t="n">
        <v>111</v>
      </c>
      <c r="B112" s="0" t="str">
        <f aca="false">table_ord1!B112</f>
        <v>Y132ORM_FNS_TIX</v>
      </c>
      <c r="C112" s="15" t="n">
        <f aca="false">table_ord1!C112</f>
        <v>1.25665584231481</v>
      </c>
      <c r="D112" s="15" t="n">
        <f aca="false">table_ord1!E112</f>
        <v>-5.37301713467472</v>
      </c>
      <c r="E112" s="15" t="n">
        <f aca="false">table_ord1!F112</f>
        <v>-3.78143604348124</v>
      </c>
      <c r="F112" s="13" t="n">
        <f aca="false">table_ord1!D112</f>
        <v>11</v>
      </c>
      <c r="G112" s="15" t="n">
        <f aca="false">table_ord1!H112</f>
        <v>5.06793459528729</v>
      </c>
      <c r="H112" s="15" t="n">
        <f aca="false">table_ord1!J112</f>
        <v>0.0689225925272954</v>
      </c>
      <c r="I112" s="15" t="n">
        <f aca="false">table_ord1!I112</f>
        <v>0.0007206540471271</v>
      </c>
      <c r="J112" s="15" t="n">
        <f aca="false">table_ord1!K112</f>
        <v>0.000171258914993171</v>
      </c>
      <c r="K112" s="15" t="n">
        <f aca="false">table_ord1!M112</f>
        <v>0.00563574530248573</v>
      </c>
      <c r="L112" s="13" t="str">
        <f aca="false">IF(K112&lt;=0.01,"**", IF(K112&lt;=0.05,"*","NS"))</f>
        <v>**</v>
      </c>
      <c r="M112" s="13" t="str">
        <f aca="false">IF(I112&gt;0, "Positive", "Negative")</f>
        <v>Positive</v>
      </c>
    </row>
    <row r="113" customFormat="false" ht="12.8" hidden="false" customHeight="false" outlineLevel="0" collapsed="false">
      <c r="A113" s="0" t="n">
        <v>112</v>
      </c>
      <c r="B113" s="0" t="str">
        <f aca="false">table_ord1!B113</f>
        <v>Y133OKS_STG_ALT</v>
      </c>
      <c r="C113" s="15" t="n">
        <f aca="false">table_ord1!C113</f>
        <v>1.16636029422186</v>
      </c>
      <c r="D113" s="15" t="n">
        <f aca="false">table_ord1!E113</f>
        <v>30.7389456423901</v>
      </c>
      <c r="E113" s="15" t="n">
        <f aca="false">table_ord1!F113</f>
        <v>31.0567118091095</v>
      </c>
      <c r="F113" s="13" t="n">
        <f aca="false">table_ord1!D113</f>
        <v>8</v>
      </c>
      <c r="G113" s="15" t="n">
        <f aca="false">table_ord1!H113</f>
        <v>18.689910053963</v>
      </c>
      <c r="H113" s="15" t="n">
        <f aca="false">table_ord1!J113</f>
        <v>0.513597836192097</v>
      </c>
      <c r="I113" s="15" t="n">
        <f aca="false">table_ord1!I113</f>
        <v>0.0276703871671242</v>
      </c>
      <c r="J113" s="15" t="n">
        <f aca="false">table_ord1!K113</f>
        <v>0.00877536443346736</v>
      </c>
      <c r="K113" s="15" t="n">
        <f aca="false">table_ord1!M113</f>
        <v>0.0252880403317217</v>
      </c>
      <c r="L113" s="13" t="str">
        <f aca="false">IF(K113&lt;=0.01,"**", IF(K113&lt;=0.05,"*","NS"))</f>
        <v>*</v>
      </c>
      <c r="M113" s="13" t="str">
        <f aca="false">IF(I113&gt;0, "Positive", "Negative")</f>
        <v>Positive</v>
      </c>
    </row>
    <row r="114" customFormat="false" ht="12.8" hidden="false" customHeight="false" outlineLevel="0" collapsed="false">
      <c r="A114" s="0" t="n">
        <v>113</v>
      </c>
      <c r="B114" s="0" t="str">
        <f aca="false">table_ord1!B114</f>
        <v>Y134OKS_STG_AST</v>
      </c>
      <c r="C114" s="15" t="n">
        <f aca="false">table_ord1!C114</f>
        <v>0.834155198274847</v>
      </c>
      <c r="D114" s="15" t="n">
        <f aca="false">table_ord1!E114</f>
        <v>57.9467325678099</v>
      </c>
      <c r="E114" s="15" t="n">
        <f aca="false">table_ord1!F114</f>
        <v>58.2644987345292</v>
      </c>
      <c r="F114" s="13" t="n">
        <f aca="false">table_ord1!D114</f>
        <v>8</v>
      </c>
      <c r="G114" s="15" t="n">
        <f aca="false">table_ord1!H114</f>
        <v>137.110777564997</v>
      </c>
      <c r="H114" s="15" t="n">
        <f aca="false">table_ord1!J114</f>
        <v>52.6558073616238</v>
      </c>
      <c r="I114" s="15" t="n">
        <f aca="false">table_ord1!I114</f>
        <v>0.0666918002827777</v>
      </c>
      <c r="J114" s="15" t="n">
        <f aca="false">table_ord1!K114</f>
        <v>0.0250509665845839</v>
      </c>
      <c r="K114" s="15" t="n">
        <f aca="false">table_ord1!M114</f>
        <v>0.0447631205626614</v>
      </c>
      <c r="L114" s="13" t="str">
        <f aca="false">IF(K114&lt;=0.01,"**", IF(K114&lt;=0.05,"*","NS"))</f>
        <v>*</v>
      </c>
      <c r="M114" s="13" t="str">
        <f aca="false">IF(I114&gt;0, "Positive", "Negative")</f>
        <v>Positive</v>
      </c>
    </row>
    <row r="115" customFormat="false" ht="12.8" hidden="false" customHeight="false" outlineLevel="0" collapsed="false">
      <c r="A115" s="0" t="n">
        <v>114</v>
      </c>
      <c r="B115" s="0" t="str">
        <f aca="false">table_ord1!B115</f>
        <v>Y135OKS_STG_GSH</v>
      </c>
      <c r="C115" s="15" t="n">
        <f aca="false">table_ord1!C115</f>
        <v>0.851469318296324</v>
      </c>
      <c r="D115" s="15" t="n">
        <f aca="false">table_ord1!E115</f>
        <v>3.43870087611283</v>
      </c>
      <c r="E115" s="15" t="n">
        <f aca="false">table_ord1!F115</f>
        <v>-0.166849969214731</v>
      </c>
      <c r="F115" s="13" t="n">
        <f aca="false">table_ord1!D115</f>
        <v>3</v>
      </c>
      <c r="G115" s="15" t="n">
        <f aca="false">table_ord1!H115</f>
        <v>5.77</v>
      </c>
      <c r="H115" s="15" t="n">
        <f aca="false">table_ord1!J115</f>
        <v>0.17888543823771</v>
      </c>
      <c r="I115" s="15" t="n">
        <f aca="false">table_ord1!I115</f>
        <v>0.00119999999999999</v>
      </c>
      <c r="J115" s="15" t="n">
        <f aca="false">table_ord1!K115</f>
        <v>0.00138564064605509</v>
      </c>
      <c r="K115" s="15" t="n">
        <f aca="false">table_ord1!M115</f>
        <v>0.54562894834299</v>
      </c>
      <c r="L115" s="13" t="str">
        <f aca="false">IF(K115&lt;=0.01,"**", IF(K115&lt;=0.05,"*","NS"))</f>
        <v>NS</v>
      </c>
      <c r="M115" s="13" t="str">
        <f aca="false">IF(I115&gt;0, "Positive", "Negative")</f>
        <v>Positive</v>
      </c>
    </row>
    <row r="116" customFormat="false" ht="12.8" hidden="false" customHeight="false" outlineLevel="0" collapsed="false">
      <c r="A116" s="0" t="n">
        <v>115</v>
      </c>
      <c r="B116" s="0" t="str">
        <f aca="false">table_ord1!B116</f>
        <v>Y136OKS_STG_GTR</v>
      </c>
      <c r="C116" s="15" t="n">
        <f aca="false">table_ord1!C116</f>
        <v>0.851469318296323</v>
      </c>
      <c r="D116" s="15" t="n">
        <f aca="false">table_ord1!E116</f>
        <v>2.03701176903338</v>
      </c>
      <c r="E116" s="15" t="n">
        <f aca="false">table_ord1!F116</f>
        <v>-1.56853907629418</v>
      </c>
      <c r="F116" s="13" t="n">
        <f aca="false">table_ord1!D116</f>
        <v>3</v>
      </c>
      <c r="G116" s="15" t="n">
        <f aca="false">table_ord1!H116</f>
        <v>5.14333333333333</v>
      </c>
      <c r="H116" s="15" t="n">
        <f aca="false">table_ord1!J116</f>
        <v>0.141617638605125</v>
      </c>
      <c r="I116" s="15" t="n">
        <f aca="false">table_ord1!I116</f>
        <v>-0.00210000000000001</v>
      </c>
      <c r="J116" s="15" t="n">
        <f aca="false">table_ord1!K116</f>
        <v>0.00109696551146028</v>
      </c>
      <c r="K116" s="15" t="n">
        <f aca="false">table_ord1!M116</f>
        <v>0.30645522262933</v>
      </c>
      <c r="L116" s="13" t="str">
        <f aca="false">IF(K116&lt;=0.01,"**", IF(K116&lt;=0.05,"*","NS"))</f>
        <v>NS</v>
      </c>
      <c r="M116" s="13" t="str">
        <f aca="false">IF(I116&gt;0, "Positive", "Negative")</f>
        <v>Negative</v>
      </c>
    </row>
    <row r="117" customFormat="false" ht="12.8" hidden="false" customHeight="false" outlineLevel="0" collapsed="false">
      <c r="A117" s="0" t="n">
        <v>116</v>
      </c>
      <c r="B117" s="0" t="str">
        <f aca="false">table_ord1!B117</f>
        <v>Y137OKS_STG_MDA</v>
      </c>
      <c r="C117" s="15" t="n">
        <f aca="false">table_ord1!C117</f>
        <v>0.85146931829632</v>
      </c>
      <c r="D117" s="15" t="n">
        <f aca="false">table_ord1!E117</f>
        <v>1.36965795841746</v>
      </c>
      <c r="E117" s="15" t="n">
        <f aca="false">table_ord1!F117</f>
        <v>-2.2358928869101</v>
      </c>
      <c r="F117" s="13" t="n">
        <f aca="false">table_ord1!D117</f>
        <v>3</v>
      </c>
      <c r="G117" s="15" t="n">
        <f aca="false">table_ord1!H117</f>
        <v>1.60333333333333</v>
      </c>
      <c r="H117" s="15" t="n">
        <f aca="false">table_ord1!J117</f>
        <v>0.126710518753105</v>
      </c>
      <c r="I117" s="15" t="n">
        <f aca="false">table_ord1!I117</f>
        <v>-0.0035</v>
      </c>
      <c r="J117" s="15" t="n">
        <f aca="false">table_ord1!K117</f>
        <v>0.000981495457622364</v>
      </c>
      <c r="K117" s="15" t="n">
        <f aca="false">table_ord1!M117</f>
        <v>0.174054945978851</v>
      </c>
      <c r="L117" s="13" t="str">
        <f aca="false">IF(K117&lt;=0.01,"**", IF(K117&lt;=0.05,"*","NS"))</f>
        <v>NS</v>
      </c>
      <c r="M117" s="13" t="str">
        <f aca="false">IF(I117&gt;0, "Positive", "Negative")</f>
        <v>Negative</v>
      </c>
    </row>
    <row r="118" customFormat="false" ht="12.8" hidden="false" customHeight="false" outlineLevel="0" collapsed="false">
      <c r="A118" s="0" t="n">
        <v>117</v>
      </c>
      <c r="B118" s="0" t="str">
        <f aca="false">table_ord1!B118</f>
        <v>Y138OKS_STG_TAOC</v>
      </c>
      <c r="C118" s="15" t="n">
        <f aca="false">table_ord1!C118</f>
        <v>0.851469318296322</v>
      </c>
      <c r="D118" s="15" t="n">
        <f aca="false">table_ord1!E118</f>
        <v>1.36965795849025</v>
      </c>
      <c r="E118" s="15" t="n">
        <f aca="false">table_ord1!F118</f>
        <v>-2.23589288683731</v>
      </c>
      <c r="F118" s="13" t="n">
        <f aca="false">table_ord1!D118</f>
        <v>3</v>
      </c>
      <c r="G118" s="15" t="n">
        <f aca="false">table_ord1!H118</f>
        <v>2.48333333333333</v>
      </c>
      <c r="H118" s="15" t="n">
        <f aca="false">table_ord1!J118</f>
        <v>0.12671051875495</v>
      </c>
      <c r="I118" s="15" t="n">
        <f aca="false">table_ord1!I118</f>
        <v>-0.000199999999999995</v>
      </c>
      <c r="J118" s="15" t="n">
        <f aca="false">table_ord1!K118</f>
        <v>0.000981495457622361</v>
      </c>
      <c r="K118" s="15" t="n">
        <f aca="false">table_ord1!M118</f>
        <v>0.87202760131229</v>
      </c>
      <c r="L118" s="13" t="str">
        <f aca="false">IF(K118&lt;=0.01,"**", IF(K118&lt;=0.05,"*","NS"))</f>
        <v>NS</v>
      </c>
      <c r="M118" s="13" t="str">
        <f aca="false">IF(I118&gt;0, "Positive", "Negative")</f>
        <v>Negative</v>
      </c>
    </row>
    <row r="119" customFormat="false" ht="12.8" hidden="false" customHeight="false" outlineLevel="0" collapsed="false">
      <c r="A119" s="0" t="n">
        <v>118</v>
      </c>
      <c r="B119" s="0" t="str">
        <f aca="false">table_ord1!B119</f>
        <v>Y139OKS_STG_TSOD</v>
      </c>
      <c r="C119" s="15" t="n">
        <f aca="false">table_ord1!C119</f>
        <v>0.844573780191641</v>
      </c>
      <c r="D119" s="15" t="n">
        <f aca="false">table_ord1!E119</f>
        <v>48.0188669001202</v>
      </c>
      <c r="E119" s="15" t="n">
        <f aca="false">table_ord1!F119</f>
        <v>47.1859047770324</v>
      </c>
      <c r="F119" s="13" t="n">
        <f aca="false">table_ord1!D119</f>
        <v>6</v>
      </c>
      <c r="G119" s="15" t="n">
        <f aca="false">table_ord1!H119</f>
        <v>43.8236593212277</v>
      </c>
      <c r="H119" s="15" t="n">
        <f aca="false">table_ord1!J119</f>
        <v>15.8171608780406</v>
      </c>
      <c r="I119" s="15" t="n">
        <f aca="false">table_ord1!I119</f>
        <v>0.0107397813354354</v>
      </c>
      <c r="J119" s="15" t="n">
        <f aca="false">table_ord1!K119</f>
        <v>0.0272140077396844</v>
      </c>
      <c r="K119" s="15" t="n">
        <f aca="false">table_ord1!M119</f>
        <v>0.719490112770027</v>
      </c>
      <c r="L119" s="13" t="str">
        <f aca="false">IF(K119&lt;=0.01,"**", IF(K119&lt;=0.05,"*","NS"))</f>
        <v>NS</v>
      </c>
      <c r="M119" s="13" t="str">
        <f aca="false">IF(I119&gt;0, "Positive", "Negative")</f>
        <v>Positive</v>
      </c>
    </row>
    <row r="120" customFormat="false" ht="12.8" hidden="false" customHeight="false" outlineLevel="0" collapsed="false">
      <c r="A120" s="0" t="n">
        <v>119</v>
      </c>
      <c r="B120" s="0" t="str">
        <f aca="false">table_ord1!B120</f>
        <v>Y140OKS_FNS_ALT</v>
      </c>
      <c r="C120" s="15" t="n">
        <f aca="false">table_ord1!C120</f>
        <v>1.03109649331608</v>
      </c>
      <c r="D120" s="15" t="n">
        <f aca="false">table_ord1!E120</f>
        <v>31.848877782025</v>
      </c>
      <c r="E120" s="15" t="n">
        <f aca="false">table_ord1!F120</f>
        <v>32.1666439487444</v>
      </c>
      <c r="F120" s="13" t="n">
        <f aca="false">table_ord1!D120</f>
        <v>8</v>
      </c>
      <c r="G120" s="15" t="n">
        <f aca="false">table_ord1!H120</f>
        <v>18.5472370428099</v>
      </c>
      <c r="H120" s="15" t="n">
        <f aca="false">table_ord1!J120</f>
        <v>0.550491380671926</v>
      </c>
      <c r="I120" s="15" t="n">
        <f aca="false">table_ord1!I120</f>
        <v>-0.0296392096907379</v>
      </c>
      <c r="J120" s="15" t="n">
        <f aca="false">table_ord1!K120</f>
        <v>0.00940572981588444</v>
      </c>
      <c r="K120" s="15" t="n">
        <f aca="false">table_ord1!M120</f>
        <v>0.0253450844709227</v>
      </c>
      <c r="L120" s="13" t="str">
        <f aca="false">IF(K120&lt;=0.01,"**", IF(K120&lt;=0.05,"*","NS"))</f>
        <v>*</v>
      </c>
      <c r="M120" s="13" t="str">
        <f aca="false">IF(I120&gt;0, "Positive", "Negative")</f>
        <v>Negative</v>
      </c>
    </row>
    <row r="121" customFormat="false" ht="12.8" hidden="false" customHeight="false" outlineLevel="0" collapsed="false">
      <c r="A121" s="0" t="n">
        <v>120</v>
      </c>
      <c r="B121" s="0" t="str">
        <f aca="false">table_ord1!B121</f>
        <v>Y141OKS_FNS_AST</v>
      </c>
      <c r="C121" s="15" t="n">
        <f aca="false">table_ord1!C121</f>
        <v>0.900295097579064</v>
      </c>
      <c r="D121" s="15" t="n">
        <f aca="false">table_ord1!E121</f>
        <v>59.0359853857423</v>
      </c>
      <c r="E121" s="15" t="n">
        <f aca="false">table_ord1!F121</f>
        <v>59.3537515524617</v>
      </c>
      <c r="F121" s="13" t="n">
        <f aca="false">table_ord1!D121</f>
        <v>8</v>
      </c>
      <c r="G121" s="15" t="n">
        <f aca="false">table_ord1!H121</f>
        <v>143.12674726396</v>
      </c>
      <c r="H121" s="15" t="n">
        <f aca="false">table_ord1!J121</f>
        <v>52.5859001208898</v>
      </c>
      <c r="I121" s="15" t="n">
        <f aca="false">table_ord1!I121</f>
        <v>-0.0112154703592833</v>
      </c>
      <c r="J121" s="15" t="n">
        <f aca="false">table_ord1!K121</f>
        <v>0.02744292273201</v>
      </c>
      <c r="K121" s="15" t="n">
        <f aca="false">table_ord1!M121</f>
        <v>0.699687096002867</v>
      </c>
      <c r="L121" s="13" t="str">
        <f aca="false">IF(K121&lt;=0.01,"**", IF(K121&lt;=0.05,"*","NS"))</f>
        <v>NS</v>
      </c>
      <c r="M121" s="13" t="str">
        <f aca="false">IF(I121&gt;0, "Positive", "Negative")</f>
        <v>Negative</v>
      </c>
    </row>
    <row r="122" customFormat="false" ht="12.8" hidden="false" customHeight="false" outlineLevel="0" collapsed="false">
      <c r="A122" s="0" t="n">
        <v>121</v>
      </c>
      <c r="B122" s="0" t="str">
        <f aca="false">table_ord1!B122</f>
        <v>Y142OKS_FNS_GSH</v>
      </c>
      <c r="C122" s="15" t="n">
        <f aca="false">table_ord1!C122</f>
        <v>0.851469318296319</v>
      </c>
      <c r="D122" s="15" t="n">
        <f aca="false">table_ord1!E122</f>
        <v>4.87673799570494</v>
      </c>
      <c r="E122" s="15" t="n">
        <f aca="false">table_ord1!F122</f>
        <v>1.27118715037738</v>
      </c>
      <c r="F122" s="13" t="n">
        <f aca="false">table_ord1!D122</f>
        <v>3</v>
      </c>
      <c r="G122" s="15" t="n">
        <f aca="false">table_ord1!H122</f>
        <v>6.71833333333333</v>
      </c>
      <c r="H122" s="15" t="n">
        <f aca="false">table_ord1!J122</f>
        <v>0.227333577760404</v>
      </c>
      <c r="I122" s="15" t="n">
        <f aca="false">table_ord1!I122</f>
        <v>-0.00175</v>
      </c>
      <c r="J122" s="15" t="n">
        <f aca="false">table_ord1!K122</f>
        <v>0.00176091832102836</v>
      </c>
      <c r="K122" s="15" t="n">
        <f aca="false">table_ord1!M122</f>
        <v>0.501979765977221</v>
      </c>
      <c r="L122" s="13" t="str">
        <f aca="false">IF(K122&lt;=0.01,"**", IF(K122&lt;=0.05,"*","NS"))</f>
        <v>NS</v>
      </c>
      <c r="M122" s="13" t="str">
        <f aca="false">IF(I122&gt;0, "Positive", "Negative")</f>
        <v>Negative</v>
      </c>
    </row>
    <row r="123" customFormat="false" ht="12.8" hidden="false" customHeight="false" outlineLevel="0" collapsed="false">
      <c r="A123" s="0" t="n">
        <v>122</v>
      </c>
      <c r="B123" s="0" t="str">
        <f aca="false">table_ord1!B123</f>
        <v>Y143OKS_FNS_LYS</v>
      </c>
      <c r="C123" s="15" t="n">
        <f aca="false">table_ord1!C123</f>
        <v>0.999999999999998</v>
      </c>
      <c r="D123" s="15" t="n">
        <f aca="false">table_ord1!E123</f>
        <v>9.62619026818728</v>
      </c>
      <c r="E123" s="15" t="n">
        <f aca="false">table_ord1!F123</f>
        <v>8.06394191792369</v>
      </c>
      <c r="F123" s="13" t="n">
        <f aca="false">table_ord1!D123</f>
        <v>5</v>
      </c>
      <c r="G123" s="15" t="n">
        <f aca="false">table_ord1!H123</f>
        <v>2.07027027027027</v>
      </c>
      <c r="H123" s="15" t="n">
        <f aca="false">table_ord1!J123</f>
        <v>0.313973334767227</v>
      </c>
      <c r="I123" s="15" t="n">
        <f aca="false">table_ord1!I123</f>
        <v>0.00478378378378378</v>
      </c>
      <c r="J123" s="15" t="n">
        <f aca="false">table_ord1!K123</f>
        <v>0.00191078086549672</v>
      </c>
      <c r="K123" s="15" t="n">
        <f aca="false">table_ord1!M123</f>
        <v>0.0874307274723361</v>
      </c>
      <c r="L123" s="13" t="str">
        <f aca="false">IF(K123&lt;=0.01,"**", IF(K123&lt;=0.05,"*","NS"))</f>
        <v>NS</v>
      </c>
      <c r="M123" s="13" t="str">
        <f aca="false">IF(I123&gt;0, "Positive", "Negative")</f>
        <v>Positive</v>
      </c>
    </row>
    <row r="124" customFormat="false" ht="12.8" hidden="false" customHeight="false" outlineLevel="0" collapsed="false">
      <c r="A124" s="0" t="n">
        <v>123</v>
      </c>
      <c r="B124" s="0" t="str">
        <f aca="false">table_ord1!B124</f>
        <v>Y144OKS_FNS_GTR</v>
      </c>
      <c r="C124" s="15" t="n">
        <f aca="false">table_ord1!C124</f>
        <v>0.85146931829633</v>
      </c>
      <c r="D124" s="15" t="n">
        <f aca="false">table_ord1!E124</f>
        <v>2.037011769024</v>
      </c>
      <c r="E124" s="15" t="n">
        <f aca="false">table_ord1!F124</f>
        <v>-1.56853907630356</v>
      </c>
      <c r="F124" s="13" t="n">
        <f aca="false">table_ord1!D124</f>
        <v>3</v>
      </c>
      <c r="G124" s="15" t="n">
        <f aca="false">table_ord1!H124</f>
        <v>5.83666666666667</v>
      </c>
      <c r="H124" s="15" t="n">
        <f aca="false">table_ord1!J124</f>
        <v>0.14161763860486</v>
      </c>
      <c r="I124" s="15" t="n">
        <f aca="false">table_ord1!I124</f>
        <v>-0.00119999999999999</v>
      </c>
      <c r="J124" s="15" t="n">
        <f aca="false">table_ord1!K124</f>
        <v>0.00109696551146028</v>
      </c>
      <c r="K124" s="15" t="n">
        <f aca="false">table_ord1!M124</f>
        <v>0.471462413818564</v>
      </c>
      <c r="L124" s="13" t="str">
        <f aca="false">IF(K124&lt;=0.01,"**", IF(K124&lt;=0.05,"*","NS"))</f>
        <v>NS</v>
      </c>
      <c r="M124" s="13" t="str">
        <f aca="false">IF(I124&gt;0, "Positive", "Negative")</f>
        <v>Negative</v>
      </c>
    </row>
    <row r="125" customFormat="false" ht="12.8" hidden="false" customHeight="false" outlineLevel="0" collapsed="false">
      <c r="A125" s="0" t="n">
        <v>124</v>
      </c>
      <c r="B125" s="0" t="str">
        <f aca="false">table_ord1!B125</f>
        <v>Y145OKS_FNS_MDA</v>
      </c>
      <c r="C125" s="15" t="n">
        <f aca="false">table_ord1!C125</f>
        <v>0.85146931829632</v>
      </c>
      <c r="D125" s="15" t="n">
        <f aca="false">table_ord1!E125</f>
        <v>-7.31185593820034</v>
      </c>
      <c r="E125" s="15" t="n">
        <f aca="false">table_ord1!F125</f>
        <v>-10.9174067835279</v>
      </c>
      <c r="F125" s="13" t="n">
        <f aca="false">table_ord1!D125</f>
        <v>3</v>
      </c>
      <c r="G125" s="15" t="n">
        <f aca="false">table_ord1!H125</f>
        <v>1.11666666666667</v>
      </c>
      <c r="H125" s="15" t="n">
        <f aca="false">table_ord1!J125</f>
        <v>0.0298142397125767</v>
      </c>
      <c r="I125" s="15" t="n">
        <f aca="false">table_ord1!I125</f>
        <v>-9.99999999999997E-005</v>
      </c>
      <c r="J125" s="15" t="n">
        <f aca="false">table_ord1!K125</f>
        <v>0.00023094010767585</v>
      </c>
      <c r="K125" s="15" t="n">
        <f aca="false">table_ord1!M125</f>
        <v>0.739853061706994</v>
      </c>
      <c r="L125" s="13" t="str">
        <f aca="false">IF(K125&lt;=0.01,"**", IF(K125&lt;=0.05,"*","NS"))</f>
        <v>NS</v>
      </c>
      <c r="M125" s="13" t="str">
        <f aca="false">IF(I125&gt;0, "Positive", "Negative")</f>
        <v>Negative</v>
      </c>
    </row>
    <row r="126" customFormat="false" ht="12.8" hidden="false" customHeight="false" outlineLevel="0" collapsed="false">
      <c r="A126" s="0" t="n">
        <v>125</v>
      </c>
      <c r="B126" s="0" t="str">
        <f aca="false">table_ord1!B126</f>
        <v>Y146OKS_FNS_TAOC</v>
      </c>
      <c r="C126" s="15" t="n">
        <f aca="false">table_ord1!C126</f>
        <v>0.936950755241238</v>
      </c>
      <c r="D126" s="15" t="n">
        <f aca="false">table_ord1!E126</f>
        <v>8.56795986610885</v>
      </c>
      <c r="E126" s="15" t="n">
        <f aca="false">table_ord1!F126</f>
        <v>8.88572603282819</v>
      </c>
      <c r="F126" s="13" t="n">
        <f aca="false">table_ord1!D126</f>
        <v>8</v>
      </c>
      <c r="G126" s="15" t="n">
        <f aca="false">table_ord1!H126</f>
        <v>1.81300362061293</v>
      </c>
      <c r="H126" s="15" t="n">
        <f aca="false">table_ord1!J126</f>
        <v>0.530500571699795</v>
      </c>
      <c r="I126" s="15" t="n">
        <f aca="false">table_ord1!I126</f>
        <v>0.000782219591641861</v>
      </c>
      <c r="J126" s="15" t="n">
        <f aca="false">table_ord1!K126</f>
        <v>0.00118420613144701</v>
      </c>
      <c r="K126" s="15" t="n">
        <f aca="false">table_ord1!M126</f>
        <v>0.538118073636015</v>
      </c>
      <c r="L126" s="13" t="str">
        <f aca="false">IF(K126&lt;=0.01,"**", IF(K126&lt;=0.05,"*","NS"))</f>
        <v>NS</v>
      </c>
      <c r="M126" s="13" t="str">
        <f aca="false">IF(I126&gt;0, "Positive", "Negative")</f>
        <v>Positive</v>
      </c>
    </row>
    <row r="127" customFormat="false" ht="12.8" hidden="false" customHeight="false" outlineLevel="0" collapsed="false">
      <c r="A127" s="0" t="n">
        <v>126</v>
      </c>
      <c r="B127" s="0" t="str">
        <f aca="false">table_ord1!B127</f>
        <v>Y147OKS_FNS_TSOD</v>
      </c>
      <c r="C127" s="15" t="n">
        <f aca="false">table_ord1!C127</f>
        <v>0.851469318296315</v>
      </c>
      <c r="D127" s="15" t="n">
        <f aca="false">table_ord1!E127</f>
        <v>11.5011093555298</v>
      </c>
      <c r="E127" s="15" t="n">
        <f aca="false">table_ord1!F127</f>
        <v>7.89555851020224</v>
      </c>
      <c r="F127" s="13" t="n">
        <f aca="false">table_ord1!D127</f>
        <v>3</v>
      </c>
      <c r="G127" s="15" t="n">
        <f aca="false">table_ord1!H127</f>
        <v>71.4666666666667</v>
      </c>
      <c r="H127" s="15" t="n">
        <f aca="false">table_ord1!J127</f>
        <v>0.685727513136265</v>
      </c>
      <c r="I127" s="15" t="n">
        <f aca="false">table_ord1!I127</f>
        <v>0.0309</v>
      </c>
      <c r="J127" s="15" t="n">
        <f aca="false">table_ord1!K127</f>
        <v>0.00531162247654456</v>
      </c>
      <c r="K127" s="15" t="n">
        <f aca="false">table_ord1!M127</f>
        <v>0.108373984434715</v>
      </c>
      <c r="L127" s="13" t="str">
        <f aca="false">IF(K127&lt;=0.01,"**", IF(K127&lt;=0.05,"*","NS"))</f>
        <v>NS</v>
      </c>
      <c r="M127" s="13" t="str">
        <f aca="false">IF(I127&gt;0, "Positive", "Negative")</f>
        <v>Positive</v>
      </c>
    </row>
    <row r="128" customFormat="false" ht="12.8" hidden="false" customHeight="false" outlineLevel="0" collapsed="false">
      <c r="A128" s="0" t="n">
        <v>127</v>
      </c>
      <c r="B128" s="0" t="str">
        <f aca="false">table_ord1!B128</f>
        <v>Y148OKS_FNS_SOD</v>
      </c>
      <c r="C128" s="15" t="n">
        <f aca="false">table_ord1!C128</f>
        <v>1</v>
      </c>
      <c r="D128" s="15" t="n">
        <f aca="false">table_ord1!E128</f>
        <v>30.2319240853432</v>
      </c>
      <c r="E128" s="15" t="n">
        <f aca="false">table_ord1!F128</f>
        <v>28.6696757350796</v>
      </c>
      <c r="F128" s="13" t="n">
        <f aca="false">table_ord1!D128</f>
        <v>5</v>
      </c>
      <c r="G128" s="15" t="n">
        <f aca="false">table_ord1!H128</f>
        <v>9.34864864864865</v>
      </c>
      <c r="H128" s="15" t="n">
        <f aca="false">table_ord1!J128</f>
        <v>2.46483819402446</v>
      </c>
      <c r="I128" s="15" t="n">
        <f aca="false">table_ord1!I128</f>
        <v>0.0350810810810811</v>
      </c>
      <c r="J128" s="15" t="n">
        <f aca="false">table_ord1!K128</f>
        <v>0.0150005275453048</v>
      </c>
      <c r="K128" s="15" t="n">
        <f aca="false">table_ord1!M128</f>
        <v>0.101345542853418</v>
      </c>
      <c r="L128" s="13" t="str">
        <f aca="false">IF(K128&lt;=0.01,"**", IF(K128&lt;=0.05,"*","NS"))</f>
        <v>NS</v>
      </c>
      <c r="M128" s="13" t="str">
        <f aca="false">IF(I128&gt;0, "Positive", "Negative")</f>
        <v>Positive</v>
      </c>
    </row>
    <row r="129" customFormat="false" ht="12.8" hidden="false" customHeight="false" outlineLevel="0" collapsed="false">
      <c r="A129" s="0" t="n">
        <v>128</v>
      </c>
      <c r="B129" s="0" t="str">
        <f aca="false">table_ord1!B129</f>
        <v>Y149EZN_STG_AML</v>
      </c>
      <c r="C129" s="15" t="n">
        <f aca="false">table_ord1!C129</f>
        <v>0.851469318296319</v>
      </c>
      <c r="D129" s="15" t="n">
        <f aca="false">table_ord1!E129</f>
        <v>-9.03794837284269</v>
      </c>
      <c r="E129" s="15" t="n">
        <f aca="false">table_ord1!F129</f>
        <v>-12.6434992181702</v>
      </c>
      <c r="F129" s="13" t="n">
        <f aca="false">table_ord1!D129</f>
        <v>3</v>
      </c>
      <c r="G129" s="15" t="n">
        <f aca="false">table_ord1!H129</f>
        <v>1.38</v>
      </c>
      <c r="H129" s="15" t="n">
        <f aca="false">table_ord1!J129</f>
        <v>0.0223606797847381</v>
      </c>
      <c r="I129" s="15" t="n">
        <f aca="false">table_ord1!I129</f>
        <v>0.000499999999999999</v>
      </c>
      <c r="J129" s="15" t="n">
        <f aca="false">table_ord1!K129</f>
        <v>0.000173205080756888</v>
      </c>
      <c r="K129" s="15" t="n">
        <f aca="false">table_ord1!M129</f>
        <v>0.212295615009657</v>
      </c>
      <c r="L129" s="13" t="str">
        <f aca="false">IF(K129&lt;=0.01,"**", IF(K129&lt;=0.05,"*","NS"))</f>
        <v>NS</v>
      </c>
      <c r="M129" s="13" t="str">
        <f aca="false">IF(I129&gt;0, "Positive", "Negative")</f>
        <v>Positive</v>
      </c>
    </row>
    <row r="130" customFormat="false" ht="12.8" hidden="false" customHeight="false" outlineLevel="0" collapsed="false">
      <c r="A130" s="0" t="n">
        <v>129</v>
      </c>
      <c r="B130" s="0" t="str">
        <f aca="false">table_ord1!B130</f>
        <v>Y150EZN_STG_CHY</v>
      </c>
      <c r="C130" s="15" t="n">
        <f aca="false">table_ord1!C130</f>
        <v>0.85146931829632</v>
      </c>
      <c r="D130" s="15" t="n">
        <f aca="false">table_ord1!E130</f>
        <v>1.87700228653213</v>
      </c>
      <c r="E130" s="15" t="n">
        <f aca="false">table_ord1!F130</f>
        <v>-1.72854855879543</v>
      </c>
      <c r="F130" s="13" t="n">
        <f aca="false">table_ord1!D130</f>
        <v>3</v>
      </c>
      <c r="G130" s="15" t="n">
        <f aca="false">table_ord1!H130</f>
        <v>6.82166666666667</v>
      </c>
      <c r="H130" s="15" t="n">
        <f aca="false">table_ord1!J130</f>
        <v>0.137890858641604</v>
      </c>
      <c r="I130" s="15" t="n">
        <f aca="false">table_ord1!I130</f>
        <v>0.00475</v>
      </c>
      <c r="J130" s="15" t="n">
        <f aca="false">table_ord1!K130</f>
        <v>0.00106809799800081</v>
      </c>
      <c r="K130" s="15" t="n">
        <f aca="false">table_ord1!M130</f>
        <v>0.140809973441172</v>
      </c>
      <c r="L130" s="13" t="str">
        <f aca="false">IF(K130&lt;=0.01,"**", IF(K130&lt;=0.05,"*","NS"))</f>
        <v>NS</v>
      </c>
      <c r="M130" s="13" t="str">
        <f aca="false">IF(I130&gt;0, "Positive", "Negative")</f>
        <v>Positive</v>
      </c>
    </row>
    <row r="131" customFormat="false" ht="12.8" hidden="false" customHeight="false" outlineLevel="0" collapsed="false">
      <c r="A131" s="0" t="n">
        <v>130</v>
      </c>
      <c r="B131" s="0" t="str">
        <f aca="false">table_ord1!B131</f>
        <v>Y151EZN_STG_LPS</v>
      </c>
      <c r="C131" s="15" t="n">
        <f aca="false">table_ord1!C131</f>
        <v>0.85146931829632</v>
      </c>
      <c r="D131" s="15" t="n">
        <f aca="false">table_ord1!E131</f>
        <v>28.7207185865479</v>
      </c>
      <c r="E131" s="15" t="n">
        <f aca="false">table_ord1!F131</f>
        <v>25.1151677412203</v>
      </c>
      <c r="F131" s="13" t="n">
        <f aca="false">table_ord1!D131</f>
        <v>3</v>
      </c>
      <c r="G131" s="15" t="n">
        <f aca="false">table_ord1!H131</f>
        <v>273.298333333333</v>
      </c>
      <c r="H131" s="15" t="n">
        <f aca="false">table_ord1!J131</f>
        <v>12.0934009834094</v>
      </c>
      <c r="I131" s="15" t="n">
        <f aca="false">table_ord1!I131</f>
        <v>0.14235</v>
      </c>
      <c r="J131" s="15" t="n">
        <f aca="false">table_ord1!K131</f>
        <v>0.0936750811760169</v>
      </c>
      <c r="K131" s="15" t="n">
        <f aca="false">table_ord1!M131</f>
        <v>0.370526476012775</v>
      </c>
      <c r="L131" s="13" t="str">
        <f aca="false">IF(K131&lt;=0.01,"**", IF(K131&lt;=0.05,"*","NS"))</f>
        <v>NS</v>
      </c>
      <c r="M131" s="13" t="str">
        <f aca="false">IF(I131&gt;0, "Positive", "Negative")</f>
        <v>Positive</v>
      </c>
    </row>
    <row r="132" customFormat="false" ht="12.8" hidden="false" customHeight="false" outlineLevel="0" collapsed="false">
      <c r="A132" s="0" t="n">
        <v>131</v>
      </c>
      <c r="B132" s="0" t="str">
        <f aca="false">table_ord1!B132</f>
        <v>Y152EZN_STG_TRP</v>
      </c>
      <c r="C132" s="15" t="n">
        <f aca="false">table_ord1!C132</f>
        <v>0.851469318296317</v>
      </c>
      <c r="D132" s="15" t="n">
        <f aca="false">table_ord1!E132</f>
        <v>39.6742738096997</v>
      </c>
      <c r="E132" s="15" t="n">
        <f aca="false">table_ord1!F132</f>
        <v>36.0687229643722</v>
      </c>
      <c r="F132" s="13" t="n">
        <f aca="false">table_ord1!D132</f>
        <v>3</v>
      </c>
      <c r="G132" s="15" t="n">
        <f aca="false">table_ord1!H132</f>
        <v>2290.26666666667</v>
      </c>
      <c r="H132" s="15" t="n">
        <f aca="false">table_ord1!J132</f>
        <v>75.0573484815722</v>
      </c>
      <c r="I132" s="15" t="n">
        <f aca="false">table_ord1!I132</f>
        <v>0.593</v>
      </c>
      <c r="J132" s="15" t="n">
        <f aca="false">table_ord1!K132</f>
        <v>0.581391721073952</v>
      </c>
      <c r="K132" s="15" t="n">
        <f aca="false">table_ord1!M132</f>
        <v>0.493707534640298</v>
      </c>
      <c r="L132" s="13" t="str">
        <f aca="false">IF(K132&lt;=0.01,"**", IF(K132&lt;=0.05,"*","NS"))</f>
        <v>NS</v>
      </c>
      <c r="M132" s="13" t="str">
        <f aca="false">IF(I132&gt;0, "Positive", "Negative")</f>
        <v>Positive</v>
      </c>
    </row>
    <row r="133" customFormat="false" ht="12.8" hidden="false" customHeight="false" outlineLevel="0" collapsed="false">
      <c r="A133" s="0" t="n">
        <v>132</v>
      </c>
      <c r="B133" s="0" t="str">
        <f aca="false">table_ord1!B133</f>
        <v>Y153EZN_FNS_AML</v>
      </c>
      <c r="C133" s="15" t="n">
        <f aca="false">table_ord1!C133</f>
        <v>0.905346001653158</v>
      </c>
      <c r="D133" s="15" t="n">
        <f aca="false">table_ord1!E133</f>
        <v>40.0672969409173</v>
      </c>
      <c r="E133" s="15" t="n">
        <f aca="false">table_ord1!F133</f>
        <v>41.2776373128935</v>
      </c>
      <c r="F133" s="13" t="n">
        <f aca="false">table_ord1!D133</f>
        <v>10</v>
      </c>
      <c r="G133" s="15" t="n">
        <f aca="false">table_ord1!H133</f>
        <v>5.37726017407842</v>
      </c>
      <c r="H133" s="15" t="n">
        <f aca="false">table_ord1!J133</f>
        <v>2.23578055421345</v>
      </c>
      <c r="I133" s="15" t="n">
        <f aca="false">table_ord1!I133</f>
        <v>0.00531543982627849</v>
      </c>
      <c r="J133" s="15" t="n">
        <f aca="false">table_ord1!K133</f>
        <v>0.00295860084651594</v>
      </c>
      <c r="K133" s="15" t="n">
        <f aca="false">table_ord1!M133</f>
        <v>0.122526973058672</v>
      </c>
      <c r="L133" s="13" t="str">
        <f aca="false">IF(K133&lt;=0.01,"**", IF(K133&lt;=0.05,"*","NS"))</f>
        <v>NS</v>
      </c>
      <c r="M133" s="13" t="str">
        <f aca="false">IF(I133&gt;0, "Positive", "Negative")</f>
        <v>Positive</v>
      </c>
    </row>
    <row r="134" customFormat="false" ht="12.8" hidden="false" customHeight="false" outlineLevel="0" collapsed="false">
      <c r="A134" s="0" t="n">
        <v>133</v>
      </c>
      <c r="B134" s="0" t="str">
        <f aca="false">table_ord1!B134</f>
        <v>Y154EZN_FNS_CHY</v>
      </c>
      <c r="C134" s="15" t="n">
        <f aca="false">table_ord1!C134</f>
        <v>0.851469318296322</v>
      </c>
      <c r="D134" s="15" t="n">
        <f aca="false">table_ord1!E134</f>
        <v>2.77869550482725</v>
      </c>
      <c r="E134" s="15" t="n">
        <f aca="false">table_ord1!F134</f>
        <v>-0.826855340500307</v>
      </c>
      <c r="F134" s="13" t="n">
        <f aca="false">table_ord1!D134</f>
        <v>3</v>
      </c>
      <c r="G134" s="15" t="n">
        <f aca="false">table_ord1!H134</f>
        <v>6.43166666666667</v>
      </c>
      <c r="H134" s="15" t="n">
        <f aca="false">table_ord1!J134</f>
        <v>0.160251538421294</v>
      </c>
      <c r="I134" s="15" t="n">
        <f aca="false">table_ord1!I134</f>
        <v>0.00145</v>
      </c>
      <c r="J134" s="15" t="n">
        <f aca="false">table_ord1!K134</f>
        <v>0.00124130307875769</v>
      </c>
      <c r="K134" s="15" t="n">
        <f aca="false">table_ord1!M134</f>
        <v>0.450731956671087</v>
      </c>
      <c r="L134" s="13" t="str">
        <f aca="false">IF(K134&lt;=0.01,"**", IF(K134&lt;=0.05,"*","NS"))</f>
        <v>NS</v>
      </c>
      <c r="M134" s="13" t="str">
        <f aca="false">IF(I134&gt;0, "Positive", "Negative")</f>
        <v>Positive</v>
      </c>
    </row>
    <row r="135" customFormat="false" ht="12.8" hidden="false" customHeight="false" outlineLevel="0" collapsed="false">
      <c r="A135" s="0" t="n">
        <v>134</v>
      </c>
      <c r="B135" s="0" t="str">
        <f aca="false">table_ord1!B135</f>
        <v>Y155EZN_FNS_LPS</v>
      </c>
      <c r="C135" s="15" t="n">
        <f aca="false">table_ord1!C135</f>
        <v>0.775091471117045</v>
      </c>
      <c r="D135" s="15" t="n">
        <f aca="false">table_ord1!E135</f>
        <v>55.8765009017272</v>
      </c>
      <c r="E135" s="15" t="n">
        <f aca="false">table_ord1!F135</f>
        <v>54.3142525514636</v>
      </c>
      <c r="F135" s="13" t="n">
        <f aca="false">table_ord1!D135</f>
        <v>5</v>
      </c>
      <c r="G135" s="15" t="n">
        <f aca="false">table_ord1!H135</f>
        <v>136.525465278589</v>
      </c>
      <c r="H135" s="15" t="n">
        <f aca="false">table_ord1!J135</f>
        <v>111.491411939291</v>
      </c>
      <c r="I135" s="15" t="n">
        <f aca="false">table_ord1!I135</f>
        <v>0.0564042401932143</v>
      </c>
      <c r="J135" s="15" t="n">
        <f aca="false">table_ord1!K135</f>
        <v>0.0471890684325306</v>
      </c>
      <c r="K135" s="15" t="n">
        <f aca="false">table_ord1!M135</f>
        <v>0.35448598216111</v>
      </c>
      <c r="L135" s="13" t="str">
        <f aca="false">IF(K135&lt;=0.01,"**", IF(K135&lt;=0.05,"*","NS"))</f>
        <v>NS</v>
      </c>
      <c r="M135" s="13" t="str">
        <f aca="false">IF(I135&gt;0, "Positive", "Negative")</f>
        <v>Positive</v>
      </c>
    </row>
    <row r="136" customFormat="false" ht="12.8" hidden="false" customHeight="false" outlineLevel="0" collapsed="false">
      <c r="A136" s="0" t="n">
        <v>135</v>
      </c>
      <c r="B136" s="0" t="str">
        <f aca="false">table_ord1!B136</f>
        <v>Y156EZN_FNS_TRP</v>
      </c>
      <c r="C136" s="15" t="n">
        <f aca="false">table_ord1!C136</f>
        <v>0.851469318296322</v>
      </c>
      <c r="D136" s="15" t="n">
        <f aca="false">table_ord1!E136</f>
        <v>43.5572987863611</v>
      </c>
      <c r="E136" s="15" t="n">
        <f aca="false">table_ord1!F136</f>
        <v>39.9517479410335</v>
      </c>
      <c r="F136" s="13" t="n">
        <f aca="false">table_ord1!D136</f>
        <v>3</v>
      </c>
      <c r="G136" s="15" t="n">
        <f aca="false">table_ord1!H136</f>
        <v>2241.28333333333</v>
      </c>
      <c r="H136" s="15" t="n">
        <f aca="false">table_ord1!J136</f>
        <v>143.369225222511</v>
      </c>
      <c r="I136" s="15" t="n">
        <f aca="false">table_ord1!I136</f>
        <v>5.9395</v>
      </c>
      <c r="J136" s="15" t="n">
        <f aca="false">table_ord1!K136</f>
        <v>1.11053324278625</v>
      </c>
      <c r="K136" s="15" t="n">
        <f aca="false">table_ord1!M136</f>
        <v>0.117672770758038</v>
      </c>
      <c r="L136" s="13" t="str">
        <f aca="false">IF(K136&lt;=0.01,"**", IF(K136&lt;=0.05,"*","NS"))</f>
        <v>NS</v>
      </c>
      <c r="M136" s="13" t="str">
        <f aca="false">IF(I136&gt;0, "Positive", "Negative")</f>
        <v>Positive</v>
      </c>
    </row>
    <row r="137" customFormat="false" ht="12.8" hidden="false" customHeight="false" outlineLevel="0" collapsed="false">
      <c r="A137" s="0" t="n">
        <v>136</v>
      </c>
      <c r="B137" s="0" t="str">
        <f aca="false">table_ord1!B137</f>
        <v>MOR_MCS</v>
      </c>
      <c r="C137" s="15" t="n">
        <f aca="false">table_ord1!C137</f>
        <v>0.980285219785877</v>
      </c>
      <c r="D137" s="15" t="n">
        <f aca="false">table_ord1!E137</f>
        <v>76.047992367271</v>
      </c>
      <c r="E137" s="15" t="n">
        <f aca="false">table_ord1!F137</f>
        <v>75.2150302441832</v>
      </c>
      <c r="F137" s="13" t="n">
        <f aca="false">table_ord1!D137</f>
        <v>6</v>
      </c>
      <c r="G137" s="15" t="n">
        <f aca="false">table_ord1!H137</f>
        <v>598.490520566047</v>
      </c>
      <c r="H137" s="15" t="n">
        <f aca="false">table_ord1!J137</f>
        <v>46.0256750317418</v>
      </c>
      <c r="I137" s="15" t="n">
        <f aca="false">table_ord1!I137</f>
        <v>0.257292191509304</v>
      </c>
      <c r="J137" s="15" t="n">
        <f aca="false">table_ord1!K137</f>
        <v>0.446339633232918</v>
      </c>
      <c r="K137" s="15" t="n">
        <f aca="false">table_ord1!M137</f>
        <v>0.60471790990519</v>
      </c>
      <c r="L137" s="13" t="str">
        <f aca="false">IF(K137&lt;=0.01,"**", IF(K137&lt;=0.05,"*","NS"))</f>
        <v>NS</v>
      </c>
      <c r="M137" s="13" t="str">
        <f aca="false">IF(I137&gt;0, "Positive", "Negative")</f>
        <v>Positive</v>
      </c>
    </row>
    <row r="138" customFormat="false" ht="12.8" hidden="false" customHeight="false" outlineLevel="0" collapsed="false">
      <c r="A138" s="0" t="n">
        <v>137</v>
      </c>
      <c r="B138" s="0" t="str">
        <f aca="false">table_ord1!B138</f>
        <v>MOR_VHI</v>
      </c>
      <c r="C138" s="15" t="n">
        <f aca="false">table_ord1!C138</f>
        <v>2.68370836198026</v>
      </c>
      <c r="D138" s="15" t="n">
        <f aca="false">table_ord1!E138</f>
        <v>895.547669833126</v>
      </c>
      <c r="E138" s="15" t="n">
        <f aca="false">table_ord1!F138</f>
        <v>903.857819608749</v>
      </c>
      <c r="F138" s="13" t="n">
        <f aca="false">table_ord1!D138</f>
        <v>59</v>
      </c>
      <c r="G138" s="15" t="n">
        <f aca="false">table_ord1!H138</f>
        <v>933.993955911278</v>
      </c>
      <c r="H138" s="15" t="n">
        <f aca="false">table_ord1!J138</f>
        <v>100.146057324208</v>
      </c>
      <c r="I138" s="15" t="n">
        <f aca="false">table_ord1!I138</f>
        <v>0.514598620575255</v>
      </c>
      <c r="J138" s="15" t="n">
        <f aca="false">table_ord1!K138</f>
        <v>0.545470620123821</v>
      </c>
      <c r="K138" s="15" t="n">
        <f aca="false">table_ord1!M138</f>
        <v>0.351138402909215</v>
      </c>
      <c r="L138" s="13" t="str">
        <f aca="false">IF(K138&lt;=0.01,"**", IF(K138&lt;=0.05,"*","NS"))</f>
        <v>NS</v>
      </c>
      <c r="M138" s="13" t="str">
        <f aca="false">IF(I138&gt;0, "Positive", "Negative")</f>
        <v>Positive</v>
      </c>
    </row>
    <row r="139" customFormat="false" ht="12.8" hidden="false" customHeight="false" outlineLevel="0" collapsed="false">
      <c r="A139" s="0" t="n">
        <v>138</v>
      </c>
      <c r="B139" s="0" t="str">
        <f aca="false">table_ord1!B139</f>
        <v>MOR_CRD</v>
      </c>
      <c r="C139" s="15" t="n">
        <f aca="false">table_ord1!C139</f>
        <v>1.79353523967621</v>
      </c>
      <c r="D139" s="15" t="n">
        <f aca="false">table_ord1!E139</f>
        <v>554.659584571728</v>
      </c>
      <c r="E139" s="15" t="n">
        <f aca="false">table_ord1!F139</f>
        <v>562.540752225937</v>
      </c>
      <c r="F139" s="13" t="n">
        <f aca="false">table_ord1!D139</f>
        <v>53</v>
      </c>
      <c r="G139" s="15" t="n">
        <f aca="false">table_ord1!H139</f>
        <v>190.5240591388</v>
      </c>
      <c r="H139" s="15" t="n">
        <f aca="false">table_ord1!J139</f>
        <v>25.2945581913729</v>
      </c>
      <c r="I139" s="15" t="n">
        <f aca="false">table_ord1!I139</f>
        <v>-0.048605841204896</v>
      </c>
      <c r="J139" s="15" t="n">
        <f aca="false">table_ord1!K139</f>
        <v>0.0383927595469792</v>
      </c>
      <c r="K139" s="15" t="n">
        <f aca="false">table_ord1!M139</f>
        <v>0.21363902015743</v>
      </c>
      <c r="L139" s="13" t="str">
        <f aca="false">IF(K139&lt;=0.01,"**", IF(K139&lt;=0.05,"*","NS"))</f>
        <v>NS</v>
      </c>
      <c r="M139" s="13" t="str">
        <f aca="false">IF(I139&gt;0, "Positive", "Negative")</f>
        <v>Negative</v>
      </c>
    </row>
    <row r="140" customFormat="false" ht="12.8" hidden="false" customHeight="false" outlineLevel="0" collapsed="false">
      <c r="A140" s="0" t="n">
        <v>139</v>
      </c>
      <c r="B140" s="0" t="str">
        <f aca="false">table_ord1!B140</f>
        <v>MOR_VHI_CRD</v>
      </c>
      <c r="C140" s="15" t="n">
        <f aca="false">table_ord1!C140</f>
        <v>2.39233569224961</v>
      </c>
      <c r="D140" s="15" t="n">
        <f aca="false">table_ord1!E140</f>
        <v>275.009208433403</v>
      </c>
      <c r="E140" s="15" t="n">
        <f aca="false">table_ord1!F140</f>
        <v>282.890376087611</v>
      </c>
      <c r="F140" s="13" t="n">
        <f aca="false">table_ord1!D140</f>
        <v>53</v>
      </c>
      <c r="G140" s="15" t="n">
        <f aca="false">table_ord1!H140</f>
        <v>6.14434558013524</v>
      </c>
      <c r="H140" s="15" t="n">
        <f aca="false">table_ord1!J140</f>
        <v>0.703142981541755</v>
      </c>
      <c r="I140" s="15" t="n">
        <f aca="false">table_ord1!I140</f>
        <v>0.00175361066047457</v>
      </c>
      <c r="J140" s="15" t="n">
        <f aca="false">table_ord1!K140</f>
        <v>0.00379374409171851</v>
      </c>
      <c r="K140" s="15" t="n">
        <f aca="false">table_ord1!M140</f>
        <v>0.646692620190494</v>
      </c>
      <c r="L140" s="13" t="str">
        <f aca="false">IF(K140&lt;=0.01,"**", IF(K140&lt;=0.05,"*","NS"))</f>
        <v>NS</v>
      </c>
      <c r="M140" s="13" t="str">
        <f aca="false">IF(I140&gt;0, "Positive", "Negative")</f>
        <v>Positive</v>
      </c>
    </row>
    <row r="141" customFormat="false" ht="12.8" hidden="false" customHeight="false" outlineLevel="0" collapsed="false">
      <c r="A141" s="0" t="n">
        <v>140</v>
      </c>
      <c r="B141" s="0" t="str">
        <f aca="false">table_ord1!B141</f>
        <v>MOR_GLB</v>
      </c>
      <c r="C141" s="15" t="n">
        <f aca="false">table_ord1!C141</f>
        <v>0.884452736732806</v>
      </c>
      <c r="D141" s="15" t="n">
        <f aca="false">table_ord1!E141</f>
        <v>66.0718229618611</v>
      </c>
      <c r="E141" s="15" t="n">
        <f aca="false">table_ord1!F141</f>
        <v>65.2388608387733</v>
      </c>
      <c r="F141" s="13" t="n">
        <f aca="false">table_ord1!D141</f>
        <v>6</v>
      </c>
      <c r="G141" s="15" t="n">
        <f aca="false">table_ord1!H141</f>
        <v>216.567730503992</v>
      </c>
      <c r="H141" s="15" t="n">
        <f aca="false">table_ord1!J141</f>
        <v>43.7842587881808</v>
      </c>
      <c r="I141" s="15" t="n">
        <f aca="false">table_ord1!I141</f>
        <v>-0.226343005527957</v>
      </c>
      <c r="J141" s="15" t="n">
        <f aca="false">table_ord1!K141</f>
        <v>0.154477618391735</v>
      </c>
      <c r="K141" s="15" t="n">
        <f aca="false">table_ord1!M141</f>
        <v>0.239101317707875</v>
      </c>
      <c r="L141" s="13" t="str">
        <f aca="false">IF(K141&lt;=0.01,"**", IF(K141&lt;=0.05,"*","NS"))</f>
        <v>NS</v>
      </c>
      <c r="M141" s="13" t="str">
        <f aca="false">IF(I141&gt;0, "Positive", "Negative")</f>
        <v>Negative</v>
      </c>
    </row>
  </sheetData>
  <conditionalFormatting sqref="F2:F141">
    <cfRule type="cellIs" priority="2" operator="lessThan" aboveAverage="0" equalAverage="0" bottom="0" percent="0" rank="0" text="" dxfId="0">
      <formula>10</formula>
    </cfRule>
  </conditionalFormatting>
  <conditionalFormatting sqref="L2:L141">
    <cfRule type="cellIs" priority="3" operator="equal" aboveAverage="0" equalAverage="0" bottom="0" percent="0" rank="0" text="" dxfId="0">
      <formula>"NS"</formula>
    </cfRule>
  </conditionalFormatting>
  <conditionalFormatting sqref="M2:M141">
    <cfRule type="cellIs" priority="4" operator="equal" aboveAverage="0" equalAverage="0" bottom="0" percent="0" rank="0" text="" dxfId="0">
      <formula>"negative"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24.73"/>
    <col collapsed="false" customWidth="true" hidden="false" outlineLevel="0" max="3" min="3" style="0" width="8.23"/>
    <col collapsed="false" customWidth="true" hidden="false" outlineLevel="0" max="5" min="4" style="0" width="11.38"/>
    <col collapsed="false" customWidth="true" hidden="false" outlineLevel="0" max="6" min="6" style="0" width="4.71"/>
    <col collapsed="false" customWidth="true" hidden="false" outlineLevel="0" max="7" min="7" style="12" width="11.38"/>
    <col collapsed="false" customWidth="true" hidden="false" outlineLevel="0" max="8" min="8" style="12" width="12.5"/>
    <col collapsed="false" customWidth="true" hidden="false" outlineLevel="0" max="9" min="9" style="12" width="8.61"/>
    <col collapsed="false" customWidth="true" hidden="false" outlineLevel="0" max="10" min="10" style="12" width="9.72"/>
    <col collapsed="false" customWidth="true" hidden="false" outlineLevel="0" max="11" min="11" style="12" width="8.06"/>
    <col collapsed="false" customWidth="true" hidden="false" outlineLevel="0" max="12" min="12" style="12" width="4.9"/>
    <col collapsed="false" customWidth="true" hidden="false" outlineLevel="0" max="13" min="13" style="12" width="8.79"/>
    <col collapsed="false" customWidth="true" hidden="false" outlineLevel="0" max="14" min="14" style="27" width="14.16"/>
    <col collapsed="false" customWidth="true" hidden="false" outlineLevel="0" max="15" min="15" style="12" width="10.28"/>
    <col collapsed="false" customWidth="true" hidden="false" outlineLevel="0" max="16" min="16" style="0" width="7.13"/>
    <col collapsed="false" customWidth="true" hidden="false" outlineLevel="0" max="17" min="17" style="0" width="16.94"/>
    <col collapsed="false" customWidth="true" hidden="false" outlineLevel="0" max="19" min="18" style="0" width="12.5"/>
    <col collapsed="false" customWidth="true" hidden="false" outlineLevel="0" max="20" min="20" style="0" width="9.53"/>
    <col collapsed="false" customWidth="true" hidden="false" outlineLevel="0" max="21" min="21" style="0" width="8.06"/>
    <col collapsed="false" customWidth="true" hidden="false" outlineLevel="0" max="22" min="22" style="12" width="11.94"/>
    <col collapsed="false" customWidth="true" hidden="false" outlineLevel="0" max="23" min="23" style="12" width="12.5"/>
    <col collapsed="false" customWidth="true" hidden="false" outlineLevel="0" max="24" min="24" style="12" width="23.06"/>
    <col collapsed="false" customWidth="true" hidden="false" outlineLevel="0" max="25" min="25" style="12" width="12.5"/>
    <col collapsed="false" customWidth="true" hidden="false" outlineLevel="0" max="26" min="26" style="0" width="23.06"/>
    <col collapsed="false" customWidth="true" hidden="false" outlineLevel="0" max="27" min="27" style="0" width="20.83"/>
    <col collapsed="false" customWidth="true" hidden="false" outlineLevel="0" max="28" min="28" style="0" width="9.7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300</v>
      </c>
      <c r="D1" s="2" t="s">
        <v>301</v>
      </c>
      <c r="E1" s="2" t="s">
        <v>302</v>
      </c>
      <c r="F1" s="1" t="s">
        <v>255</v>
      </c>
      <c r="G1" s="28" t="s">
        <v>282</v>
      </c>
      <c r="H1" s="28" t="s">
        <v>283</v>
      </c>
      <c r="I1" s="28" t="s">
        <v>284</v>
      </c>
      <c r="J1" s="28" t="s">
        <v>285</v>
      </c>
      <c r="K1" s="28" t="s">
        <v>254</v>
      </c>
      <c r="L1" s="28" t="s">
        <v>299</v>
      </c>
      <c r="M1" s="28" t="s">
        <v>303</v>
      </c>
      <c r="N1" s="29" t="s">
        <v>304</v>
      </c>
      <c r="O1" s="28" t="s">
        <v>305</v>
      </c>
      <c r="P1" s="2" t="s">
        <v>306</v>
      </c>
      <c r="Q1" s="2" t="s">
        <v>307</v>
      </c>
      <c r="R1" s="1" t="s">
        <v>308</v>
      </c>
      <c r="S1" s="1" t="s">
        <v>309</v>
      </c>
      <c r="T1" s="1" t="s">
        <v>310</v>
      </c>
      <c r="U1" s="1" t="s">
        <v>311</v>
      </c>
      <c r="V1" s="28" t="s">
        <v>312</v>
      </c>
      <c r="W1" s="28" t="s">
        <v>313</v>
      </c>
      <c r="X1" s="28" t="s">
        <v>314</v>
      </c>
      <c r="Y1" s="28" t="s">
        <v>315</v>
      </c>
      <c r="Z1" s="28" t="s">
        <v>316</v>
      </c>
      <c r="AA1" s="28" t="s">
        <v>317</v>
      </c>
      <c r="AB1" s="1" t="s">
        <v>318</v>
      </c>
    </row>
    <row r="2" customFormat="false" ht="12.8" hidden="false" customHeight="false" outlineLevel="0" collapsed="false">
      <c r="A2" s="0" t="n">
        <v>1</v>
      </c>
      <c r="B2" s="0" t="str">
        <f aca="false">table_ord2!B2</f>
        <v>Y1PRF_STG_BW</v>
      </c>
      <c r="C2" s="12" t="n">
        <f aca="false">table_ord2!C2</f>
        <v>1.81649112876616</v>
      </c>
      <c r="D2" s="12" t="n">
        <f aca="false">table_ord2!E2</f>
        <v>941.744767059027</v>
      </c>
      <c r="E2" s="12" t="n">
        <f aca="false">table_ord2!F2</f>
        <v>953.778363295348</v>
      </c>
      <c r="F2" s="13" t="n">
        <f aca="false">table_ord2!D2</f>
        <v>82</v>
      </c>
      <c r="G2" s="12" t="n">
        <f aca="false">table_ord2!H2</f>
        <v>911.667980191373</v>
      </c>
      <c r="H2" s="12" t="n">
        <f aca="false">table_ord2!K2</f>
        <v>43.619995804444</v>
      </c>
      <c r="I2" s="12" t="n">
        <f aca="false">table_ord2!I2</f>
        <v>0.285594978509639</v>
      </c>
      <c r="J2" s="12" t="n">
        <f aca="false">table_ord2!L2</f>
        <v>0.0845669483731481</v>
      </c>
      <c r="K2" s="12" t="n">
        <f aca="false">table_ord2!O2</f>
        <v>0.00135068479708398</v>
      </c>
      <c r="L2" s="12" t="str">
        <f aca="false">IF(K2&lt;=0.01,"**", IF(K2&lt;=0.05,"*","NS"))</f>
        <v>**</v>
      </c>
      <c r="M2" s="12" t="n">
        <f aca="false">table_ord2!J2</f>
        <v>-0.000423792928320633</v>
      </c>
      <c r="N2" s="27" t="n">
        <f aca="false">table_ord2!M2</f>
        <v>0.000152252067921281</v>
      </c>
      <c r="O2" s="12" t="n">
        <f aca="false">table_ord2!P2</f>
        <v>0.00735713313278235</v>
      </c>
      <c r="P2" s="12" t="str">
        <f aca="false">IF(O2&lt;=0.01,"**", IF(O2&lt;=0.05,"*","NS"))</f>
        <v>**</v>
      </c>
      <c r="Q2" s="12" t="str">
        <f aca="false">IF(C2&lt;Ringkasan_ODR1!C2,"Q","L")</f>
        <v>L</v>
      </c>
      <c r="R2" s="12" t="str">
        <f aca="false">IF(D2&lt;Ringkasan_ODR1!D2,"Q","L")</f>
        <v>Q</v>
      </c>
      <c r="S2" s="12" t="str">
        <f aca="false">IF(E2&lt;Ringkasan_ODR1!E2,"Q","L")</f>
        <v>Q</v>
      </c>
      <c r="T2" s="12" t="str">
        <f aca="false">IF(M2&lt;0,"Top", "Bottom")</f>
        <v>Top</v>
      </c>
      <c r="U2" s="12" t="n">
        <f aca="false">M2</f>
        <v>-0.000423792928320633</v>
      </c>
      <c r="V2" s="12" t="n">
        <f aca="false">I2^2-4*M2*G2</f>
        <v>1.62699826367576</v>
      </c>
      <c r="W2" s="12" t="str">
        <f aca="false">IF(AND(U2&gt;0,V2&lt;0),"Definit Positif",IF(AND(U2&gt;0,V2=0),"X1=X2",IF(AND(U2&gt;0,V2&gt;0),"X1!=X2", IF(AND(U2&lt;0,V2&lt;0),"Definit Negatif", IF(AND(U2&lt;0,V2=0),"X1=X2", IF(AND(U2&lt;0,V2&gt;0),"X1!=X2"))))))</f>
        <v>X1!=X2</v>
      </c>
      <c r="X2" s="12" t="n">
        <f aca="false">(-I2+V2^0.5)/(2*M2)</f>
        <v>-1167.95653776341</v>
      </c>
      <c r="Y2" s="12" t="n">
        <f aca="false">(-I2-V2^0.5)/(2*M2)</f>
        <v>1841.85871834336</v>
      </c>
      <c r="Z2" s="12" t="n">
        <f aca="false">-I2/(2*M2)</f>
        <v>336.951090289977</v>
      </c>
      <c r="AA2" s="12" t="n">
        <f aca="false">M2*Z2^2+I2*Z2+G2</f>
        <v>959.783749886456</v>
      </c>
      <c r="AB2" s="12" t="str">
        <f aca="false">IF(T2="Top","Maximum","Minimum")</f>
        <v>Maximum</v>
      </c>
    </row>
    <row r="3" customFormat="false" ht="12.8" hidden="false" customHeight="false" outlineLevel="0" collapsed="false">
      <c r="A3" s="0" t="n">
        <v>2</v>
      </c>
      <c r="B3" s="0" t="str">
        <f aca="false">table_ord2!B3</f>
        <v>Y2PRF_STG_ADG</v>
      </c>
      <c r="C3" s="12" t="n">
        <f aca="false">table_ord2!C3</f>
        <v>1.99102630837707</v>
      </c>
      <c r="D3" s="12" t="n">
        <f aca="false">table_ord2!E3</f>
        <v>445.506014872932</v>
      </c>
      <c r="E3" s="12" t="n">
        <f aca="false">table_ord2!F3</f>
        <v>457.539611109253</v>
      </c>
      <c r="F3" s="13" t="n">
        <f aca="false">table_ord2!D3</f>
        <v>82</v>
      </c>
      <c r="G3" s="12" t="n">
        <f aca="false">table_ord2!H3</f>
        <v>38.4796060103687</v>
      </c>
      <c r="H3" s="12" t="n">
        <f aca="false">table_ord2!K3</f>
        <v>1.89678667847977</v>
      </c>
      <c r="I3" s="12" t="n">
        <f aca="false">table_ord2!I3</f>
        <v>0.012360617568044</v>
      </c>
      <c r="J3" s="12" t="n">
        <f aca="false">table_ord2!L3</f>
        <v>0.00430526007263901</v>
      </c>
      <c r="K3" s="12" t="n">
        <f aca="false">table_ord2!O3</f>
        <v>0.00579790451141728</v>
      </c>
      <c r="L3" s="12" t="str">
        <f aca="false">IF(K3&lt;=0.01,"**", IF(K3&lt;=0.05,"*","NS"))</f>
        <v>**</v>
      </c>
      <c r="M3" s="12" t="n">
        <f aca="false">table_ord2!J3</f>
        <v>-1.78841320563613E-005</v>
      </c>
      <c r="N3" s="27" t="n">
        <f aca="false">table_ord2!M3</f>
        <v>7.75254632136974E-006</v>
      </c>
      <c r="O3" s="12" t="n">
        <f aca="false">table_ord2!P3</f>
        <v>0.0248532862591067</v>
      </c>
      <c r="P3" s="12" t="str">
        <f aca="false">IF(O3&lt;=0.01,"**", IF(O3&lt;=0.05,"*","NS"))</f>
        <v>*</v>
      </c>
      <c r="Q3" s="12" t="str">
        <f aca="false">IF(C3&lt;Ringkasan_ODR1!C3,"Q","L")</f>
        <v>L</v>
      </c>
      <c r="R3" s="12" t="str">
        <f aca="false">IF(D3&lt;Ringkasan_ODR1!D3,"Q","L")</f>
        <v>Q</v>
      </c>
      <c r="S3" s="12" t="str">
        <f aca="false">IF(E3&lt;Ringkasan_ODR1!E3,"Q","L")</f>
        <v>Q</v>
      </c>
      <c r="T3" s="12" t="str">
        <f aca="false">IF(M3&lt;0,"Top", "Bottom")</f>
        <v>Top</v>
      </c>
      <c r="U3" s="12" t="n">
        <f aca="false">M3</f>
        <v>-1.78841320563613E-005</v>
      </c>
      <c r="V3" s="12" t="n">
        <f aca="false">I3^2-4*M3*G3</f>
        <v>0.00290548228812819</v>
      </c>
      <c r="W3" s="12" t="str">
        <f aca="false">IF(AND(U3&gt;0,V3&lt;0),"Definit Positif",IF(AND(U3&gt;0,V3=0),"X1=X2",IF(AND(U3&gt;0,V3&gt;0),"X1!=X2", IF(AND(U3&lt;0,V3&lt;0),"Definit Negatif", IF(AND(U3&lt;0,V3=0),"X1=X2", IF(AND(U3&lt;0,V3&gt;0),"X1!=X2"))))))</f>
        <v>X1!=X2</v>
      </c>
      <c r="X3" s="12" t="n">
        <f aca="false">(-I3+V3^0.5)/(2*M3)</f>
        <v>-1161.41806898302</v>
      </c>
      <c r="Y3" s="12" t="n">
        <f aca="false">(-I3-V3^0.5)/(2*M3)</f>
        <v>1852.56805205684</v>
      </c>
      <c r="Z3" s="12" t="n">
        <f aca="false">-I3/(2*M3)</f>
        <v>345.574991536908</v>
      </c>
      <c r="AA3" s="12" t="n">
        <f aca="false">M3*Z3^2+I3*Z3+G3</f>
        <v>40.6153661661026</v>
      </c>
      <c r="AB3" s="12" t="str">
        <f aca="false">IF(T3="Top","Maximum","Minimum")</f>
        <v>Maximum</v>
      </c>
    </row>
    <row r="4" customFormat="false" ht="12.8" hidden="false" customHeight="false" outlineLevel="0" collapsed="false">
      <c r="A4" s="0" t="n">
        <v>3</v>
      </c>
      <c r="B4" s="0" t="str">
        <f aca="false">table_ord2!B4</f>
        <v>Y3PRF_STG_DFI</v>
      </c>
      <c r="C4" s="12" t="n">
        <f aca="false">table_ord2!C4</f>
        <v>1.75802151392761</v>
      </c>
      <c r="D4" s="12" t="n">
        <f aca="false">table_ord2!E4</f>
        <v>449.847782722241</v>
      </c>
      <c r="E4" s="12" t="n">
        <f aca="false">table_ord2!F4</f>
        <v>461.881378958563</v>
      </c>
      <c r="F4" s="13" t="n">
        <f aca="false">table_ord2!D4</f>
        <v>82</v>
      </c>
      <c r="G4" s="12" t="n">
        <f aca="false">table_ord2!H4</f>
        <v>57.2208023547909</v>
      </c>
      <c r="H4" s="12" t="n">
        <f aca="false">table_ord2!K4</f>
        <v>2.68343216950406</v>
      </c>
      <c r="I4" s="12" t="n">
        <f aca="false">table_ord2!I4</f>
        <v>-0.00305624885143064</v>
      </c>
      <c r="J4" s="12" t="n">
        <f aca="false">table_ord2!L4</f>
        <v>0.00384013577601562</v>
      </c>
      <c r="K4" s="12" t="n">
        <f aca="false">table_ord2!O4</f>
        <v>0.429529305313179</v>
      </c>
      <c r="L4" s="12" t="str">
        <f aca="false">IF(K4&lt;=0.01,"**", IF(K4&lt;=0.05,"*","NS"))</f>
        <v>NS</v>
      </c>
      <c r="M4" s="12" t="n">
        <f aca="false">table_ord2!J4</f>
        <v>6.7231322819024E-006</v>
      </c>
      <c r="N4" s="27" t="n">
        <f aca="false">table_ord2!M4</f>
        <v>6.91207703889555E-006</v>
      </c>
      <c r="O4" s="12" t="n">
        <f aca="false">table_ord2!P4</f>
        <v>0.334978532792708</v>
      </c>
      <c r="P4" s="12" t="str">
        <f aca="false">IF(O4&lt;=0.01,"**", IF(O4&lt;=0.05,"*","NS"))</f>
        <v>NS</v>
      </c>
      <c r="Q4" s="12" t="str">
        <f aca="false">IF(C4&lt;Ringkasan_ODR1!C4,"Q","L")</f>
        <v>L</v>
      </c>
      <c r="R4" s="12" t="str">
        <f aca="false">IF(D4&lt;Ringkasan_ODR1!D4,"Q","L")</f>
        <v>L</v>
      </c>
      <c r="S4" s="12" t="str">
        <f aca="false">IF(E4&lt;Ringkasan_ODR1!E4,"Q","L")</f>
        <v>L</v>
      </c>
      <c r="T4" s="12" t="str">
        <f aca="false">IF(M4&lt;0,"Top", "Bottom")</f>
        <v>Bottom</v>
      </c>
      <c r="U4" s="12" t="n">
        <f aca="false">M4</f>
        <v>6.7231322819024E-006</v>
      </c>
      <c r="V4" s="12" t="n">
        <f aca="false">I4^2-4*M4*G4</f>
        <v>-0.00152947143698954</v>
      </c>
      <c r="W4" s="12" t="str">
        <f aca="false">IF(AND(U4&gt;0,V4&lt;0),"Definit Positif",IF(AND(U4&gt;0,V4=0),"X1=X2",IF(AND(U4&gt;0,V4&gt;0),"X1!=X2", IF(AND(U4&lt;0,V4&lt;0),"Definit Negatif", IF(AND(U4&lt;0,V4=0),"X1=X2", IF(AND(U4&lt;0,V4&gt;0),"X1!=X2"))))))</f>
        <v>Definit Positif</v>
      </c>
      <c r="X4" s="12" t="e">
        <f aca="false">(-I4+V4^0.5)/(2*M4)</f>
        <v>#NUM!</v>
      </c>
      <c r="Y4" s="12" t="e">
        <f aca="false">(-I4-V4^0.5)/(2*M4)</f>
        <v>#NUM!</v>
      </c>
      <c r="Z4" s="12" t="n">
        <f aca="false">-I4/(2*M4)</f>
        <v>227.293523560259</v>
      </c>
      <c r="AA4" s="12" t="n">
        <f aca="false">M4*Z4^2+I4*Z4+G4</f>
        <v>56.8734695696316</v>
      </c>
      <c r="AB4" s="12" t="str">
        <f aca="false">IF(T4="Top","Maximum","Minimum")</f>
        <v>Minimum</v>
      </c>
    </row>
    <row r="5" customFormat="false" ht="12.8" hidden="false" customHeight="false" outlineLevel="0" collapsed="false">
      <c r="A5" s="0" t="n">
        <v>4</v>
      </c>
      <c r="B5" s="0" t="str">
        <f aca="false">table_ord2!B5</f>
        <v>Y4PRF_STG_FCR</v>
      </c>
      <c r="C5" s="12" t="n">
        <f aca="false">table_ord2!C5</f>
        <v>1.7116746006875</v>
      </c>
      <c r="D5" s="12" t="n">
        <f aca="false">table_ord2!E5</f>
        <v>-117.924251887346</v>
      </c>
      <c r="E5" s="12" t="n">
        <f aca="false">table_ord2!F5</f>
        <v>-105.890655651025</v>
      </c>
      <c r="F5" s="13" t="n">
        <f aca="false">table_ord2!D5</f>
        <v>82</v>
      </c>
      <c r="G5" s="12" t="n">
        <f aca="false">table_ord2!H5</f>
        <v>1.5221024476112</v>
      </c>
      <c r="H5" s="12" t="n">
        <f aca="false">table_ord2!K5</f>
        <v>0.0396085317536139</v>
      </c>
      <c r="I5" s="12" t="n">
        <f aca="false">table_ord2!I5</f>
        <v>-0.0005457338548961</v>
      </c>
      <c r="J5" s="12" t="n">
        <f aca="false">table_ord2!L5</f>
        <v>0.000167821897221371</v>
      </c>
      <c r="K5" s="12" t="n">
        <f aca="false">table_ord2!O5</f>
        <v>0.00196086526067522</v>
      </c>
      <c r="L5" s="12" t="str">
        <f aca="false">IF(K5&lt;=0.01,"**", IF(K5&lt;=0.05,"*","NS"))</f>
        <v>**</v>
      </c>
      <c r="M5" s="12" t="n">
        <f aca="false">table_ord2!J5</f>
        <v>8.09414009546504E-007</v>
      </c>
      <c r="N5" s="27" t="n">
        <f aca="false">table_ord2!M5</f>
        <v>3.02743436460582E-007</v>
      </c>
      <c r="O5" s="12" t="n">
        <f aca="false">table_ord2!P5</f>
        <v>0.00985944855198389</v>
      </c>
      <c r="P5" s="12" t="str">
        <f aca="false">IF(O5&lt;=0.01,"**", IF(O5&lt;=0.05,"*","NS"))</f>
        <v>**</v>
      </c>
      <c r="Q5" s="12" t="str">
        <f aca="false">IF(C5&lt;Ringkasan_ODR1!C5,"Q","L")</f>
        <v>L</v>
      </c>
      <c r="R5" s="12" t="str">
        <f aca="false">IF(D5&lt;Ringkasan_ODR1!D5,"Q","L")</f>
        <v>Q</v>
      </c>
      <c r="S5" s="12" t="str">
        <f aca="false">IF(E5&lt;Ringkasan_ODR1!E5,"Q","L")</f>
        <v>Q</v>
      </c>
      <c r="T5" s="12" t="str">
        <f aca="false">IF(M5&lt;0,"Top", "Bottom")</f>
        <v>Bottom</v>
      </c>
      <c r="U5" s="12" t="n">
        <f aca="false">M5</f>
        <v>8.09414009546504E-007</v>
      </c>
      <c r="V5" s="12" t="n">
        <f aca="false">I5^2-4*M5*G5</f>
        <v>-4.63021873986636E-006</v>
      </c>
      <c r="W5" s="12" t="str">
        <f aca="false">IF(AND(U5&gt;0,V5&lt;0),"Definit Positif",IF(AND(U5&gt;0,V5=0),"X1=X2",IF(AND(U5&gt;0,V5&gt;0),"X1!=X2", IF(AND(U5&lt;0,V5&lt;0),"Definit Negatif", IF(AND(U5&lt;0,V5=0),"X1=X2", IF(AND(U5&lt;0,V5&gt;0),"X1!=X2"))))))</f>
        <v>Definit Positif</v>
      </c>
      <c r="X5" s="12" t="e">
        <f aca="false">(-I5+V5^0.5)/(2*M5)</f>
        <v>#NUM!</v>
      </c>
      <c r="Y5" s="12" t="e">
        <f aca="false">(-I5-V5^0.5)/(2*M5)</f>
        <v>#NUM!</v>
      </c>
      <c r="Z5" s="12" t="n">
        <f aca="false">-I5/(2*M5)</f>
        <v>337.11663528153</v>
      </c>
      <c r="AA5" s="12" t="n">
        <f aca="false">M5*Z5^2+I5*Z5+G5</f>
        <v>1.4301144671503</v>
      </c>
      <c r="AB5" s="12" t="str">
        <f aca="false">IF(T5="Top","Maximum","Minimum")</f>
        <v>Minimum</v>
      </c>
    </row>
    <row r="6" customFormat="false" ht="12.8" hidden="false" customHeight="false" outlineLevel="0" collapsed="false">
      <c r="A6" s="0" t="n">
        <v>5</v>
      </c>
      <c r="B6" s="0" t="str">
        <f aca="false">table_ord2!B6</f>
        <v>Y5PRF_FNS_BW</v>
      </c>
      <c r="C6" s="12" t="n">
        <f aca="false">table_ord2!C6</f>
        <v>1.64044755586112</v>
      </c>
      <c r="D6" s="12" t="n">
        <f aca="false">table_ord2!E6</f>
        <v>926.518551244525</v>
      </c>
      <c r="E6" s="12" t="n">
        <f aca="false">table_ord2!F6</f>
        <v>937.970848450266</v>
      </c>
      <c r="F6" s="13" t="n">
        <f aca="false">table_ord2!D6</f>
        <v>73</v>
      </c>
      <c r="G6" s="12" t="n">
        <f aca="false">table_ord2!H6</f>
        <v>2102.04452228392</v>
      </c>
      <c r="H6" s="12" t="n">
        <f aca="false">table_ord2!K6</f>
        <v>98.3509909385272</v>
      </c>
      <c r="I6" s="12" t="n">
        <f aca="false">table_ord2!I6</f>
        <v>0.898479178919786</v>
      </c>
      <c r="J6" s="12" t="n">
        <f aca="false">table_ord2!L6</f>
        <v>0.145518552106616</v>
      </c>
      <c r="K6" s="12" t="n">
        <f aca="false">table_ord2!O6</f>
        <v>1.26003423801077E-007</v>
      </c>
      <c r="L6" s="12" t="str">
        <f aca="false">IF(K6&lt;=0.01,"**", IF(K6&lt;=0.05,"*","NS"))</f>
        <v>**</v>
      </c>
      <c r="M6" s="12" t="n">
        <f aca="false">table_ord2!J6</f>
        <v>-0.00127650532253951</v>
      </c>
      <c r="N6" s="27" t="n">
        <f aca="false">table_ord2!M6</f>
        <v>0.000261861407572479</v>
      </c>
      <c r="O6" s="12" t="n">
        <f aca="false">table_ord2!P6</f>
        <v>1.18714157148126E-005</v>
      </c>
      <c r="P6" s="12" t="str">
        <f aca="false">IF(O6&lt;=0.01,"**", IF(O6&lt;=0.05,"*","NS"))</f>
        <v>**</v>
      </c>
      <c r="Q6" s="12" t="str">
        <f aca="false">IF(C6&lt;Ringkasan_ODR1!C6,"Q","L")</f>
        <v>L</v>
      </c>
      <c r="R6" s="12" t="str">
        <f aca="false">IF(D6&lt;Ringkasan_ODR1!D6,"Q","L")</f>
        <v>Q</v>
      </c>
      <c r="S6" s="12" t="str">
        <f aca="false">IF(E6&lt;Ringkasan_ODR1!E6,"Q","L")</f>
        <v>Q</v>
      </c>
      <c r="T6" s="12" t="str">
        <f aca="false">IF(M6&lt;0,"Top", "Bottom")</f>
        <v>Top</v>
      </c>
      <c r="U6" s="12" t="n">
        <f aca="false">M6</f>
        <v>-0.00127650532253951</v>
      </c>
      <c r="V6" s="12" t="n">
        <f aca="false">I6^2-4*M6*G6</f>
        <v>11.5403489185942</v>
      </c>
      <c r="W6" s="12" t="str">
        <f aca="false">IF(AND(U6&gt;0,V6&lt;0),"Definit Positif",IF(AND(U6&gt;0,V6=0),"X1=X2",IF(AND(U6&gt;0,V6&gt;0),"X1!=X2", IF(AND(U6&lt;0,V6&lt;0),"Definit Negatif", IF(AND(U6&lt;0,V6=0),"X1=X2", IF(AND(U6&lt;0,V6&gt;0),"X1!=X2"))))))</f>
        <v>X1!=X2</v>
      </c>
      <c r="X6" s="12" t="n">
        <f aca="false">(-I6+V6^0.5)/(2*M6)</f>
        <v>-978.699298337668</v>
      </c>
      <c r="Y6" s="12" t="n">
        <f aca="false">(-I6-V6^0.5)/(2*M6)</f>
        <v>1682.55784326902</v>
      </c>
      <c r="Z6" s="12" t="n">
        <f aca="false">-I6/(2*M6)</f>
        <v>351.929272465676</v>
      </c>
      <c r="AA6" s="12" t="n">
        <f aca="false">M6*Z6^2+I6*Z6+G6</f>
        <v>2260.14508416532</v>
      </c>
      <c r="AB6" s="12" t="str">
        <f aca="false">IF(T6="Top","Maximum","Minimum")</f>
        <v>Maximum</v>
      </c>
    </row>
    <row r="7" customFormat="false" ht="12.8" hidden="false" customHeight="false" outlineLevel="0" collapsed="false">
      <c r="A7" s="0" t="n">
        <v>6</v>
      </c>
      <c r="B7" s="0" t="str">
        <f aca="false">table_ord2!B7</f>
        <v>Y6PRF_FNS_ADG</v>
      </c>
      <c r="C7" s="12" t="n">
        <f aca="false">table_ord2!C7</f>
        <v>1.31415519391423</v>
      </c>
      <c r="D7" s="12" t="n">
        <f aca="false">table_ord2!E7</f>
        <v>441.557945806299</v>
      </c>
      <c r="E7" s="12" t="n">
        <f aca="false">table_ord2!F7</f>
        <v>453.010243012041</v>
      </c>
      <c r="F7" s="13" t="n">
        <f aca="false">table_ord2!D7</f>
        <v>73</v>
      </c>
      <c r="G7" s="12" t="n">
        <f aca="false">table_ord2!H7</f>
        <v>70.7182842788641</v>
      </c>
      <c r="H7" s="12" t="n">
        <f aca="false">table_ord2!K7</f>
        <v>2.61409309712425</v>
      </c>
      <c r="I7" s="12" t="n">
        <f aca="false">table_ord2!I7</f>
        <v>0.0326861339949515</v>
      </c>
      <c r="J7" s="12" t="n">
        <f aca="false">table_ord2!L7</f>
        <v>0.00599813634544317</v>
      </c>
      <c r="K7" s="12" t="n">
        <f aca="false">table_ord2!O7</f>
        <v>1.62986585383426E-006</v>
      </c>
      <c r="L7" s="12" t="str">
        <f aca="false">IF(K7&lt;=0.01,"**", IF(K7&lt;=0.05,"*","NS"))</f>
        <v>**</v>
      </c>
      <c r="M7" s="12" t="n">
        <f aca="false">table_ord2!J7</f>
        <v>-4.53976793662611E-005</v>
      </c>
      <c r="N7" s="27" t="n">
        <f aca="false">table_ord2!M7</f>
        <v>1.07967604770641E-005</v>
      </c>
      <c r="O7" s="12" t="n">
        <f aca="false">table_ord2!P7</f>
        <v>0.000110585558914212</v>
      </c>
      <c r="P7" s="12" t="str">
        <f aca="false">IF(O7&lt;=0.01,"**", IF(O7&lt;=0.05,"*","NS"))</f>
        <v>**</v>
      </c>
      <c r="Q7" s="12" t="str">
        <f aca="false">IF(C7&lt;Ringkasan_ODR1!C7,"Q","L")</f>
        <v>Q</v>
      </c>
      <c r="R7" s="12" t="str">
        <f aca="false">IF(D7&lt;Ringkasan_ODR1!D7,"Q","L")</f>
        <v>Q</v>
      </c>
      <c r="S7" s="12" t="str">
        <f aca="false">IF(E7&lt;Ringkasan_ODR1!E7,"Q","L")</f>
        <v>Q</v>
      </c>
      <c r="T7" s="12" t="str">
        <f aca="false">IF(M7&lt;0,"Top", "Bottom")</f>
        <v>Top</v>
      </c>
      <c r="U7" s="12" t="n">
        <f aca="false">M7</f>
        <v>-4.53976793662611E-005</v>
      </c>
      <c r="V7" s="12" t="n">
        <f aca="false">I7^2-4*M7*G7</f>
        <v>0.0139101673356318</v>
      </c>
      <c r="W7" s="12" t="str">
        <f aca="false">IF(AND(U7&gt;0,V7&lt;0),"Definit Positif",IF(AND(U7&gt;0,V7=0),"X1=X2",IF(AND(U7&gt;0,V7&gt;0),"X1!=X2", IF(AND(U7&lt;0,V7&lt;0),"Definit Negatif", IF(AND(U7&lt;0,V7=0),"X1=X2", IF(AND(U7&lt;0,V7&gt;0),"X1!=X2"))))))</f>
        <v>X1!=X2</v>
      </c>
      <c r="X7" s="12" t="n">
        <f aca="false">(-I7+V7^0.5)/(2*M7)</f>
        <v>-938.982340575714</v>
      </c>
      <c r="Y7" s="12" t="n">
        <f aca="false">(-I7-V7^0.5)/(2*M7)</f>
        <v>1658.97804192523</v>
      </c>
      <c r="Z7" s="12" t="n">
        <f aca="false">-I7/(2*M7)</f>
        <v>359.997850674757</v>
      </c>
      <c r="AA7" s="12" t="n">
        <f aca="false">M7*Z7^2+I7*Z7+G7</f>
        <v>76.6017532713889</v>
      </c>
      <c r="AB7" s="12" t="str">
        <f aca="false">IF(T7="Top","Maximum","Minimum")</f>
        <v>Maximum</v>
      </c>
    </row>
    <row r="8" customFormat="false" ht="12.8" hidden="false" customHeight="false" outlineLevel="0" collapsed="false">
      <c r="A8" s="0" t="n">
        <v>7</v>
      </c>
      <c r="B8" s="0" t="str">
        <f aca="false">table_ord2!B8</f>
        <v>Y7PRF_FNS_DFI</v>
      </c>
      <c r="C8" s="12" t="n">
        <f aca="false">table_ord2!C8</f>
        <v>1.68612189411585</v>
      </c>
      <c r="D8" s="12" t="n">
        <f aca="false">table_ord2!E8</f>
        <v>487.90839349116</v>
      </c>
      <c r="E8" s="12" t="n">
        <f aca="false">table_ord2!F8</f>
        <v>499.360690696902</v>
      </c>
      <c r="F8" s="13" t="n">
        <f aca="false">table_ord2!D8</f>
        <v>73</v>
      </c>
      <c r="G8" s="12" t="n">
        <f aca="false">table_ord2!H8</f>
        <v>150.040170164769</v>
      </c>
      <c r="H8" s="12" t="n">
        <f aca="false">table_ord2!K8</f>
        <v>4.3146940450066</v>
      </c>
      <c r="I8" s="12" t="n">
        <f aca="false">table_ord2!I8</f>
        <v>0.00578095267141846</v>
      </c>
      <c r="J8" s="12" t="n">
        <f aca="false">table_ord2!L8</f>
        <v>0.00760753521469435</v>
      </c>
      <c r="K8" s="12" t="n">
        <f aca="false">table_ord2!O8</f>
        <v>0.450956187875373</v>
      </c>
      <c r="L8" s="12" t="str">
        <f aca="false">IF(K8&lt;=0.01,"**", IF(K8&lt;=0.05,"*","NS"))</f>
        <v>NS</v>
      </c>
      <c r="M8" s="12" t="n">
        <f aca="false">table_ord2!J8</f>
        <v>-6.00304520337389E-006</v>
      </c>
      <c r="N8" s="27" t="n">
        <f aca="false">table_ord2!M8</f>
        <v>1.36909613211298E-005</v>
      </c>
      <c r="O8" s="12" t="n">
        <f aca="false">table_ord2!P8</f>
        <v>0.662974387272221</v>
      </c>
      <c r="P8" s="12" t="str">
        <f aca="false">IF(O8&lt;=0.01,"**", IF(O8&lt;=0.05,"*","NS"))</f>
        <v>NS</v>
      </c>
      <c r="Q8" s="12" t="str">
        <f aca="false">IF(C8&lt;Ringkasan_ODR1!C8,"Q","L")</f>
        <v>L</v>
      </c>
      <c r="R8" s="12" t="str">
        <f aca="false">IF(D8&lt;Ringkasan_ODR1!D8,"Q","L")</f>
        <v>L</v>
      </c>
      <c r="S8" s="12" t="str">
        <f aca="false">IF(E8&lt;Ringkasan_ODR1!E8,"Q","L")</f>
        <v>L</v>
      </c>
      <c r="T8" s="12" t="str">
        <f aca="false">IF(M8&lt;0,"Top", "Bottom")</f>
        <v>Top</v>
      </c>
      <c r="U8" s="12" t="n">
        <f aca="false">M8</f>
        <v>-6.00304520337389E-006</v>
      </c>
      <c r="V8" s="12" t="n">
        <f aca="false">I8^2-4*M8*G8</f>
        <v>0.00363621110907326</v>
      </c>
      <c r="W8" s="12" t="str">
        <f aca="false">IF(AND(U8&gt;0,V8&lt;0),"Definit Positif",IF(AND(U8&gt;0,V8=0),"X1=X2",IF(AND(U8&gt;0,V8&gt;0),"X1!=X2", IF(AND(U8&lt;0,V8&lt;0),"Definit Negatif", IF(AND(U8&lt;0,V8=0),"X1=X2", IF(AND(U8&lt;0,V8&gt;0),"X1!=X2"))))))</f>
        <v>X1!=X2</v>
      </c>
      <c r="X8" s="12" t="n">
        <f aca="false">(-I8+V8^0.5)/(2*M8)</f>
        <v>-4541.03290033107</v>
      </c>
      <c r="Y8" s="12" t="n">
        <f aca="false">(-I8-V8^0.5)/(2*M8)</f>
        <v>5504.03625538983</v>
      </c>
      <c r="Z8" s="12" t="n">
        <f aca="false">-I8/(2*M8)</f>
        <v>481.501677529381</v>
      </c>
      <c r="AA8" s="12" t="n">
        <f aca="false">M8*Z8^2+I8*Z8+G8</f>
        <v>151.431939369272</v>
      </c>
      <c r="AB8" s="12" t="str">
        <f aca="false">IF(T8="Top","Maximum","Minimum")</f>
        <v>Maximum</v>
      </c>
    </row>
    <row r="9" customFormat="false" ht="12.8" hidden="false" customHeight="false" outlineLevel="0" collapsed="false">
      <c r="A9" s="0" t="n">
        <v>8</v>
      </c>
      <c r="B9" s="0" t="str">
        <f aca="false">table_ord2!B9</f>
        <v>Y8PRF_FNS_FCR</v>
      </c>
      <c r="C9" s="12" t="n">
        <f aca="false">table_ord2!C9</f>
        <v>1.82817458851882</v>
      </c>
      <c r="D9" s="12" t="n">
        <f aca="false">table_ord2!E9</f>
        <v>-47.1449254437138</v>
      </c>
      <c r="E9" s="12" t="n">
        <f aca="false">table_ord2!F9</f>
        <v>-35.6926282379718</v>
      </c>
      <c r="F9" s="13" t="n">
        <f aca="false">table_ord2!D9</f>
        <v>73</v>
      </c>
      <c r="G9" s="12" t="n">
        <f aca="false">table_ord2!H9</f>
        <v>2.14877162064539</v>
      </c>
      <c r="H9" s="12" t="n">
        <f aca="false">table_ord2!K9</f>
        <v>0.0673765746935797</v>
      </c>
      <c r="I9" s="12" t="n">
        <f aca="false">table_ord2!I9</f>
        <v>-0.00106462913050891</v>
      </c>
      <c r="J9" s="12" t="n">
        <f aca="false">table_ord2!L9</f>
        <v>0.000241779610500547</v>
      </c>
      <c r="K9" s="12" t="n">
        <f aca="false">table_ord2!O9</f>
        <v>5.77500119471616E-005</v>
      </c>
      <c r="L9" s="12" t="str">
        <f aca="false">IF(K9&lt;=0.01,"**", IF(K9&lt;=0.05,"*","NS"))</f>
        <v>**</v>
      </c>
      <c r="M9" s="12" t="n">
        <f aca="false">table_ord2!J9</f>
        <v>1.48144531911688E-006</v>
      </c>
      <c r="N9" s="27" t="n">
        <f aca="false">table_ord2!M9</f>
        <v>4.35525497190729E-007</v>
      </c>
      <c r="O9" s="12" t="n">
        <f aca="false">table_ord2!P9</f>
        <v>0.00134214339329358</v>
      </c>
      <c r="P9" s="12" t="str">
        <f aca="false">IF(O9&lt;=0.01,"**", IF(O9&lt;=0.05,"*","NS"))</f>
        <v>**</v>
      </c>
      <c r="Q9" s="12" t="str">
        <f aca="false">IF(C9&lt;Ringkasan_ODR1!C9,"Q","L")</f>
        <v>Q</v>
      </c>
      <c r="R9" s="12" t="str">
        <f aca="false">IF(D9&lt;Ringkasan_ODR1!D9,"Q","L")</f>
        <v>Q</v>
      </c>
      <c r="S9" s="12" t="str">
        <f aca="false">IF(E9&lt;Ringkasan_ODR1!E9,"Q","L")</f>
        <v>Q</v>
      </c>
      <c r="T9" s="12" t="str">
        <f aca="false">IF(M9&lt;0,"Top", "Bottom")</f>
        <v>Bottom</v>
      </c>
      <c r="U9" s="12" t="n">
        <f aca="false">M9</f>
        <v>1.48144531911688E-006</v>
      </c>
      <c r="V9" s="12" t="n">
        <f aca="false">I9^2-4*M9*G9</f>
        <v>-1.15997154514971E-005</v>
      </c>
      <c r="W9" s="12" t="str">
        <f aca="false">IF(AND(U9&gt;0,V9&lt;0),"Definit Positif",IF(AND(U9&gt;0,V9=0),"X1=X2",IF(AND(U9&gt;0,V9&gt;0),"X1!=X2", IF(AND(U9&lt;0,V9&lt;0),"Definit Negatif", IF(AND(U9&lt;0,V9=0),"X1=X2", IF(AND(U9&lt;0,V9&gt;0),"X1!=X2"))))))</f>
        <v>Definit Positif</v>
      </c>
      <c r="X9" s="12" t="e">
        <f aca="false">(-I9+V9^0.5)/(2*M9)</f>
        <v>#NUM!</v>
      </c>
      <c r="Y9" s="12" t="e">
        <f aca="false">(-I9-V9^0.5)/(2*M9)</f>
        <v>#NUM!</v>
      </c>
      <c r="Z9" s="12" t="n">
        <f aca="false">-I9/(2*M9)</f>
        <v>359.32110242974</v>
      </c>
      <c r="AA9" s="12" t="n">
        <f aca="false">M9*Z9^2+I9*Z9+G9</f>
        <v>1.95749976421875</v>
      </c>
      <c r="AB9" s="12" t="str">
        <f aca="false">IF(T9="Top","Maximum","Minimum")</f>
        <v>Minimum</v>
      </c>
    </row>
    <row r="10" customFormat="false" ht="12.8" hidden="false" customHeight="false" outlineLevel="0" collapsed="false">
      <c r="A10" s="0" t="n">
        <v>9</v>
      </c>
      <c r="B10" s="0" t="str">
        <f aca="false">table_ord2!B10</f>
        <v>Y9PRF_TTL_BW</v>
      </c>
      <c r="C10" s="12" t="n">
        <f aca="false">table_ord2!C10</f>
        <v>1.62774723978433</v>
      </c>
      <c r="D10" s="12" t="n">
        <f aca="false">table_ord2!E10</f>
        <v>1330.3366462595</v>
      </c>
      <c r="E10" s="12" t="n">
        <f aca="false">table_ord2!F10</f>
        <v>1343.41224884371</v>
      </c>
      <c r="F10" s="13" t="n">
        <f aca="false">table_ord2!D10</f>
        <v>101</v>
      </c>
      <c r="G10" s="12" t="n">
        <f aca="false">table_ord2!H10</f>
        <v>1752.40917089325</v>
      </c>
      <c r="H10" s="12" t="n">
        <f aca="false">table_ord2!K10</f>
        <v>115.042765183734</v>
      </c>
      <c r="I10" s="12" t="n">
        <f aca="false">table_ord2!I10</f>
        <v>1.04172105914801</v>
      </c>
      <c r="J10" s="12" t="n">
        <f aca="false">table_ord2!L10</f>
        <v>0.144476719272492</v>
      </c>
      <c r="K10" s="12" t="n">
        <f aca="false">table_ord2!O10</f>
        <v>7.36540381100011E-010</v>
      </c>
      <c r="L10" s="12" t="str">
        <f aca="false">IF(K10&lt;=0.01,"**", IF(K10&lt;=0.05,"*","NS"))</f>
        <v>**</v>
      </c>
      <c r="M10" s="12" t="n">
        <f aca="false">table_ord2!J10</f>
        <v>-0.00148415171445857</v>
      </c>
      <c r="N10" s="27" t="n">
        <f aca="false">table_ord2!M10</f>
        <v>0.00026740040182409</v>
      </c>
      <c r="O10" s="12" t="n">
        <f aca="false">table_ord2!P10</f>
        <v>5.64779870002642E-007</v>
      </c>
      <c r="P10" s="12" t="str">
        <f aca="false">IF(O10&lt;=0.01,"**", IF(O10&lt;=0.05,"*","NS"))</f>
        <v>**</v>
      </c>
      <c r="Q10" s="12" t="str">
        <f aca="false">IF(C10&lt;Ringkasan_ODR1!C10,"Q","L")</f>
        <v>L</v>
      </c>
      <c r="R10" s="12" t="str">
        <f aca="false">IF(D10&lt;Ringkasan_ODR1!D10,"Q","L")</f>
        <v>Q</v>
      </c>
      <c r="S10" s="12" t="str">
        <f aca="false">IF(E10&lt;Ringkasan_ODR1!E10,"Q","L")</f>
        <v>Q</v>
      </c>
      <c r="T10" s="12" t="str">
        <f aca="false">IF(M10&lt;0,"Top", "Bottom")</f>
        <v>Top</v>
      </c>
      <c r="U10" s="12" t="n">
        <f aca="false">M10</f>
        <v>-0.00148415171445857</v>
      </c>
      <c r="V10" s="12" t="n">
        <f aca="false">I10^2-4*M10*G10</f>
        <v>11.488547066729</v>
      </c>
      <c r="W10" s="12" t="str">
        <f aca="false">IF(AND(U10&gt;0,V10&lt;0),"Definit Positif",IF(AND(U10&gt;0,V10=0),"X1=X2",IF(AND(U10&gt;0,V10&gt;0),"X1!=X2", IF(AND(U10&lt;0,V10&lt;0),"Definit Negatif", IF(AND(U10&lt;0,V10=0),"X1=X2", IF(AND(U10&lt;0,V10&gt;0),"X1!=X2"))))))</f>
        <v>X1!=X2</v>
      </c>
      <c r="X10" s="12" t="n">
        <f aca="false">(-I10+V10^0.5)/(2*M10)</f>
        <v>-790.941669242861</v>
      </c>
      <c r="Y10" s="12" t="n">
        <f aca="false">(-I10-V10^0.5)/(2*M10)</f>
        <v>1492.83828061998</v>
      </c>
      <c r="Z10" s="12" t="n">
        <f aca="false">-I10/(2*M10)</f>
        <v>350.948305688559</v>
      </c>
      <c r="AA10" s="12" t="n">
        <f aca="false">M10*Z10^2+I10*Z10+G10</f>
        <v>1935.20429124729</v>
      </c>
      <c r="AB10" s="12" t="str">
        <f aca="false">IF(T10="Top","Maximum","Minimum")</f>
        <v>Maximum</v>
      </c>
    </row>
    <row r="11" customFormat="false" ht="12.8" hidden="false" customHeight="false" outlineLevel="0" collapsed="false">
      <c r="A11" s="0" t="n">
        <v>10</v>
      </c>
      <c r="B11" s="0" t="str">
        <f aca="false">table_ord2!B11</f>
        <v>Y10PRF_TTL_ADG</v>
      </c>
      <c r="C11" s="12" t="n">
        <f aca="false">table_ord2!C11</f>
        <v>1.44815440166898</v>
      </c>
      <c r="D11" s="12" t="n">
        <f aca="false">table_ord2!E11</f>
        <v>656.984142447826</v>
      </c>
      <c r="E11" s="12" t="n">
        <f aca="false">table_ord2!F11</f>
        <v>670.301337918387</v>
      </c>
      <c r="F11" s="13" t="n">
        <f aca="false">table_ord2!D11</f>
        <v>106</v>
      </c>
      <c r="G11" s="12" t="n">
        <f aca="false">table_ord2!H11</f>
        <v>54.3904173858908</v>
      </c>
      <c r="H11" s="12" t="n">
        <f aca="false">table_ord2!K11</f>
        <v>4.46000198673035</v>
      </c>
      <c r="I11" s="12" t="n">
        <f aca="false">table_ord2!I11</f>
        <v>0.0272919602461181</v>
      </c>
      <c r="J11" s="12" t="n">
        <f aca="false">table_ord2!L11</f>
        <v>0.00388232376770668</v>
      </c>
      <c r="K11" s="12" t="n">
        <f aca="false">table_ord2!O11</f>
        <v>1.17465792060525E-009</v>
      </c>
      <c r="L11" s="12" t="str">
        <f aca="false">IF(K11&lt;=0.01,"**", IF(K11&lt;=0.05,"*","NS"))</f>
        <v>**</v>
      </c>
      <c r="M11" s="12" t="n">
        <f aca="false">table_ord2!J11</f>
        <v>-3.31182396894182E-005</v>
      </c>
      <c r="N11" s="27" t="n">
        <f aca="false">table_ord2!M11</f>
        <v>7.26803954500959E-006</v>
      </c>
      <c r="O11" s="12" t="n">
        <f aca="false">table_ord2!P11</f>
        <v>2.18164400909033E-005</v>
      </c>
      <c r="P11" s="12" t="str">
        <f aca="false">IF(O11&lt;=0.01,"**", IF(O11&lt;=0.05,"*","NS"))</f>
        <v>**</v>
      </c>
      <c r="Q11" s="12" t="str">
        <f aca="false">IF(C11&lt;Ringkasan_ODR1!C11,"Q","L")</f>
        <v>L</v>
      </c>
      <c r="R11" s="12" t="str">
        <f aca="false">IF(D11&lt;Ringkasan_ODR1!D11,"Q","L")</f>
        <v>Q</v>
      </c>
      <c r="S11" s="12" t="str">
        <f aca="false">IF(E11&lt;Ringkasan_ODR1!E11,"Q","L")</f>
        <v>Q</v>
      </c>
      <c r="T11" s="12" t="str">
        <f aca="false">IF(M11&lt;0,"Top", "Bottom")</f>
        <v>Top</v>
      </c>
      <c r="U11" s="12" t="n">
        <f aca="false">M11</f>
        <v>-3.31182396894182E-005</v>
      </c>
      <c r="V11" s="12" t="n">
        <f aca="false">I11^2-4*M11*G11</f>
        <v>0.00795011061324941</v>
      </c>
      <c r="W11" s="12" t="str">
        <f aca="false">IF(AND(U11&gt;0,V11&lt;0),"Definit Positif",IF(AND(U11&gt;0,V11=0),"X1=X2",IF(AND(U11&gt;0,V11&gt;0),"X1!=X2", IF(AND(U11&lt;0,V11&lt;0),"Definit Negatif", IF(AND(U11&lt;0,V11=0),"X1=X2", IF(AND(U11&lt;0,V11&gt;0),"X1!=X2"))))))</f>
        <v>X1!=X2</v>
      </c>
      <c r="X11" s="12" t="n">
        <f aca="false">(-I11+V11^0.5)/(2*M11)</f>
        <v>-934.099051170731</v>
      </c>
      <c r="Y11" s="12" t="n">
        <f aca="false">(-I11-V11^0.5)/(2*M11)</f>
        <v>1758.17546652557</v>
      </c>
      <c r="Z11" s="12" t="n">
        <f aca="false">-I11/(2*M11)</f>
        <v>412.038207677419</v>
      </c>
      <c r="AA11" s="12" t="n">
        <f aca="false">M11*Z11^2+I11*Z11+G11</f>
        <v>60.0130825777977</v>
      </c>
      <c r="AB11" s="12" t="str">
        <f aca="false">IF(T11="Top","Maximum","Minimum")</f>
        <v>Maximum</v>
      </c>
    </row>
    <row r="12" customFormat="false" ht="12.8" hidden="false" customHeight="false" outlineLevel="0" collapsed="false">
      <c r="A12" s="0" t="n">
        <v>11</v>
      </c>
      <c r="B12" s="0" t="str">
        <f aca="false">table_ord2!B12</f>
        <v>Y11PRF_TTL_DFI</v>
      </c>
      <c r="C12" s="12" t="n">
        <f aca="false">table_ord2!C12</f>
        <v>1.77752445103442</v>
      </c>
      <c r="D12" s="12" t="n">
        <f aca="false">table_ord2!E12</f>
        <v>678.529175182012</v>
      </c>
      <c r="E12" s="12" t="n">
        <f aca="false">table_ord2!F12</f>
        <v>691.751129677719</v>
      </c>
      <c r="F12" s="13" t="n">
        <f aca="false">table_ord2!D12</f>
        <v>104</v>
      </c>
      <c r="G12" s="12" t="n">
        <f aca="false">table_ord2!H12</f>
        <v>102.016351038451</v>
      </c>
      <c r="H12" s="12" t="n">
        <f aca="false">table_ord2!K12</f>
        <v>8.81566002806046</v>
      </c>
      <c r="I12" s="12" t="n">
        <f aca="false">table_ord2!I12</f>
        <v>0.00506023707773246</v>
      </c>
      <c r="J12" s="12" t="n">
        <f aca="false">table_ord2!L12</f>
        <v>0.00371267739365987</v>
      </c>
      <c r="K12" s="12" t="n">
        <f aca="false">table_ord2!O12</f>
        <v>0.177391004609362</v>
      </c>
      <c r="L12" s="12" t="str">
        <f aca="false">IF(K12&lt;=0.01,"**", IF(K12&lt;=0.05,"*","NS"))</f>
        <v>NS</v>
      </c>
      <c r="M12" s="12" t="n">
        <f aca="false">table_ord2!J12</f>
        <v>-4.62177567254429E-006</v>
      </c>
      <c r="N12" s="27" t="n">
        <f aca="false">table_ord2!M12</f>
        <v>6.88146772262234E-006</v>
      </c>
      <c r="O12" s="12" t="n">
        <f aca="false">table_ord2!P12</f>
        <v>0.504096921683707</v>
      </c>
      <c r="P12" s="12" t="str">
        <f aca="false">IF(O12&lt;=0.01,"**", IF(O12&lt;=0.05,"*","NS"))</f>
        <v>NS</v>
      </c>
      <c r="Q12" s="12" t="str">
        <f aca="false">IF(C12&lt;Ringkasan_ODR1!C12,"Q","L")</f>
        <v>L</v>
      </c>
      <c r="R12" s="12" t="str">
        <f aca="false">IF(D12&lt;Ringkasan_ODR1!D12,"Q","L")</f>
        <v>L</v>
      </c>
      <c r="S12" s="12" t="str">
        <f aca="false">IF(E12&lt;Ringkasan_ODR1!E12,"Q","L")</f>
        <v>L</v>
      </c>
      <c r="T12" s="12" t="str">
        <f aca="false">IF(M12&lt;0,"Top", "Bottom")</f>
        <v>Top</v>
      </c>
      <c r="U12" s="12" t="n">
        <f aca="false">M12</f>
        <v>-4.62177567254429E-006</v>
      </c>
      <c r="V12" s="12" t="n">
        <f aca="false">I12^2-4*M12*G12</f>
        <v>0.00191159275700786</v>
      </c>
      <c r="W12" s="12" t="str">
        <f aca="false">IF(AND(U12&gt;0,V12&lt;0),"Definit Positif",IF(AND(U12&gt;0,V12=0),"X1=X2",IF(AND(U12&gt;0,V12&gt;0),"X1!=X2", IF(AND(U12&lt;0,V12&lt;0),"Definit Negatif", IF(AND(U12&lt;0,V12=0),"X1=X2", IF(AND(U12&lt;0,V12&gt;0),"X1!=X2"))))))</f>
        <v>X1!=X2</v>
      </c>
      <c r="X12" s="12" t="n">
        <f aca="false">(-I12+V12^0.5)/(2*M12)</f>
        <v>-4182.54053381196</v>
      </c>
      <c r="Y12" s="12" t="n">
        <f aca="false">(-I12-V12^0.5)/(2*M12)</f>
        <v>5277.40913762432</v>
      </c>
      <c r="Z12" s="12" t="n">
        <f aca="false">-I12/(2*M12)</f>
        <v>547.434301906176</v>
      </c>
      <c r="AA12" s="12" t="n">
        <f aca="false">M12*Z12^2+I12*Z12+G12</f>
        <v>103.401424714515</v>
      </c>
      <c r="AB12" s="12" t="str">
        <f aca="false">IF(T12="Top","Maximum","Minimum")</f>
        <v>Maximum</v>
      </c>
    </row>
    <row r="13" customFormat="false" ht="12.8" hidden="false" customHeight="true" outlineLevel="0" collapsed="false">
      <c r="A13" s="0" t="n">
        <v>12</v>
      </c>
      <c r="B13" s="0" t="str">
        <f aca="false">table_ord2!B13</f>
        <v>Y12PRF_TTL_FCR</v>
      </c>
      <c r="C13" s="12" t="n">
        <f aca="false">table_ord2!C13</f>
        <v>1.69435952966678</v>
      </c>
      <c r="D13" s="12" t="n">
        <f aca="false">table_ord2!E13</f>
        <v>-106.76803797227</v>
      </c>
      <c r="E13" s="12" t="n">
        <f aca="false">table_ord2!F13</f>
        <v>-93.5460834765632</v>
      </c>
      <c r="F13" s="13" t="n">
        <f aca="false">table_ord2!D13</f>
        <v>104</v>
      </c>
      <c r="G13" s="12" t="n">
        <f aca="false">table_ord2!H13</f>
        <v>1.90403671032331</v>
      </c>
      <c r="H13" s="12" t="n">
        <f aca="false">table_ord2!K13</f>
        <v>0.0585100411512739</v>
      </c>
      <c r="I13" s="12" t="n">
        <f aca="false">table_ord2!I13</f>
        <v>-0.000932904245043977</v>
      </c>
      <c r="J13" s="12" t="n">
        <f aca="false">table_ord2!L13</f>
        <v>0.000155430094374405</v>
      </c>
      <c r="K13" s="12" t="n">
        <f aca="false">table_ord2!O13</f>
        <v>8.43233376407289E-008</v>
      </c>
      <c r="L13" s="12" t="str">
        <f aca="false">IF(K13&lt;=0.01,"**", IF(K13&lt;=0.05,"*","NS"))</f>
        <v>**</v>
      </c>
      <c r="M13" s="12" t="n">
        <f aca="false">table_ord2!J13</f>
        <v>1.25629981820791E-006</v>
      </c>
      <c r="N13" s="27" t="n">
        <f aca="false">table_ord2!M13</f>
        <v>2.8836387268705E-007</v>
      </c>
      <c r="O13" s="12" t="n">
        <f aca="false">table_ord2!P13</f>
        <v>4.567215446531E-005</v>
      </c>
      <c r="P13" s="12" t="str">
        <f aca="false">IF(O13&lt;=0.01,"**", IF(O13&lt;=0.05,"*","NS"))</f>
        <v>**</v>
      </c>
      <c r="Q13" s="12" t="str">
        <f aca="false">IF(C13&lt;Ringkasan_ODR1!C13,"Q","L")</f>
        <v>L</v>
      </c>
      <c r="R13" s="12" t="str">
        <f aca="false">IF(D13&lt;Ringkasan_ODR1!D13,"Q","L")</f>
        <v>Q</v>
      </c>
      <c r="S13" s="12" t="str">
        <f aca="false">IF(E13&lt;Ringkasan_ODR1!E13,"Q","L")</f>
        <v>Q</v>
      </c>
      <c r="T13" s="12" t="str">
        <f aca="false">IF(M13&lt;0,"Top", "Bottom")</f>
        <v>Bottom</v>
      </c>
      <c r="U13" s="12" t="n">
        <f aca="false">M13</f>
        <v>1.25629981820791E-006</v>
      </c>
      <c r="V13" s="12" t="n">
        <f aca="false">I13^2-4*M13*G13</f>
        <v>-8.69785356174037E-006</v>
      </c>
      <c r="W13" s="12" t="str">
        <f aca="false">IF(AND(U13&gt;0,V13&lt;0),"Definit Positif",IF(AND(U13&gt;0,V13=0),"X1=X2",IF(AND(U13&gt;0,V13&gt;0),"X1!=X2", IF(AND(U13&lt;0,V13&lt;0),"Definit Negatif", IF(AND(U13&lt;0,V13=0),"X1=X2", IF(AND(U13&lt;0,V13&gt;0),"X1!=X2"))))))</f>
        <v>Definit Positif</v>
      </c>
      <c r="X13" s="12" t="e">
        <f aca="false">(-I13+V13^0.5)/(2*M13)</f>
        <v>#NUM!</v>
      </c>
      <c r="Y13" s="12" t="e">
        <f aca="false">(-I13-V13^0.5)/(2*M13)</f>
        <v>#NUM!</v>
      </c>
      <c r="Z13" s="12" t="n">
        <f aca="false">-I13/(2*M13)</f>
        <v>371.290448157013</v>
      </c>
      <c r="AA13" s="12" t="n">
        <f aca="false">M13*Z13^2+I13*Z13+G13</f>
        <v>1.73084749270833</v>
      </c>
      <c r="AB13" s="12" t="str">
        <f aca="false">IF(T13="Top","Maximum","Minimum")</f>
        <v>Minimum</v>
      </c>
    </row>
    <row r="14" customFormat="false" ht="12.8" hidden="false" customHeight="false" outlineLevel="0" collapsed="false">
      <c r="A14" s="0" t="n">
        <v>13</v>
      </c>
      <c r="B14" s="0" t="str">
        <f aca="false">table_ord2!B14</f>
        <v>Y13PRF_TTL_MRT</v>
      </c>
      <c r="C14" s="12" t="n">
        <f aca="false">table_ord2!C14</f>
        <v>0.915411372100495</v>
      </c>
      <c r="D14" s="12" t="n">
        <f aca="false">table_ord2!E14</f>
        <v>106.689771607316</v>
      </c>
      <c r="E14" s="12" t="n">
        <f aca="false">table_ord2!F14</f>
        <v>110.855838327597</v>
      </c>
      <c r="F14" s="13" t="n">
        <f aca="false">table_ord2!D14</f>
        <v>17</v>
      </c>
      <c r="G14" s="12" t="n">
        <f aca="false">table_ord2!H14</f>
        <v>13.1397929437987</v>
      </c>
      <c r="H14" s="12" t="n">
        <f aca="false">table_ord2!K14</f>
        <v>6.02022562958923</v>
      </c>
      <c r="I14" s="12" t="n">
        <f aca="false">table_ord2!I14</f>
        <v>-0.276484168264407</v>
      </c>
      <c r="J14" s="12" t="n">
        <f aca="false">table_ord2!L14</f>
        <v>0.0327378934759386</v>
      </c>
      <c r="K14" s="12" t="n">
        <f aca="false">table_ord2!O14</f>
        <v>1.43214877090577E-005</v>
      </c>
      <c r="L14" s="12" t="str">
        <f aca="false">IF(K14&lt;=0.01,"**", IF(K14&lt;=0.05,"*","NS"))</f>
        <v>**</v>
      </c>
      <c r="M14" s="12" t="n">
        <f aca="false">table_ord2!J14</f>
        <v>0.00089798708768167</v>
      </c>
      <c r="N14" s="27" t="n">
        <f aca="false">table_ord2!M14</f>
        <v>0.00012695242318316</v>
      </c>
      <c r="O14" s="12" t="n">
        <f aca="false">table_ord2!P14</f>
        <v>5.8341684535984E-005</v>
      </c>
      <c r="P14" s="12" t="str">
        <f aca="false">IF(O14&lt;=0.01,"**", IF(O14&lt;=0.05,"*","NS"))</f>
        <v>**</v>
      </c>
      <c r="Q14" s="12" t="str">
        <f aca="false">IF(C14&lt;Ringkasan_ODR1!C14,"Q","L")</f>
        <v>Q</v>
      </c>
      <c r="R14" s="12" t="str">
        <f aca="false">IF(D14&lt;Ringkasan_ODR1!D14,"Q","L")</f>
        <v>Q</v>
      </c>
      <c r="S14" s="12" t="str">
        <f aca="false">IF(E14&lt;Ringkasan_ODR1!E14,"Q","L")</f>
        <v>Q</v>
      </c>
      <c r="T14" s="12" t="str">
        <f aca="false">IF(M14&lt;0,"Top", "Bottom")</f>
        <v>Bottom</v>
      </c>
      <c r="U14" s="12" t="n">
        <f aca="false">M14</f>
        <v>0.00089798708768167</v>
      </c>
      <c r="V14" s="12" t="n">
        <f aca="false">I14^2-4*M14*G14</f>
        <v>0.0292460377074931</v>
      </c>
      <c r="W14" s="12" t="str">
        <f aca="false">IF(AND(U14&gt;0,V14&lt;0),"Definit Positif",IF(AND(U14&gt;0,V14=0),"X1=X2",IF(AND(U14&gt;0,V14&gt;0),"X1!=X2", IF(AND(U14&lt;0,V14&lt;0),"Definit Negatif", IF(AND(U14&lt;0,V14=0),"X1=X2", IF(AND(U14&lt;0,V14&gt;0),"X1!=X2"))))))</f>
        <v>X1!=X2</v>
      </c>
      <c r="X14" s="12" t="n">
        <f aca="false">(-I14+V14^0.5)/(2*M14)</f>
        <v>249.167779752937</v>
      </c>
      <c r="Y14" s="12" t="n">
        <f aca="false">(-I14-V14^0.5)/(2*M14)</f>
        <v>58.7254762383106</v>
      </c>
      <c r="Z14" s="12" t="n">
        <f aca="false">-I14/(2*M14)</f>
        <v>153.946627995624</v>
      </c>
      <c r="AA14" s="12" t="n">
        <f aca="false">M14*Z14^2+I14*Z14+G14</f>
        <v>-8.14210975544134</v>
      </c>
      <c r="AB14" s="12" t="str">
        <f aca="false">IF(T14="Top","Maximum","Minimum")</f>
        <v>Minimum</v>
      </c>
    </row>
    <row r="15" customFormat="false" ht="12.8" hidden="false" customHeight="false" outlineLevel="0" collapsed="false">
      <c r="A15" s="0" t="n">
        <v>14</v>
      </c>
      <c r="B15" s="0" t="str">
        <f aca="false">table_ord2!B15</f>
        <v>Y14PRF_TTL_FETPDS</v>
      </c>
      <c r="C15" s="12" t="n">
        <f aca="false">table_ord2!C15</f>
        <v>0.688715463662235</v>
      </c>
      <c r="D15" s="12" t="n">
        <f aca="false">table_ord2!E15</f>
        <v>16.3041793964421</v>
      </c>
      <c r="E15" s="12" t="n">
        <f aca="false">table_ord2!F15</f>
        <v>15.2629767425824</v>
      </c>
      <c r="F15" s="13" t="n">
        <f aca="false">table_ord2!D15</f>
        <v>6</v>
      </c>
      <c r="G15" s="12" t="n">
        <f aca="false">table_ord2!H15</f>
        <v>2.85</v>
      </c>
      <c r="H15" s="12" t="n">
        <f aca="false">table_ord2!K15</f>
        <v>1.67431577038508</v>
      </c>
      <c r="I15" s="12" t="n">
        <f aca="false">table_ord2!I15</f>
        <v>0.0259483049300608</v>
      </c>
      <c r="J15" s="12" t="n">
        <f aca="false">table_ord2!L15</f>
        <v>0.00361010205285764</v>
      </c>
      <c r="K15" s="12" t="n">
        <f aca="false">table_ord2!O15</f>
        <v>0.0880058890597331</v>
      </c>
      <c r="L15" s="12" t="str">
        <f aca="false">IF(K15&lt;=0.01,"**", IF(K15&lt;=0.05,"*","NS"))</f>
        <v>NS</v>
      </c>
      <c r="M15" s="12" t="n">
        <f aca="false">table_ord2!J15</f>
        <v>-0.0001472702716817</v>
      </c>
      <c r="N15" s="27" t="n">
        <f aca="false">table_ord2!M15</f>
        <v>1.82224806342244E-005</v>
      </c>
      <c r="O15" s="12" t="n">
        <f aca="false">table_ord2!P15</f>
        <v>0.0783737634602017</v>
      </c>
      <c r="P15" s="12" t="str">
        <f aca="false">IF(O15&lt;=0.01,"**", IF(O15&lt;=0.05,"*","NS"))</f>
        <v>NS</v>
      </c>
      <c r="Q15" s="12" t="str">
        <f aca="false">IF(C15&lt;Ringkasan_ODR1!C15,"Q","L")</f>
        <v>Q</v>
      </c>
      <c r="R15" s="12" t="str">
        <f aca="false">IF(D15&lt;Ringkasan_ODR1!D15,"Q","L")</f>
        <v>Q</v>
      </c>
      <c r="S15" s="12" t="str">
        <f aca="false">IF(E15&lt;Ringkasan_ODR1!E15,"Q","L")</f>
        <v>Q</v>
      </c>
      <c r="T15" s="12" t="str">
        <f aca="false">IF(M15&lt;0,"Top", "Bottom")</f>
        <v>Top</v>
      </c>
      <c r="U15" s="12" t="n">
        <f aca="false">M15</f>
        <v>-0.0001472702716817</v>
      </c>
      <c r="V15" s="12" t="n">
        <f aca="false">I15^2-4*M15*G15</f>
        <v>0.0023521956259148</v>
      </c>
      <c r="W15" s="12" t="str">
        <f aca="false">IF(AND(U15&gt;0,V15&lt;0),"Definit Positif",IF(AND(U15&gt;0,V15=0),"X1=X2",IF(AND(U15&gt;0,V15&gt;0),"X1!=X2", IF(AND(U15&lt;0,V15&lt;0),"Definit Negatif", IF(AND(U15&lt;0,V15=0),"X1=X2", IF(AND(U15&lt;0,V15&gt;0),"X1!=X2"))))))</f>
        <v>X1!=X2</v>
      </c>
      <c r="X15" s="12" t="n">
        <f aca="false">(-I15+V15^0.5)/(2*M15)</f>
        <v>-76.5637703102118</v>
      </c>
      <c r="Y15" s="12" t="n">
        <f aca="false">(-I15-V15^0.5)/(2*M15)</f>
        <v>252.7589021162</v>
      </c>
      <c r="Z15" s="12" t="n">
        <f aca="false">-I15/(2*M15)</f>
        <v>88.097565902994</v>
      </c>
      <c r="AA15" s="12" t="n">
        <f aca="false">M15*Z15^2+I15*Z15+G15</f>
        <v>3.99299125182351</v>
      </c>
      <c r="AB15" s="12" t="str">
        <f aca="false">IF(T15="Top","Maximum","Minimum")</f>
        <v>Maximum</v>
      </c>
    </row>
    <row r="16" customFormat="false" ht="12.8" hidden="false" customHeight="false" outlineLevel="0" collapsed="false">
      <c r="A16" s="0" t="n">
        <v>15</v>
      </c>
      <c r="B16" s="0" t="str">
        <f aca="false">table_ord2!B16</f>
        <v>Y15PRF_STG_PER</v>
      </c>
      <c r="C16" s="12" t="n">
        <f aca="false">table_ord2!C16</f>
        <v>0.942035334966118</v>
      </c>
      <c r="D16" s="12" t="n">
        <f aca="false">table_ord2!E16</f>
        <v>-42.7883139608647</v>
      </c>
      <c r="E16" s="12" t="n">
        <f aca="false">table_ord2!F16</f>
        <v>-45.8568421552652</v>
      </c>
      <c r="F16" s="13" t="n">
        <f aca="false">table_ord2!D16</f>
        <v>4</v>
      </c>
      <c r="G16" s="12" t="n">
        <f aca="false">table_ord2!H16</f>
        <v>3.12003622313451</v>
      </c>
      <c r="H16" s="12" t="n">
        <f aca="false">table_ord2!K16</f>
        <v>0.000658305020147003</v>
      </c>
      <c r="I16" s="12" t="n">
        <f aca="false">table_ord2!I16</f>
        <v>0.00452563792964664</v>
      </c>
      <c r="J16" s="12" t="n">
        <f aca="false">table_ord2!L16</f>
        <v>2.52455584751677E-005</v>
      </c>
      <c r="K16" s="12" t="n">
        <f aca="false">table_ord2!O16</f>
        <v>0.00355124630727577</v>
      </c>
      <c r="L16" s="12" t="str">
        <f aca="false">IF(K16&lt;=0.01,"**", IF(K16&lt;=0.05,"*","NS"))</f>
        <v>**</v>
      </c>
      <c r="M16" s="12" t="n">
        <f aca="false">table_ord2!J16</f>
        <v>-2.80045077678501E-005</v>
      </c>
      <c r="N16" s="27" t="n">
        <f aca="false">table_ord2!M16</f>
        <v>2.13276041205768E-007</v>
      </c>
      <c r="O16" s="12" t="n">
        <f aca="false">table_ord2!P16</f>
        <v>0.00484825946670562</v>
      </c>
      <c r="P16" s="12" t="str">
        <f aca="false">IF(O16&lt;=0.01,"**", IF(O16&lt;=0.05,"*","NS"))</f>
        <v>**</v>
      </c>
      <c r="Q16" s="12" t="str">
        <f aca="false">IF(C16&lt;Ringkasan_ODR1!C16,"Q","L")</f>
        <v>L</v>
      </c>
      <c r="R16" s="12" t="str">
        <f aca="false">IF(D16&lt;Ringkasan_ODR1!D16,"Q","L")</f>
        <v>Q</v>
      </c>
      <c r="S16" s="12" t="str">
        <f aca="false">IF(E16&lt;Ringkasan_ODR1!E16,"Q","L")</f>
        <v>Q</v>
      </c>
      <c r="T16" s="12" t="str">
        <f aca="false">IF(M16&lt;0,"Top", "Bottom")</f>
        <v>Top</v>
      </c>
      <c r="U16" s="12" t="n">
        <f aca="false">M16</f>
        <v>-2.80045077678501E-005</v>
      </c>
      <c r="V16" s="12" t="n">
        <f aca="false">I16^2-4*M16*G16</f>
        <v>0.000369981713257233</v>
      </c>
      <c r="W16" s="12" t="str">
        <f aca="false">IF(AND(U16&gt;0,V16&lt;0),"Definit Positif",IF(AND(U16&gt;0,V16=0),"X1=X2",IF(AND(U16&gt;0,V16&gt;0),"X1!=X2", IF(AND(U16&lt;0,V16&lt;0),"Definit Negatif", IF(AND(U16&lt;0,V16=0),"X1=X2", IF(AND(U16&lt;0,V16&gt;0),"X1!=X2"))))))</f>
        <v>X1!=X2</v>
      </c>
      <c r="X16" s="12" t="n">
        <f aca="false">(-I16+V16^0.5)/(2*M16)</f>
        <v>-262.62326956152</v>
      </c>
      <c r="Y16" s="12" t="n">
        <f aca="false">(-I16-V16^0.5)/(2*M16)</f>
        <v>424.227178730821</v>
      </c>
      <c r="Z16" s="12" t="n">
        <f aca="false">-I16/(2*M16)</f>
        <v>80.8019545846506</v>
      </c>
      <c r="AA16" s="12" t="n">
        <f aca="false">M16*Z16^2+I16*Z16+G16</f>
        <v>3.30287641836345</v>
      </c>
      <c r="AB16" s="12" t="str">
        <f aca="false">IF(T16="Top","Maximum","Minimum")</f>
        <v>Maximum</v>
      </c>
    </row>
    <row r="17" customFormat="false" ht="12.8" hidden="false" customHeight="false" outlineLevel="0" collapsed="false">
      <c r="A17" s="0" t="n">
        <v>16</v>
      </c>
      <c r="B17" s="0" t="str">
        <f aca="false">table_ord2!B17</f>
        <v>Y16PRF_STG_EPEF</v>
      </c>
      <c r="C17" s="12" t="n">
        <f aca="false">table_ord2!C17</f>
        <v>0.942035334966529</v>
      </c>
      <c r="D17" s="12" t="n">
        <f aca="false">table_ord2!E17</f>
        <v>11.4283016739189</v>
      </c>
      <c r="E17" s="12" t="n">
        <f aca="false">table_ord2!F17</f>
        <v>8.35977347951839</v>
      </c>
      <c r="F17" s="13" t="n">
        <f aca="false">table_ord2!D17</f>
        <v>4</v>
      </c>
      <c r="G17" s="12" t="n">
        <f aca="false">table_ord2!H17</f>
        <v>261.421785800531</v>
      </c>
      <c r="H17" s="12" t="n">
        <f aca="false">table_ord2!K17</f>
        <v>0.577662654604179</v>
      </c>
      <c r="I17" s="12" t="n">
        <f aca="false">table_ord2!I17</f>
        <v>0.820913949931581</v>
      </c>
      <c r="J17" s="12" t="n">
        <f aca="false">table_ord2!L17</f>
        <v>0.0221529775619533</v>
      </c>
      <c r="K17" s="12" t="n">
        <f aca="false">table_ord2!O17</f>
        <v>0.0171754927676109</v>
      </c>
      <c r="L17" s="12" t="str">
        <f aca="false">IF(K17&lt;=0.01,"**", IF(K17&lt;=0.05,"*","NS"))</f>
        <v>*</v>
      </c>
      <c r="M17" s="12" t="n">
        <f aca="false">table_ord2!J17</f>
        <v>-0.00534062223295502</v>
      </c>
      <c r="N17" s="27" t="n">
        <f aca="false">table_ord2!M17</f>
        <v>0.000187149726158008</v>
      </c>
      <c r="O17" s="12" t="n">
        <f aca="false">table_ord2!P17</f>
        <v>0.0222997392245027</v>
      </c>
      <c r="P17" s="12" t="str">
        <f aca="false">IF(O17&lt;=0.01,"**", IF(O17&lt;=0.05,"*","NS"))</f>
        <v>*</v>
      </c>
      <c r="Q17" s="12" t="str">
        <f aca="false">IF(C17&lt;Ringkasan_ODR1!C17,"Q","L")</f>
        <v>Q</v>
      </c>
      <c r="R17" s="12" t="str">
        <f aca="false">IF(D17&lt;Ringkasan_ODR1!D17,"Q","L")</f>
        <v>Q</v>
      </c>
      <c r="S17" s="12" t="str">
        <f aca="false">IF(E17&lt;Ringkasan_ODR1!E17,"Q","L")</f>
        <v>Q</v>
      </c>
      <c r="T17" s="12" t="str">
        <f aca="false">IF(M17&lt;0,"Top", "Bottom")</f>
        <v>Top</v>
      </c>
      <c r="U17" s="12" t="n">
        <f aca="false">M17</f>
        <v>-0.00534062223295502</v>
      </c>
      <c r="V17" s="12" t="n">
        <f aca="false">I17^2-4*M17*G17</f>
        <v>6.25851971889275</v>
      </c>
      <c r="W17" s="12" t="str">
        <f aca="false">IF(AND(U17&gt;0,V17&lt;0),"Definit Positif",IF(AND(U17&gt;0,V17=0),"X1=X2",IF(AND(U17&gt;0,V17&gt;0),"X1!=X2", IF(AND(U17&lt;0,V17&lt;0),"Definit Negatif", IF(AND(U17&lt;0,V17=0),"X1=X2", IF(AND(U17&lt;0,V17&gt;0),"X1!=X2"))))))</f>
        <v>X1!=X2</v>
      </c>
      <c r="X17" s="12" t="n">
        <f aca="false">(-I17+V17^0.5)/(2*M17)</f>
        <v>-157.35894997272</v>
      </c>
      <c r="Y17" s="12" t="n">
        <f aca="false">(-I17-V17^0.5)/(2*M17)</f>
        <v>311.070243174854</v>
      </c>
      <c r="Z17" s="12" t="n">
        <f aca="false">-I17/(2*M17)</f>
        <v>76.8556466010667</v>
      </c>
      <c r="AA17" s="12" t="n">
        <f aca="false">M17*Z17^2+I17*Z17+G17</f>
        <v>292.967722013445</v>
      </c>
      <c r="AB17" s="12" t="str">
        <f aca="false">IF(T17="Top","Maximum","Minimum")</f>
        <v>Maximum</v>
      </c>
    </row>
    <row r="18" customFormat="false" ht="12.8" hidden="false" customHeight="false" outlineLevel="0" collapsed="false">
      <c r="A18" s="0" t="n">
        <v>17</v>
      </c>
      <c r="B18" s="0" t="str">
        <f aca="false">table_ord2!B18</f>
        <v>Y17PRF_STG_EBI</v>
      </c>
      <c r="C18" s="12" t="n">
        <f aca="false">table_ord2!C18</f>
        <v>0.942035334966534</v>
      </c>
      <c r="D18" s="12" t="n">
        <f aca="false">table_ord2!E18</f>
        <v>33.4316563656013</v>
      </c>
      <c r="E18" s="12" t="n">
        <f aca="false">table_ord2!F18</f>
        <v>30.3631281712007</v>
      </c>
      <c r="F18" s="13" t="n">
        <f aca="false">table_ord2!D18</f>
        <v>4</v>
      </c>
      <c r="G18" s="12" t="n">
        <f aca="false">table_ord2!H18</f>
        <v>255.592577879739</v>
      </c>
      <c r="H18" s="12" t="n">
        <f aca="false">table_ord2!K18</f>
        <v>9.03995424694101</v>
      </c>
      <c r="I18" s="12" t="n">
        <f aca="false">table_ord2!I18</f>
        <v>0.458796788215403</v>
      </c>
      <c r="J18" s="12" t="n">
        <f aca="false">table_ord2!L18</f>
        <v>0.346676216573965</v>
      </c>
      <c r="K18" s="12" t="n">
        <f aca="false">table_ord2!O18</f>
        <v>0.411949318850929</v>
      </c>
      <c r="L18" s="12" t="str">
        <f aca="false">IF(K18&lt;=0.01,"**", IF(K18&lt;=0.05,"*","NS"))</f>
        <v>NS</v>
      </c>
      <c r="M18" s="12" t="n">
        <f aca="false">table_ord2!J18</f>
        <v>-3.18763583675157E-005</v>
      </c>
      <c r="N18" s="27" t="n">
        <f aca="false">table_ord2!M18</f>
        <v>0.00292874214384349</v>
      </c>
      <c r="O18" s="12" t="n">
        <f aca="false">table_ord2!P18</f>
        <v>0.993071319442204</v>
      </c>
      <c r="P18" s="12" t="str">
        <f aca="false">IF(O18&lt;=0.01,"**", IF(O18&lt;=0.05,"*","NS"))</f>
        <v>NS</v>
      </c>
      <c r="Q18" s="12" t="str">
        <f aca="false">IF(C18&lt;Ringkasan_ODR1!C18,"Q","L")</f>
        <v>L</v>
      </c>
      <c r="R18" s="12" t="str">
        <f aca="false">IF(D18&lt;Ringkasan_ODR1!D18,"Q","L")</f>
        <v>L</v>
      </c>
      <c r="S18" s="12" t="str">
        <f aca="false">IF(E18&lt;Ringkasan_ODR1!E18,"Q","L")</f>
        <v>L</v>
      </c>
      <c r="T18" s="12" t="str">
        <f aca="false">IF(M18&lt;0,"Top", "Bottom")</f>
        <v>Top</v>
      </c>
      <c r="U18" s="12" t="n">
        <f aca="false">M18</f>
        <v>-3.18763583675157E-005</v>
      </c>
      <c r="V18" s="12" t="n">
        <f aca="false">I18^2-4*M18*G18</f>
        <v>0.243083935311056</v>
      </c>
      <c r="W18" s="12" t="str">
        <f aca="false">IF(AND(U18&gt;0,V18&lt;0),"Definit Positif",IF(AND(U18&gt;0,V18=0),"X1=X2",IF(AND(U18&gt;0,V18&gt;0),"X1!=X2", IF(AND(U18&lt;0,V18&lt;0),"Definit Negatif", IF(AND(U18&lt;0,V18=0),"X1=X2", IF(AND(U18&lt;0,V18&gt;0),"X1!=X2"))))))</f>
        <v>X1!=X2</v>
      </c>
      <c r="X18" s="12" t="n">
        <f aca="false">(-I18+V18^0.5)/(2*M18)</f>
        <v>-537.053848289181</v>
      </c>
      <c r="Y18" s="12" t="n">
        <f aca="false">(-I18-V18^0.5)/(2*M18)</f>
        <v>14930.0652119382</v>
      </c>
      <c r="Z18" s="12" t="n">
        <f aca="false">-I18/(2*M18)</f>
        <v>7196.50568182453</v>
      </c>
      <c r="AA18" s="12" t="n">
        <f aca="false">M18*Z18^2+I18*Z18+G18</f>
        <v>1906.45942447724</v>
      </c>
      <c r="AB18" s="12" t="str">
        <f aca="false">IF(T18="Top","Maximum","Minimum")</f>
        <v>Maximum</v>
      </c>
    </row>
    <row r="19" customFormat="false" ht="12.8" hidden="false" customHeight="false" outlineLevel="0" collapsed="false">
      <c r="A19" s="0" t="n">
        <v>18</v>
      </c>
      <c r="B19" s="0" t="str">
        <f aca="false">table_ord2!B19</f>
        <v>Y18PRF_FNS_PER</v>
      </c>
      <c r="C19" s="12" t="n">
        <f aca="false">table_ord2!C19</f>
        <v>0.94203533496654</v>
      </c>
      <c r="D19" s="12" t="n">
        <f aca="false">table_ord2!E19</f>
        <v>-6.61400535075504</v>
      </c>
      <c r="E19" s="12" t="n">
        <f aca="false">table_ord2!F19</f>
        <v>-9.68253354515559</v>
      </c>
      <c r="F19" s="13" t="n">
        <f aca="false">table_ord2!D19</f>
        <v>4</v>
      </c>
      <c r="G19" s="12" t="n">
        <f aca="false">table_ord2!H19</f>
        <v>2.96666747162521</v>
      </c>
      <c r="H19" s="12" t="n">
        <f aca="false">table_ord2!K19</f>
        <v>0.0605640618058172</v>
      </c>
      <c r="I19" s="12" t="n">
        <f aca="false">table_ord2!I19</f>
        <v>0.00364131047251065</v>
      </c>
      <c r="J19" s="12" t="n">
        <f aca="false">table_ord2!L19</f>
        <v>0.00232259137971465</v>
      </c>
      <c r="K19" s="12" t="n">
        <f aca="false">table_ord2!O19</f>
        <v>0.361461778667596</v>
      </c>
      <c r="L19" s="12" t="str">
        <f aca="false">IF(K19&lt;=0.01,"**", IF(K19&lt;=0.05,"*","NS"))</f>
        <v>NS</v>
      </c>
      <c r="M19" s="12" t="n">
        <f aca="false">table_ord2!J19</f>
        <v>-2.3585285357804E-005</v>
      </c>
      <c r="N19" s="27" t="n">
        <f aca="false">table_ord2!M19</f>
        <v>1.9621395790924E-005</v>
      </c>
      <c r="O19" s="12" t="n">
        <f aca="false">table_ord2!P19</f>
        <v>0.441757938008905</v>
      </c>
      <c r="P19" s="12" t="str">
        <f aca="false">IF(O19&lt;=0.01,"**", IF(O19&lt;=0.05,"*","NS"))</f>
        <v>NS</v>
      </c>
      <c r="Q19" s="12" t="str">
        <f aca="false">IF(C19&lt;Ringkasan_ODR1!C19,"Q","L")</f>
        <v>Q</v>
      </c>
      <c r="R19" s="12" t="str">
        <f aca="false">IF(D19&lt;Ringkasan_ODR1!D19,"Q","L")</f>
        <v>Q</v>
      </c>
      <c r="S19" s="12" t="str">
        <f aca="false">IF(E19&lt;Ringkasan_ODR1!E19,"Q","L")</f>
        <v>Q</v>
      </c>
      <c r="T19" s="12" t="str">
        <f aca="false">IF(M19&lt;0,"Top", "Bottom")</f>
        <v>Top</v>
      </c>
      <c r="U19" s="12" t="n">
        <f aca="false">M19</f>
        <v>-2.3585285357804E-005</v>
      </c>
      <c r="V19" s="12" t="n">
        <f aca="false">I19^2-4*M19*G19</f>
        <v>0.000293137937477198</v>
      </c>
      <c r="W19" s="12" t="str">
        <f aca="false">IF(AND(U19&gt;0,V19&lt;0),"Definit Positif",IF(AND(U19&gt;0,V19=0),"X1=X2",IF(AND(U19&gt;0,V19&gt;0),"X1!=X2", IF(AND(U19&lt;0,V19&lt;0),"Definit Negatif", IF(AND(U19&lt;0,V19=0),"X1=X2", IF(AND(U19&lt;0,V19&gt;0),"X1!=X2"))))))</f>
        <v>X1!=X2</v>
      </c>
      <c r="X19" s="12" t="n">
        <f aca="false">(-I19+V19^0.5)/(2*M19)</f>
        <v>-285.770572928052</v>
      </c>
      <c r="Y19" s="12" t="n">
        <f aca="false">(-I19-V19^0.5)/(2*M19)</f>
        <v>440.159651426345</v>
      </c>
      <c r="Z19" s="12" t="n">
        <f aca="false">-I19/(2*M19)</f>
        <v>77.1945392491467</v>
      </c>
      <c r="AA19" s="12" t="n">
        <f aca="false">M19*Z19^2+I19*Z19+G19</f>
        <v>3.10721211371949</v>
      </c>
      <c r="AB19" s="12" t="str">
        <f aca="false">IF(T19="Top","Maximum","Minimum")</f>
        <v>Maximum</v>
      </c>
    </row>
    <row r="20" customFormat="false" ht="12.8" hidden="false" customHeight="false" outlineLevel="0" collapsed="false">
      <c r="A20" s="0" t="n">
        <v>19</v>
      </c>
      <c r="B20" s="0" t="str">
        <f aca="false">table_ord2!B20</f>
        <v>Y19PRF_FNS_EPEF</v>
      </c>
      <c r="C20" s="12" t="n">
        <f aca="false">table_ord2!C20</f>
        <v>0.942035334966544</v>
      </c>
      <c r="D20" s="12" t="n">
        <f aca="false">table_ord2!E20</f>
        <v>35.2323831561007</v>
      </c>
      <c r="E20" s="12" t="n">
        <f aca="false">table_ord2!F20</f>
        <v>32.1638549617001</v>
      </c>
      <c r="F20" s="13" t="n">
        <f aca="false">table_ord2!D20</f>
        <v>4</v>
      </c>
      <c r="G20" s="12" t="n">
        <f aca="false">table_ord2!H20</f>
        <v>287.427010383965</v>
      </c>
      <c r="H20" s="12" t="n">
        <f aca="false">table_ord2!K20</f>
        <v>11.3219685974592</v>
      </c>
      <c r="I20" s="12" t="n">
        <f aca="false">table_ord2!I20</f>
        <v>1.18083957176206</v>
      </c>
      <c r="J20" s="12" t="n">
        <f aca="false">table_ord2!L20</f>
        <v>0.434189945028102</v>
      </c>
      <c r="K20" s="12" t="n">
        <f aca="false">table_ord2!O20</f>
        <v>0.224314126708916</v>
      </c>
      <c r="L20" s="12" t="str">
        <f aca="false">IF(K20&lt;=0.01,"**", IF(K20&lt;=0.05,"*","NS"))</f>
        <v>NS</v>
      </c>
      <c r="M20" s="12" t="n">
        <f aca="false">table_ord2!J20</f>
        <v>-0.00677091684778236</v>
      </c>
      <c r="N20" s="27" t="n">
        <f aca="false">table_ord2!M20</f>
        <v>0.003668063540683</v>
      </c>
      <c r="O20" s="12" t="n">
        <f aca="false">table_ord2!P20</f>
        <v>0.316067692713654</v>
      </c>
      <c r="P20" s="12" t="str">
        <f aca="false">IF(O20&lt;=0.01,"**", IF(O20&lt;=0.05,"*","NS"))</f>
        <v>NS</v>
      </c>
      <c r="Q20" s="12" t="str">
        <f aca="false">IF(C20&lt;Ringkasan_ODR1!C20,"Q","L")</f>
        <v>Q</v>
      </c>
      <c r="R20" s="12" t="str">
        <f aca="false">IF(D20&lt;Ringkasan_ODR1!D20,"Q","L")</f>
        <v>Q</v>
      </c>
      <c r="S20" s="12" t="str">
        <f aca="false">IF(E20&lt;Ringkasan_ODR1!E20,"Q","L")</f>
        <v>Q</v>
      </c>
      <c r="T20" s="12" t="str">
        <f aca="false">IF(M20&lt;0,"Top", "Bottom")</f>
        <v>Top</v>
      </c>
      <c r="U20" s="12" t="n">
        <f aca="false">M20</f>
        <v>-0.00677091684778236</v>
      </c>
      <c r="V20" s="12" t="n">
        <f aca="false">I20^2-4*M20*G20</f>
        <v>9.17895964270522</v>
      </c>
      <c r="W20" s="12" t="str">
        <f aca="false">IF(AND(U20&gt;0,V20&lt;0),"Definit Positif",IF(AND(U20&gt;0,V20=0),"X1=X2",IF(AND(U20&gt;0,V20&gt;0),"X1!=X2", IF(AND(U20&lt;0,V20&lt;0),"Definit Negatif", IF(AND(U20&lt;0,V20=0),"X1=X2", IF(AND(U20&lt;0,V20&gt;0),"X1!=X2"))))))</f>
        <v>X1!=X2</v>
      </c>
      <c r="X20" s="12" t="n">
        <f aca="false">(-I20+V20^0.5)/(2*M20)</f>
        <v>-136.528055351255</v>
      </c>
      <c r="Y20" s="12" t="n">
        <f aca="false">(-I20-V20^0.5)/(2*M20)</f>
        <v>310.926825607725</v>
      </c>
      <c r="Z20" s="12" t="n">
        <f aca="false">-I20/(2*M20)</f>
        <v>87.1993851282351</v>
      </c>
      <c r="AA20" s="12" t="n">
        <f aca="false">M20*Z20^2+I20*Z20+G20</f>
        <v>338.911252680335</v>
      </c>
      <c r="AB20" s="12" t="str">
        <f aca="false">IF(T20="Top","Maximum","Minimum")</f>
        <v>Maximum</v>
      </c>
    </row>
    <row r="21" customFormat="false" ht="12.8" hidden="false" customHeight="false" outlineLevel="0" collapsed="false">
      <c r="A21" s="0" t="n">
        <v>20</v>
      </c>
      <c r="B21" s="0" t="str">
        <f aca="false">table_ord2!B21</f>
        <v>Y20PRF_FNS_EBI</v>
      </c>
      <c r="C21" s="12" t="n">
        <f aca="false">table_ord2!C21</f>
        <v>0.942035334966542</v>
      </c>
      <c r="D21" s="12" t="n">
        <f aca="false">table_ord2!E21</f>
        <v>35.0764425656246</v>
      </c>
      <c r="E21" s="12" t="n">
        <f aca="false">table_ord2!F21</f>
        <v>32.007914371224</v>
      </c>
      <c r="F21" s="13" t="n">
        <f aca="false">table_ord2!D21</f>
        <v>4</v>
      </c>
      <c r="G21" s="12" t="n">
        <f aca="false">table_ord2!H21</f>
        <v>281.019036464622</v>
      </c>
      <c r="H21" s="12" t="n">
        <f aca="false">table_ord2!K21</f>
        <v>11.1034113309445</v>
      </c>
      <c r="I21" s="12" t="n">
        <f aca="false">table_ord2!I21</f>
        <v>1.1560180310714</v>
      </c>
      <c r="J21" s="12" t="n">
        <f aca="false">table_ord2!L21</f>
        <v>0.425808419614351</v>
      </c>
      <c r="K21" s="12" t="n">
        <f aca="false">table_ord2!O21</f>
        <v>0.224675584126266</v>
      </c>
      <c r="L21" s="12" t="str">
        <f aca="false">IF(K21&lt;=0.01,"**", IF(K21&lt;=0.05,"*","NS"))</f>
        <v>NS</v>
      </c>
      <c r="M21" s="12" t="n">
        <f aca="false">table_ord2!J21</f>
        <v>-0.00663508009337518</v>
      </c>
      <c r="N21" s="27" t="n">
        <f aca="false">table_ord2!M21</f>
        <v>0.00359725589500273</v>
      </c>
      <c r="O21" s="12" t="n">
        <f aca="false">table_ord2!P21</f>
        <v>0.316273893004282</v>
      </c>
      <c r="P21" s="12" t="str">
        <f aca="false">IF(O21&lt;=0.01,"**", IF(O21&lt;=0.05,"*","NS"))</f>
        <v>NS</v>
      </c>
      <c r="Q21" s="12" t="str">
        <f aca="false">IF(C21&lt;Ringkasan_ODR1!C21,"Q","L")</f>
        <v>Q</v>
      </c>
      <c r="R21" s="12" t="str">
        <f aca="false">IF(D21&lt;Ringkasan_ODR1!D21,"Q","L")</f>
        <v>Q</v>
      </c>
      <c r="S21" s="12" t="str">
        <f aca="false">IF(E21&lt;Ringkasan_ODR1!E21,"Q","L")</f>
        <v>Q</v>
      </c>
      <c r="T21" s="12" t="str">
        <f aca="false">IF(M21&lt;0,"Top", "Bottom")</f>
        <v>Top</v>
      </c>
      <c r="U21" s="12" t="n">
        <f aca="false">M21</f>
        <v>-0.00663508009337518</v>
      </c>
      <c r="V21" s="12" t="n">
        <f aca="false">I21^2-4*M21*G21</f>
        <v>8.79471294698575</v>
      </c>
      <c r="W21" s="12" t="str">
        <f aca="false">IF(AND(U21&gt;0,V21&lt;0),"Definit Positif",IF(AND(U21&gt;0,V21=0),"X1=X2",IF(AND(U21&gt;0,V21&gt;0),"X1!=X2", IF(AND(U21&lt;0,V21&lt;0),"Definit Negatif", IF(AND(U21&lt;0,V21=0),"X1=X2", IF(AND(U21&lt;0,V21&gt;0),"X1!=X2"))))))</f>
        <v>X1!=X2</v>
      </c>
      <c r="X21" s="12" t="n">
        <f aca="false">(-I21+V21^0.5)/(2*M21)</f>
        <v>-136.363847294112</v>
      </c>
      <c r="Y21" s="12" t="n">
        <f aca="false">(-I21-V21^0.5)/(2*M21)</f>
        <v>310.592042704388</v>
      </c>
      <c r="Z21" s="12" t="n">
        <f aca="false">-I21/(2*M21)</f>
        <v>87.1140977051378</v>
      </c>
      <c r="AA21" s="12" t="n">
        <f aca="false">M21*Z21^2+I21*Z21+G21</f>
        <v>331.371770318449</v>
      </c>
      <c r="AB21" s="12" t="str">
        <f aca="false">IF(T21="Top","Maximum","Minimum")</f>
        <v>Maximum</v>
      </c>
    </row>
    <row r="22" customFormat="false" ht="12.8" hidden="false" customHeight="false" outlineLevel="0" collapsed="false">
      <c r="A22" s="0" t="n">
        <v>21</v>
      </c>
      <c r="B22" s="0" t="str">
        <f aca="false">table_ord2!B22</f>
        <v>Y22DIG_STG_DM</v>
      </c>
      <c r="C22" s="12" t="n">
        <f aca="false">table_ord2!C22</f>
        <v>0.872879932307851</v>
      </c>
      <c r="D22" s="12" t="n">
        <f aca="false">table_ord2!E22</f>
        <v>40.2551059966786</v>
      </c>
      <c r="E22" s="12" t="n">
        <f aca="false">table_ord2!F22</f>
        <v>41.7680314616488</v>
      </c>
      <c r="F22" s="13" t="n">
        <f aca="false">table_ord2!D22</f>
        <v>10</v>
      </c>
      <c r="G22" s="12" t="n">
        <f aca="false">table_ord2!H22</f>
        <v>76.88044274429</v>
      </c>
      <c r="H22" s="12" t="n">
        <f aca="false">table_ord2!K22</f>
        <v>0.979088101965454</v>
      </c>
      <c r="I22" s="12" t="n">
        <f aca="false">table_ord2!I22</f>
        <v>0.00918064132654087</v>
      </c>
      <c r="J22" s="12" t="n">
        <f aca="false">table_ord2!L22</f>
        <v>0.00640801715847942</v>
      </c>
      <c r="K22" s="12" t="n">
        <f aca="false">table_ord2!O22</f>
        <v>0.211384637546678</v>
      </c>
      <c r="L22" s="12" t="str">
        <f aca="false">IF(K22&lt;=0.01,"**", IF(K22&lt;=0.05,"*","NS"))</f>
        <v>NS</v>
      </c>
      <c r="M22" s="12" t="n">
        <f aca="false">table_ord2!J22</f>
        <v>-1.44793626002947E-005</v>
      </c>
      <c r="N22" s="27" t="n">
        <f aca="false">table_ord2!M22</f>
        <v>1.04870830487489E-005</v>
      </c>
      <c r="O22" s="12" t="n">
        <f aca="false">table_ord2!P22</f>
        <v>0.225904262896747</v>
      </c>
      <c r="P22" s="12" t="str">
        <f aca="false">IF(O22&lt;=0.01,"**", IF(O22&lt;=0.05,"*","NS"))</f>
        <v>NS</v>
      </c>
      <c r="Q22" s="12" t="str">
        <f aca="false">IF(C22&lt;Ringkasan_ODR1!C22,"Q","L")</f>
        <v>Q</v>
      </c>
      <c r="R22" s="12" t="str">
        <f aca="false">IF(D22&lt;Ringkasan_ODR1!D22,"Q","L")</f>
        <v>Q</v>
      </c>
      <c r="S22" s="12" t="str">
        <f aca="false">IF(E22&lt;Ringkasan_ODR1!E22,"Q","L")</f>
        <v>L</v>
      </c>
      <c r="T22" s="12" t="str">
        <f aca="false">IF(M22&lt;0,"Top", "Bottom")</f>
        <v>Top</v>
      </c>
      <c r="U22" s="12" t="n">
        <f aca="false">M22</f>
        <v>-1.44793626002947E-005</v>
      </c>
      <c r="V22" s="12" t="n">
        <f aca="false">I22^2-4*M22*G22</f>
        <v>0.00453700340462967</v>
      </c>
      <c r="W22" s="12" t="str">
        <f aca="false">IF(AND(U22&gt;0,V22&lt;0),"Definit Positif",IF(AND(U22&gt;0,V22=0),"X1=X2",IF(AND(U22&gt;0,V22&gt;0),"X1!=X2", IF(AND(U22&lt;0,V22&lt;0),"Definit Negatif", IF(AND(U22&lt;0,V22=0),"X1=X2", IF(AND(U22&lt;0,V22&gt;0),"X1!=X2"))))))</f>
        <v>X1!=X2</v>
      </c>
      <c r="X22" s="12" t="n">
        <f aca="false">(-I22+V22^0.5)/(2*M22)</f>
        <v>-2008.95032566524</v>
      </c>
      <c r="Y22" s="12" t="n">
        <f aca="false">(-I22-V22^0.5)/(2*M22)</f>
        <v>2643.00042717689</v>
      </c>
      <c r="Z22" s="12" t="n">
        <f aca="false">-I22/(2*M22)</f>
        <v>317.025050755826</v>
      </c>
      <c r="AA22" s="12" t="n">
        <f aca="false">M22*Z22^2+I22*Z22+G22</f>
        <v>78.3356893855488</v>
      </c>
      <c r="AB22" s="12" t="str">
        <f aca="false">IF(T22="Top","Maximum","Minimum")</f>
        <v>Maximum</v>
      </c>
    </row>
    <row r="23" customFormat="false" ht="12.8" hidden="false" customHeight="false" outlineLevel="0" collapsed="false">
      <c r="A23" s="0" t="n">
        <v>22</v>
      </c>
      <c r="B23" s="0" t="str">
        <f aca="false">table_ord2!B23</f>
        <v>Y24DIG_STG_CP</v>
      </c>
      <c r="C23" s="12" t="n">
        <f aca="false">table_ord2!C23</f>
        <v>1.0208804791305</v>
      </c>
      <c r="D23" s="12" t="n">
        <f aca="false">table_ord2!E23</f>
        <v>113.37373958052</v>
      </c>
      <c r="E23" s="12" t="n">
        <f aca="false">table_ord2!F23</f>
        <v>118.095934476352</v>
      </c>
      <c r="F23" s="13" t="n">
        <f aca="false">table_ord2!D23</f>
        <v>19</v>
      </c>
      <c r="G23" s="12" t="n">
        <f aca="false">table_ord2!H23</f>
        <v>65.3004734715889</v>
      </c>
      <c r="H23" s="12" t="n">
        <f aca="false">table_ord2!K23</f>
        <v>3.69573346539586</v>
      </c>
      <c r="I23" s="12" t="n">
        <f aca="false">table_ord2!I23</f>
        <v>0.00993257629251594</v>
      </c>
      <c r="J23" s="12" t="n">
        <f aca="false">table_ord2!L23</f>
        <v>0.0133757284532428</v>
      </c>
      <c r="K23" s="12" t="n">
        <f aca="false">table_ord2!O23</f>
        <v>0.472021450406013</v>
      </c>
      <c r="L23" s="12" t="str">
        <f aca="false">IF(K23&lt;=0.01,"**", IF(K23&lt;=0.05,"*","NS"))</f>
        <v>NS</v>
      </c>
      <c r="M23" s="12" t="n">
        <f aca="false">table_ord2!J23</f>
        <v>-3.09680304414654E-005</v>
      </c>
      <c r="N23" s="27" t="n">
        <f aca="false">table_ord2!M23</f>
        <v>2.25825146779109E-005</v>
      </c>
      <c r="O23" s="12" t="n">
        <f aca="false">table_ord2!P23</f>
        <v>0.195371639213357</v>
      </c>
      <c r="P23" s="12" t="str">
        <f aca="false">IF(O23&lt;=0.01,"**", IF(O23&lt;=0.05,"*","NS"))</f>
        <v>NS</v>
      </c>
      <c r="Q23" s="12" t="str">
        <f aca="false">IF(C23&lt;Ringkasan_ODR1!C23,"Q","L")</f>
        <v>Q</v>
      </c>
      <c r="R23" s="12" t="str">
        <f aca="false">IF(D23&lt;Ringkasan_ODR1!D23,"Q","L")</f>
        <v>Q</v>
      </c>
      <c r="S23" s="12" t="str">
        <f aca="false">IF(E23&lt;Ringkasan_ODR1!E23,"Q","L")</f>
        <v>L</v>
      </c>
      <c r="T23" s="12" t="str">
        <f aca="false">IF(M23&lt;0,"Top", "Bottom")</f>
        <v>Top</v>
      </c>
      <c r="U23" s="12" t="n">
        <f aca="false">M23</f>
        <v>-3.09680304414654E-005</v>
      </c>
      <c r="V23" s="12" t="n">
        <f aca="false">I23^2-4*M23*G23</f>
        <v>0.00818756427304773</v>
      </c>
      <c r="W23" s="12" t="str">
        <f aca="false">IF(AND(U23&gt;0,V23&lt;0),"Definit Positif",IF(AND(U23&gt;0,V23=0),"X1=X2",IF(AND(U23&gt;0,V23&gt;0),"X1!=X2", IF(AND(U23&lt;0,V23&lt;0),"Definit Negatif", IF(AND(U23&lt;0,V23=0),"X1=X2", IF(AND(U23&lt;0,V23&gt;0),"X1!=X2"))))))</f>
        <v>X1!=X2</v>
      </c>
      <c r="X23" s="12" t="n">
        <f aca="false">(-I23+V23^0.5)/(2*M23)</f>
        <v>-1300.57648278044</v>
      </c>
      <c r="Y23" s="12" t="n">
        <f aca="false">(-I23-V23^0.5)/(2*M23)</f>
        <v>1621.31293747007</v>
      </c>
      <c r="Z23" s="12" t="n">
        <f aca="false">-I23/(2*M23)</f>
        <v>160.368227344812</v>
      </c>
      <c r="AA23" s="12" t="n">
        <f aca="false">M23*Z23^2+I23*Z23+G23</f>
        <v>66.0969082980878</v>
      </c>
      <c r="AB23" s="12" t="str">
        <f aca="false">IF(T23="Top","Maximum","Minimum")</f>
        <v>Maximum</v>
      </c>
    </row>
    <row r="24" customFormat="false" ht="12.8" hidden="false" customHeight="false" outlineLevel="0" collapsed="false">
      <c r="A24" s="0" t="n">
        <v>23</v>
      </c>
      <c r="B24" s="0" t="str">
        <f aca="false">table_ord2!B24</f>
        <v>Y25DIG_STG_GE</v>
      </c>
      <c r="C24" s="12" t="n">
        <f aca="false">table_ord2!C24</f>
        <v>0.820173379648344</v>
      </c>
      <c r="D24" s="12" t="n">
        <f aca="false">table_ord2!E24</f>
        <v>24.7343876458371</v>
      </c>
      <c r="E24" s="12" t="n">
        <f aca="false">table_ord2!F24</f>
        <v>24.4639383911137</v>
      </c>
      <c r="F24" s="13" t="n">
        <f aca="false">table_ord2!D24</f>
        <v>7</v>
      </c>
      <c r="G24" s="12" t="n">
        <f aca="false">table_ord2!H24</f>
        <v>76.8043440542453</v>
      </c>
      <c r="H24" s="12" t="n">
        <f aca="false">table_ord2!K24</f>
        <v>1.79984285844066</v>
      </c>
      <c r="I24" s="12" t="n">
        <f aca="false">table_ord2!I24</f>
        <v>0.0401221596550892</v>
      </c>
      <c r="J24" s="12" t="n">
        <f aca="false">table_ord2!L24</f>
        <v>0.00396412722535403</v>
      </c>
      <c r="K24" s="12" t="n">
        <f aca="false">table_ord2!O24</f>
        <v>0.00205449609034579</v>
      </c>
      <c r="L24" s="12" t="str">
        <f aca="false">IF(K24&lt;=0.01,"**", IF(K24&lt;=0.05,"*","NS"))</f>
        <v>**</v>
      </c>
      <c r="M24" s="12" t="n">
        <f aca="false">table_ord2!J24</f>
        <v>-7.85449207917922E-005</v>
      </c>
      <c r="N24" s="27" t="n">
        <f aca="false">table_ord2!M24</f>
        <v>7.17099449186639E-006</v>
      </c>
      <c r="O24" s="12" t="n">
        <f aca="false">table_ord2!P24</f>
        <v>0.00162919785352446</v>
      </c>
      <c r="P24" s="12" t="str">
        <f aca="false">IF(O24&lt;=0.01,"**", IF(O24&lt;=0.05,"*","NS"))</f>
        <v>**</v>
      </c>
      <c r="Q24" s="12" t="str">
        <f aca="false">IF(C24&lt;Ringkasan_ODR1!C24,"Q","L")</f>
        <v>Q</v>
      </c>
      <c r="R24" s="12" t="str">
        <f aca="false">IF(D24&lt;Ringkasan_ODR1!D24,"Q","L")</f>
        <v>Q</v>
      </c>
      <c r="S24" s="12" t="str">
        <f aca="false">IF(E24&lt;Ringkasan_ODR1!E24,"Q","L")</f>
        <v>Q</v>
      </c>
      <c r="T24" s="12" t="str">
        <f aca="false">IF(M24&lt;0,"Top", "Bottom")</f>
        <v>Top</v>
      </c>
      <c r="U24" s="12" t="n">
        <f aca="false">M24</f>
        <v>-7.85449207917922E-005</v>
      </c>
      <c r="V24" s="12" t="n">
        <f aca="false">I24^2-4*M24*G24</f>
        <v>0.0257401521762135</v>
      </c>
      <c r="W24" s="12" t="str">
        <f aca="false">IF(AND(U24&gt;0,V24&lt;0),"Definit Positif",IF(AND(U24&gt;0,V24=0),"X1=X2",IF(AND(U24&gt;0,V24&gt;0),"X1!=X2", IF(AND(U24&lt;0,V24&lt;0),"Definit Negatif", IF(AND(U24&lt;0,V24=0),"X1=X2", IF(AND(U24&lt;0,V24&gt;0),"X1!=X2"))))))</f>
        <v>X1!=X2</v>
      </c>
      <c r="X24" s="12" t="n">
        <f aca="false">(-I24+V24^0.5)/(2*M24)</f>
        <v>-765.900690155616</v>
      </c>
      <c r="Y24" s="12" t="n">
        <f aca="false">(-I24-V24^0.5)/(2*M24)</f>
        <v>1276.71869405233</v>
      </c>
      <c r="Z24" s="12" t="n">
        <f aca="false">-I24/(2*M24)</f>
        <v>255.40900194836</v>
      </c>
      <c r="AA24" s="12" t="n">
        <f aca="false">M24*Z24^2+I24*Z24+G24</f>
        <v>81.9281244310048</v>
      </c>
      <c r="AB24" s="12" t="str">
        <f aca="false">IF(T24="Top","Maximum","Minimum")</f>
        <v>Maximum</v>
      </c>
    </row>
    <row r="25" customFormat="false" ht="12.8" hidden="false" customHeight="false" outlineLevel="0" collapsed="false">
      <c r="A25" s="0" t="n">
        <v>24</v>
      </c>
      <c r="B25" s="0" t="str">
        <f aca="false">table_ord2!B25</f>
        <v>Y27DIG_STG_AME</v>
      </c>
      <c r="C25" s="12" t="n">
        <f aca="false">table_ord2!C25</f>
        <v>0.989678232497194</v>
      </c>
      <c r="D25" s="12" t="n">
        <f aca="false">table_ord2!E25</f>
        <v>125.650387979897</v>
      </c>
      <c r="E25" s="12" t="n">
        <f aca="false">table_ord2!F25</f>
        <v>126.636510866578</v>
      </c>
      <c r="F25" s="13" t="n">
        <f aca="false">table_ord2!D25</f>
        <v>9</v>
      </c>
      <c r="G25" s="12" t="n">
        <f aca="false">table_ord2!H25</f>
        <v>2816.91636981349</v>
      </c>
      <c r="H25" s="12" t="n">
        <f aca="false">table_ord2!K25</f>
        <v>218.889088683462</v>
      </c>
      <c r="I25" s="12" t="n">
        <f aca="false">table_ord2!I25</f>
        <v>1.53661065914943</v>
      </c>
      <c r="J25" s="12" t="n">
        <f aca="false">table_ord2!L25</f>
        <v>1.17353252636716</v>
      </c>
      <c r="K25" s="12" t="n">
        <f aca="false">table_ord2!O25</f>
        <v>0.247340985279363</v>
      </c>
      <c r="L25" s="12" t="str">
        <f aca="false">IF(K25&lt;=0.01,"**", IF(K25&lt;=0.05,"*","NS"))</f>
        <v>NS</v>
      </c>
      <c r="M25" s="12" t="n">
        <f aca="false">table_ord2!J25</f>
        <v>-0.0031056990599379</v>
      </c>
      <c r="N25" s="27" t="n">
        <f aca="false">table_ord2!M25</f>
        <v>0.00210913640749559</v>
      </c>
      <c r="O25" s="12" t="n">
        <f aca="false">table_ord2!P25</f>
        <v>0.200870615471123</v>
      </c>
      <c r="P25" s="12" t="str">
        <f aca="false">IF(O25&lt;=0.01,"**", IF(O25&lt;=0.05,"*","NS"))</f>
        <v>NS</v>
      </c>
      <c r="Q25" s="12" t="str">
        <f aca="false">IF(C25&lt;Ringkasan_ODR1!C25,"Q","L")</f>
        <v>L</v>
      </c>
      <c r="R25" s="12" t="str">
        <f aca="false">IF(D25&lt;Ringkasan_ODR1!D25,"Q","L")</f>
        <v>Q</v>
      </c>
      <c r="S25" s="12" t="str">
        <f aca="false">IF(E25&lt;Ringkasan_ODR1!E25,"Q","L")</f>
        <v>Q</v>
      </c>
      <c r="T25" s="12" t="str">
        <f aca="false">IF(M25&lt;0,"Top", "Bottom")</f>
        <v>Top</v>
      </c>
      <c r="U25" s="12" t="n">
        <f aca="false">M25</f>
        <v>-0.0031056990599379</v>
      </c>
      <c r="V25" s="12" t="n">
        <f aca="false">I25^2-4*M25*G25</f>
        <v>37.3551504044254</v>
      </c>
      <c r="W25" s="12" t="str">
        <f aca="false">IF(AND(U25&gt;0,V25&lt;0),"Definit Positif",IF(AND(U25&gt;0,V25=0),"X1=X2",IF(AND(U25&gt;0,V25&gt;0),"X1!=X2", IF(AND(U25&lt;0,V25&lt;0),"Definit Negatif", IF(AND(U25&lt;0,V25=0),"X1=X2", IF(AND(U25&lt;0,V25&gt;0),"X1!=X2"))))))</f>
        <v>X1!=X2</v>
      </c>
      <c r="X25" s="12" t="n">
        <f aca="false">(-I25+V25^0.5)/(2*M25)</f>
        <v>-736.593476478886</v>
      </c>
      <c r="Y25" s="12" t="n">
        <f aca="false">(-I25-V25^0.5)/(2*M25)</f>
        <v>1231.36474358941</v>
      </c>
      <c r="Z25" s="12" t="n">
        <f aca="false">-I25/(2*M25)</f>
        <v>247.385633555261</v>
      </c>
      <c r="AA25" s="12" t="n">
        <f aca="false">M25*Z25^2+I25*Z25+G25</f>
        <v>3006.98407053421</v>
      </c>
      <c r="AB25" s="12" t="str">
        <f aca="false">IF(T25="Top","Maximum","Minimum")</f>
        <v>Maximum</v>
      </c>
    </row>
    <row r="26" customFormat="false" ht="12.8" hidden="false" customHeight="false" outlineLevel="0" collapsed="false">
      <c r="A26" s="0" t="n">
        <v>25</v>
      </c>
      <c r="B26" s="0" t="str">
        <f aca="false">table_ord2!B26</f>
        <v>Y30DIG_STG_FAT</v>
      </c>
      <c r="C26" s="12" t="n">
        <f aca="false">table_ord2!C26</f>
        <v>1.00000000000004</v>
      </c>
      <c r="D26" s="12" t="n">
        <f aca="false">table_ord2!E26</f>
        <v>-3.86598004860966</v>
      </c>
      <c r="E26" s="12" t="n">
        <f aca="false">table_ord2!F26</f>
        <v>-5.81879048643916</v>
      </c>
      <c r="F26" s="13" t="n">
        <f aca="false">table_ord2!D26</f>
        <v>5</v>
      </c>
      <c r="G26" s="12" t="n">
        <f aca="false">table_ord2!H26</f>
        <v>86.4057142857143</v>
      </c>
      <c r="H26" s="12" t="n">
        <f aca="false">table_ord2!K26</f>
        <v>0.0899886614386467</v>
      </c>
      <c r="I26" s="12" t="n">
        <f aca="false">table_ord2!I26</f>
        <v>0.509285714285721</v>
      </c>
      <c r="J26" s="12" t="n">
        <f aca="false">table_ord2!L26</f>
        <v>0.0532993088747954</v>
      </c>
      <c r="K26" s="12" t="n">
        <f aca="false">table_ord2!O26</f>
        <v>0.0107759555279729</v>
      </c>
      <c r="L26" s="12" t="str">
        <f aca="false">IF(K26&lt;=0.01,"**", IF(K26&lt;=0.05,"*","NS"))</f>
        <v>*</v>
      </c>
      <c r="M26" s="12" t="n">
        <f aca="false">table_ord2!J26</f>
        <v>-0.00178571428571478</v>
      </c>
      <c r="N26" s="27" t="n">
        <f aca="false">table_ord2!M26</f>
        <v>0.00638876564999966</v>
      </c>
      <c r="O26" s="12" t="n">
        <f aca="false">table_ord2!P26</f>
        <v>0.806108316417586</v>
      </c>
      <c r="P26" s="12" t="str">
        <f aca="false">IF(O26&lt;=0.01,"**", IF(O26&lt;=0.05,"*","NS"))</f>
        <v>NS</v>
      </c>
      <c r="Q26" s="12" t="str">
        <f aca="false">IF(C26&lt;Ringkasan_ODR1!C26,"Q","L")</f>
        <v>Q</v>
      </c>
      <c r="R26" s="12" t="str">
        <f aca="false">IF(D26&lt;Ringkasan_ODR1!D26,"Q","L")</f>
        <v>L</v>
      </c>
      <c r="S26" s="12" t="str">
        <f aca="false">IF(E26&lt;Ringkasan_ODR1!E26,"Q","L")</f>
        <v>L</v>
      </c>
      <c r="T26" s="12" t="str">
        <f aca="false">IF(M26&lt;0,"Top", "Bottom")</f>
        <v>Top</v>
      </c>
      <c r="U26" s="12" t="n">
        <f aca="false">M26</f>
        <v>-0.00178571428571478</v>
      </c>
      <c r="V26" s="12" t="n">
        <f aca="false">I26^2-4*M26*G26</f>
        <v>0.876555612245076</v>
      </c>
      <c r="W26" s="12" t="str">
        <f aca="false">IF(AND(U26&gt;0,V26&lt;0),"Definit Positif",IF(AND(U26&gt;0,V26=0),"X1=X2",IF(AND(U26&gt;0,V26&gt;0),"X1!=X2", IF(AND(U26&lt;0,V26&lt;0),"Definit Negatif", IF(AND(U26&lt;0,V26=0),"X1=X2", IF(AND(U26&lt;0,V26&gt;0),"X1!=X2"))))))</f>
        <v>X1!=X2</v>
      </c>
      <c r="X26" s="12" t="n">
        <f aca="false">(-I26+V26^0.5)/(2*M26)</f>
        <v>-119.548736407398</v>
      </c>
      <c r="Y26" s="12" t="n">
        <f aca="false">(-I26-V26^0.5)/(2*M26)</f>
        <v>404.748736407323</v>
      </c>
      <c r="Z26" s="12" t="n">
        <f aca="false">-I26/(2*M26)</f>
        <v>142.599999999962</v>
      </c>
      <c r="AA26" s="12" t="n">
        <f aca="false">M26*Z26^2+I26*Z26+G26</f>
        <v>122.717785714277</v>
      </c>
      <c r="AB26" s="12" t="str">
        <f aca="false">IF(T26="Top","Maximum","Minimum")</f>
        <v>Maximum</v>
      </c>
    </row>
    <row r="27" customFormat="false" ht="12.8" hidden="false" customHeight="false" outlineLevel="0" collapsed="false">
      <c r="A27" s="0" t="n">
        <v>26</v>
      </c>
      <c r="B27" s="0" t="str">
        <f aca="false">table_ord2!B27</f>
        <v>Y34DIG_FNS_DM</v>
      </c>
      <c r="C27" s="12" t="n">
        <f aca="false">table_ord2!C27</f>
        <v>1.32192550267989</v>
      </c>
      <c r="D27" s="12" t="n">
        <f aca="false">table_ord2!E27</f>
        <v>77.8810879294951</v>
      </c>
      <c r="E27" s="12" t="n">
        <f aca="false">table_ord2!F27</f>
        <v>81.4213389350061</v>
      </c>
      <c r="F27" s="13" t="n">
        <f aca="false">table_ord2!D27</f>
        <v>15</v>
      </c>
      <c r="G27" s="12" t="n">
        <f aca="false">table_ord2!H27</f>
        <v>74.2311268641478</v>
      </c>
      <c r="H27" s="12" t="n">
        <f aca="false">table_ord2!K27</f>
        <v>1.56038092935716</v>
      </c>
      <c r="I27" s="12" t="n">
        <f aca="false">table_ord2!I27</f>
        <v>0.00476802869387397</v>
      </c>
      <c r="J27" s="12" t="n">
        <f aca="false">table_ord2!L27</f>
        <v>0.010418461639302</v>
      </c>
      <c r="K27" s="12" t="n">
        <f aca="false">table_ord2!O27</f>
        <v>0.65805039991957</v>
      </c>
      <c r="L27" s="12" t="str">
        <f aca="false">IF(K27&lt;=0.01,"**", IF(K27&lt;=0.05,"*","NS"))</f>
        <v>NS</v>
      </c>
      <c r="M27" s="12" t="n">
        <f aca="false">table_ord2!J27</f>
        <v>-7.67532028395474E-006</v>
      </c>
      <c r="N27" s="27" t="n">
        <f aca="false">table_ord2!M27</f>
        <v>1.81609428734688E-005</v>
      </c>
      <c r="O27" s="12" t="n">
        <f aca="false">table_ord2!P27</f>
        <v>0.682484956032172</v>
      </c>
      <c r="P27" s="12" t="str">
        <f aca="false">IF(O27&lt;=0.01,"**", IF(O27&lt;=0.05,"*","NS"))</f>
        <v>NS</v>
      </c>
      <c r="Q27" s="12" t="str">
        <f aca="false">IF(C27&lt;Ringkasan_ODR1!C27,"Q","L")</f>
        <v>L</v>
      </c>
      <c r="R27" s="12" t="str">
        <f aca="false">IF(D27&lt;Ringkasan_ODR1!D27,"Q","L")</f>
        <v>L</v>
      </c>
      <c r="S27" s="12" t="str">
        <f aca="false">IF(E27&lt;Ringkasan_ODR1!E27,"Q","L")</f>
        <v>L</v>
      </c>
      <c r="T27" s="12" t="str">
        <f aca="false">IF(M27&lt;0,"Top", "Bottom")</f>
        <v>Top</v>
      </c>
      <c r="U27" s="12" t="n">
        <f aca="false">M27</f>
        <v>-7.67532028395474E-006</v>
      </c>
      <c r="V27" s="12" t="n">
        <f aca="false">I27^2-4*M27*G27</f>
        <v>0.00230172479251045</v>
      </c>
      <c r="W27" s="12" t="str">
        <f aca="false">IF(AND(U27&gt;0,V27&lt;0),"Definit Positif",IF(AND(U27&gt;0,V27=0),"X1=X2",IF(AND(U27&gt;0,V27&gt;0),"X1!=X2", IF(AND(U27&lt;0,V27&lt;0),"Definit Negatif", IF(AND(U27&lt;0,V27=0),"X1=X2", IF(AND(U27&lt;0,V27&gt;0),"X1!=X2"))))))</f>
        <v>X1!=X2</v>
      </c>
      <c r="X27" s="12" t="n">
        <f aca="false">(-I27+V27^0.5)/(2*M27)</f>
        <v>-2814.75324649123</v>
      </c>
      <c r="Y27" s="12" t="n">
        <f aca="false">(-I27-V27^0.5)/(2*M27)</f>
        <v>3435.96884629382</v>
      </c>
      <c r="Z27" s="12" t="n">
        <f aca="false">-I27/(2*M27)</f>
        <v>310.607799901298</v>
      </c>
      <c r="AA27" s="12" t="n">
        <f aca="false">M27*Z27^2+I27*Z27+G27</f>
        <v>74.971620315383</v>
      </c>
      <c r="AB27" s="12" t="str">
        <f aca="false">IF(T27="Top","Maximum","Minimum")</f>
        <v>Maximum</v>
      </c>
    </row>
    <row r="28" customFormat="false" ht="12.8" hidden="false" customHeight="false" outlineLevel="0" collapsed="false">
      <c r="A28" s="0" t="n">
        <v>27</v>
      </c>
      <c r="B28" s="0" t="str">
        <f aca="false">table_ord2!B28</f>
        <v>Y35DIG_FNS_OM</v>
      </c>
      <c r="C28" s="12" t="n">
        <f aca="false">table_ord2!C28</f>
        <v>0.999999999999996</v>
      </c>
      <c r="D28" s="12" t="n">
        <f aca="false">table_ord2!E28</f>
        <v>14.8427303023937</v>
      </c>
      <c r="E28" s="12" t="n">
        <f aca="false">table_ord2!F28</f>
        <v>12.8899198645642</v>
      </c>
      <c r="F28" s="13" t="n">
        <f aca="false">table_ord2!D28</f>
        <v>5</v>
      </c>
      <c r="G28" s="12" t="n">
        <f aca="false">table_ord2!H28</f>
        <v>71.4494845360825</v>
      </c>
      <c r="H28" s="12" t="n">
        <f aca="false">table_ord2!K28</f>
        <v>0.611727147345382</v>
      </c>
      <c r="I28" s="12" t="n">
        <f aca="false">table_ord2!I28</f>
        <v>-0.00385567010309295</v>
      </c>
      <c r="J28" s="12" t="n">
        <f aca="false">table_ord2!L28</f>
        <v>0.0105873829261029</v>
      </c>
      <c r="K28" s="12" t="n">
        <f aca="false">table_ord2!O28</f>
        <v>0.750624324623985</v>
      </c>
      <c r="L28" s="12" t="str">
        <f aca="false">IF(K28&lt;=0.01,"**", IF(K28&lt;=0.05,"*","NS"))</f>
        <v>NS</v>
      </c>
      <c r="M28" s="12" t="n">
        <f aca="false">table_ord2!J28</f>
        <v>6.55670103092784E-005</v>
      </c>
      <c r="N28" s="27" t="n">
        <f aca="false">table_ord2!M28</f>
        <v>4.09978330278931E-005</v>
      </c>
      <c r="O28" s="12" t="n">
        <f aca="false">table_ord2!P28</f>
        <v>0.250879309293185</v>
      </c>
      <c r="P28" s="12" t="str">
        <f aca="false">IF(O28&lt;=0.01,"**", IF(O28&lt;=0.05,"*","NS"))</f>
        <v>NS</v>
      </c>
      <c r="Q28" s="12" t="str">
        <f aca="false">IF(C28&lt;Ringkasan_ODR1!C28,"Q","L")</f>
        <v>Q</v>
      </c>
      <c r="R28" s="12" t="str">
        <f aca="false">IF(D28&lt;Ringkasan_ODR1!D28,"Q","L")</f>
        <v>Q</v>
      </c>
      <c r="S28" s="12" t="str">
        <f aca="false">IF(E28&lt;Ringkasan_ODR1!E28,"Q","L")</f>
        <v>Q</v>
      </c>
      <c r="T28" s="12" t="str">
        <f aca="false">IF(M28&lt;0,"Top", "Bottom")</f>
        <v>Bottom</v>
      </c>
      <c r="U28" s="12" t="n">
        <f aca="false">M28</f>
        <v>6.55670103092784E-005</v>
      </c>
      <c r="V28" s="12" t="n">
        <f aca="false">I28^2-4*M28*G28</f>
        <v>-0.0187240501647359</v>
      </c>
      <c r="W28" s="12" t="str">
        <f aca="false">IF(AND(U28&gt;0,V28&lt;0),"Definit Positif",IF(AND(U28&gt;0,V28=0),"X1=X2",IF(AND(U28&gt;0,V28&gt;0),"X1!=X2", IF(AND(U28&lt;0,V28&lt;0),"Definit Negatif", IF(AND(U28&lt;0,V28=0),"X1=X2", IF(AND(U28&lt;0,V28&gt;0),"X1!=X2"))))))</f>
        <v>Definit Positif</v>
      </c>
      <c r="X28" s="12" t="e">
        <f aca="false">(-I28+V28^0.5)/(2*M28)</f>
        <v>#NUM!</v>
      </c>
      <c r="Y28" s="12" t="e">
        <f aca="false">(-I28-V28^0.5)/(2*M28)</f>
        <v>#NUM!</v>
      </c>
      <c r="Z28" s="12" t="n">
        <f aca="false">-I28/(2*M28)</f>
        <v>29.4025157232717</v>
      </c>
      <c r="AA28" s="12" t="n">
        <f aca="false">M28*Z28^2+I28*Z28+G28</f>
        <v>71.3928013356675</v>
      </c>
      <c r="AB28" s="12" t="str">
        <f aca="false">IF(T28="Top","Maximum","Minimum")</f>
        <v>Minimum</v>
      </c>
    </row>
    <row r="29" customFormat="false" ht="12.8" hidden="false" customHeight="false" outlineLevel="0" collapsed="false">
      <c r="A29" s="0" t="n">
        <v>28</v>
      </c>
      <c r="B29" s="0" t="str">
        <f aca="false">table_ord2!B29</f>
        <v>Y36DIG_FNS_CP</v>
      </c>
      <c r="C29" s="12" t="n">
        <f aca="false">table_ord2!C29</f>
        <v>1.27589957090044</v>
      </c>
      <c r="D29" s="12" t="n">
        <f aca="false">table_ord2!E29</f>
        <v>122.738710609682</v>
      </c>
      <c r="E29" s="12" t="n">
        <f aca="false">table_ord2!F29</f>
        <v>127.717371977452</v>
      </c>
      <c r="F29" s="13" t="n">
        <f aca="false">table_ord2!D29</f>
        <v>20</v>
      </c>
      <c r="G29" s="12" t="n">
        <f aca="false">table_ord2!H29</f>
        <v>68.0334420230803</v>
      </c>
      <c r="H29" s="12" t="n">
        <f aca="false">table_ord2!K29</f>
        <v>1.36382565772672</v>
      </c>
      <c r="I29" s="12" t="n">
        <f aca="false">table_ord2!I29</f>
        <v>-0.000324017711168611</v>
      </c>
      <c r="J29" s="12" t="n">
        <f aca="false">table_ord2!L29</f>
        <v>0.0182165854358381</v>
      </c>
      <c r="K29" s="12" t="n">
        <f aca="false">table_ord2!O29</f>
        <v>0.986078900499014</v>
      </c>
      <c r="L29" s="12" t="str">
        <f aca="false">IF(K29&lt;=0.01,"**", IF(K29&lt;=0.05,"*","NS"))</f>
        <v>NS</v>
      </c>
      <c r="M29" s="12" t="n">
        <f aca="false">table_ord2!J29</f>
        <v>-3.49108457780211E-006</v>
      </c>
      <c r="N29" s="27" t="n">
        <f aca="false">table_ord2!M29</f>
        <v>3.38947098181969E-005</v>
      </c>
      <c r="O29" s="12" t="n">
        <f aca="false">table_ord2!P29</f>
        <v>0.919536528783358</v>
      </c>
      <c r="P29" s="12" t="str">
        <f aca="false">IF(O29&lt;=0.01,"**", IF(O29&lt;=0.05,"*","NS"))</f>
        <v>NS</v>
      </c>
      <c r="Q29" s="12" t="str">
        <f aca="false">IF(C29&lt;Ringkasan_ODR1!C29,"Q","L")</f>
        <v>L</v>
      </c>
      <c r="R29" s="12" t="str">
        <f aca="false">IF(D29&lt;Ringkasan_ODR1!D29,"Q","L")</f>
        <v>L</v>
      </c>
      <c r="S29" s="12" t="str">
        <f aca="false">IF(E29&lt;Ringkasan_ODR1!E29,"Q","L")</f>
        <v>L</v>
      </c>
      <c r="T29" s="12" t="str">
        <f aca="false">IF(M29&lt;0,"Top", "Bottom")</f>
        <v>Top</v>
      </c>
      <c r="U29" s="12" t="n">
        <f aca="false">M29</f>
        <v>-3.49108457780211E-006</v>
      </c>
      <c r="V29" s="12" t="n">
        <f aca="false">I29^2-4*M29*G29</f>
        <v>0.000950146988363429</v>
      </c>
      <c r="W29" s="12" t="str">
        <f aca="false">IF(AND(U29&gt;0,V29&lt;0),"Definit Positif",IF(AND(U29&gt;0,V29=0),"X1=X2",IF(AND(U29&gt;0,V29&gt;0),"X1!=X2", IF(AND(U29&lt;0,V29&lt;0),"Definit Negatif", IF(AND(U29&lt;0,V29=0),"X1=X2", IF(AND(U29&lt;0,V29&gt;0),"X1!=X2"))))))</f>
        <v>X1!=X2</v>
      </c>
      <c r="X29" s="12" t="n">
        <f aca="false">(-I29+V29^0.5)/(2*M29)</f>
        <v>-4461.14544144294</v>
      </c>
      <c r="Y29" s="12" t="n">
        <f aca="false">(-I29-V29^0.5)/(2*M29)</f>
        <v>4368.33253360654</v>
      </c>
      <c r="Z29" s="12" t="n">
        <f aca="false">-I29/(2*M29)</f>
        <v>-46.4064539181981</v>
      </c>
      <c r="AA29" s="12" t="n">
        <f aca="false">M29*Z29^2+I29*Z29+G29</f>
        <v>68.0409602795713</v>
      </c>
      <c r="AB29" s="12" t="str">
        <f aca="false">IF(T29="Top","Maximum","Minimum")</f>
        <v>Maximum</v>
      </c>
    </row>
    <row r="30" customFormat="false" ht="12.8" hidden="false" customHeight="false" outlineLevel="0" collapsed="false">
      <c r="A30" s="0" t="n">
        <v>29</v>
      </c>
      <c r="B30" s="0" t="str">
        <f aca="false">table_ord2!B30</f>
        <v>Y38DIG_FNS_AME</v>
      </c>
      <c r="C30" s="12" t="n">
        <f aca="false">table_ord2!C30</f>
        <v>1.00000000000002</v>
      </c>
      <c r="D30" s="12" t="n">
        <f aca="false">table_ord2!E30</f>
        <v>50.9404091869214</v>
      </c>
      <c r="E30" s="12" t="n">
        <f aca="false">table_ord2!F30</f>
        <v>48.9875987490919</v>
      </c>
      <c r="F30" s="13" t="n">
        <f aca="false">table_ord2!D30</f>
        <v>5</v>
      </c>
      <c r="G30" s="12" t="n">
        <f aca="false">table_ord2!H30</f>
        <v>2989.02857142857</v>
      </c>
      <c r="H30" s="12" t="n">
        <f aca="false">table_ord2!K30</f>
        <v>21.5972787504232</v>
      </c>
      <c r="I30" s="12" t="n">
        <f aca="false">table_ord2!I30</f>
        <v>28.9714285714289</v>
      </c>
      <c r="J30" s="12" t="n">
        <f aca="false">table_ord2!L30</f>
        <v>12.7918341299501</v>
      </c>
      <c r="K30" s="12" t="n">
        <f aca="false">table_ord2!O30</f>
        <v>0.151781264471525</v>
      </c>
      <c r="L30" s="12" t="str">
        <f aca="false">IF(K30&lt;=0.01,"**", IF(K30&lt;=0.05,"*","NS"))</f>
        <v>NS</v>
      </c>
      <c r="M30" s="12" t="n">
        <f aca="false">table_ord2!J30</f>
        <v>0.428571428571387</v>
      </c>
      <c r="N30" s="27" t="n">
        <f aca="false">table_ord2!M30</f>
        <v>1.53330375599982</v>
      </c>
      <c r="O30" s="12" t="n">
        <f aca="false">table_ord2!P30</f>
        <v>0.806108316417643</v>
      </c>
      <c r="P30" s="12" t="str">
        <f aca="false">IF(O30&lt;=0.01,"**", IF(O30&lt;=0.05,"*","NS"))</f>
        <v>NS</v>
      </c>
      <c r="Q30" s="12" t="str">
        <f aca="false">IF(C30&lt;Ringkasan_ODR1!C30,"Q","L")</f>
        <v>L</v>
      </c>
      <c r="R30" s="12" t="str">
        <f aca="false">IF(D30&lt;Ringkasan_ODR1!D30,"Q","L")</f>
        <v>L</v>
      </c>
      <c r="S30" s="12" t="str">
        <f aca="false">IF(E30&lt;Ringkasan_ODR1!E30,"Q","L")</f>
        <v>L</v>
      </c>
      <c r="T30" s="12" t="str">
        <f aca="false">IF(M30&lt;0,"Top", "Bottom")</f>
        <v>Bottom</v>
      </c>
      <c r="U30" s="12" t="n">
        <f aca="false">M30</f>
        <v>0.428571428571387</v>
      </c>
      <c r="V30" s="12" t="n">
        <f aca="false">I30^2-4*M30*G30</f>
        <v>-4284.70530612193</v>
      </c>
      <c r="W30" s="12" t="str">
        <f aca="false">IF(AND(U30&gt;0,V30&lt;0),"Definit Positif",IF(AND(U30&gt;0,V30=0),"X1=X2",IF(AND(U30&gt;0,V30&gt;0),"X1!=X2", IF(AND(U30&lt;0,V30&lt;0),"Definit Negatif", IF(AND(U30&lt;0,V30=0),"X1=X2", IF(AND(U30&lt;0,V30&gt;0),"X1!=X2"))))))</f>
        <v>Definit Positif</v>
      </c>
      <c r="X30" s="12" t="e">
        <f aca="false">(-I30+V30^0.5)/(2*M30)</f>
        <v>#NUM!</v>
      </c>
      <c r="Y30" s="12" t="e">
        <f aca="false">(-I30-V30^0.5)/(2*M30)</f>
        <v>#NUM!</v>
      </c>
      <c r="Z30" s="12" t="n">
        <f aca="false">-I30/(2*M30)</f>
        <v>-33.8000000000037</v>
      </c>
      <c r="AA30" s="12" t="n">
        <f aca="false">M30*Z30^2+I30*Z30+G30</f>
        <v>2499.41142857137</v>
      </c>
      <c r="AB30" s="12" t="str">
        <f aca="false">IF(T30="Top","Maximum","Minimum")</f>
        <v>Minimum</v>
      </c>
    </row>
    <row r="31" customFormat="false" ht="12.8" hidden="false" customHeight="false" outlineLevel="0" collapsed="false">
      <c r="A31" s="0" t="n">
        <v>30</v>
      </c>
      <c r="B31" s="0" t="str">
        <f aca="false">table_ord2!B31</f>
        <v>Y40DIG_FNS_FAT</v>
      </c>
      <c r="C31" s="12" t="n">
        <f aca="false">table_ord2!C31</f>
        <v>0.934419472265381</v>
      </c>
      <c r="D31" s="12" t="n">
        <f aca="false">table_ord2!E31</f>
        <v>64.6373000487523</v>
      </c>
      <c r="E31" s="12" t="n">
        <f aca="false">table_ord2!F31</f>
        <v>66.1502255137225</v>
      </c>
      <c r="F31" s="13" t="n">
        <f aca="false">table_ord2!D31</f>
        <v>10</v>
      </c>
      <c r="G31" s="12" t="n">
        <f aca="false">table_ord2!H31</f>
        <v>81.2198000273361</v>
      </c>
      <c r="H31" s="12" t="n">
        <f aca="false">table_ord2!K31</f>
        <v>9.02583020191611</v>
      </c>
      <c r="I31" s="12" t="n">
        <f aca="false">table_ord2!I31</f>
        <v>-0.131240810641525</v>
      </c>
      <c r="J31" s="12" t="n">
        <f aca="false">table_ord2!L31</f>
        <v>0.0472237081595977</v>
      </c>
      <c r="K31" s="12" t="n">
        <f aca="false">table_ord2!O31</f>
        <v>0.0320337953852218</v>
      </c>
      <c r="L31" s="12" t="str">
        <f aca="false">IF(K31&lt;=0.01,"**", IF(K31&lt;=0.05,"*","NS"))</f>
        <v>*</v>
      </c>
      <c r="M31" s="12" t="n">
        <f aca="false">table_ord2!J31</f>
        <v>0.000620007277890302</v>
      </c>
      <c r="N31" s="27" t="n">
        <f aca="false">table_ord2!M31</f>
        <v>0.000183419169935546</v>
      </c>
      <c r="O31" s="12" t="n">
        <f aca="false">table_ord2!P31</f>
        <v>0.0148527508010435</v>
      </c>
      <c r="P31" s="12" t="str">
        <f aca="false">IF(O31&lt;=0.01,"**", IF(O31&lt;=0.05,"*","NS"))</f>
        <v>*</v>
      </c>
      <c r="Q31" s="12" t="str">
        <f aca="false">IF(C31&lt;Ringkasan_ODR1!C31,"Q","L")</f>
        <v>Q</v>
      </c>
      <c r="R31" s="12" t="str">
        <f aca="false">IF(D31&lt;Ringkasan_ODR1!D31,"Q","L")</f>
        <v>L</v>
      </c>
      <c r="S31" s="12" t="str">
        <f aca="false">IF(E31&lt;Ringkasan_ODR1!E31,"Q","L")</f>
        <v>L</v>
      </c>
      <c r="T31" s="12" t="str">
        <f aca="false">IF(M31&lt;0,"Top", "Bottom")</f>
        <v>Bottom</v>
      </c>
      <c r="U31" s="12" t="n">
        <f aca="false">M31</f>
        <v>0.000620007277890302</v>
      </c>
      <c r="V31" s="12" t="n">
        <f aca="false">I31^2-4*M31*G31</f>
        <v>-0.184203318125129</v>
      </c>
      <c r="W31" s="12" t="str">
        <f aca="false">IF(AND(U31&gt;0,V31&lt;0),"Definit Positif",IF(AND(U31&gt;0,V31=0),"X1=X2",IF(AND(U31&gt;0,V31&gt;0),"X1!=X2", IF(AND(U31&lt;0,V31&lt;0),"Definit Negatif", IF(AND(U31&lt;0,V31=0),"X1=X2", IF(AND(U31&lt;0,V31&gt;0),"X1!=X2"))))))</f>
        <v>Definit Positif</v>
      </c>
      <c r="X31" s="12" t="e">
        <f aca="false">(-I31+V31^0.5)/(2*M31)</f>
        <v>#NUM!</v>
      </c>
      <c r="Y31" s="12" t="e">
        <f aca="false">(-I31-V31^0.5)/(2*M31)</f>
        <v>#NUM!</v>
      </c>
      <c r="Z31" s="12" t="n">
        <f aca="false">-I31/(2*M31)</f>
        <v>105.838121036335</v>
      </c>
      <c r="AA31" s="12" t="n">
        <f aca="false">M31*Z31^2+I31*Z31+G31</f>
        <v>74.2746596265439</v>
      </c>
      <c r="AB31" s="12" t="str">
        <f aca="false">IF(T31="Top","Maximum","Minimum")</f>
        <v>Minimum</v>
      </c>
    </row>
    <row r="32" customFormat="false" ht="12.8" hidden="false" customHeight="false" outlineLevel="0" collapsed="false">
      <c r="A32" s="0" t="n">
        <v>31</v>
      </c>
      <c r="B32" s="0" t="str">
        <f aca="false">table_ord2!B32</f>
        <v>Y42CRC_BRS</v>
      </c>
      <c r="C32" s="12" t="n">
        <f aca="false">table_ord2!C32</f>
        <v>0.938971119268073</v>
      </c>
      <c r="D32" s="12" t="n">
        <f aca="false">table_ord2!E32</f>
        <v>54.8810923299409</v>
      </c>
      <c r="E32" s="12" t="n">
        <f aca="false">table_ord2!F32</f>
        <v>56.8705686939328</v>
      </c>
      <c r="F32" s="13" t="n">
        <f aca="false">table_ord2!D32</f>
        <v>11</v>
      </c>
      <c r="G32" s="12" t="n">
        <f aca="false">table_ord2!H32</f>
        <v>22.1456280616449</v>
      </c>
      <c r="H32" s="12" t="n">
        <f aca="false">table_ord2!K32</f>
        <v>4.33266835247739</v>
      </c>
      <c r="I32" s="12" t="n">
        <f aca="false">table_ord2!I32</f>
        <v>-0.00115790115584609</v>
      </c>
      <c r="J32" s="12" t="n">
        <f aca="false">table_ord2!L32</f>
        <v>0.0190967742760012</v>
      </c>
      <c r="K32" s="12" t="n">
        <f aca="false">table_ord2!O32</f>
        <v>0.953620420438247</v>
      </c>
      <c r="L32" s="12" t="str">
        <f aca="false">IF(K32&lt;=0.01,"**", IF(K32&lt;=0.05,"*","NS"))</f>
        <v>NS</v>
      </c>
      <c r="M32" s="12" t="n">
        <f aca="false">table_ord2!J32</f>
        <v>2.90074778807607E-005</v>
      </c>
      <c r="N32" s="27" t="n">
        <f aca="false">table_ord2!M32</f>
        <v>6.93322292449989E-005</v>
      </c>
      <c r="O32" s="12" t="n">
        <f aca="false">table_ord2!P32</f>
        <v>0.690228637720694</v>
      </c>
      <c r="P32" s="12" t="str">
        <f aca="false">IF(O32&lt;=0.01,"**", IF(O32&lt;=0.05,"*","NS"))</f>
        <v>NS</v>
      </c>
      <c r="Q32" s="12" t="str">
        <f aca="false">IF(C32&lt;Ringkasan_ODR1!C32,"Q","L")</f>
        <v>Q</v>
      </c>
      <c r="R32" s="12" t="str">
        <f aca="false">IF(D32&lt;Ringkasan_ODR1!D32,"Q","L")</f>
        <v>Q</v>
      </c>
      <c r="S32" s="12" t="str">
        <f aca="false">IF(E32&lt;Ringkasan_ODR1!E32,"Q","L")</f>
        <v>Q</v>
      </c>
      <c r="T32" s="12" t="str">
        <f aca="false">IF(M32&lt;0,"Top", "Bottom")</f>
        <v>Bottom</v>
      </c>
      <c r="U32" s="12" t="n">
        <f aca="false">M32</f>
        <v>2.90074778807607E-005</v>
      </c>
      <c r="V32" s="12" t="n">
        <f aca="false">I32^2-4*M32*G32</f>
        <v>-0.00256821452952816</v>
      </c>
      <c r="W32" s="12" t="str">
        <f aca="false">IF(AND(U32&gt;0,V32&lt;0),"Definit Positif",IF(AND(U32&gt;0,V32=0),"X1=X2",IF(AND(U32&gt;0,V32&gt;0),"X1!=X2", IF(AND(U32&lt;0,V32&lt;0),"Definit Negatif", IF(AND(U32&lt;0,V32=0),"X1=X2", IF(AND(U32&lt;0,V32&gt;0),"X1!=X2"))))))</f>
        <v>Definit Positif</v>
      </c>
      <c r="X32" s="12" t="e">
        <f aca="false">(-I32+V32^0.5)/(2*M32)</f>
        <v>#NUM!</v>
      </c>
      <c r="Y32" s="12" t="e">
        <f aca="false">(-I32-V32^0.5)/(2*M32)</f>
        <v>#NUM!</v>
      </c>
      <c r="Z32" s="12" t="n">
        <f aca="false">-I32/(2*M32)</f>
        <v>19.9586665308478</v>
      </c>
      <c r="AA32" s="12" t="n">
        <f aca="false">M32*Z32^2+I32*Z32+G32</f>
        <v>22.1340729801223</v>
      </c>
      <c r="AB32" s="12" t="str">
        <f aca="false">IF(T32="Top","Maximum","Minimum")</f>
        <v>Minimum</v>
      </c>
    </row>
    <row r="33" customFormat="false" ht="12.8" hidden="false" customHeight="false" outlineLevel="0" collapsed="false">
      <c r="A33" s="0" t="n">
        <v>32</v>
      </c>
      <c r="B33" s="0" t="str">
        <f aca="false">table_ord2!B33</f>
        <v>Y46CRC_GIZ</v>
      </c>
      <c r="C33" s="12" t="n">
        <f aca="false">table_ord2!C33</f>
        <v>0.948683298050504</v>
      </c>
      <c r="D33" s="12" t="n">
        <f aca="false">table_ord2!E33</f>
        <v>-0.815146232972783</v>
      </c>
      <c r="E33" s="12" t="n">
        <f aca="false">table_ord2!F33</f>
        <v>-3.88367442737333</v>
      </c>
      <c r="F33" s="13" t="n">
        <f aca="false">table_ord2!D33</f>
        <v>4</v>
      </c>
      <c r="G33" s="12" t="n">
        <f aca="false">table_ord2!H33</f>
        <v>2.282</v>
      </c>
      <c r="H33" s="12" t="n">
        <f aca="false">table_ord2!K33</f>
        <v>0.122049170453006</v>
      </c>
      <c r="I33" s="12" t="n">
        <f aca="false">table_ord2!I33</f>
        <v>-0.00446000000000004</v>
      </c>
      <c r="J33" s="12" t="n">
        <f aca="false">table_ord2!L33</f>
        <v>0.00392000000000004</v>
      </c>
      <c r="K33" s="12" t="n">
        <f aca="false">table_ord2!O33</f>
        <v>0.459033409456002</v>
      </c>
      <c r="L33" s="12" t="str">
        <f aca="false">IF(K33&lt;=0.01,"**", IF(K33&lt;=0.05,"*","NS"))</f>
        <v>NS</v>
      </c>
      <c r="M33" s="12" t="n">
        <f aca="false">table_ord2!J33</f>
        <v>2.20000000000002E-005</v>
      </c>
      <c r="N33" s="27" t="n">
        <f aca="false">table_ord2!M33</f>
        <v>2.50439613479979E-005</v>
      </c>
      <c r="O33" s="12" t="n">
        <f aca="false">table_ord2!P33</f>
        <v>0.541134894114409</v>
      </c>
      <c r="P33" s="12" t="str">
        <f aca="false">IF(O33&lt;=0.01,"**", IF(O33&lt;=0.05,"*","NS"))</f>
        <v>NS</v>
      </c>
      <c r="Q33" s="12" t="str">
        <f aca="false">IF(C33&lt;Ringkasan_ODR1!C33,"Q","L")</f>
        <v>Q</v>
      </c>
      <c r="R33" s="12" t="str">
        <f aca="false">IF(D33&lt;Ringkasan_ODR1!D33,"Q","L")</f>
        <v>Q</v>
      </c>
      <c r="S33" s="12" t="str">
        <f aca="false">IF(E33&lt;Ringkasan_ODR1!E33,"Q","L")</f>
        <v>Q</v>
      </c>
      <c r="T33" s="12" t="str">
        <f aca="false">IF(M33&lt;0,"Top", "Bottom")</f>
        <v>Bottom</v>
      </c>
      <c r="U33" s="12" t="n">
        <f aca="false">M33</f>
        <v>2.20000000000002E-005</v>
      </c>
      <c r="V33" s="12" t="n">
        <f aca="false">I33^2-4*M33*G33</f>
        <v>-0.000180924400000002</v>
      </c>
      <c r="W33" s="12" t="str">
        <f aca="false">IF(AND(U33&gt;0,V33&lt;0),"Definit Positif",IF(AND(U33&gt;0,V33=0),"X1=X2",IF(AND(U33&gt;0,V33&gt;0),"X1!=X2", IF(AND(U33&lt;0,V33&lt;0),"Definit Negatif", IF(AND(U33&lt;0,V33=0),"X1=X2", IF(AND(U33&lt;0,V33&gt;0),"X1!=X2"))))))</f>
        <v>Definit Positif</v>
      </c>
      <c r="X33" s="12" t="e">
        <f aca="false">(-I33+V33^0.5)/(2*M33)</f>
        <v>#NUM!</v>
      </c>
      <c r="Y33" s="12" t="e">
        <f aca="false">(-I33-V33^0.5)/(2*M33)</f>
        <v>#NUM!</v>
      </c>
      <c r="Z33" s="12" t="n">
        <f aca="false">-I33/(2*M33)</f>
        <v>101.363636363636</v>
      </c>
      <c r="AA33" s="12" t="n">
        <f aca="false">M33*Z33^2+I33*Z33+G33</f>
        <v>2.05595909090909</v>
      </c>
      <c r="AB33" s="12" t="str">
        <f aca="false">IF(T33="Top","Maximum","Minimum")</f>
        <v>Minimum</v>
      </c>
    </row>
    <row r="34" customFormat="false" ht="12.8" hidden="false" customHeight="false" outlineLevel="0" collapsed="false">
      <c r="A34" s="0" t="n">
        <v>33</v>
      </c>
      <c r="B34" s="0" t="str">
        <f aca="false">table_ord2!B34</f>
        <v>Y47CRC_LVR</v>
      </c>
      <c r="C34" s="12" t="n">
        <f aca="false">table_ord2!C34</f>
        <v>0.948683298050506</v>
      </c>
      <c r="D34" s="12" t="n">
        <f aca="false">table_ord2!E34</f>
        <v>-9.89498569552842</v>
      </c>
      <c r="E34" s="12" t="n">
        <f aca="false">table_ord2!F34</f>
        <v>-12.963513889929</v>
      </c>
      <c r="F34" s="13" t="n">
        <f aca="false">table_ord2!D34</f>
        <v>4</v>
      </c>
      <c r="G34" s="12" t="n">
        <f aca="false">table_ord2!H34</f>
        <v>2.359</v>
      </c>
      <c r="H34" s="12" t="n">
        <f aca="false">table_ord2!K34</f>
        <v>0.0392300905035584</v>
      </c>
      <c r="I34" s="12" t="n">
        <f aca="false">table_ord2!I34</f>
        <v>-0.000320000000000015</v>
      </c>
      <c r="J34" s="12" t="n">
        <f aca="false">table_ord2!L34</f>
        <v>0.00126000000000001</v>
      </c>
      <c r="K34" s="12" t="n">
        <f aca="false">table_ord2!O34</f>
        <v>0.841666303357732</v>
      </c>
      <c r="L34" s="12" t="str">
        <f aca="false">IF(K34&lt;=0.01,"**", IF(K34&lt;=0.05,"*","NS"))</f>
        <v>NS</v>
      </c>
      <c r="M34" s="12" t="n">
        <f aca="false">table_ord2!J34</f>
        <v>-3.99999999999995E-006</v>
      </c>
      <c r="N34" s="27" t="n">
        <f aca="false">table_ord2!M34</f>
        <v>8.04984471899933E-006</v>
      </c>
      <c r="O34" s="12" t="n">
        <f aca="false">table_ord2!P34</f>
        <v>0.706411498973248</v>
      </c>
      <c r="P34" s="12" t="str">
        <f aca="false">IF(O34&lt;=0.01,"**", IF(O34&lt;=0.05,"*","NS"))</f>
        <v>NS</v>
      </c>
      <c r="Q34" s="12" t="str">
        <f aca="false">IF(C34&lt;Ringkasan_ODR1!C34,"Q","L")</f>
        <v>L</v>
      </c>
      <c r="R34" s="12" t="str">
        <f aca="false">IF(D34&lt;Ringkasan_ODR1!D34,"Q","L")</f>
        <v>Q</v>
      </c>
      <c r="S34" s="12" t="str">
        <f aca="false">IF(E34&lt;Ringkasan_ODR1!E34,"Q","L")</f>
        <v>Q</v>
      </c>
      <c r="T34" s="12" t="str">
        <f aca="false">IF(M34&lt;0,"Top", "Bottom")</f>
        <v>Top</v>
      </c>
      <c r="U34" s="12" t="n">
        <f aca="false">M34</f>
        <v>-3.99999999999995E-006</v>
      </c>
      <c r="V34" s="12" t="n">
        <f aca="false">I34^2-4*M34*G34</f>
        <v>3.78463999999995E-005</v>
      </c>
      <c r="W34" s="12" t="str">
        <f aca="false">IF(AND(U34&gt;0,V34&lt;0),"Definit Positif",IF(AND(U34&gt;0,V34=0),"X1=X2",IF(AND(U34&gt;0,V34&gt;0),"X1!=X2", IF(AND(U34&lt;0,V34&lt;0),"Definit Negatif", IF(AND(U34&lt;0,V34=0),"X1=X2", IF(AND(U34&lt;0,V34&gt;0),"X1!=X2"))))))</f>
        <v>X1!=X2</v>
      </c>
      <c r="X34" s="12" t="n">
        <f aca="false">(-I34+V34^0.5)/(2*M34)</f>
        <v>-808.992847821104</v>
      </c>
      <c r="Y34" s="12" t="n">
        <f aca="false">(-I34-V34^0.5)/(2*M34)</f>
        <v>728.992847821099</v>
      </c>
      <c r="Z34" s="12" t="n">
        <f aca="false">-I34/(2*M34)</f>
        <v>-40.0000000000024</v>
      </c>
      <c r="AA34" s="12" t="n">
        <f aca="false">M34*Z34^2+I34*Z34+G34</f>
        <v>2.3654</v>
      </c>
      <c r="AB34" s="12" t="str">
        <f aca="false">IF(T34="Top","Maximum","Minimum")</f>
        <v>Maximum</v>
      </c>
    </row>
    <row r="35" customFormat="false" ht="12.8" hidden="false" customHeight="false" outlineLevel="0" collapsed="false">
      <c r="A35" s="0" t="n">
        <v>34</v>
      </c>
      <c r="B35" s="0" t="str">
        <f aca="false">table_ord2!B35</f>
        <v>Y51SER_STG_TLPr</v>
      </c>
      <c r="C35" s="12" t="n">
        <f aca="false">table_ord2!C35</f>
        <v>0.96002042410987</v>
      </c>
      <c r="D35" s="12" t="n">
        <f aca="false">table_ord2!E35</f>
        <v>23.6277735207259</v>
      </c>
      <c r="E35" s="12" t="n">
        <f aca="false">table_ord2!F35</f>
        <v>26.4525203080336</v>
      </c>
      <c r="F35" s="13" t="n">
        <f aca="false">table_ord2!D35</f>
        <v>13</v>
      </c>
      <c r="G35" s="12" t="n">
        <f aca="false">table_ord2!H35</f>
        <v>4.45925192693826</v>
      </c>
      <c r="H35" s="12" t="n">
        <f aca="false">table_ord2!K35</f>
        <v>0.532805899523015</v>
      </c>
      <c r="I35" s="12" t="n">
        <f aca="false">table_ord2!I35</f>
        <v>0.00255546934689197</v>
      </c>
      <c r="J35" s="12" t="n">
        <f aca="false">table_ord2!L35</f>
        <v>0.00388790411112171</v>
      </c>
      <c r="K35" s="12" t="n">
        <f aca="false">table_ord2!O35</f>
        <v>0.529448822935054</v>
      </c>
      <c r="L35" s="12" t="str">
        <f aca="false">IF(K35&lt;=0.01,"**", IF(K35&lt;=0.05,"*","NS"))</f>
        <v>NS</v>
      </c>
      <c r="M35" s="12" t="n">
        <f aca="false">table_ord2!J35</f>
        <v>-3.37687794773539E-006</v>
      </c>
      <c r="N35" s="27" t="n">
        <f aca="false">table_ord2!M35</f>
        <v>1.62705602927599E-005</v>
      </c>
      <c r="O35" s="12" t="n">
        <f aca="false">table_ord2!P35</f>
        <v>0.840769878135457</v>
      </c>
      <c r="P35" s="12" t="str">
        <f aca="false">IF(O35&lt;=0.01,"**", IF(O35&lt;=0.05,"*","NS"))</f>
        <v>NS</v>
      </c>
      <c r="Q35" s="12" t="str">
        <f aca="false">IF(C35&lt;Ringkasan_ODR1!C35,"Q","L")</f>
        <v>L</v>
      </c>
      <c r="R35" s="12" t="str">
        <f aca="false">IF(D35&lt;Ringkasan_ODR1!D35,"Q","L")</f>
        <v>L</v>
      </c>
      <c r="S35" s="12" t="str">
        <f aca="false">IF(E35&lt;Ringkasan_ODR1!E35,"Q","L")</f>
        <v>L</v>
      </c>
      <c r="T35" s="12" t="str">
        <f aca="false">IF(M35&lt;0,"Top", "Bottom")</f>
        <v>Top</v>
      </c>
      <c r="U35" s="12" t="n">
        <f aca="false">M35</f>
        <v>-3.37687794773539E-006</v>
      </c>
      <c r="V35" s="12" t="n">
        <f aca="false">I35^2-4*M35*G35</f>
        <v>6.67638215648019E-005</v>
      </c>
      <c r="W35" s="12" t="str">
        <f aca="false">IF(AND(U35&gt;0,V35&lt;0),"Definit Positif",IF(AND(U35&gt;0,V35=0),"X1=X2",IF(AND(U35&gt;0,V35&gt;0),"X1!=X2", IF(AND(U35&lt;0,V35&lt;0),"Definit Negatif", IF(AND(U35&lt;0,V35=0),"X1=X2", IF(AND(U35&lt;0,V35&gt;0),"X1!=X2"))))))</f>
        <v>X1!=X2</v>
      </c>
      <c r="X35" s="12" t="n">
        <f aca="false">(-I35+V35^0.5)/(2*M35)</f>
        <v>-831.454953576926</v>
      </c>
      <c r="Y35" s="12" t="n">
        <f aca="false">(-I35-V35^0.5)/(2*M35)</f>
        <v>1588.20997595069</v>
      </c>
      <c r="Z35" s="12" t="n">
        <f aca="false">-I35/(2*M35)</f>
        <v>378.377511186883</v>
      </c>
      <c r="AA35" s="12" t="n">
        <f aca="false">M35*Z35^2+I35*Z35+G35</f>
        <v>4.94271799263394</v>
      </c>
      <c r="AB35" s="12" t="str">
        <f aca="false">IF(T35="Top","Maximum","Minimum")</f>
        <v>Maximum</v>
      </c>
    </row>
    <row r="36" customFormat="false" ht="12.8" hidden="false" customHeight="false" outlineLevel="0" collapsed="false">
      <c r="A36" s="0" t="n">
        <v>35</v>
      </c>
      <c r="B36" s="0" t="str">
        <f aca="false">table_ord2!B36</f>
        <v>Y52SER_STG_ALB</v>
      </c>
      <c r="C36" s="12" t="n">
        <f aca="false">table_ord2!C36</f>
        <v>0.91481725514909</v>
      </c>
      <c r="D36" s="12" t="n">
        <f aca="false">table_ord2!E36</f>
        <v>10.8456179832347</v>
      </c>
      <c r="E36" s="12" t="n">
        <f aca="false">table_ord2!F36</f>
        <v>11.2428256916339</v>
      </c>
      <c r="F36" s="13" t="n">
        <f aca="false">table_ord2!D36</f>
        <v>8</v>
      </c>
      <c r="G36" s="12" t="n">
        <f aca="false">table_ord2!H36</f>
        <v>3.2104681399622</v>
      </c>
      <c r="H36" s="12" t="n">
        <f aca="false">table_ord2!K36</f>
        <v>0.267781370467176</v>
      </c>
      <c r="I36" s="12" t="n">
        <f aca="false">table_ord2!I36</f>
        <v>0.00231370501808586</v>
      </c>
      <c r="J36" s="12" t="n">
        <f aca="false">table_ord2!L36</f>
        <v>0.00923499270031698</v>
      </c>
      <c r="K36" s="12" t="n">
        <f aca="false">table_ord2!O36</f>
        <v>0.814514789009968</v>
      </c>
      <c r="L36" s="12" t="str">
        <f aca="false">IF(K36&lt;=0.01,"**", IF(K36&lt;=0.05,"*","NS"))</f>
        <v>NS</v>
      </c>
      <c r="M36" s="12" t="n">
        <f aca="false">table_ord2!J36</f>
        <v>-3.64378141411109E-005</v>
      </c>
      <c r="N36" s="27" t="n">
        <f aca="false">table_ord2!M36</f>
        <v>7.96552514591805E-005</v>
      </c>
      <c r="O36" s="12" t="n">
        <f aca="false">table_ord2!P36</f>
        <v>0.671095704144811</v>
      </c>
      <c r="P36" s="12" t="str">
        <f aca="false">IF(O36&lt;=0.01,"**", IF(O36&lt;=0.05,"*","NS"))</f>
        <v>NS</v>
      </c>
      <c r="Q36" s="12" t="str">
        <f aca="false">IF(C36&lt;Ringkasan_ODR1!C36,"Q","L")</f>
        <v>Q</v>
      </c>
      <c r="R36" s="12" t="str">
        <f aca="false">IF(D36&lt;Ringkasan_ODR1!D36,"Q","L")</f>
        <v>Q</v>
      </c>
      <c r="S36" s="12" t="str">
        <f aca="false">IF(E36&lt;Ringkasan_ODR1!E36,"Q","L")</f>
        <v>Q</v>
      </c>
      <c r="T36" s="12" t="str">
        <f aca="false">IF(M36&lt;0,"Top", "Bottom")</f>
        <v>Top</v>
      </c>
      <c r="U36" s="12" t="n">
        <f aca="false">M36</f>
        <v>-3.64378141411109E-005</v>
      </c>
      <c r="V36" s="12" t="n">
        <f aca="false">I36^2-4*M36*G36</f>
        <v>0.000473282996470318</v>
      </c>
      <c r="W36" s="12" t="str">
        <f aca="false">IF(AND(U36&gt;0,V36&lt;0),"Definit Positif",IF(AND(U36&gt;0,V36=0),"X1=X2",IF(AND(U36&gt;0,V36&gt;0),"X1!=X2", IF(AND(U36&lt;0,V36&lt;0),"Definit Negatif", IF(AND(U36&lt;0,V36=0),"X1=X2", IF(AND(U36&lt;0,V36&gt;0),"X1!=X2"))))))</f>
        <v>X1!=X2</v>
      </c>
      <c r="X36" s="12" t="n">
        <f aca="false">(-I36+V36^0.5)/(2*M36)</f>
        <v>-266.774554594302</v>
      </c>
      <c r="Y36" s="12" t="n">
        <f aca="false">(-I36-V36^0.5)/(2*M36)</f>
        <v>330.271915032162</v>
      </c>
      <c r="Z36" s="12" t="n">
        <f aca="false">-I36/(2*M36)</f>
        <v>31.7486802189299</v>
      </c>
      <c r="AA36" s="12" t="n">
        <f aca="false">M36*Z36^2+I36*Z36+G36</f>
        <v>3.24719668033227</v>
      </c>
      <c r="AB36" s="12" t="str">
        <f aca="false">IF(T36="Top","Maximum","Minimum")</f>
        <v>Maximum</v>
      </c>
    </row>
    <row r="37" customFormat="false" ht="12.8" hidden="false" customHeight="false" outlineLevel="0" collapsed="false">
      <c r="A37" s="0" t="n">
        <v>36</v>
      </c>
      <c r="B37" s="0" t="str">
        <f aca="false">table_ord2!B37</f>
        <v>Y53SER_STG_GLB</v>
      </c>
      <c r="C37" s="12" t="n">
        <f aca="false">table_ord2!C37</f>
        <v>0.932913144389797</v>
      </c>
      <c r="D37" s="12" t="n">
        <f aca="false">table_ord2!E37</f>
        <v>14.6564314093785</v>
      </c>
      <c r="E37" s="12" t="n">
        <f aca="false">table_ord2!F37</f>
        <v>15.0536391177777</v>
      </c>
      <c r="F37" s="13" t="n">
        <f aca="false">table_ord2!D37</f>
        <v>8</v>
      </c>
      <c r="G37" s="12" t="n">
        <f aca="false">table_ord2!H37</f>
        <v>1.68171394689372</v>
      </c>
      <c r="H37" s="12" t="n">
        <f aca="false">table_ord2!K37</f>
        <v>0.667740690851065</v>
      </c>
      <c r="I37" s="12" t="n">
        <f aca="false">table_ord2!I37</f>
        <v>0.00533754057905462</v>
      </c>
      <c r="J37" s="12" t="n">
        <f aca="false">table_ord2!L37</f>
        <v>0.00940556039474258</v>
      </c>
      <c r="K37" s="12" t="n">
        <f aca="false">table_ord2!O37</f>
        <v>0.600717400208748</v>
      </c>
      <c r="L37" s="12" t="str">
        <f aca="false">IF(K37&lt;=0.01,"**", IF(K37&lt;=0.05,"*","NS"))</f>
        <v>NS</v>
      </c>
      <c r="M37" s="12" t="n">
        <f aca="false">table_ord2!J37</f>
        <v>3.49460619912688E-006</v>
      </c>
      <c r="N37" s="27" t="n">
        <f aca="false">table_ord2!M37</f>
        <v>7.97198393115474E-005</v>
      </c>
      <c r="O37" s="12" t="n">
        <f aca="false">table_ord2!P37</f>
        <v>0.967136086276097</v>
      </c>
      <c r="P37" s="12" t="str">
        <f aca="false">IF(O37&lt;=0.01,"**", IF(O37&lt;=0.05,"*","NS"))</f>
        <v>NS</v>
      </c>
      <c r="Q37" s="12" t="str">
        <f aca="false">IF(C37&lt;Ringkasan_ODR1!C37,"Q","L")</f>
        <v>L</v>
      </c>
      <c r="R37" s="12" t="str">
        <f aca="false">IF(D37&lt;Ringkasan_ODR1!D37,"Q","L")</f>
        <v>L</v>
      </c>
      <c r="S37" s="12" t="str">
        <f aca="false">IF(E37&lt;Ringkasan_ODR1!E37,"Q","L")</f>
        <v>L</v>
      </c>
      <c r="T37" s="12" t="str">
        <f aca="false">IF(M37&lt;0,"Top", "Bottom")</f>
        <v>Bottom</v>
      </c>
      <c r="U37" s="12" t="n">
        <f aca="false">M37</f>
        <v>3.49460619912688E-006</v>
      </c>
      <c r="V37" s="12" t="n">
        <f aca="false">I37^2-4*M37*G37</f>
        <v>4.98162749716302E-006</v>
      </c>
      <c r="W37" s="12" t="str">
        <f aca="false">IF(AND(U37&gt;0,V37&lt;0),"Definit Positif",IF(AND(U37&gt;0,V37=0),"X1=X2",IF(AND(U37&gt;0,V37&gt;0),"X1!=X2", IF(AND(U37&lt;0,V37&lt;0),"Definit Negatif", IF(AND(U37&lt;0,V37=0),"X1=X2", IF(AND(U37&lt;0,V37&gt;0),"X1!=X2"))))))</f>
        <v>X1!=X2</v>
      </c>
      <c r="X37" s="12" t="n">
        <f aca="false">(-I37+V37^0.5)/(2*M37)</f>
        <v>-444.339708393661</v>
      </c>
      <c r="Y37" s="12" t="n">
        <f aca="false">(-I37-V37^0.5)/(2*M37)</f>
        <v>-1083.02568699429</v>
      </c>
      <c r="Z37" s="12" t="n">
        <f aca="false">-I37/(2*M37)</f>
        <v>-763.682697693977</v>
      </c>
      <c r="AA37" s="12" t="n">
        <f aca="false">M37*Z37^2+I37*Z37+G37</f>
        <v>-0.356379747338031</v>
      </c>
      <c r="AB37" s="12" t="str">
        <f aca="false">IF(T37="Top","Maximum","Minimum")</f>
        <v>Minimum</v>
      </c>
    </row>
    <row r="38" customFormat="false" ht="12.8" hidden="false" customHeight="false" outlineLevel="0" collapsed="false">
      <c r="A38" s="0" t="n">
        <v>37</v>
      </c>
      <c r="B38" s="0" t="str">
        <f aca="false">table_ord2!B38</f>
        <v>Y54SER_STG_ALB__GLB</v>
      </c>
      <c r="C38" s="12" t="n">
        <f aca="false">table_ord2!C38</f>
        <v>0.930450295007632</v>
      </c>
      <c r="D38" s="12" t="n">
        <f aca="false">table_ord2!E38</f>
        <v>12.9487594160213</v>
      </c>
      <c r="E38" s="12" t="n">
        <f aca="false">table_ord2!F38</f>
        <v>13.3459671244205</v>
      </c>
      <c r="F38" s="13" t="n">
        <f aca="false">table_ord2!D38</f>
        <v>8</v>
      </c>
      <c r="G38" s="12" t="n">
        <f aca="false">table_ord2!H38</f>
        <v>2.61097875889815</v>
      </c>
      <c r="H38" s="12" t="n">
        <f aca="false">table_ord2!K38</f>
        <v>1.232071301831</v>
      </c>
      <c r="I38" s="12" t="n">
        <f aca="false">table_ord2!I38</f>
        <v>-0.025373686998916</v>
      </c>
      <c r="J38" s="12" t="n">
        <f aca="false">table_ord2!L38</f>
        <v>0.00665436892758801</v>
      </c>
      <c r="K38" s="12" t="n">
        <f aca="false">table_ord2!O38</f>
        <v>0.0188900025513261</v>
      </c>
      <c r="L38" s="12" t="str">
        <f aca="false">IF(K38&lt;=0.01,"**", IF(K38&lt;=0.05,"*","NS"))</f>
        <v>*</v>
      </c>
      <c r="M38" s="12" t="n">
        <f aca="false">table_ord2!J38</f>
        <v>7.20563344522975E-005</v>
      </c>
      <c r="N38" s="27" t="n">
        <f aca="false">table_ord2!M38</f>
        <v>5.62470805407171E-005</v>
      </c>
      <c r="O38" s="12" t="n">
        <f aca="false">table_ord2!P38</f>
        <v>0.269398934355182</v>
      </c>
      <c r="P38" s="12" t="str">
        <f aca="false">IF(O38&lt;=0.01,"**", IF(O38&lt;=0.05,"*","NS"))</f>
        <v>NS</v>
      </c>
      <c r="Q38" s="12" t="str">
        <f aca="false">IF(C38&lt;Ringkasan_ODR1!C38,"Q","L")</f>
        <v>Q</v>
      </c>
      <c r="R38" s="12" t="str">
        <f aca="false">IF(D38&lt;Ringkasan_ODR1!D38,"Q","L")</f>
        <v>L</v>
      </c>
      <c r="S38" s="12" t="str">
        <f aca="false">IF(E38&lt;Ringkasan_ODR1!E38,"Q","L")</f>
        <v>L</v>
      </c>
      <c r="T38" s="12" t="str">
        <f aca="false">IF(M38&lt;0,"Top", "Bottom")</f>
        <v>Bottom</v>
      </c>
      <c r="U38" s="12" t="n">
        <f aca="false">M38</f>
        <v>7.20563344522975E-005</v>
      </c>
      <c r="V38" s="12" t="n">
        <f aca="false">I38^2-4*M38*G38</f>
        <v>-0.00010872624287708</v>
      </c>
      <c r="W38" s="12" t="str">
        <f aca="false">IF(AND(U38&gt;0,V38&lt;0),"Definit Positif",IF(AND(U38&gt;0,V38=0),"X1=X2",IF(AND(U38&gt;0,V38&gt;0),"X1!=X2", IF(AND(U38&lt;0,V38&lt;0),"Definit Negatif", IF(AND(U38&lt;0,V38=0),"X1=X2", IF(AND(U38&lt;0,V38&gt;0),"X1!=X2"))))))</f>
        <v>Definit Positif</v>
      </c>
      <c r="X38" s="12" t="e">
        <f aca="false">(-I38+V38^0.5)/(2*M38)</f>
        <v>#NUM!</v>
      </c>
      <c r="Y38" s="12" t="e">
        <f aca="false">(-I38-V38^0.5)/(2*M38)</f>
        <v>#NUM!</v>
      </c>
      <c r="Z38" s="12" t="n">
        <f aca="false">-I38/(2*M38)</f>
        <v>176.068399758205</v>
      </c>
      <c r="AA38" s="12" t="n">
        <f aca="false">M38*Z38^2+I38*Z38+G38</f>
        <v>0.3772265259658</v>
      </c>
      <c r="AB38" s="12" t="str">
        <f aca="false">IF(T38="Top","Maximum","Minimum")</f>
        <v>Minimum</v>
      </c>
    </row>
    <row r="39" customFormat="false" ht="12.8" hidden="false" customHeight="false" outlineLevel="0" collapsed="false">
      <c r="A39" s="0" t="n">
        <v>38</v>
      </c>
      <c r="B39" s="0" t="str">
        <f aca="false">table_ord2!B39</f>
        <v>Y55SER_STG_CLS</v>
      </c>
      <c r="C39" s="12" t="n">
        <f aca="false">table_ord2!C39</f>
        <v>1.20867398075442</v>
      </c>
      <c r="D39" s="12" t="n">
        <f aca="false">table_ord2!E39</f>
        <v>105.73107069835</v>
      </c>
      <c r="E39" s="12" t="n">
        <f aca="false">table_ord2!F39</f>
        <v>108.555817485658</v>
      </c>
      <c r="F39" s="13" t="n">
        <f aca="false">table_ord2!D39</f>
        <v>13</v>
      </c>
      <c r="G39" s="12" t="n">
        <f aca="false">table_ord2!H39</f>
        <v>123.494247815873</v>
      </c>
      <c r="H39" s="12" t="n">
        <f aca="false">table_ord2!K39</f>
        <v>4.46143141105725</v>
      </c>
      <c r="I39" s="12" t="n">
        <f aca="false">table_ord2!I39</f>
        <v>-0.228376119601098</v>
      </c>
      <c r="J39" s="12" t="n">
        <f aca="false">table_ord2!L39</f>
        <v>0.11082990287899</v>
      </c>
      <c r="K39" s="12" t="n">
        <f aca="false">table_ord2!O39</f>
        <v>0.0732916369291009</v>
      </c>
      <c r="L39" s="12" t="str">
        <f aca="false">IF(K39&lt;=0.01,"**", IF(K39&lt;=0.05,"*","NS"))</f>
        <v>NS</v>
      </c>
      <c r="M39" s="12" t="n">
        <f aca="false">table_ord2!J39</f>
        <v>0.000679224917704145</v>
      </c>
      <c r="N39" s="27" t="n">
        <f aca="false">table_ord2!M39</f>
        <v>0.000496947944870265</v>
      </c>
      <c r="O39" s="12" t="n">
        <f aca="false">table_ord2!P39</f>
        <v>0.208862588945604</v>
      </c>
      <c r="P39" s="12" t="str">
        <f aca="false">IF(O39&lt;=0.01,"**", IF(O39&lt;=0.05,"*","NS"))</f>
        <v>NS</v>
      </c>
      <c r="Q39" s="12" t="str">
        <f aca="false">IF(C39&lt;Ringkasan_ODR1!C39,"Q","L")</f>
        <v>L</v>
      </c>
      <c r="R39" s="12" t="str">
        <f aca="false">IF(D39&lt;Ringkasan_ODR1!D39,"Q","L")</f>
        <v>L</v>
      </c>
      <c r="S39" s="12" t="str">
        <f aca="false">IF(E39&lt;Ringkasan_ODR1!E39,"Q","L")</f>
        <v>L</v>
      </c>
      <c r="T39" s="12" t="str">
        <f aca="false">IF(M39&lt;0,"Top", "Bottom")</f>
        <v>Bottom</v>
      </c>
      <c r="U39" s="12" t="n">
        <f aca="false">M39</f>
        <v>0.000679224917704145</v>
      </c>
      <c r="V39" s="12" t="n">
        <f aca="false">I39^2-4*M39*G39</f>
        <v>-0.283365829234631</v>
      </c>
      <c r="W39" s="12" t="str">
        <f aca="false">IF(AND(U39&gt;0,V39&lt;0),"Definit Positif",IF(AND(U39&gt;0,V39=0),"X1=X2",IF(AND(U39&gt;0,V39&gt;0),"X1!=X2", IF(AND(U39&lt;0,V39&lt;0),"Definit Negatif", IF(AND(U39&lt;0,V39=0),"X1=X2", IF(AND(U39&lt;0,V39&gt;0),"X1!=X2"))))))</f>
        <v>Definit Positif</v>
      </c>
      <c r="X39" s="12" t="e">
        <f aca="false">(-I39+V39^0.5)/(2*M39)</f>
        <v>#NUM!</v>
      </c>
      <c r="Y39" s="12" t="e">
        <f aca="false">(-I39-V39^0.5)/(2*M39)</f>
        <v>#NUM!</v>
      </c>
      <c r="Z39" s="12" t="n">
        <f aca="false">-I39/(2*M39)</f>
        <v>168.115239627129</v>
      </c>
      <c r="AA39" s="12" t="n">
        <f aca="false">M39*Z39^2+I39*Z39+G39</f>
        <v>104.297494779947</v>
      </c>
      <c r="AB39" s="12" t="str">
        <f aca="false">IF(T39="Top","Maximum","Minimum")</f>
        <v>Minimum</v>
      </c>
    </row>
    <row r="40" customFormat="false" ht="12.8" hidden="false" customHeight="false" outlineLevel="0" collapsed="false">
      <c r="A40" s="0" t="n">
        <v>39</v>
      </c>
      <c r="B40" s="0" t="str">
        <f aca="false">table_ord2!B40</f>
        <v>Y56SER_STG_TLP</v>
      </c>
      <c r="C40" s="12" t="n">
        <f aca="false">table_ord2!C40</f>
        <v>0.948683298050516</v>
      </c>
      <c r="D40" s="12" t="n">
        <f aca="false">table_ord2!E40</f>
        <v>35.0213855254728</v>
      </c>
      <c r="E40" s="12" t="n">
        <f aca="false">table_ord2!F40</f>
        <v>31.9528573310722</v>
      </c>
      <c r="F40" s="13" t="n">
        <f aca="false">table_ord2!D40</f>
        <v>4</v>
      </c>
      <c r="G40" s="12" t="n">
        <f aca="false">table_ord2!H40</f>
        <v>1039.7295</v>
      </c>
      <c r="H40" s="12" t="n">
        <f aca="false">table_ord2!K40</f>
        <v>10.7643009440631</v>
      </c>
      <c r="I40" s="12" t="n">
        <f aca="false">table_ord2!I40</f>
        <v>17.0789999999997</v>
      </c>
      <c r="J40" s="12" t="n">
        <f aca="false">table_ord2!L40</f>
        <v>34.5730000000001</v>
      </c>
      <c r="K40" s="12" t="n">
        <f aca="false">table_ord2!O40</f>
        <v>0.707896785174986</v>
      </c>
      <c r="L40" s="12" t="str">
        <f aca="false">IF(K40&lt;=0.01,"**", IF(K40&lt;=0.05,"*","NS"))</f>
        <v>NS</v>
      </c>
      <c r="M40" s="12" t="n">
        <f aca="false">table_ord2!J40</f>
        <v>1.13000000000002</v>
      </c>
      <c r="N40" s="27" t="n">
        <f aca="false">table_ord2!M40</f>
        <v>22.087879481743</v>
      </c>
      <c r="O40" s="12" t="n">
        <f aca="false">table_ord2!P40</f>
        <v>0.967459360575978</v>
      </c>
      <c r="P40" s="12" t="str">
        <f aca="false">IF(O40&lt;=0.01,"**", IF(O40&lt;=0.05,"*","NS"))</f>
        <v>NS</v>
      </c>
      <c r="Q40" s="12" t="str">
        <f aca="false">IF(C40&lt;Ringkasan_ODR1!C40,"Q","L")</f>
        <v>Q</v>
      </c>
      <c r="R40" s="12" t="str">
        <f aca="false">IF(D40&lt;Ringkasan_ODR1!D40,"Q","L")</f>
        <v>Q</v>
      </c>
      <c r="S40" s="12" t="str">
        <f aca="false">IF(E40&lt;Ringkasan_ODR1!E40,"Q","L")</f>
        <v>Q</v>
      </c>
      <c r="T40" s="12" t="str">
        <f aca="false">IF(M40&lt;0,"Top", "Bottom")</f>
        <v>Bottom</v>
      </c>
      <c r="U40" s="12" t="n">
        <f aca="false">M40</f>
        <v>1.13000000000002</v>
      </c>
      <c r="V40" s="12" t="n">
        <f aca="false">I40^2-4*M40*G40</f>
        <v>-4407.88509900009</v>
      </c>
      <c r="W40" s="12" t="str">
        <f aca="false">IF(AND(U40&gt;0,V40&lt;0),"Definit Positif",IF(AND(U40&gt;0,V40=0),"X1=X2",IF(AND(U40&gt;0,V40&gt;0),"X1!=X2", IF(AND(U40&lt;0,V40&lt;0),"Definit Negatif", IF(AND(U40&lt;0,V40=0),"X1=X2", IF(AND(U40&lt;0,V40&gt;0),"X1!=X2"))))))</f>
        <v>Definit Positif</v>
      </c>
      <c r="X40" s="12" t="e">
        <f aca="false">(-I40+V40^0.5)/(2*M40)</f>
        <v>#NUM!</v>
      </c>
      <c r="Y40" s="12" t="e">
        <f aca="false">(-I40-V40^0.5)/(2*M40)</f>
        <v>#NUM!</v>
      </c>
      <c r="Z40" s="12" t="n">
        <f aca="false">-I40/(2*M40)</f>
        <v>-7.55707964601743</v>
      </c>
      <c r="AA40" s="12" t="n">
        <f aca="false">M40*Z40^2+I40*Z40+G40</f>
        <v>975.195818362835</v>
      </c>
      <c r="AB40" s="12" t="str">
        <f aca="false">IF(T40="Top","Maximum","Minimum")</f>
        <v>Minimum</v>
      </c>
    </row>
    <row r="41" customFormat="false" ht="12.8" hidden="false" customHeight="false" outlineLevel="0" collapsed="false">
      <c r="A41" s="0" t="n">
        <v>40</v>
      </c>
      <c r="B41" s="0" t="str">
        <f aca="false">table_ord2!B41</f>
        <v>Y57SER_STG_TAG</v>
      </c>
      <c r="C41" s="12" t="n">
        <f aca="false">table_ord2!C41</f>
        <v>0.994370309953693</v>
      </c>
      <c r="D41" s="12" t="n">
        <f aca="false">table_ord2!E41</f>
        <v>68.9667175092013</v>
      </c>
      <c r="E41" s="12" t="n">
        <f aca="false">table_ord2!F41</f>
        <v>69.9528403958824</v>
      </c>
      <c r="F41" s="13" t="n">
        <f aca="false">table_ord2!D41</f>
        <v>9</v>
      </c>
      <c r="G41" s="12" t="n">
        <f aca="false">table_ord2!H41</f>
        <v>87.9967281960957</v>
      </c>
      <c r="H41" s="12" t="n">
        <f aca="false">table_ord2!K41</f>
        <v>42.6595378718042</v>
      </c>
      <c r="I41" s="12" t="n">
        <f aca="false">table_ord2!I41</f>
        <v>0.00713046433134937</v>
      </c>
      <c r="J41" s="12" t="n">
        <f aca="false">table_ord2!L41</f>
        <v>0.045166438488184</v>
      </c>
      <c r="K41" s="12" t="n">
        <f aca="false">table_ord2!O41</f>
        <v>0.880736228357922</v>
      </c>
      <c r="L41" s="12" t="str">
        <f aca="false">IF(K41&lt;=0.01,"**", IF(K41&lt;=0.05,"*","NS"))</f>
        <v>NS</v>
      </c>
      <c r="M41" s="12" t="n">
        <f aca="false">table_ord2!J41</f>
        <v>-0.000317853150674729</v>
      </c>
      <c r="N41" s="27" t="n">
        <f aca="false">table_ord2!M41</f>
        <v>0.000188320377413978</v>
      </c>
      <c r="O41" s="12" t="n">
        <f aca="false">table_ord2!P41</f>
        <v>0.152246423739192</v>
      </c>
      <c r="P41" s="12" t="str">
        <f aca="false">IF(O41&lt;=0.01,"**", IF(O41&lt;=0.05,"*","NS"))</f>
        <v>NS</v>
      </c>
      <c r="Q41" s="12" t="str">
        <f aca="false">IF(C41&lt;Ringkasan_ODR1!C41,"Q","L")</f>
        <v>L</v>
      </c>
      <c r="R41" s="12" t="str">
        <f aca="false">IF(D41&lt;Ringkasan_ODR1!D41,"Q","L")</f>
        <v>L</v>
      </c>
      <c r="S41" s="12" t="str">
        <f aca="false">IF(E41&lt;Ringkasan_ODR1!E41,"Q","L")</f>
        <v>L</v>
      </c>
      <c r="T41" s="12" t="str">
        <f aca="false">IF(M41&lt;0,"Top", "Bottom")</f>
        <v>Top</v>
      </c>
      <c r="U41" s="12" t="n">
        <f aca="false">M41</f>
        <v>-0.000317853150674729</v>
      </c>
      <c r="V41" s="12" t="n">
        <f aca="false">I41^2-4*M41*G41</f>
        <v>0.111930992746368</v>
      </c>
      <c r="W41" s="12" t="str">
        <f aca="false">IF(AND(U41&gt;0,V41&lt;0),"Definit Positif",IF(AND(U41&gt;0,V41=0),"X1=X2",IF(AND(U41&gt;0,V41&gt;0),"X1!=X2", IF(AND(U41&lt;0,V41&lt;0),"Definit Negatif", IF(AND(U41&lt;0,V41=0),"X1=X2", IF(AND(U41&lt;0,V41&gt;0),"X1!=X2"))))))</f>
        <v>X1!=X2</v>
      </c>
      <c r="X41" s="12" t="n">
        <f aca="false">(-I41+V41^0.5)/(2*M41)</f>
        <v>-515.065574144511</v>
      </c>
      <c r="Y41" s="12" t="n">
        <f aca="false">(-I41-V41^0.5)/(2*M41)</f>
        <v>537.498777390139</v>
      </c>
      <c r="Z41" s="12" t="n">
        <f aca="false">-I41/(2*M41)</f>
        <v>11.2166016228139</v>
      </c>
      <c r="AA41" s="12" t="n">
        <f aca="false">M41*Z41^2+I41*Z41+G41</f>
        <v>88.0367179849909</v>
      </c>
      <c r="AB41" s="12" t="str">
        <f aca="false">IF(T41="Top","Maximum","Minimum")</f>
        <v>Maximum</v>
      </c>
    </row>
    <row r="42" customFormat="false" ht="12.8" hidden="false" customHeight="false" outlineLevel="0" collapsed="false">
      <c r="A42" s="0" t="n">
        <v>41</v>
      </c>
      <c r="B42" s="0" t="str">
        <f aca="false">table_ord2!B42</f>
        <v>Y58SER_STG_CRT</v>
      </c>
      <c r="C42" s="12" t="n">
        <f aca="false">table_ord2!C42</f>
        <v>0.942035334966545</v>
      </c>
      <c r="D42" s="12" t="n">
        <f aca="false">table_ord2!E42</f>
        <v>-15.1884135984754</v>
      </c>
      <c r="E42" s="12" t="n">
        <f aca="false">table_ord2!F42</f>
        <v>-18.256941792876</v>
      </c>
      <c r="F42" s="13" t="n">
        <f aca="false">table_ord2!D42</f>
        <v>4</v>
      </c>
      <c r="G42" s="12" t="n">
        <f aca="false">table_ord2!H42</f>
        <v>0.32885897126298</v>
      </c>
      <c r="H42" s="12" t="n">
        <f aca="false">table_ord2!K42</f>
        <v>0.020736608123546</v>
      </c>
      <c r="I42" s="12" t="n">
        <f aca="false">table_ord2!I42</f>
        <v>0.000275738549464706</v>
      </c>
      <c r="J42" s="12" t="n">
        <f aca="false">table_ord2!L42</f>
        <v>0.000795235091967509</v>
      </c>
      <c r="K42" s="12" t="n">
        <f aca="false">table_ord2!O42</f>
        <v>0.787517825404593</v>
      </c>
      <c r="L42" s="12" t="str">
        <f aca="false">IF(K42&lt;=0.01,"**", IF(K42&lt;=0.05,"*","NS"))</f>
        <v>NS</v>
      </c>
      <c r="M42" s="12" t="n">
        <f aca="false">table_ord2!J42</f>
        <v>-1.19133864605976E-006</v>
      </c>
      <c r="N42" s="27" t="n">
        <f aca="false">table_ord2!M42</f>
        <v>6.71819529797938E-006</v>
      </c>
      <c r="O42" s="12" t="n">
        <f aca="false">table_ord2!P42</f>
        <v>0.888269609113651</v>
      </c>
      <c r="P42" s="12" t="str">
        <f aca="false">IF(O42&lt;=0.01,"**", IF(O42&lt;=0.05,"*","NS"))</f>
        <v>NS</v>
      </c>
      <c r="Q42" s="12" t="str">
        <f aca="false">IF(C42&lt;Ringkasan_ODR1!C42,"Q","L")</f>
        <v>L</v>
      </c>
      <c r="R42" s="12" t="str">
        <f aca="false">IF(D42&lt;Ringkasan_ODR1!D42,"Q","L")</f>
        <v>Q</v>
      </c>
      <c r="S42" s="12" t="str">
        <f aca="false">IF(E42&lt;Ringkasan_ODR1!E42,"Q","L")</f>
        <v>Q</v>
      </c>
      <c r="T42" s="12" t="str">
        <f aca="false">IF(M42&lt;0,"Top", "Bottom")</f>
        <v>Top</v>
      </c>
      <c r="U42" s="12" t="n">
        <f aca="false">M42</f>
        <v>-1.19133864605976E-006</v>
      </c>
      <c r="V42" s="12" t="n">
        <f aca="false">I42^2-4*M42*G42</f>
        <v>1.64316135393708E-006</v>
      </c>
      <c r="W42" s="12" t="str">
        <f aca="false">IF(AND(U42&gt;0,V42&lt;0),"Definit Positif",IF(AND(U42&gt;0,V42=0),"X1=X2",IF(AND(U42&gt;0,V42&gt;0),"X1!=X2", IF(AND(U42&lt;0,V42&lt;0),"Definit Negatif", IF(AND(U42&lt;0,V42=0),"X1=X2", IF(AND(U42&lt;0,V42&gt;0),"X1!=X2"))))))</f>
        <v>X1!=X2</v>
      </c>
      <c r="X42" s="12" t="n">
        <f aca="false">(-I42+V42^0.5)/(2*M42)</f>
        <v>-422.264487279888</v>
      </c>
      <c r="Y42" s="12" t="n">
        <f aca="false">(-I42-V42^0.5)/(2*M42)</f>
        <v>653.717189982588</v>
      </c>
      <c r="Z42" s="12" t="n">
        <f aca="false">-I42/(2*M42)</f>
        <v>115.72635135135</v>
      </c>
      <c r="AA42" s="12" t="n">
        <f aca="false">M42*Z42^2+I42*Z42+G42</f>
        <v>0.344814079391212</v>
      </c>
      <c r="AB42" s="12" t="str">
        <f aca="false">IF(T42="Top","Maximum","Minimum")</f>
        <v>Maximum</v>
      </c>
    </row>
    <row r="43" customFormat="false" ht="12.8" hidden="false" customHeight="false" outlineLevel="0" collapsed="false">
      <c r="A43" s="0" t="n">
        <v>42</v>
      </c>
      <c r="B43" s="0" t="str">
        <f aca="false">table_ord2!B43</f>
        <v>Y59SER_STG_URC</v>
      </c>
      <c r="C43" s="12" t="n">
        <f aca="false">table_ord2!C43</f>
        <v>0.942035334966542</v>
      </c>
      <c r="D43" s="12" t="n">
        <f aca="false">table_ord2!E43</f>
        <v>16.631218280129</v>
      </c>
      <c r="E43" s="12" t="n">
        <f aca="false">table_ord2!F43</f>
        <v>13.5626900857284</v>
      </c>
      <c r="F43" s="13" t="n">
        <f aca="false">table_ord2!D43</f>
        <v>4</v>
      </c>
      <c r="G43" s="12" t="n">
        <f aca="false">table_ord2!H43</f>
        <v>9.35090920067616</v>
      </c>
      <c r="H43" s="12" t="n">
        <f aca="false">table_ord2!K43</f>
        <v>1.10693989020459</v>
      </c>
      <c r="I43" s="12" t="n">
        <f aca="false">table_ord2!I43</f>
        <v>0.0215268453674636</v>
      </c>
      <c r="J43" s="12" t="n">
        <f aca="false">table_ord2!L43</f>
        <v>0.04245040657598</v>
      </c>
      <c r="K43" s="12" t="n">
        <f aca="false">table_ord2!O43</f>
        <v>0.701224130291264</v>
      </c>
      <c r="L43" s="12" t="str">
        <f aca="false">IF(K43&lt;=0.01,"**", IF(K43&lt;=0.05,"*","NS"))</f>
        <v>NS</v>
      </c>
      <c r="M43" s="12" t="n">
        <f aca="false">table_ord2!J43</f>
        <v>-0.000456246478306367</v>
      </c>
      <c r="N43" s="27" t="n">
        <f aca="false">table_ord2!M43</f>
        <v>0.000358623663287376</v>
      </c>
      <c r="O43" s="12" t="n">
        <f aca="false">table_ord2!P43</f>
        <v>0.424093647032668</v>
      </c>
      <c r="P43" s="12" t="str">
        <f aca="false">IF(O43&lt;=0.01,"**", IF(O43&lt;=0.05,"*","NS"))</f>
        <v>NS</v>
      </c>
      <c r="Q43" s="12" t="str">
        <f aca="false">IF(C43&lt;Ringkasan_ODR1!C43,"Q","L")</f>
        <v>L</v>
      </c>
      <c r="R43" s="12" t="str">
        <f aca="false">IF(D43&lt;Ringkasan_ODR1!D43,"Q","L")</f>
        <v>L</v>
      </c>
      <c r="S43" s="12" t="str">
        <f aca="false">IF(E43&lt;Ringkasan_ODR1!E43,"Q","L")</f>
        <v>L</v>
      </c>
      <c r="T43" s="12" t="str">
        <f aca="false">IF(M43&lt;0,"Top", "Bottom")</f>
        <v>Top</v>
      </c>
      <c r="U43" s="12" t="n">
        <f aca="false">M43</f>
        <v>-0.000456246478306367</v>
      </c>
      <c r="V43" s="12" t="n">
        <f aca="false">I43^2-4*M43*G43</f>
        <v>0.0175286826385591</v>
      </c>
      <c r="W43" s="12" t="str">
        <f aca="false">IF(AND(U43&gt;0,V43&lt;0),"Definit Positif",IF(AND(U43&gt;0,V43=0),"X1=X2",IF(AND(U43&gt;0,V43&gt;0),"X1!=X2", IF(AND(U43&lt;0,V43&lt;0),"Definit Negatif", IF(AND(U43&lt;0,V43=0),"X1=X2", IF(AND(U43&lt;0,V43&gt;0),"X1!=X2"))))))</f>
        <v>X1!=X2</v>
      </c>
      <c r="X43" s="12" t="n">
        <f aca="false">(-I43+V43^0.5)/(2*M43)</f>
        <v>-121.501306044133</v>
      </c>
      <c r="Y43" s="12" t="n">
        <f aca="false">(-I43-V43^0.5)/(2*M43)</f>
        <v>168.683797068225</v>
      </c>
      <c r="Z43" s="12" t="n">
        <f aca="false">-I43/(2*M43)</f>
        <v>23.5912455120458</v>
      </c>
      <c r="AA43" s="12" t="n">
        <f aca="false">M43*Z43^2+I43*Z43+G43</f>
        <v>9.604831747758</v>
      </c>
      <c r="AB43" s="12" t="str">
        <f aca="false">IF(T43="Top","Maximum","Minimum")</f>
        <v>Maximum</v>
      </c>
    </row>
    <row r="44" customFormat="false" ht="12.8" hidden="false" customHeight="false" outlineLevel="0" collapsed="false">
      <c r="A44" s="0" t="n">
        <v>43</v>
      </c>
      <c r="B44" s="0" t="str">
        <f aca="false">table_ord2!B44</f>
        <v>Y60SER_FNS_TLPr</v>
      </c>
      <c r="C44" s="12" t="n">
        <f aca="false">table_ord2!C44</f>
        <v>1.36324134278958</v>
      </c>
      <c r="D44" s="12" t="n">
        <f aca="false">table_ord2!E44</f>
        <v>101.140714426068</v>
      </c>
      <c r="E44" s="12" t="n">
        <f aca="false">table_ord2!F44</f>
        <v>105.592573215548</v>
      </c>
      <c r="F44" s="13" t="n">
        <f aca="false">table_ord2!D44</f>
        <v>18</v>
      </c>
      <c r="G44" s="12" t="n">
        <f aca="false">table_ord2!H44</f>
        <v>17.6510989212916</v>
      </c>
      <c r="H44" s="12" t="n">
        <f aca="false">table_ord2!K44</f>
        <v>13.4945521882567</v>
      </c>
      <c r="I44" s="12" t="n">
        <f aca="false">table_ord2!I44</f>
        <v>0.00483414921932948</v>
      </c>
      <c r="J44" s="12" t="n">
        <f aca="false">table_ord2!L44</f>
        <v>0.0123831720394874</v>
      </c>
      <c r="K44" s="12" t="n">
        <f aca="false">table_ord2!O44</f>
        <v>0.703708986337355</v>
      </c>
      <c r="L44" s="12" t="str">
        <f aca="false">IF(K44&lt;=0.01,"**", IF(K44&lt;=0.05,"*","NS"))</f>
        <v>NS</v>
      </c>
      <c r="M44" s="12" t="n">
        <f aca="false">table_ord2!J44</f>
        <v>-4.3336707552831E-005</v>
      </c>
      <c r="N44" s="27" t="n">
        <f aca="false">table_ord2!M44</f>
        <v>5.52090748082216E-005</v>
      </c>
      <c r="O44" s="12" t="n">
        <f aca="false">table_ord2!P44</f>
        <v>0.449054987411008</v>
      </c>
      <c r="P44" s="12" t="str">
        <f aca="false">IF(O44&lt;=0.01,"**", IF(O44&lt;=0.05,"*","NS"))</f>
        <v>NS</v>
      </c>
      <c r="Q44" s="12" t="str">
        <f aca="false">IF(C44&lt;Ringkasan_ODR1!C44,"Q","L")</f>
        <v>L</v>
      </c>
      <c r="R44" s="12" t="str">
        <f aca="false">IF(D44&lt;Ringkasan_ODR1!D44,"Q","L")</f>
        <v>L</v>
      </c>
      <c r="S44" s="12" t="str">
        <f aca="false">IF(E44&lt;Ringkasan_ODR1!E44,"Q","L")</f>
        <v>L</v>
      </c>
      <c r="T44" s="12" t="str">
        <f aca="false">IF(M44&lt;0,"Top", "Bottom")</f>
        <v>Top</v>
      </c>
      <c r="U44" s="12" t="n">
        <f aca="false">M44</f>
        <v>-4.3336707552831E-005</v>
      </c>
      <c r="V44" s="12" t="n">
        <f aca="false">I44^2-4*M44*G44</f>
        <v>0.00308313104642716</v>
      </c>
      <c r="W44" s="12" t="str">
        <f aca="false">IF(AND(U44&gt;0,V44&lt;0),"Definit Positif",IF(AND(U44&gt;0,V44=0),"X1=X2",IF(AND(U44&gt;0,V44&gt;0),"X1!=X2", IF(AND(U44&lt;0,V44&lt;0),"Definit Negatif", IF(AND(U44&lt;0,V44=0),"X1=X2", IF(AND(U44&lt;0,V44&gt;0),"X1!=X2"))))))</f>
        <v>X1!=X2</v>
      </c>
      <c r="X44" s="12" t="n">
        <f aca="false">(-I44+V44^0.5)/(2*M44)</f>
        <v>-584.859844575475</v>
      </c>
      <c r="Y44" s="12" t="n">
        <f aca="false">(-I44-V44^0.5)/(2*M44)</f>
        <v>696.408448341376</v>
      </c>
      <c r="Z44" s="12" t="n">
        <f aca="false">-I44/(2*M44)</f>
        <v>55.7743018829506</v>
      </c>
      <c r="AA44" s="12" t="n">
        <f aca="false">M44*Z44^2+I44*Z44+G44</f>
        <v>17.7859095702447</v>
      </c>
      <c r="AB44" s="12" t="str">
        <f aca="false">IF(T44="Top","Maximum","Minimum")</f>
        <v>Maximum</v>
      </c>
    </row>
    <row r="45" customFormat="false" ht="12.8" hidden="false" customHeight="false" outlineLevel="0" collapsed="false">
      <c r="A45" s="0" t="n">
        <v>44</v>
      </c>
      <c r="B45" s="0" t="str">
        <f aca="false">table_ord2!B45</f>
        <v>Y61SER_FNS_ALB</v>
      </c>
      <c r="C45" s="12" t="n">
        <f aca="false">table_ord2!C45</f>
        <v>1.14428684674219</v>
      </c>
      <c r="D45" s="12" t="n">
        <f aca="false">table_ord2!E45</f>
        <v>52.0011991123142</v>
      </c>
      <c r="E45" s="12" t="n">
        <f aca="false">table_ord2!F45</f>
        <v>54.8259458996219</v>
      </c>
      <c r="F45" s="13" t="n">
        <f aca="false">table_ord2!D45</f>
        <v>13</v>
      </c>
      <c r="G45" s="12" t="n">
        <f aca="false">table_ord2!H45</f>
        <v>6.14857563877942</v>
      </c>
      <c r="H45" s="12" t="n">
        <f aca="false">table_ord2!K45</f>
        <v>4.19381738756625</v>
      </c>
      <c r="I45" s="12" t="n">
        <f aca="false">table_ord2!I45</f>
        <v>-0.00248730901385517</v>
      </c>
      <c r="J45" s="12" t="n">
        <f aca="false">table_ord2!L45</f>
        <v>0.0110446144042768</v>
      </c>
      <c r="K45" s="12" t="n">
        <f aca="false">table_ord2!O45</f>
        <v>0.828252691107018</v>
      </c>
      <c r="L45" s="12" t="str">
        <f aca="false">IF(K45&lt;=0.01,"**", IF(K45&lt;=0.05,"*","NS"))</f>
        <v>NS</v>
      </c>
      <c r="M45" s="12" t="n">
        <f aca="false">table_ord2!J45</f>
        <v>1.90485716327384E-005</v>
      </c>
      <c r="N45" s="27" t="n">
        <f aca="false">table_ord2!M45</f>
        <v>7.72119594082288E-005</v>
      </c>
      <c r="O45" s="12" t="n">
        <f aca="false">table_ord2!P45</f>
        <v>0.812215240131409</v>
      </c>
      <c r="P45" s="12" t="str">
        <f aca="false">IF(O45&lt;=0.01,"**", IF(O45&lt;=0.05,"*","NS"))</f>
        <v>NS</v>
      </c>
      <c r="Q45" s="12" t="str">
        <f aca="false">IF(C45&lt;Ringkasan_ODR1!C45,"Q","L")</f>
        <v>Q</v>
      </c>
      <c r="R45" s="12" t="str">
        <f aca="false">IF(D45&lt;Ringkasan_ODR1!D45,"Q","L")</f>
        <v>Q</v>
      </c>
      <c r="S45" s="12" t="str">
        <f aca="false">IF(E45&lt;Ringkasan_ODR1!E45,"Q","L")</f>
        <v>Q</v>
      </c>
      <c r="T45" s="12" t="str">
        <f aca="false">IF(M45&lt;0,"Top", "Bottom")</f>
        <v>Bottom</v>
      </c>
      <c r="U45" s="12" t="n">
        <f aca="false">M45</f>
        <v>1.90485716327384E-005</v>
      </c>
      <c r="V45" s="12" t="n">
        <f aca="false">I45^2-4*M45*G45</f>
        <v>-0.000462299627847995</v>
      </c>
      <c r="W45" s="12" t="str">
        <f aca="false">IF(AND(U45&gt;0,V45&lt;0),"Definit Positif",IF(AND(U45&gt;0,V45=0),"X1=X2",IF(AND(U45&gt;0,V45&gt;0),"X1!=X2", IF(AND(U45&lt;0,V45&lt;0),"Definit Negatif", IF(AND(U45&lt;0,V45=0),"X1=X2", IF(AND(U45&lt;0,V45&gt;0),"X1!=X2"))))))</f>
        <v>Definit Positif</v>
      </c>
      <c r="X45" s="12" t="e">
        <f aca="false">(-I45+V45^0.5)/(2*M45)</f>
        <v>#NUM!</v>
      </c>
      <c r="Y45" s="12" t="e">
        <f aca="false">(-I45-V45^0.5)/(2*M45)</f>
        <v>#NUM!</v>
      </c>
      <c r="Z45" s="12" t="n">
        <f aca="false">-I45/(2*M45)</f>
        <v>65.2885964840608</v>
      </c>
      <c r="AA45" s="12" t="n">
        <f aca="false">M45*Z45^2+I45*Z45+G45</f>
        <v>6.06737918151104</v>
      </c>
      <c r="AB45" s="12" t="str">
        <f aca="false">IF(T45="Top","Maximum","Minimum")</f>
        <v>Minimum</v>
      </c>
    </row>
    <row r="46" customFormat="false" ht="12.8" hidden="false" customHeight="false" outlineLevel="0" collapsed="false">
      <c r="A46" s="0" t="n">
        <v>45</v>
      </c>
      <c r="B46" s="0" t="str">
        <f aca="false">table_ord2!B46</f>
        <v>Y62SER_FNS_GLB</v>
      </c>
      <c r="C46" s="12" t="n">
        <f aca="false">table_ord2!C46</f>
        <v>1.09355145318403</v>
      </c>
      <c r="D46" s="12" t="n">
        <f aca="false">table_ord2!E46</f>
        <v>29.8363078950051</v>
      </c>
      <c r="E46" s="12" t="n">
        <f aca="false">table_ord2!F46</f>
        <v>32.6610546823128</v>
      </c>
      <c r="F46" s="13" t="n">
        <f aca="false">table_ord2!D46</f>
        <v>13</v>
      </c>
      <c r="G46" s="12" t="n">
        <f aca="false">table_ord2!H46</f>
        <v>2.57028937224728</v>
      </c>
      <c r="H46" s="12" t="n">
        <f aca="false">table_ord2!K46</f>
        <v>0.924029326027129</v>
      </c>
      <c r="I46" s="12" t="n">
        <f aca="false">table_ord2!I46</f>
        <v>0.00624339854651426</v>
      </c>
      <c r="J46" s="12" t="n">
        <f aca="false">table_ord2!L46</f>
        <v>0.00631122412068684</v>
      </c>
      <c r="K46" s="12" t="n">
        <f aca="false">table_ord2!O46</f>
        <v>0.355493324198575</v>
      </c>
      <c r="L46" s="12" t="str">
        <f aca="false">IF(K46&lt;=0.01,"**", IF(K46&lt;=0.05,"*","NS"))</f>
        <v>NS</v>
      </c>
      <c r="M46" s="12" t="n">
        <f aca="false">table_ord2!J46</f>
        <v>-2.58754766974507E-005</v>
      </c>
      <c r="N46" s="27" t="n">
        <f aca="false">table_ord2!M46</f>
        <v>4.41676501050822E-005</v>
      </c>
      <c r="O46" s="12" t="n">
        <f aca="false">table_ord2!P46</f>
        <v>0.576371435497705</v>
      </c>
      <c r="P46" s="12" t="str">
        <f aca="false">IF(O46&lt;=0.01,"**", IF(O46&lt;=0.05,"*","NS"))</f>
        <v>NS</v>
      </c>
      <c r="Q46" s="12" t="str">
        <f aca="false">IF(C46&lt;Ringkasan_ODR1!C46,"Q","L")</f>
        <v>Q</v>
      </c>
      <c r="R46" s="12" t="str">
        <f aca="false">IF(D46&lt;Ringkasan_ODR1!D46,"Q","L")</f>
        <v>Q</v>
      </c>
      <c r="S46" s="12" t="str">
        <f aca="false">IF(E46&lt;Ringkasan_ODR1!E46,"Q","L")</f>
        <v>Q</v>
      </c>
      <c r="T46" s="12" t="str">
        <f aca="false">IF(M46&lt;0,"Top", "Bottom")</f>
        <v>Top</v>
      </c>
      <c r="U46" s="12" t="n">
        <f aca="false">M46</f>
        <v>-2.58754766974507E-005</v>
      </c>
      <c r="V46" s="12" t="n">
        <f aca="false">I46^2-4*M46*G46</f>
        <v>0.000305009876439775</v>
      </c>
      <c r="W46" s="12" t="str">
        <f aca="false">IF(AND(U46&gt;0,V46&lt;0),"Definit Positif",IF(AND(U46&gt;0,V46=0),"X1=X2",IF(AND(U46&gt;0,V46&gt;0),"X1!=X2", IF(AND(U46&lt;0,V46&lt;0),"Definit Negatif", IF(AND(U46&lt;0,V46=0),"X1=X2", IF(AND(U46&lt;0,V46&gt;0),"X1!=X2"))))))</f>
        <v>X1!=X2</v>
      </c>
      <c r="X46" s="12" t="n">
        <f aca="false">(-I46+V46^0.5)/(2*M46)</f>
        <v>-216.829501164773</v>
      </c>
      <c r="Y46" s="12" t="n">
        <f aca="false">(-I46-V46^0.5)/(2*M46)</f>
        <v>458.115821007892</v>
      </c>
      <c r="Z46" s="12" t="n">
        <f aca="false">-I46/(2*M46)</f>
        <v>120.643159921559</v>
      </c>
      <c r="AA46" s="12" t="n">
        <f aca="false">M46*Z46^2+I46*Z46+G46</f>
        <v>2.94690103689786</v>
      </c>
      <c r="AB46" s="12" t="str">
        <f aca="false">IF(T46="Top","Maximum","Minimum")</f>
        <v>Maximum</v>
      </c>
    </row>
    <row r="47" customFormat="false" ht="12.8" hidden="false" customHeight="false" outlineLevel="0" collapsed="false">
      <c r="A47" s="0" t="n">
        <v>46</v>
      </c>
      <c r="B47" s="0" t="str">
        <f aca="false">table_ord2!B47</f>
        <v>Y63SER_FNS_ALB__GLB</v>
      </c>
      <c r="C47" s="12" t="n">
        <f aca="false">table_ord2!C47</f>
        <v>0.917509258934329</v>
      </c>
      <c r="D47" s="12" t="n">
        <f aca="false">table_ord2!E47</f>
        <v>22.8349461118475</v>
      </c>
      <c r="E47" s="12" t="n">
        <f aca="false">table_ord2!F47</f>
        <v>25.6596928991552</v>
      </c>
      <c r="F47" s="13" t="n">
        <f aca="false">table_ord2!D47</f>
        <v>13</v>
      </c>
      <c r="G47" s="12" t="n">
        <f aca="false">table_ord2!H47</f>
        <v>1.78994043135463</v>
      </c>
      <c r="H47" s="12" t="n">
        <f aca="false">table_ord2!K47</f>
        <v>0.650712064154765</v>
      </c>
      <c r="I47" s="12" t="n">
        <f aca="false">table_ord2!I47</f>
        <v>-0.00731779802821056</v>
      </c>
      <c r="J47" s="12" t="n">
        <f aca="false">table_ord2!L47</f>
        <v>0.00499811492379048</v>
      </c>
      <c r="K47" s="12" t="n">
        <f aca="false">table_ord2!O47</f>
        <v>0.18657462521786</v>
      </c>
      <c r="L47" s="12" t="str">
        <f aca="false">IF(K47&lt;=0.01,"**", IF(K47&lt;=0.05,"*","NS"))</f>
        <v>NS</v>
      </c>
      <c r="M47" s="12" t="n">
        <f aca="false">table_ord2!J47</f>
        <v>3.4485785997223E-005</v>
      </c>
      <c r="N47" s="27" t="n">
        <f aca="false">table_ord2!M47</f>
        <v>3.49897088399183E-005</v>
      </c>
      <c r="O47" s="12" t="n">
        <f aca="false">table_ord2!P47</f>
        <v>0.357163880644931</v>
      </c>
      <c r="P47" s="12" t="str">
        <f aca="false">IF(O47&lt;=0.01,"**", IF(O47&lt;=0.05,"*","NS"))</f>
        <v>NS</v>
      </c>
      <c r="Q47" s="12" t="str">
        <f aca="false">IF(C47&lt;Ringkasan_ODR1!C47,"Q","L")</f>
        <v>Q</v>
      </c>
      <c r="R47" s="12" t="str">
        <f aca="false">IF(D47&lt;Ringkasan_ODR1!D47,"Q","L")</f>
        <v>Q</v>
      </c>
      <c r="S47" s="12" t="str">
        <f aca="false">IF(E47&lt;Ringkasan_ODR1!E47,"Q","L")</f>
        <v>Q</v>
      </c>
      <c r="T47" s="12" t="str">
        <f aca="false">IF(M47&lt;0,"Top", "Bottom")</f>
        <v>Bottom</v>
      </c>
      <c r="U47" s="12" t="n">
        <f aca="false">M47</f>
        <v>3.4485785997223E-005</v>
      </c>
      <c r="V47" s="12" t="n">
        <f aca="false">I47^2-4*M47*G47</f>
        <v>-0.000193359842672209</v>
      </c>
      <c r="W47" s="12" t="str">
        <f aca="false">IF(AND(U47&gt;0,V47&lt;0),"Definit Positif",IF(AND(U47&gt;0,V47=0),"X1=X2",IF(AND(U47&gt;0,V47&gt;0),"X1!=X2", IF(AND(U47&lt;0,V47&lt;0),"Definit Negatif", IF(AND(U47&lt;0,V47=0),"X1=X2", IF(AND(U47&lt;0,V47&gt;0),"X1!=X2"))))))</f>
        <v>Definit Positif</v>
      </c>
      <c r="X47" s="12" t="e">
        <f aca="false">(-I47+V47^0.5)/(2*M47)</f>
        <v>#NUM!</v>
      </c>
      <c r="Y47" s="12" t="e">
        <f aca="false">(-I47-V47^0.5)/(2*M47)</f>
        <v>#NUM!</v>
      </c>
      <c r="Z47" s="12" t="n">
        <f aca="false">-I47/(2*M47)</f>
        <v>106.098756583362</v>
      </c>
      <c r="AA47" s="12" t="n">
        <f aca="false">M47*Z47^2+I47*Z47+G47</f>
        <v>1.40173579549397</v>
      </c>
      <c r="AB47" s="12" t="str">
        <f aca="false">IF(T47="Top","Maximum","Minimum")</f>
        <v>Minimum</v>
      </c>
    </row>
    <row r="48" customFormat="false" ht="12.8" hidden="false" customHeight="false" outlineLevel="0" collapsed="false">
      <c r="A48" s="0" t="n">
        <v>47</v>
      </c>
      <c r="B48" s="0" t="str">
        <f aca="false">table_ord2!B48</f>
        <v>Y64SER_FNS_CLS</v>
      </c>
      <c r="C48" s="12" t="n">
        <f aca="false">table_ord2!C48</f>
        <v>1.17330660572293</v>
      </c>
      <c r="D48" s="12" t="n">
        <f aca="false">table_ord2!E48</f>
        <v>180.28288970572</v>
      </c>
      <c r="E48" s="12" t="n">
        <f aca="false">table_ord2!F48</f>
        <v>184.734748495201</v>
      </c>
      <c r="F48" s="13" t="n">
        <f aca="false">table_ord2!D48</f>
        <v>18</v>
      </c>
      <c r="G48" s="12" t="n">
        <f aca="false">table_ord2!H48</f>
        <v>103.810389622562</v>
      </c>
      <c r="H48" s="12" t="n">
        <f aca="false">table_ord2!K48</f>
        <v>26.0897389592185</v>
      </c>
      <c r="I48" s="12" t="n">
        <f aca="false">table_ord2!I48</f>
        <v>0.0371959330826653</v>
      </c>
      <c r="J48" s="12" t="n">
        <f aca="false">table_ord2!L48</f>
        <v>0.201323382961535</v>
      </c>
      <c r="K48" s="12" t="n">
        <f aca="false">table_ord2!O48</f>
        <v>0.856781803490874</v>
      </c>
      <c r="L48" s="12" t="str">
        <f aca="false">IF(K48&lt;=0.01,"**", IF(K48&lt;=0.05,"*","NS"))</f>
        <v>NS</v>
      </c>
      <c r="M48" s="12" t="n">
        <f aca="false">table_ord2!J48</f>
        <v>-0.000564641170550021</v>
      </c>
      <c r="N48" s="27" t="n">
        <f aca="false">table_ord2!M48</f>
        <v>0.000900802654940288</v>
      </c>
      <c r="O48" s="12" t="n">
        <f aca="false">table_ord2!P48</f>
        <v>0.543567173798189</v>
      </c>
      <c r="P48" s="12" t="str">
        <f aca="false">IF(O48&lt;=0.01,"**", IF(O48&lt;=0.05,"*","NS"))</f>
        <v>NS</v>
      </c>
      <c r="Q48" s="12" t="str">
        <f aca="false">IF(C48&lt;Ringkasan_ODR1!C48,"Q","L")</f>
        <v>L</v>
      </c>
      <c r="R48" s="12" t="str">
        <f aca="false">IF(D48&lt;Ringkasan_ODR1!D48,"Q","L")</f>
        <v>L</v>
      </c>
      <c r="S48" s="12" t="str">
        <f aca="false">IF(E48&lt;Ringkasan_ODR1!E48,"Q","L")</f>
        <v>L</v>
      </c>
      <c r="T48" s="12" t="str">
        <f aca="false">IF(M48&lt;0,"Top", "Bottom")</f>
        <v>Top</v>
      </c>
      <c r="U48" s="12" t="n">
        <f aca="false">M48</f>
        <v>-0.000564641170550021</v>
      </c>
      <c r="V48" s="12" t="n">
        <f aca="false">I48^2-4*M48*G48</f>
        <v>0.235846017084839</v>
      </c>
      <c r="W48" s="12" t="str">
        <f aca="false">IF(AND(U48&gt;0,V48&lt;0),"Definit Positif",IF(AND(U48&gt;0,V48=0),"X1=X2",IF(AND(U48&gt;0,V48&gt;0),"X1!=X2", IF(AND(U48&lt;0,V48&lt;0),"Definit Negatif", IF(AND(U48&lt;0,V48=0),"X1=X2", IF(AND(U48&lt;0,V48&gt;0),"X1!=X2"))))))</f>
        <v>X1!=X2</v>
      </c>
      <c r="X48" s="12" t="n">
        <f aca="false">(-I48+V48^0.5)/(2*M48)</f>
        <v>-397.105181218699</v>
      </c>
      <c r="Y48" s="12" t="n">
        <f aca="false">(-I48-V48^0.5)/(2*M48)</f>
        <v>462.98052829343</v>
      </c>
      <c r="Z48" s="12" t="n">
        <f aca="false">-I48/(2*M48)</f>
        <v>32.9376735373658</v>
      </c>
      <c r="AA48" s="12" t="n">
        <f aca="false">M48*Z48^2+I48*Z48+G48</f>
        <v>104.422963372959</v>
      </c>
      <c r="AB48" s="12" t="str">
        <f aca="false">IF(T48="Top","Maximum","Minimum")</f>
        <v>Maximum</v>
      </c>
    </row>
    <row r="49" customFormat="false" ht="12.8" hidden="false" customHeight="false" outlineLevel="0" collapsed="false">
      <c r="A49" s="0" t="n">
        <v>48</v>
      </c>
      <c r="B49" s="0" t="str">
        <f aca="false">table_ord2!B49</f>
        <v>Y65SER_FNS_TLP</v>
      </c>
      <c r="C49" s="12" t="n">
        <f aca="false">table_ord2!C49</f>
        <v>0.948683298050515</v>
      </c>
      <c r="D49" s="12" t="n">
        <f aca="false">table_ord2!E49</f>
        <v>-0.000884678493630275</v>
      </c>
      <c r="E49" s="12" t="n">
        <f aca="false">table_ord2!F49</f>
        <v>-3.06941287289418</v>
      </c>
      <c r="F49" s="13" t="n">
        <f aca="false">table_ord2!D49</f>
        <v>4</v>
      </c>
      <c r="G49" s="12" t="n">
        <f aca="false">table_ord2!H49</f>
        <v>1.031</v>
      </c>
      <c r="H49" s="12" t="n">
        <f aca="false">table_ord2!K49</f>
        <v>0.13512586728725</v>
      </c>
      <c r="I49" s="12" t="n">
        <f aca="false">table_ord2!I49</f>
        <v>-0.00800000000000154</v>
      </c>
      <c r="J49" s="12" t="n">
        <f aca="false">table_ord2!L49</f>
        <v>0.433999999999999</v>
      </c>
      <c r="K49" s="12" t="n">
        <f aca="false">table_ord2!O49</f>
        <v>0.988266402155581</v>
      </c>
      <c r="L49" s="12" t="str">
        <f aca="false">IF(K49&lt;=0.01,"**", IF(K49&lt;=0.05,"*","NS"))</f>
        <v>NS</v>
      </c>
      <c r="M49" s="12" t="n">
        <f aca="false">table_ord2!J49</f>
        <v>8.04911692853239E-016</v>
      </c>
      <c r="N49" s="27" t="n">
        <f aca="false">table_ord2!M49</f>
        <v>0.277272429209973</v>
      </c>
      <c r="O49" s="12" t="n">
        <f aca="false">table_ord2!P49</f>
        <v>0.999999999999998</v>
      </c>
      <c r="P49" s="12" t="str">
        <f aca="false">IF(O49&lt;=0.01,"**", IF(O49&lt;=0.05,"*","NS"))</f>
        <v>NS</v>
      </c>
      <c r="Q49" s="12" t="str">
        <f aca="false">IF(C49&lt;Ringkasan_ODR1!C49,"Q","L")</f>
        <v>Q</v>
      </c>
      <c r="R49" s="12" t="str">
        <f aca="false">IF(D49&lt;Ringkasan_ODR1!D49,"Q","L")</f>
        <v>Q</v>
      </c>
      <c r="S49" s="12" t="str">
        <f aca="false">IF(E49&lt;Ringkasan_ODR1!E49,"Q","L")</f>
        <v>Q</v>
      </c>
      <c r="T49" s="12" t="str">
        <f aca="false">IF(M49&lt;0,"Top", "Bottom")</f>
        <v>Bottom</v>
      </c>
      <c r="U49" s="12" t="n">
        <f aca="false">M49</f>
        <v>8.04911692853239E-016</v>
      </c>
      <c r="V49" s="12" t="n">
        <f aca="false">I49^2-4*M49*G49</f>
        <v>6.39999999967052E-005</v>
      </c>
      <c r="W49" s="12" t="str">
        <f aca="false">IF(AND(U49&gt;0,V49&lt;0),"Definit Positif",IF(AND(U49&gt;0,V49=0),"X1=X2",IF(AND(U49&gt;0,V49&gt;0),"X1!=X2", IF(AND(U49&lt;0,V49&lt;0),"Definit Negatif", IF(AND(U49&lt;0,V49=0),"X1=X2", IF(AND(U49&lt;0,V49&gt;0),"X1!=X2"))))))</f>
        <v>X1!=X2</v>
      </c>
      <c r="X49" s="12" t="n">
        <f aca="false">(-I49+V49^0.5)/(2*M49)</f>
        <v>9938978487863.09</v>
      </c>
      <c r="Y49" s="12" t="n">
        <f aca="false">(-I49-V49^0.5)/(2*M49)</f>
        <v>128.875</v>
      </c>
      <c r="Z49" s="12" t="n">
        <f aca="false">-I49/(2*M49)</f>
        <v>4969489243995.98</v>
      </c>
      <c r="AA49" s="12" t="n">
        <f aca="false">M49*Z49^2+I49*Z49+G49</f>
        <v>-19877956974.9568</v>
      </c>
      <c r="AB49" s="12" t="str">
        <f aca="false">IF(T49="Top","Maximum","Minimum")</f>
        <v>Minimum</v>
      </c>
    </row>
    <row r="50" customFormat="false" ht="12.8" hidden="false" customHeight="false" outlineLevel="0" collapsed="false">
      <c r="A50" s="0" t="n">
        <v>49</v>
      </c>
      <c r="B50" s="0" t="str">
        <f aca="false">table_ord2!B50</f>
        <v>Y66SER_FNS_TAG</v>
      </c>
      <c r="C50" s="12" t="n">
        <f aca="false">table_ord2!C50</f>
        <v>1.05133493402862</v>
      </c>
      <c r="D50" s="12" t="n">
        <f aca="false">table_ord2!E50</f>
        <v>111.750832188511</v>
      </c>
      <c r="E50" s="12" t="n">
        <f aca="false">table_ord2!F50</f>
        <v>114.946118836588</v>
      </c>
      <c r="F50" s="13" t="n">
        <f aca="false">table_ord2!D50</f>
        <v>14</v>
      </c>
      <c r="G50" s="12" t="n">
        <f aca="false">table_ord2!H50</f>
        <v>85.545116043821</v>
      </c>
      <c r="H50" s="12" t="n">
        <f aca="false">table_ord2!K50</f>
        <v>19.4458899600943</v>
      </c>
      <c r="I50" s="12" t="n">
        <f aca="false">table_ord2!I50</f>
        <v>0.0290733094316762</v>
      </c>
      <c r="J50" s="12" t="n">
        <f aca="false">table_ord2!L50</f>
        <v>0.0529209252167724</v>
      </c>
      <c r="K50" s="12" t="n">
        <f aca="false">table_ord2!O50</f>
        <v>0.597746314130057</v>
      </c>
      <c r="L50" s="12" t="str">
        <f aca="false">IF(K50&lt;=0.01,"**", IF(K50&lt;=0.05,"*","NS"))</f>
        <v>NS</v>
      </c>
      <c r="M50" s="12" t="n">
        <f aca="false">table_ord2!J50</f>
        <v>-2.8456684085235E-005</v>
      </c>
      <c r="N50" s="27" t="n">
        <f aca="false">table_ord2!M50</f>
        <v>0.000235986766905398</v>
      </c>
      <c r="O50" s="12" t="n">
        <f aca="false">table_ord2!P50</f>
        <v>0.906992585837232</v>
      </c>
      <c r="P50" s="12" t="str">
        <f aca="false">IF(O50&lt;=0.01,"**", IF(O50&lt;=0.05,"*","NS"))</f>
        <v>NS</v>
      </c>
      <c r="Q50" s="12" t="str">
        <f aca="false">IF(C50&lt;Ringkasan_ODR1!C50,"Q","L")</f>
        <v>L</v>
      </c>
      <c r="R50" s="12" t="str">
        <f aca="false">IF(D50&lt;Ringkasan_ODR1!D50,"Q","L")</f>
        <v>L</v>
      </c>
      <c r="S50" s="12" t="str">
        <f aca="false">IF(E50&lt;Ringkasan_ODR1!E50,"Q","L")</f>
        <v>L</v>
      </c>
      <c r="T50" s="12" t="str">
        <f aca="false">IF(M50&lt;0,"Top", "Bottom")</f>
        <v>Top</v>
      </c>
      <c r="U50" s="12" t="n">
        <f aca="false">M50</f>
        <v>-2.8456684085235E-005</v>
      </c>
      <c r="V50" s="12" t="n">
        <f aca="false">I50^2-4*M50*G50</f>
        <v>0.0105825786904851</v>
      </c>
      <c r="W50" s="12" t="str">
        <f aca="false">IF(AND(U50&gt;0,V50&lt;0),"Definit Positif",IF(AND(U50&gt;0,V50=0),"X1=X2",IF(AND(U50&gt;0,V50&gt;0),"X1!=X2", IF(AND(U50&lt;0,V50&lt;0),"Definit Negatif", IF(AND(U50&lt;0,V50=0),"X1=X2", IF(AND(U50&lt;0,V50&gt;0),"X1!=X2"))))))</f>
        <v>X1!=X2</v>
      </c>
      <c r="X50" s="12" t="n">
        <f aca="false">(-I50+V50^0.5)/(2*M50)</f>
        <v>-1296.67869256535</v>
      </c>
      <c r="Y50" s="12" t="n">
        <f aca="false">(-I50-V50^0.5)/(2*M50)</f>
        <v>2318.34760327168</v>
      </c>
      <c r="Z50" s="12" t="n">
        <f aca="false">-I50/(2*M50)</f>
        <v>510.834455353165</v>
      </c>
      <c r="AA50" s="12" t="n">
        <f aca="false">M50*Z50^2+I50*Z50+G50</f>
        <v>92.9709401382432</v>
      </c>
      <c r="AB50" s="12" t="str">
        <f aca="false">IF(T50="Top","Maximum","Minimum")</f>
        <v>Maximum</v>
      </c>
    </row>
    <row r="51" customFormat="false" ht="12.8" hidden="false" customHeight="false" outlineLevel="0" collapsed="false">
      <c r="A51" s="0" t="n">
        <v>50</v>
      </c>
      <c r="B51" s="0" t="str">
        <f aca="false">table_ord2!B51</f>
        <v>Y67SER_FNS_CRT</v>
      </c>
      <c r="C51" s="12" t="n">
        <f aca="false">table_ord2!C51</f>
        <v>1.00124923194237</v>
      </c>
      <c r="D51" s="12" t="n">
        <f aca="false">table_ord2!E51</f>
        <v>-31.6480298353467</v>
      </c>
      <c r="E51" s="12" t="n">
        <f aca="false">table_ord2!F51</f>
        <v>-30.6619069486656</v>
      </c>
      <c r="F51" s="13" t="n">
        <f aca="false">table_ord2!D51</f>
        <v>9</v>
      </c>
      <c r="G51" s="12" t="n">
        <f aca="false">table_ord2!H51</f>
        <v>0.326210634200584</v>
      </c>
      <c r="H51" s="12" t="n">
        <f aca="false">table_ord2!K51</f>
        <v>0.0897721193337635</v>
      </c>
      <c r="I51" s="12" t="n">
        <f aca="false">table_ord2!I51</f>
        <v>-0.000735073379849617</v>
      </c>
      <c r="J51" s="12" t="n">
        <f aca="false">table_ord2!L51</f>
        <v>0.000225386374007984</v>
      </c>
      <c r="K51" s="12" t="n">
        <f aca="false">table_ord2!O51</f>
        <v>0.0310400152408895</v>
      </c>
      <c r="L51" s="12" t="str">
        <f aca="false">IF(K51&lt;=0.01,"**", IF(K51&lt;=0.05,"*","NS"))</f>
        <v>*</v>
      </c>
      <c r="M51" s="12" t="n">
        <f aca="false">table_ord2!J51</f>
        <v>4.54135274215277E-006</v>
      </c>
      <c r="N51" s="27" t="n">
        <f aca="false">table_ord2!M51</f>
        <v>1.5755509685337E-006</v>
      </c>
      <c r="O51" s="12" t="n">
        <f aca="false">table_ord2!P51</f>
        <v>0.0449050206003271</v>
      </c>
      <c r="P51" s="12" t="str">
        <f aca="false">IF(O51&lt;=0.01,"**", IF(O51&lt;=0.05,"*","NS"))</f>
        <v>*</v>
      </c>
      <c r="Q51" s="12" t="str">
        <f aca="false">IF(C51&lt;Ringkasan_ODR1!C51,"Q","L")</f>
        <v>Q</v>
      </c>
      <c r="R51" s="12" t="str">
        <f aca="false">IF(D51&lt;Ringkasan_ODR1!D51,"Q","L")</f>
        <v>Q</v>
      </c>
      <c r="S51" s="12" t="str">
        <f aca="false">IF(E51&lt;Ringkasan_ODR1!E51,"Q","L")</f>
        <v>Q</v>
      </c>
      <c r="T51" s="12" t="str">
        <f aca="false">IF(M51&lt;0,"Top", "Bottom")</f>
        <v>Bottom</v>
      </c>
      <c r="U51" s="12" t="n">
        <f aca="false">M51</f>
        <v>4.54135274215277E-006</v>
      </c>
      <c r="V51" s="12" t="n">
        <f aca="false">I51^2-4*M51*G51</f>
        <v>-5.38541735882133E-006</v>
      </c>
      <c r="W51" s="12" t="str">
        <f aca="false">IF(AND(U51&gt;0,V51&lt;0),"Definit Positif",IF(AND(U51&gt;0,V51=0),"X1=X2",IF(AND(U51&gt;0,V51&gt;0),"X1!=X2", IF(AND(U51&lt;0,V51&lt;0),"Definit Negatif", IF(AND(U51&lt;0,V51=0),"X1=X2", IF(AND(U51&lt;0,V51&gt;0),"X1!=X2"))))))</f>
        <v>Definit Positif</v>
      </c>
      <c r="X51" s="12" t="e">
        <f aca="false">(-I51+V51^0.5)/(2*M51)</f>
        <v>#NUM!</v>
      </c>
      <c r="Y51" s="12" t="e">
        <f aca="false">(-I51-V51^0.5)/(2*M51)</f>
        <v>#NUM!</v>
      </c>
      <c r="Z51" s="12" t="n">
        <f aca="false">-I51/(2*M51)</f>
        <v>80.9311037465419</v>
      </c>
      <c r="AA51" s="12" t="n">
        <f aca="false">M51*Z51^2+I51*Z51+G51</f>
        <v>0.296465484217619</v>
      </c>
      <c r="AB51" s="12" t="str">
        <f aca="false">IF(T51="Top","Maximum","Minimum")</f>
        <v>Minimum</v>
      </c>
    </row>
    <row r="52" customFormat="false" ht="12.8" hidden="false" customHeight="false" outlineLevel="0" collapsed="false">
      <c r="A52" s="0" t="n">
        <v>51</v>
      </c>
      <c r="B52" s="0" t="str">
        <f aca="false">table_ord2!B52</f>
        <v>Y68SER_FNS_URC</v>
      </c>
      <c r="C52" s="12" t="n">
        <f aca="false">table_ord2!C52</f>
        <v>1.17957604162087</v>
      </c>
      <c r="D52" s="12" t="n">
        <f aca="false">table_ord2!E52</f>
        <v>27.9106143654066</v>
      </c>
      <c r="E52" s="12" t="n">
        <f aca="false">table_ord2!F52</f>
        <v>28.8967372520877</v>
      </c>
      <c r="F52" s="13" t="n">
        <f aca="false">table_ord2!D52</f>
        <v>9</v>
      </c>
      <c r="G52" s="12" t="n">
        <f aca="false">table_ord2!H52</f>
        <v>6.81666053070042</v>
      </c>
      <c r="H52" s="12" t="n">
        <f aca="false">table_ord2!K52</f>
        <v>0.475576055326289</v>
      </c>
      <c r="I52" s="12" t="n">
        <f aca="false">table_ord2!I52</f>
        <v>-0.0172943145493112</v>
      </c>
      <c r="J52" s="12" t="n">
        <f aca="false">table_ord2!L52</f>
        <v>0.0150080256085495</v>
      </c>
      <c r="K52" s="12" t="n">
        <f aca="false">table_ord2!O52</f>
        <v>0.313364357729781</v>
      </c>
      <c r="L52" s="12" t="str">
        <f aca="false">IF(K52&lt;=0.01,"**", IF(K52&lt;=0.05,"*","NS"))</f>
        <v>NS</v>
      </c>
      <c r="M52" s="12" t="n">
        <f aca="false">table_ord2!J52</f>
        <v>0.000100804503910824</v>
      </c>
      <c r="N52" s="27" t="n">
        <f aca="false">table_ord2!M52</f>
        <v>0.00010777270651272</v>
      </c>
      <c r="O52" s="12" t="n">
        <f aca="false">table_ord2!P52</f>
        <v>0.402564185033648</v>
      </c>
      <c r="P52" s="12" t="str">
        <f aca="false">IF(O52&lt;=0.01,"**", IF(O52&lt;=0.05,"*","NS"))</f>
        <v>NS</v>
      </c>
      <c r="Q52" s="12" t="str">
        <f aca="false">IF(C52&lt;Ringkasan_ODR1!C52,"Q","L")</f>
        <v>L</v>
      </c>
      <c r="R52" s="12" t="str">
        <f aca="false">IF(D52&lt;Ringkasan_ODR1!D52,"Q","L")</f>
        <v>L</v>
      </c>
      <c r="S52" s="12" t="str">
        <f aca="false">IF(E52&lt;Ringkasan_ODR1!E52,"Q","L")</f>
        <v>L</v>
      </c>
      <c r="T52" s="12" t="str">
        <f aca="false">IF(M52&lt;0,"Top", "Bottom")</f>
        <v>Bottom</v>
      </c>
      <c r="U52" s="12" t="n">
        <f aca="false">M52</f>
        <v>0.000100804503910824</v>
      </c>
      <c r="V52" s="12" t="n">
        <f aca="false">I52^2-4*M52*G52</f>
        <v>-0.00244950701677248</v>
      </c>
      <c r="W52" s="12" t="str">
        <f aca="false">IF(AND(U52&gt;0,V52&lt;0),"Definit Positif",IF(AND(U52&gt;0,V52=0),"X1=X2",IF(AND(U52&gt;0,V52&gt;0),"X1!=X2", IF(AND(U52&lt;0,V52&lt;0),"Definit Negatif", IF(AND(U52&lt;0,V52=0),"X1=X2", IF(AND(U52&lt;0,V52&gt;0),"X1!=X2"))))))</f>
        <v>Definit Positif</v>
      </c>
      <c r="X52" s="12" t="e">
        <f aca="false">(-I52+V52^0.5)/(2*M52)</f>
        <v>#NUM!</v>
      </c>
      <c r="Y52" s="12" t="e">
        <f aca="false">(-I52-V52^0.5)/(2*M52)</f>
        <v>#NUM!</v>
      </c>
      <c r="Z52" s="12" t="n">
        <f aca="false">-I52/(2*M52)</f>
        <v>85.7814575656783</v>
      </c>
      <c r="AA52" s="12" t="n">
        <f aca="false">M52*Z52^2+I52*Z52+G52</f>
        <v>6.0748947758808</v>
      </c>
      <c r="AB52" s="12" t="str">
        <f aca="false">IF(T52="Top","Maximum","Minimum")</f>
        <v>Minimum</v>
      </c>
    </row>
    <row r="53" customFormat="false" ht="12.8" hidden="false" customHeight="false" outlineLevel="0" collapsed="false">
      <c r="A53" s="0" t="n">
        <v>52</v>
      </c>
      <c r="B53" s="0" t="str">
        <f aca="false">table_ord2!B53</f>
        <v>Y69BAC_STG_ILL_CLF</v>
      </c>
      <c r="C53" s="12" t="n">
        <f aca="false">table_ord2!C53</f>
        <v>0.947633127024451</v>
      </c>
      <c r="D53" s="12" t="n">
        <f aca="false">table_ord2!E53</f>
        <v>8.17933921151129</v>
      </c>
      <c r="E53" s="12" t="n">
        <f aca="false">table_ord2!F53</f>
        <v>9.69226467648153</v>
      </c>
      <c r="F53" s="13" t="n">
        <f aca="false">table_ord2!D53</f>
        <v>10</v>
      </c>
      <c r="G53" s="12" t="n">
        <f aca="false">table_ord2!H53</f>
        <v>4.83065874771834</v>
      </c>
      <c r="H53" s="12" t="n">
        <f aca="false">table_ord2!K53</f>
        <v>0.683865086464323</v>
      </c>
      <c r="I53" s="12" t="n">
        <f aca="false">table_ord2!I53</f>
        <v>-0.00282684329702369</v>
      </c>
      <c r="J53" s="12" t="n">
        <f aca="false">table_ord2!L53</f>
        <v>0.000966622412911678</v>
      </c>
      <c r="K53" s="12" t="n">
        <f aca="false">table_ord2!O53</f>
        <v>0.0430514577478013</v>
      </c>
      <c r="L53" s="12" t="str">
        <f aca="false">IF(K53&lt;=0.01,"**", IF(K53&lt;=0.05,"*","NS"))</f>
        <v>*</v>
      </c>
      <c r="M53" s="12" t="n">
        <f aca="false">table_ord2!J53</f>
        <v>-9.91254283446842E-006</v>
      </c>
      <c r="N53" s="27" t="n">
        <f aca="false">table_ord2!M53</f>
        <v>4.3988761330484E-006</v>
      </c>
      <c r="O53" s="12" t="n">
        <f aca="false">table_ord2!P53</f>
        <v>0.0873132944628178</v>
      </c>
      <c r="P53" s="12" t="str">
        <f aca="false">IF(O53&lt;=0.01,"**", IF(O53&lt;=0.05,"*","NS"))</f>
        <v>NS</v>
      </c>
      <c r="Q53" s="12" t="str">
        <f aca="false">IF(C53&lt;Ringkasan_ODR1!C53,"Q","L")</f>
        <v>Q</v>
      </c>
      <c r="R53" s="12" t="str">
        <f aca="false">IF(D53&lt;Ringkasan_ODR1!D53,"Q","L")</f>
        <v>Q</v>
      </c>
      <c r="S53" s="12" t="str">
        <f aca="false">IF(E53&lt;Ringkasan_ODR1!E53,"Q","L")</f>
        <v>Q</v>
      </c>
      <c r="T53" s="12" t="str">
        <f aca="false">IF(M53&lt;0,"Top", "Bottom")</f>
        <v>Top</v>
      </c>
      <c r="U53" s="12" t="n">
        <f aca="false">M53</f>
        <v>-9.91254283446842E-006</v>
      </c>
      <c r="V53" s="12" t="n">
        <f aca="false">I53^2-4*M53*G53</f>
        <v>0.000199527490047758</v>
      </c>
      <c r="W53" s="12" t="str">
        <f aca="false">IF(AND(U53&gt;0,V53&lt;0),"Definit Positif",IF(AND(U53&gt;0,V53=0),"X1=X2",IF(AND(U53&gt;0,V53&gt;0),"X1!=X2", IF(AND(U53&lt;0,V53&lt;0),"Definit Negatif", IF(AND(U53&lt;0,V53=0),"X1=X2", IF(AND(U53&lt;0,V53&gt;0),"X1!=X2"))))))</f>
        <v>X1!=X2</v>
      </c>
      <c r="X53" s="12" t="n">
        <f aca="false">(-I53+V53^0.5)/(2*M53)</f>
        <v>-855.091552972807</v>
      </c>
      <c r="Y53" s="12" t="n">
        <f aca="false">(-I53-V53^0.5)/(2*M53)</f>
        <v>569.913133647945</v>
      </c>
      <c r="Z53" s="12" t="n">
        <f aca="false">-I53/(2*M53)</f>
        <v>-142.589209662431</v>
      </c>
      <c r="AA53" s="12" t="n">
        <f aca="false">M53*Z53^2+I53*Z53+G53</f>
        <v>5.03219742349941</v>
      </c>
      <c r="AB53" s="12" t="str">
        <f aca="false">IF(T53="Top","Maximum","Minimum")</f>
        <v>Maximum</v>
      </c>
    </row>
    <row r="54" customFormat="false" ht="12.8" hidden="false" customHeight="false" outlineLevel="0" collapsed="false">
      <c r="A54" s="0" t="n">
        <v>53</v>
      </c>
      <c r="B54" s="0" t="str">
        <f aca="false">table_ord2!B54</f>
        <v>Y70BAC_STG_ILL_CLS</v>
      </c>
      <c r="C54" s="12" t="n">
        <f aca="false">table_ord2!C54</f>
        <v>0.935678187523485</v>
      </c>
      <c r="D54" s="12" t="n">
        <f aca="false">table_ord2!E54</f>
        <v>47.8553910685587</v>
      </c>
      <c r="E54" s="12" t="n">
        <f aca="false">table_ord2!F54</f>
        <v>51.7183346797576</v>
      </c>
      <c r="F54" s="13" t="n">
        <f aca="false">table_ord2!D54</f>
        <v>16</v>
      </c>
      <c r="G54" s="12" t="n">
        <f aca="false">table_ord2!H54</f>
        <v>4.26566464807518</v>
      </c>
      <c r="H54" s="12" t="n">
        <f aca="false">table_ord2!K54</f>
        <v>1.00350933433183</v>
      </c>
      <c r="I54" s="12" t="n">
        <f aca="false">table_ord2!I54</f>
        <v>-0.0179915655120105</v>
      </c>
      <c r="J54" s="12" t="n">
        <f aca="false">table_ord2!L54</f>
        <v>0.00732816647186633</v>
      </c>
      <c r="K54" s="12" t="n">
        <f aca="false">table_ord2!O54</f>
        <v>0.0437770523437283</v>
      </c>
      <c r="L54" s="12" t="str">
        <f aca="false">IF(K54&lt;=0.01,"**", IF(K54&lt;=0.05,"*","NS"))</f>
        <v>*</v>
      </c>
      <c r="M54" s="12" t="n">
        <f aca="false">table_ord2!J54</f>
        <v>0.000175293851468789</v>
      </c>
      <c r="N54" s="27" t="n">
        <f aca="false">table_ord2!M54</f>
        <v>8.72093166491298E-005</v>
      </c>
      <c r="O54" s="12" t="n">
        <f aca="false">table_ord2!P54</f>
        <v>0.0843613056762459</v>
      </c>
      <c r="P54" s="12" t="str">
        <f aca="false">IF(O54&lt;=0.01,"**", IF(O54&lt;=0.05,"*","NS"))</f>
        <v>NS</v>
      </c>
      <c r="Q54" s="12" t="str">
        <f aca="false">IF(C54&lt;Ringkasan_ODR1!C54,"Q","L")</f>
        <v>L</v>
      </c>
      <c r="R54" s="12" t="str">
        <f aca="false">IF(D54&lt;Ringkasan_ODR1!D54,"Q","L")</f>
        <v>L</v>
      </c>
      <c r="S54" s="12" t="str">
        <f aca="false">IF(E54&lt;Ringkasan_ODR1!E54,"Q","L")</f>
        <v>L</v>
      </c>
      <c r="T54" s="12" t="str">
        <f aca="false">IF(M54&lt;0,"Top", "Bottom")</f>
        <v>Bottom</v>
      </c>
      <c r="U54" s="12" t="n">
        <f aca="false">M54</f>
        <v>0.000175293851468789</v>
      </c>
      <c r="V54" s="12" t="n">
        <f aca="false">I54^2-4*M54*G54</f>
        <v>-0.00266728271136845</v>
      </c>
      <c r="W54" s="12" t="str">
        <f aca="false">IF(AND(U54&gt;0,V54&lt;0),"Definit Positif",IF(AND(U54&gt;0,V54=0),"X1=X2",IF(AND(U54&gt;0,V54&gt;0),"X1!=X2", IF(AND(U54&lt;0,V54&lt;0),"Definit Negatif", IF(AND(U54&lt;0,V54=0),"X1=X2", IF(AND(U54&lt;0,V54&gt;0),"X1!=X2"))))))</f>
        <v>Definit Positif</v>
      </c>
      <c r="X54" s="12" t="e">
        <f aca="false">(-I54+V54^0.5)/(2*M54)</f>
        <v>#NUM!</v>
      </c>
      <c r="Y54" s="12" t="e">
        <f aca="false">(-I54-V54^0.5)/(2*M54)</f>
        <v>#NUM!</v>
      </c>
      <c r="Z54" s="12" t="n">
        <f aca="false">-I54/(2*M54)</f>
        <v>51.318301700998</v>
      </c>
      <c r="AA54" s="12" t="n">
        <f aca="false">M54*Z54^2+I54*Z54+G54</f>
        <v>3.80401635456587</v>
      </c>
      <c r="AB54" s="12" t="str">
        <f aca="false">IF(T54="Top","Maximum","Minimum")</f>
        <v>Minimum</v>
      </c>
    </row>
    <row r="55" customFormat="false" ht="12.8" hidden="false" customHeight="false" outlineLevel="0" collapsed="false">
      <c r="A55" s="0" t="n">
        <v>54</v>
      </c>
      <c r="B55" s="0" t="str">
        <f aca="false">table_ord2!B55</f>
        <v>Y71BAC_STG_ILL_ECO</v>
      </c>
      <c r="C55" s="12" t="n">
        <f aca="false">table_ord2!C55</f>
        <v>0.725996907335406</v>
      </c>
      <c r="D55" s="12" t="n">
        <f aca="false">table_ord2!E55</f>
        <v>8.55197397596985</v>
      </c>
      <c r="E55" s="12" t="n">
        <f aca="false">table_ord2!F55</f>
        <v>7.51077132211013</v>
      </c>
      <c r="F55" s="13" t="n">
        <f aca="false">table_ord2!D55</f>
        <v>6</v>
      </c>
      <c r="G55" s="12" t="n">
        <f aca="false">table_ord2!H55</f>
        <v>4.3</v>
      </c>
      <c r="H55" s="12" t="n">
        <f aca="false">table_ord2!K55</f>
        <v>0.26266959314388</v>
      </c>
      <c r="I55" s="12" t="n">
        <f aca="false">table_ord2!I55</f>
        <v>-0.0135799925678597</v>
      </c>
      <c r="J55" s="12" t="n">
        <f aca="false">table_ord2!L55</f>
        <v>0.00909956555759845</v>
      </c>
      <c r="K55" s="12" t="n">
        <f aca="false">table_ord2!O55</f>
        <v>0.375832347608171</v>
      </c>
      <c r="L55" s="12" t="str">
        <f aca="false">IF(K55&lt;=0.01,"**", IF(K55&lt;=0.05,"*","NS"))</f>
        <v>NS</v>
      </c>
      <c r="M55" s="12" t="n">
        <f aca="false">table_ord2!J55</f>
        <v>0.000131592496250033</v>
      </c>
      <c r="N55" s="27" t="n">
        <f aca="false">table_ord2!M55</f>
        <v>9.38673444298485E-005</v>
      </c>
      <c r="O55" s="12" t="n">
        <f aca="false">table_ord2!P55</f>
        <v>0.394455118721294</v>
      </c>
      <c r="P55" s="12" t="str">
        <f aca="false">IF(O55&lt;=0.01,"**", IF(O55&lt;=0.05,"*","NS"))</f>
        <v>NS</v>
      </c>
      <c r="Q55" s="12" t="str">
        <f aca="false">IF(C55&lt;Ringkasan_ODR1!C55,"Q","L")</f>
        <v>Q</v>
      </c>
      <c r="R55" s="12" t="str">
        <f aca="false">IF(D55&lt;Ringkasan_ODR1!D55,"Q","L")</f>
        <v>Q</v>
      </c>
      <c r="S55" s="12" t="str">
        <f aca="false">IF(E55&lt;Ringkasan_ODR1!E55,"Q","L")</f>
        <v>Q</v>
      </c>
      <c r="T55" s="12" t="str">
        <f aca="false">IF(M55&lt;0,"Top", "Bottom")</f>
        <v>Bottom</v>
      </c>
      <c r="U55" s="12" t="n">
        <f aca="false">M55</f>
        <v>0.000131592496250033</v>
      </c>
      <c r="V55" s="12" t="n">
        <f aca="false">I55^2-4*M55*G55</f>
        <v>-0.00207897473735744</v>
      </c>
      <c r="W55" s="12" t="str">
        <f aca="false">IF(AND(U55&gt;0,V55&lt;0),"Definit Positif",IF(AND(U55&gt;0,V55=0),"X1=X2",IF(AND(U55&gt;0,V55&gt;0),"X1!=X2", IF(AND(U55&lt;0,V55&lt;0),"Definit Negatif", IF(AND(U55&lt;0,V55=0),"X1=X2", IF(AND(U55&lt;0,V55&gt;0),"X1!=X2"))))))</f>
        <v>Definit Positif</v>
      </c>
      <c r="X55" s="12" t="e">
        <f aca="false">(-I55+V55^0.5)/(2*M55)</f>
        <v>#NUM!</v>
      </c>
      <c r="Y55" s="12" t="e">
        <f aca="false">(-I55-V55^0.5)/(2*M55)</f>
        <v>#NUM!</v>
      </c>
      <c r="Z55" s="12" t="n">
        <f aca="false">-I55/(2*M55)</f>
        <v>51.5986585665833</v>
      </c>
      <c r="AA55" s="12" t="n">
        <f aca="false">M55*Z55^2+I55*Z55+G55</f>
        <v>3.94964530007713</v>
      </c>
      <c r="AB55" s="12" t="str">
        <f aca="false">IF(T55="Top","Maximum","Minimum")</f>
        <v>Minimum</v>
      </c>
    </row>
    <row r="56" customFormat="false" ht="12.8" hidden="false" customHeight="false" outlineLevel="0" collapsed="false">
      <c r="A56" s="0" t="n">
        <v>55</v>
      </c>
      <c r="B56" s="0" t="str">
        <f aca="false">table_ord2!B56</f>
        <v>Y72BAC_STG_ILL_LAB</v>
      </c>
      <c r="C56" s="12" t="n">
        <f aca="false">table_ord2!C56</f>
        <v>0.821207568878304</v>
      </c>
      <c r="D56" s="12" t="n">
        <f aca="false">table_ord2!E56</f>
        <v>14.5544057447793</v>
      </c>
      <c r="E56" s="12" t="n">
        <f aca="false">table_ord2!F56</f>
        <v>13.5132030909196</v>
      </c>
      <c r="F56" s="13" t="n">
        <f aca="false">table_ord2!D56</f>
        <v>6</v>
      </c>
      <c r="G56" s="12" t="n">
        <f aca="false">table_ord2!H56</f>
        <v>7.11666666666667</v>
      </c>
      <c r="H56" s="12" t="n">
        <f aca="false">table_ord2!K56</f>
        <v>0.336994058714793</v>
      </c>
      <c r="I56" s="12" t="n">
        <f aca="false">table_ord2!I56</f>
        <v>-0.0676737708566316</v>
      </c>
      <c r="J56" s="12" t="n">
        <f aca="false">table_ord2!L56</f>
        <v>0.0200514311367065</v>
      </c>
      <c r="K56" s="12" t="n">
        <f aca="false">table_ord2!O56</f>
        <v>0.183381304308265</v>
      </c>
      <c r="L56" s="12" t="str">
        <f aca="false">IF(K56&lt;=0.01,"**", IF(K56&lt;=0.05,"*","NS"))</f>
        <v>NS</v>
      </c>
      <c r="M56" s="12" t="n">
        <f aca="false">table_ord2!J56</f>
        <v>0.000682808140734113</v>
      </c>
      <c r="N56" s="27" t="n">
        <f aca="false">table_ord2!M56</f>
        <v>0.000204139546896367</v>
      </c>
      <c r="O56" s="12" t="n">
        <f aca="false">table_ord2!P56</f>
        <v>0.184945751092686</v>
      </c>
      <c r="P56" s="12" t="str">
        <f aca="false">IF(O56&lt;=0.01,"**", IF(O56&lt;=0.05,"*","NS"))</f>
        <v>NS</v>
      </c>
      <c r="Q56" s="12" t="str">
        <f aca="false">IF(C56&lt;Ringkasan_ODR1!C56,"Q","L")</f>
        <v>L</v>
      </c>
      <c r="R56" s="12" t="str">
        <f aca="false">IF(D56&lt;Ringkasan_ODR1!D56,"Q","L")</f>
        <v>L</v>
      </c>
      <c r="S56" s="12" t="str">
        <f aca="false">IF(E56&lt;Ringkasan_ODR1!E56,"Q","L")</f>
        <v>L</v>
      </c>
      <c r="T56" s="12" t="str">
        <f aca="false">IF(M56&lt;0,"Top", "Bottom")</f>
        <v>Bottom</v>
      </c>
      <c r="U56" s="12" t="n">
        <f aca="false">M56</f>
        <v>0.000682808140734113</v>
      </c>
      <c r="V56" s="12" t="n">
        <f aca="false">I56^2-4*M56*G56</f>
        <v>-0.0148575324776085</v>
      </c>
      <c r="W56" s="12" t="str">
        <f aca="false">IF(AND(U56&gt;0,V56&lt;0),"Definit Positif",IF(AND(U56&gt;0,V56=0),"X1=X2",IF(AND(U56&gt;0,V56&gt;0),"X1!=X2", IF(AND(U56&lt;0,V56&lt;0),"Definit Negatif", IF(AND(U56&lt;0,V56=0),"X1=X2", IF(AND(U56&lt;0,V56&gt;0),"X1!=X2"))))))</f>
        <v>Definit Positif</v>
      </c>
      <c r="X56" s="12" t="e">
        <f aca="false">(-I56+V56^0.5)/(2*M56)</f>
        <v>#NUM!</v>
      </c>
      <c r="Y56" s="12" t="e">
        <f aca="false">(-I56-V56^0.5)/(2*M56)</f>
        <v>#NUM!</v>
      </c>
      <c r="Z56" s="12" t="n">
        <f aca="false">-I56/(2*M56)</f>
        <v>49.5554803900499</v>
      </c>
      <c r="AA56" s="12" t="n">
        <f aca="false">M56*Z56^2+I56*Z56+G56</f>
        <v>5.4398635543634</v>
      </c>
      <c r="AB56" s="12" t="str">
        <f aca="false">IF(T56="Top","Maximum","Minimum")</f>
        <v>Minimum</v>
      </c>
    </row>
    <row r="57" customFormat="false" ht="12.8" hidden="false" customHeight="false" outlineLevel="0" collapsed="false">
      <c r="A57" s="0" t="n">
        <v>56</v>
      </c>
      <c r="B57" s="0" t="str">
        <f aca="false">table_ord2!B57</f>
        <v>Y73BAC_STG_ILL_TAB</v>
      </c>
      <c r="C57" s="12" t="n">
        <f aca="false">table_ord2!C57</f>
        <v>0.869353297119139</v>
      </c>
      <c r="D57" s="12" t="n">
        <f aca="false">table_ord2!E57</f>
        <v>10.4253280816331</v>
      </c>
      <c r="E57" s="12" t="n">
        <f aca="false">table_ord2!F57</f>
        <v>12.4148044456249</v>
      </c>
      <c r="F57" s="13" t="n">
        <f aca="false">table_ord2!D57</f>
        <v>11</v>
      </c>
      <c r="G57" s="12" t="n">
        <f aca="false">table_ord2!H57</f>
        <v>7.64096768938792</v>
      </c>
      <c r="H57" s="12" t="n">
        <f aca="false">table_ord2!K57</f>
        <v>0.442231630663224</v>
      </c>
      <c r="I57" s="12" t="n">
        <f aca="false">table_ord2!I57</f>
        <v>0.0011584127623796</v>
      </c>
      <c r="J57" s="12" t="n">
        <f aca="false">table_ord2!L57</f>
        <v>0.00158709548967119</v>
      </c>
      <c r="K57" s="12" t="n">
        <f aca="false">table_ord2!O57</f>
        <v>0.498200166525518</v>
      </c>
      <c r="L57" s="12" t="str">
        <f aca="false">IF(K57&lt;=0.01,"**", IF(K57&lt;=0.05,"*","NS"))</f>
        <v>NS</v>
      </c>
      <c r="M57" s="12" t="n">
        <f aca="false">table_ord2!J57</f>
        <v>-3.27141877596296E-005</v>
      </c>
      <c r="N57" s="27" t="n">
        <f aca="false">table_ord2!M57</f>
        <v>9.04214105975532E-006</v>
      </c>
      <c r="O57" s="12" t="n">
        <f aca="false">table_ord2!P57</f>
        <v>0.0152520494899164</v>
      </c>
      <c r="P57" s="12" t="str">
        <f aca="false">IF(O57&lt;=0.01,"**", IF(O57&lt;=0.05,"*","NS"))</f>
        <v>*</v>
      </c>
      <c r="Q57" s="12" t="str">
        <f aca="false">IF(C57&lt;Ringkasan_ODR1!C57,"Q","L")</f>
        <v>Q</v>
      </c>
      <c r="R57" s="12" t="str">
        <f aca="false">IF(D57&lt;Ringkasan_ODR1!D57,"Q","L")</f>
        <v>Q</v>
      </c>
      <c r="S57" s="12" t="str">
        <f aca="false">IF(E57&lt;Ringkasan_ODR1!E57,"Q","L")</f>
        <v>Q</v>
      </c>
      <c r="T57" s="12" t="str">
        <f aca="false">IF(M57&lt;0,"Top", "Bottom")</f>
        <v>Top</v>
      </c>
      <c r="U57" s="12" t="n">
        <f aca="false">M57</f>
        <v>-3.27141877596296E-005</v>
      </c>
      <c r="V57" s="12" t="n">
        <f aca="false">I57^2-4*M57*G57</f>
        <v>0.00100121412675164</v>
      </c>
      <c r="W57" s="12" t="str">
        <f aca="false">IF(AND(U57&gt;0,V57&lt;0),"Definit Positif",IF(AND(U57&gt;0,V57=0),"X1=X2",IF(AND(U57&gt;0,V57&gt;0),"X1!=X2", IF(AND(U57&lt;0,V57&lt;0),"Definit Negatif", IF(AND(U57&lt;0,V57=0),"X1=X2", IF(AND(U57&lt;0,V57&gt;0),"X1!=X2"))))))</f>
        <v>X1!=X2</v>
      </c>
      <c r="X57" s="12" t="n">
        <f aca="false">(-I57+V57^0.5)/(2*M57)</f>
        <v>-465.907258181516</v>
      </c>
      <c r="Y57" s="12" t="n">
        <f aca="false">(-I57-V57^0.5)/(2*M57)</f>
        <v>501.317361311423</v>
      </c>
      <c r="Z57" s="12" t="n">
        <f aca="false">-I57/(2*M57)</f>
        <v>17.7050515649531</v>
      </c>
      <c r="AA57" s="12" t="n">
        <f aca="false">M57*Z57^2+I57*Z57+G57</f>
        <v>7.65122256823364</v>
      </c>
      <c r="AB57" s="12" t="str">
        <f aca="false">IF(T57="Top","Maximum","Minimum")</f>
        <v>Maximum</v>
      </c>
    </row>
    <row r="58" customFormat="false" ht="12.8" hidden="false" customHeight="false" outlineLevel="0" collapsed="false">
      <c r="A58" s="0" t="n">
        <v>57</v>
      </c>
      <c r="B58" s="0" t="str">
        <f aca="false">table_ord2!B58</f>
        <v>Y74BAC_STG_CEC_CLF</v>
      </c>
      <c r="C58" s="12" t="n">
        <f aca="false">table_ord2!C58</f>
        <v>0.808580471538536</v>
      </c>
      <c r="D58" s="12" t="n">
        <f aca="false">table_ord2!E58</f>
        <v>6.77576321313398</v>
      </c>
      <c r="E58" s="12" t="n">
        <f aca="false">table_ord2!F58</f>
        <v>5.73456055927426</v>
      </c>
      <c r="F58" s="13" t="n">
        <f aca="false">table_ord2!D58</f>
        <v>6</v>
      </c>
      <c r="G58" s="12" t="n">
        <f aca="false">table_ord2!H58</f>
        <v>5.61200380727967</v>
      </c>
      <c r="H58" s="12" t="n">
        <f aca="false">table_ord2!K58</f>
        <v>0.901422359007196</v>
      </c>
      <c r="I58" s="12" t="n">
        <f aca="false">table_ord2!I58</f>
        <v>-0.00584119340024239</v>
      </c>
      <c r="J58" s="12" t="n">
        <f aca="false">table_ord2!L58</f>
        <v>0.00385585986533616</v>
      </c>
      <c r="K58" s="12" t="n">
        <f aca="false">table_ord2!O58</f>
        <v>0.269021441563476</v>
      </c>
      <c r="L58" s="12" t="str">
        <f aca="false">IF(K58&lt;=0.01,"**", IF(K58&lt;=0.05,"*","NS"))</f>
        <v>NS</v>
      </c>
      <c r="M58" s="12" t="n">
        <f aca="false">table_ord2!J58</f>
        <v>2.6525177892462E-005</v>
      </c>
      <c r="N58" s="27" t="n">
        <f aca="false">table_ord2!M58</f>
        <v>4.7813585992654E-005</v>
      </c>
      <c r="O58" s="12" t="n">
        <f aca="false">table_ord2!P58</f>
        <v>0.634816163039982</v>
      </c>
      <c r="P58" s="12" t="str">
        <f aca="false">IF(O58&lt;=0.01,"**", IF(O58&lt;=0.05,"*","NS"))</f>
        <v>NS</v>
      </c>
      <c r="Q58" s="12" t="str">
        <f aca="false">IF(C58&lt;Ringkasan_ODR1!C58,"Q","L")</f>
        <v>Q</v>
      </c>
      <c r="R58" s="12" t="str">
        <f aca="false">IF(D58&lt;Ringkasan_ODR1!D58,"Q","L")</f>
        <v>Q</v>
      </c>
      <c r="S58" s="12" t="str">
        <f aca="false">IF(E58&lt;Ringkasan_ODR1!E58,"Q","L")</f>
        <v>Q</v>
      </c>
      <c r="T58" s="12" t="str">
        <f aca="false">IF(M58&lt;0,"Top", "Bottom")</f>
        <v>Bottom</v>
      </c>
      <c r="U58" s="12" t="n">
        <f aca="false">M58</f>
        <v>2.6525177892462E-005</v>
      </c>
      <c r="V58" s="12" t="n">
        <f aca="false">I58^2-4*M58*G58</f>
        <v>-0.000561318056946034</v>
      </c>
      <c r="W58" s="12" t="str">
        <f aca="false">IF(AND(U58&gt;0,V58&lt;0),"Definit Positif",IF(AND(U58&gt;0,V58=0),"X1=X2",IF(AND(U58&gt;0,V58&gt;0),"X1!=X2", IF(AND(U58&lt;0,V58&lt;0),"Definit Negatif", IF(AND(U58&lt;0,V58=0),"X1=X2", IF(AND(U58&lt;0,V58&gt;0),"X1!=X2"))))))</f>
        <v>Definit Positif</v>
      </c>
      <c r="X58" s="12" t="e">
        <f aca="false">(-I58+V58^0.5)/(2*M58)</f>
        <v>#NUM!</v>
      </c>
      <c r="Y58" s="12" t="e">
        <f aca="false">(-I58-V58^0.5)/(2*M58)</f>
        <v>#NUM!</v>
      </c>
      <c r="Z58" s="12" t="n">
        <f aca="false">-I58/(2*M58)</f>
        <v>110.106582959098</v>
      </c>
      <c r="AA58" s="12" t="n">
        <f aca="false">M58*Z58^2+I58*Z58+G58</f>
        <v>5.29042688442771</v>
      </c>
      <c r="AB58" s="12" t="str">
        <f aca="false">IF(T58="Top","Maximum","Minimum")</f>
        <v>Minimum</v>
      </c>
    </row>
    <row r="59" customFormat="false" ht="12.8" hidden="false" customHeight="false" outlineLevel="0" collapsed="false">
      <c r="A59" s="0" t="n">
        <v>58</v>
      </c>
      <c r="B59" s="0" t="str">
        <f aca="false">table_ord2!B59</f>
        <v>Y75BAC_STG_CEC_CLS</v>
      </c>
      <c r="C59" s="12" t="n">
        <f aca="false">table_ord2!C59</f>
        <v>0.809289359782819</v>
      </c>
      <c r="D59" s="12" t="n">
        <f aca="false">table_ord2!E59</f>
        <v>-33.262009767448</v>
      </c>
      <c r="E59" s="12" t="n">
        <f aca="false">table_ord2!F59</f>
        <v>-34.3032124213077</v>
      </c>
      <c r="F59" s="13" t="n">
        <f aca="false">table_ord2!D59</f>
        <v>6</v>
      </c>
      <c r="G59" s="12" t="n">
        <f aca="false">table_ord2!H59</f>
        <v>7.24985969661396</v>
      </c>
      <c r="H59" s="12" t="n">
        <f aca="false">table_ord2!K59</f>
        <v>0.0228179323438279</v>
      </c>
      <c r="I59" s="12" t="n">
        <f aca="false">table_ord2!I59</f>
        <v>-0.00340689639700377</v>
      </c>
      <c r="J59" s="12" t="n">
        <f aca="false">table_ord2!L59</f>
        <v>0.000162711957166009</v>
      </c>
      <c r="K59" s="12" t="n">
        <f aca="false">table_ord2!O59</f>
        <v>0.00227320319491106</v>
      </c>
      <c r="L59" s="12" t="str">
        <f aca="false">IF(K59&lt;=0.01,"**", IF(K59&lt;=0.05,"*","NS"))</f>
        <v>**</v>
      </c>
      <c r="M59" s="12" t="n">
        <f aca="false">table_ord2!J59</f>
        <v>1.90867408027906E-005</v>
      </c>
      <c r="N59" s="27" t="n">
        <f aca="false">table_ord2!M59</f>
        <v>2.01733482479266E-006</v>
      </c>
      <c r="O59" s="12" t="n">
        <f aca="false">table_ord2!P59</f>
        <v>0.0109872406126332</v>
      </c>
      <c r="P59" s="12" t="str">
        <f aca="false">IF(O59&lt;=0.01,"**", IF(O59&lt;=0.05,"*","NS"))</f>
        <v>*</v>
      </c>
      <c r="Q59" s="12" t="str">
        <f aca="false">IF(C59&lt;Ringkasan_ODR1!C59,"Q","L")</f>
        <v>Q</v>
      </c>
      <c r="R59" s="12" t="str">
        <f aca="false">IF(D59&lt;Ringkasan_ODR1!D59,"Q","L")</f>
        <v>Q</v>
      </c>
      <c r="S59" s="12" t="str">
        <f aca="false">IF(E59&lt;Ringkasan_ODR1!E59,"Q","L")</f>
        <v>Q</v>
      </c>
      <c r="T59" s="12" t="str">
        <f aca="false">IF(M59&lt;0,"Top", "Bottom")</f>
        <v>Bottom</v>
      </c>
      <c r="U59" s="12" t="n">
        <f aca="false">M59</f>
        <v>1.90867408027906E-005</v>
      </c>
      <c r="V59" s="12" t="n">
        <f aca="false">I59^2-4*M59*G59</f>
        <v>-0.000541897828483558</v>
      </c>
      <c r="W59" s="12" t="str">
        <f aca="false">IF(AND(U59&gt;0,V59&lt;0),"Definit Positif",IF(AND(U59&gt;0,V59=0),"X1=X2",IF(AND(U59&gt;0,V59&gt;0),"X1!=X2", IF(AND(U59&lt;0,V59&lt;0),"Definit Negatif", IF(AND(U59&lt;0,V59=0),"X1=X2", IF(AND(U59&lt;0,V59&gt;0),"X1!=X2"))))))</f>
        <v>Definit Positif</v>
      </c>
      <c r="X59" s="12" t="e">
        <f aca="false">(-I59+V59^0.5)/(2*M59)</f>
        <v>#NUM!</v>
      </c>
      <c r="Y59" s="12" t="e">
        <f aca="false">(-I59-V59^0.5)/(2*M59)</f>
        <v>#NUM!</v>
      </c>
      <c r="Z59" s="12" t="n">
        <f aca="false">-I59/(2*M59)</f>
        <v>89.2477252194272</v>
      </c>
      <c r="AA59" s="12" t="n">
        <f aca="false">M59*Z59^2+I59*Z59+G59</f>
        <v>7.09783081986854</v>
      </c>
      <c r="AB59" s="12" t="str">
        <f aca="false">IF(T59="Top","Maximum","Minimum")</f>
        <v>Minimum</v>
      </c>
    </row>
    <row r="60" customFormat="false" ht="12.8" hidden="false" customHeight="false" outlineLevel="0" collapsed="false">
      <c r="A60" s="0" t="n">
        <v>59</v>
      </c>
      <c r="B60" s="0" t="str">
        <f aca="false">table_ord2!B60</f>
        <v>Y76BAC_STG_CEC_ECO</v>
      </c>
      <c r="C60" s="12" t="n">
        <f aca="false">table_ord2!C60</f>
        <v>1.3292994855521</v>
      </c>
      <c r="D60" s="12" t="n">
        <f aca="false">table_ord2!E60</f>
        <v>45.4621515412121</v>
      </c>
      <c r="E60" s="12" t="n">
        <f aca="false">table_ord2!F60</f>
        <v>49.9140103306929</v>
      </c>
      <c r="F60" s="13" t="n">
        <f aca="false">table_ord2!D60</f>
        <v>18</v>
      </c>
      <c r="G60" s="12" t="n">
        <f aca="false">table_ord2!H60</f>
        <v>6.99728249536761</v>
      </c>
      <c r="H60" s="12" t="n">
        <f aca="false">table_ord2!K60</f>
        <v>0.503996052404867</v>
      </c>
      <c r="I60" s="12" t="n">
        <f aca="false">table_ord2!I60</f>
        <v>-0.00214195321694781</v>
      </c>
      <c r="J60" s="12" t="n">
        <f aca="false">table_ord2!L60</f>
        <v>0.00139870394979845</v>
      </c>
      <c r="K60" s="12" t="n">
        <f aca="false">table_ord2!O60</f>
        <v>0.160034911929748</v>
      </c>
      <c r="L60" s="12" t="str">
        <f aca="false">IF(K60&lt;=0.01,"**", IF(K60&lt;=0.05,"*","NS"))</f>
        <v>NS</v>
      </c>
      <c r="M60" s="12" t="n">
        <f aca="false">table_ord2!J60</f>
        <v>1.6598882840164E-006</v>
      </c>
      <c r="N60" s="27" t="n">
        <f aca="false">table_ord2!M60</f>
        <v>2.3480504838857E-006</v>
      </c>
      <c r="O60" s="12" t="n">
        <f aca="false">table_ord2!P60</f>
        <v>0.497508531839678</v>
      </c>
      <c r="P60" s="12" t="str">
        <f aca="false">IF(O60&lt;=0.01,"**", IF(O60&lt;=0.05,"*","NS"))</f>
        <v>NS</v>
      </c>
      <c r="Q60" s="12" t="str">
        <f aca="false">IF(C60&lt;Ringkasan_ODR1!C60,"Q","L")</f>
        <v>L</v>
      </c>
      <c r="R60" s="12" t="str">
        <f aca="false">IF(D60&lt;Ringkasan_ODR1!D60,"Q","L")</f>
        <v>L</v>
      </c>
      <c r="S60" s="12" t="str">
        <f aca="false">IF(E60&lt;Ringkasan_ODR1!E60,"Q","L")</f>
        <v>L</v>
      </c>
      <c r="T60" s="12" t="str">
        <f aca="false">IF(M60&lt;0,"Top", "Bottom")</f>
        <v>Bottom</v>
      </c>
      <c r="U60" s="12" t="n">
        <f aca="false">M60</f>
        <v>1.6598882840164E-006</v>
      </c>
      <c r="V60" s="12" t="n">
        <f aca="false">I60^2-4*M60*G60</f>
        <v>-4.18708653524619E-005</v>
      </c>
      <c r="W60" s="12" t="str">
        <f aca="false">IF(AND(U60&gt;0,V60&lt;0),"Definit Positif",IF(AND(U60&gt;0,V60=0),"X1=X2",IF(AND(U60&gt;0,V60&gt;0),"X1!=X2", IF(AND(U60&lt;0,V60&lt;0),"Definit Negatif", IF(AND(U60&lt;0,V60=0),"X1=X2", IF(AND(U60&lt;0,V60&gt;0),"X1!=X2"))))))</f>
        <v>Definit Positif</v>
      </c>
      <c r="X60" s="12" t="e">
        <f aca="false">(-I60+V60^0.5)/(2*M60)</f>
        <v>#NUM!</v>
      </c>
      <c r="Y60" s="12" t="e">
        <f aca="false">(-I60-V60^0.5)/(2*M60)</f>
        <v>#NUM!</v>
      </c>
      <c r="Z60" s="12" t="n">
        <f aca="false">-I60/(2*M60)</f>
        <v>645.210053463649</v>
      </c>
      <c r="AA60" s="12" t="n">
        <f aca="false">M60*Z60^2+I60*Z60+G60</f>
        <v>6.30627762055584</v>
      </c>
      <c r="AB60" s="12" t="str">
        <f aca="false">IF(T60="Top","Maximum","Minimum")</f>
        <v>Minimum</v>
      </c>
    </row>
    <row r="61" customFormat="false" ht="12.8" hidden="false" customHeight="false" outlineLevel="0" collapsed="false">
      <c r="A61" s="0" t="n">
        <v>60</v>
      </c>
      <c r="B61" s="0" t="str">
        <f aca="false">table_ord2!B61</f>
        <v>Y77BAC_STG_CEC_LAB</v>
      </c>
      <c r="C61" s="12" t="n">
        <f aca="false">table_ord2!C61</f>
        <v>1.26884908601895</v>
      </c>
      <c r="D61" s="12" t="n">
        <f aca="false">table_ord2!E61</f>
        <v>2.87201548461882</v>
      </c>
      <c r="E61" s="12" t="n">
        <f aca="false">table_ord2!F61</f>
        <v>6.41226649012987</v>
      </c>
      <c r="F61" s="13" t="n">
        <f aca="false">table_ord2!D61</f>
        <v>15</v>
      </c>
      <c r="G61" s="12" t="n">
        <f aca="false">table_ord2!H61</f>
        <v>7.08997126351499</v>
      </c>
      <c r="H61" s="12" t="n">
        <f aca="false">table_ord2!K61</f>
        <v>0.0850215805910647</v>
      </c>
      <c r="I61" s="12" t="n">
        <f aca="false">table_ord2!I61</f>
        <v>-0.00221224046125702</v>
      </c>
      <c r="J61" s="12" t="n">
        <f aca="false">table_ord2!L61</f>
        <v>0.000762063621015507</v>
      </c>
      <c r="K61" s="12" t="n">
        <f aca="false">table_ord2!O61</f>
        <v>0.0228890944484654</v>
      </c>
      <c r="L61" s="12" t="str">
        <f aca="false">IF(K61&lt;=0.01,"**", IF(K61&lt;=0.05,"*","NS"))</f>
        <v>*</v>
      </c>
      <c r="M61" s="12" t="n">
        <f aca="false">table_ord2!J61</f>
        <v>1.99968619735235E-006</v>
      </c>
      <c r="N61" s="27" t="n">
        <f aca="false">table_ord2!M61</f>
        <v>1.27864659165504E-006</v>
      </c>
      <c r="O61" s="12" t="n">
        <f aca="false">table_ord2!P61</f>
        <v>0.161815325310875</v>
      </c>
      <c r="P61" s="12" t="str">
        <f aca="false">IF(O61&lt;=0.01,"**", IF(O61&lt;=0.05,"*","NS"))</f>
        <v>NS</v>
      </c>
      <c r="Q61" s="12" t="str">
        <f aca="false">IF(C61&lt;Ringkasan_ODR1!C61,"Q","L")</f>
        <v>L</v>
      </c>
      <c r="R61" s="12" t="str">
        <f aca="false">IF(D61&lt;Ringkasan_ODR1!D61,"Q","L")</f>
        <v>Q</v>
      </c>
      <c r="S61" s="12" t="str">
        <f aca="false">IF(E61&lt;Ringkasan_ODR1!E61,"Q","L")</f>
        <v>Q</v>
      </c>
      <c r="T61" s="12" t="str">
        <f aca="false">IF(M61&lt;0,"Top", "Bottom")</f>
        <v>Bottom</v>
      </c>
      <c r="U61" s="12" t="n">
        <f aca="false">M61</f>
        <v>1.99968619735235E-006</v>
      </c>
      <c r="V61" s="12" t="n">
        <f aca="false">I61^2-4*M61*G61</f>
        <v>-5.18168628426802E-005</v>
      </c>
      <c r="W61" s="12" t="str">
        <f aca="false">IF(AND(U61&gt;0,V61&lt;0),"Definit Positif",IF(AND(U61&gt;0,V61=0),"X1=X2",IF(AND(U61&gt;0,V61&gt;0),"X1!=X2", IF(AND(U61&lt;0,V61&lt;0),"Definit Negatif", IF(AND(U61&lt;0,V61=0),"X1=X2", IF(AND(U61&lt;0,V61&gt;0),"X1!=X2"))))))</f>
        <v>Definit Positif</v>
      </c>
      <c r="X61" s="12" t="e">
        <f aca="false">(-I61+V61^0.5)/(2*M61)</f>
        <v>#NUM!</v>
      </c>
      <c r="Y61" s="12" t="e">
        <f aca="false">(-I61-V61^0.5)/(2*M61)</f>
        <v>#NUM!</v>
      </c>
      <c r="Z61" s="12" t="n">
        <f aca="false">-I61/(2*M61)</f>
        <v>553.146904795887</v>
      </c>
      <c r="AA61" s="12" t="n">
        <f aca="false">M61*Z61^2+I61*Z61+G61</f>
        <v>6.47812428161072</v>
      </c>
      <c r="AB61" s="12" t="str">
        <f aca="false">IF(T61="Top","Maximum","Minimum")</f>
        <v>Minimum</v>
      </c>
    </row>
    <row r="62" customFormat="false" ht="12.8" hidden="false" customHeight="false" outlineLevel="0" collapsed="false">
      <c r="A62" s="0" t="n">
        <v>61</v>
      </c>
      <c r="B62" s="0" t="str">
        <f aca="false">table_ord2!B62</f>
        <v>Y78BAC_STG_CEC_TAB</v>
      </c>
      <c r="C62" s="12" t="n">
        <f aca="false">table_ord2!C62</f>
        <v>1.10824607409901</v>
      </c>
      <c r="D62" s="12" t="n">
        <f aca="false">table_ord2!E62</f>
        <v>12.5852936691704</v>
      </c>
      <c r="E62" s="12" t="n">
        <f aca="false">table_ord2!F62</f>
        <v>15.4100404564781</v>
      </c>
      <c r="F62" s="13" t="n">
        <f aca="false">table_ord2!D62</f>
        <v>13</v>
      </c>
      <c r="G62" s="12" t="n">
        <f aca="false">table_ord2!H62</f>
        <v>8.29220610006967</v>
      </c>
      <c r="H62" s="12" t="n">
        <f aca="false">table_ord2!K62</f>
        <v>0.529281724458883</v>
      </c>
      <c r="I62" s="12" t="n">
        <f aca="false">table_ord2!I62</f>
        <v>-0.00408792550385549</v>
      </c>
      <c r="J62" s="12" t="n">
        <f aca="false">table_ord2!L62</f>
        <v>0.00184285088880917</v>
      </c>
      <c r="K62" s="12" t="n">
        <f aca="false">table_ord2!O62</f>
        <v>0.0620361979827208</v>
      </c>
      <c r="L62" s="12" t="str">
        <f aca="false">IF(K62&lt;=0.01,"**", IF(K62&lt;=0.05,"*","NS"))</f>
        <v>NS</v>
      </c>
      <c r="M62" s="12" t="n">
        <f aca="false">table_ord2!J62</f>
        <v>1.69460754040239E-005</v>
      </c>
      <c r="N62" s="27" t="n">
        <f aca="false">table_ord2!M62</f>
        <v>1.03903042310671E-005</v>
      </c>
      <c r="O62" s="12" t="n">
        <f aca="false">table_ord2!P62</f>
        <v>0.146921745119838</v>
      </c>
      <c r="P62" s="12" t="str">
        <f aca="false">IF(O62&lt;=0.01,"**", IF(O62&lt;=0.05,"*","NS"))</f>
        <v>NS</v>
      </c>
      <c r="Q62" s="12" t="str">
        <f aca="false">IF(C62&lt;Ringkasan_ODR1!C62,"Q","L")</f>
        <v>Q</v>
      </c>
      <c r="R62" s="12" t="str">
        <f aca="false">IF(D62&lt;Ringkasan_ODR1!D62,"Q","L")</f>
        <v>L</v>
      </c>
      <c r="S62" s="12" t="str">
        <f aca="false">IF(E62&lt;Ringkasan_ODR1!E62,"Q","L")</f>
        <v>L</v>
      </c>
      <c r="T62" s="12" t="str">
        <f aca="false">IF(M62&lt;0,"Top", "Bottom")</f>
        <v>Bottom</v>
      </c>
      <c r="U62" s="12" t="n">
        <f aca="false">M62</f>
        <v>1.69460754040239E-005</v>
      </c>
      <c r="V62" s="12" t="n">
        <f aca="false">I62^2-4*M62*G62</f>
        <v>-0.000545370264424878</v>
      </c>
      <c r="W62" s="12" t="str">
        <f aca="false">IF(AND(U62&gt;0,V62&lt;0),"Definit Positif",IF(AND(U62&gt;0,V62=0),"X1=X2",IF(AND(U62&gt;0,V62&gt;0),"X1!=X2", IF(AND(U62&lt;0,V62&lt;0),"Definit Negatif", IF(AND(U62&lt;0,V62=0),"X1=X2", IF(AND(U62&lt;0,V62&gt;0),"X1!=X2"))))))</f>
        <v>Definit Positif</v>
      </c>
      <c r="X62" s="12" t="e">
        <f aca="false">(-I62+V62^0.5)/(2*M62)</f>
        <v>#NUM!</v>
      </c>
      <c r="Y62" s="12" t="e">
        <f aca="false">(-I62-V62^0.5)/(2*M62)</f>
        <v>#NUM!</v>
      </c>
      <c r="Z62" s="12" t="n">
        <f aca="false">-I62/(2*M62)</f>
        <v>120.61570028435</v>
      </c>
      <c r="AA62" s="12" t="n">
        <f aca="false">M62*Z62^2+I62*Z62+G62</f>
        <v>8.04567210139078</v>
      </c>
      <c r="AB62" s="12" t="str">
        <f aca="false">IF(T62="Top","Maximum","Minimum")</f>
        <v>Minimum</v>
      </c>
    </row>
    <row r="63" customFormat="false" ht="12.8" hidden="false" customHeight="false" outlineLevel="0" collapsed="false">
      <c r="A63" s="0" t="n">
        <v>62</v>
      </c>
      <c r="B63" s="0" t="str">
        <f aca="false">table_ord2!B63</f>
        <v>Y79BAC_STG_EXC_CLF</v>
      </c>
      <c r="C63" s="12" t="n">
        <f aca="false">table_ord2!C63</f>
        <v>1.08558919870953</v>
      </c>
      <c r="D63" s="12" t="n">
        <f aca="false">table_ord2!E63</f>
        <v>22.7118231383653</v>
      </c>
      <c r="E63" s="12" t="n">
        <f aca="false">table_ord2!F63</f>
        <v>24.2247486033356</v>
      </c>
      <c r="F63" s="13" t="n">
        <f aca="false">table_ord2!D63</f>
        <v>10</v>
      </c>
      <c r="G63" s="12" t="n">
        <f aca="false">table_ord2!H63</f>
        <v>6.91338544913579</v>
      </c>
      <c r="H63" s="12" t="n">
        <f aca="false">table_ord2!K63</f>
        <v>0.311484403700506</v>
      </c>
      <c r="I63" s="12" t="n">
        <f aca="false">table_ord2!I63</f>
        <v>-0.0241664755952117</v>
      </c>
      <c r="J63" s="12" t="n">
        <f aca="false">table_ord2!L63</f>
        <v>0.0129692336212056</v>
      </c>
      <c r="K63" s="12" t="n">
        <f aca="false">table_ord2!O63</f>
        <v>0.12144375067357</v>
      </c>
      <c r="L63" s="12" t="str">
        <f aca="false">IF(K63&lt;=0.01,"**", IF(K63&lt;=0.05,"*","NS"))</f>
        <v>NS</v>
      </c>
      <c r="M63" s="12" t="n">
        <f aca="false">table_ord2!J63</f>
        <v>0.000199647349334744</v>
      </c>
      <c r="N63" s="27" t="n">
        <f aca="false">table_ord2!M63</f>
        <v>0.000118300869564076</v>
      </c>
      <c r="O63" s="12" t="n">
        <f aca="false">table_ord2!P63</f>
        <v>0.152287307760377</v>
      </c>
      <c r="P63" s="12" t="str">
        <f aca="false">IF(O63&lt;=0.01,"**", IF(O63&lt;=0.05,"*","NS"))</f>
        <v>NS</v>
      </c>
      <c r="Q63" s="12" t="str">
        <f aca="false">IF(C63&lt;Ringkasan_ODR1!C63,"Q","L")</f>
        <v>L</v>
      </c>
      <c r="R63" s="12" t="str">
        <f aca="false">IF(D63&lt;Ringkasan_ODR1!D63,"Q","L")</f>
        <v>L</v>
      </c>
      <c r="S63" s="12" t="str">
        <f aca="false">IF(E63&lt;Ringkasan_ODR1!E63,"Q","L")</f>
        <v>L</v>
      </c>
      <c r="T63" s="12" t="str">
        <f aca="false">IF(M63&lt;0,"Top", "Bottom")</f>
        <v>Bottom</v>
      </c>
      <c r="U63" s="12" t="n">
        <f aca="false">M63</f>
        <v>0.000199647349334744</v>
      </c>
      <c r="V63" s="12" t="n">
        <f aca="false">I63^2-4*M63*G63</f>
        <v>-0.00493693777670343</v>
      </c>
      <c r="W63" s="12" t="str">
        <f aca="false">IF(AND(U63&gt;0,V63&lt;0),"Definit Positif",IF(AND(U63&gt;0,V63=0),"X1=X2",IF(AND(U63&gt;0,V63&gt;0),"X1!=X2", IF(AND(U63&lt;0,V63&lt;0),"Definit Negatif", IF(AND(U63&lt;0,V63=0),"X1=X2", IF(AND(U63&lt;0,V63&gt;0),"X1!=X2"))))))</f>
        <v>Definit Positif</v>
      </c>
      <c r="X63" s="12" t="e">
        <f aca="false">(-I63+V63^0.5)/(2*M63)</f>
        <v>#NUM!</v>
      </c>
      <c r="Y63" s="12" t="e">
        <f aca="false">(-I63-V63^0.5)/(2*M63)</f>
        <v>#NUM!</v>
      </c>
      <c r="Z63" s="12" t="n">
        <f aca="false">-I63/(2*M63)</f>
        <v>60.5229062037091</v>
      </c>
      <c r="AA63" s="12" t="n">
        <f aca="false">M63*Z63^2+I63*Z63+G63</f>
        <v>6.18207278127418</v>
      </c>
      <c r="AB63" s="12" t="str">
        <f aca="false">IF(T63="Top","Maximum","Minimum")</f>
        <v>Minimum</v>
      </c>
    </row>
    <row r="64" customFormat="false" ht="12.8" hidden="false" customHeight="false" outlineLevel="0" collapsed="false">
      <c r="A64" s="0" t="n">
        <v>63</v>
      </c>
      <c r="B64" s="0" t="str">
        <f aca="false">table_ord2!B64</f>
        <v>Y80BAC_STG_EXC_CLS</v>
      </c>
      <c r="C64" s="12" t="n">
        <f aca="false">table_ord2!C64</f>
        <v>0.96372421398973</v>
      </c>
      <c r="D64" s="12" t="n">
        <f aca="false">table_ord2!E64</f>
        <v>15.4737800546692</v>
      </c>
      <c r="E64" s="12" t="n">
        <f aca="false">table_ord2!F64</f>
        <v>16.9867055196394</v>
      </c>
      <c r="F64" s="13" t="n">
        <f aca="false">table_ord2!D64</f>
        <v>10</v>
      </c>
      <c r="G64" s="12" t="n">
        <f aca="false">table_ord2!H64</f>
        <v>7.26061403017593</v>
      </c>
      <c r="H64" s="12" t="n">
        <f aca="false">table_ord2!K64</f>
        <v>0.349108603829176</v>
      </c>
      <c r="I64" s="12" t="n">
        <f aca="false">table_ord2!I64</f>
        <v>-0.00953000166444594</v>
      </c>
      <c r="J64" s="12" t="n">
        <f aca="false">table_ord2!L64</f>
        <v>0.00610169165169283</v>
      </c>
      <c r="K64" s="12" t="n">
        <f aca="false">table_ord2!O64</f>
        <v>0.17907735383083</v>
      </c>
      <c r="L64" s="12" t="str">
        <f aca="false">IF(K64&lt;=0.01,"**", IF(K64&lt;=0.05,"*","NS"))</f>
        <v>NS</v>
      </c>
      <c r="M64" s="12" t="n">
        <f aca="false">table_ord2!J64</f>
        <v>5.0243040335927E-005</v>
      </c>
      <c r="N64" s="27" t="n">
        <f aca="false">table_ord2!M64</f>
        <v>5.86942692438556E-005</v>
      </c>
      <c r="O64" s="12" t="n">
        <f aca="false">table_ord2!P64</f>
        <v>0.431091911452947</v>
      </c>
      <c r="P64" s="12" t="str">
        <f aca="false">IF(O64&lt;=0.01,"**", IF(O64&lt;=0.05,"*","NS"))</f>
        <v>NS</v>
      </c>
      <c r="Q64" s="12" t="str">
        <f aca="false">IF(C64&lt;Ringkasan_ODR1!C64,"Q","L")</f>
        <v>Q</v>
      </c>
      <c r="R64" s="12" t="str">
        <f aca="false">IF(D64&lt;Ringkasan_ODR1!D64,"Q","L")</f>
        <v>Q</v>
      </c>
      <c r="S64" s="12" t="str">
        <f aca="false">IF(E64&lt;Ringkasan_ODR1!E64,"Q","L")</f>
        <v>Q</v>
      </c>
      <c r="T64" s="12" t="str">
        <f aca="false">IF(M64&lt;0,"Top", "Bottom")</f>
        <v>Bottom</v>
      </c>
      <c r="U64" s="12" t="n">
        <f aca="false">M64</f>
        <v>5.0243040335927E-005</v>
      </c>
      <c r="V64" s="12" t="n">
        <f aca="false">I64^2-4*M64*G64</f>
        <v>-0.00136836036260256</v>
      </c>
      <c r="W64" s="12" t="str">
        <f aca="false">IF(AND(U64&gt;0,V64&lt;0),"Definit Positif",IF(AND(U64&gt;0,V64=0),"X1=X2",IF(AND(U64&gt;0,V64&gt;0),"X1!=X2", IF(AND(U64&lt;0,V64&lt;0),"Definit Negatif", IF(AND(U64&lt;0,V64=0),"X1=X2", IF(AND(U64&lt;0,V64&gt;0),"X1!=X2"))))))</f>
        <v>Definit Positif</v>
      </c>
      <c r="X64" s="12" t="e">
        <f aca="false">(-I64+V64^0.5)/(2*M64)</f>
        <v>#NUM!</v>
      </c>
      <c r="Y64" s="12" t="e">
        <f aca="false">(-I64-V64^0.5)/(2*M64)</f>
        <v>#NUM!</v>
      </c>
      <c r="Z64" s="12" t="n">
        <f aca="false">-I64/(2*M64)</f>
        <v>94.8390224867759</v>
      </c>
      <c r="AA64" s="12" t="n">
        <f aca="false">M64*Z64^2+I64*Z64+G64</f>
        <v>6.80870600909923</v>
      </c>
      <c r="AB64" s="12" t="str">
        <f aca="false">IF(T64="Top","Maximum","Minimum")</f>
        <v>Minimum</v>
      </c>
    </row>
    <row r="65" customFormat="false" ht="12.8" hidden="false" customHeight="false" outlineLevel="0" collapsed="false">
      <c r="A65" s="0" t="n">
        <v>64</v>
      </c>
      <c r="B65" s="0" t="str">
        <f aca="false">table_ord2!B65</f>
        <v>Y81BAC_STG_EXC_TAB</v>
      </c>
      <c r="C65" s="12" t="n">
        <f aca="false">table_ord2!C65</f>
        <v>1.3819128022582</v>
      </c>
      <c r="D65" s="12" t="n">
        <f aca="false">table_ord2!E65</f>
        <v>35.7245712452102</v>
      </c>
      <c r="E65" s="12" t="n">
        <f aca="false">table_ord2!F65</f>
        <v>38.9198578932865</v>
      </c>
      <c r="F65" s="13" t="n">
        <f aca="false">table_ord2!D65</f>
        <v>14</v>
      </c>
      <c r="G65" s="12" t="n">
        <f aca="false">table_ord2!H65</f>
        <v>7.63697596638908</v>
      </c>
      <c r="H65" s="12" t="n">
        <f aca="false">table_ord2!K65</f>
        <v>0.783913257718277</v>
      </c>
      <c r="I65" s="12" t="n">
        <f aca="false">table_ord2!I65</f>
        <v>-0.001041387517905</v>
      </c>
      <c r="J65" s="12" t="n">
        <f aca="false">table_ord2!L65</f>
        <v>0.00236782504276777</v>
      </c>
      <c r="K65" s="12" t="n">
        <f aca="false">table_ord2!O65</f>
        <v>0.671715781372081</v>
      </c>
      <c r="L65" s="12" t="str">
        <f aca="false">IF(K65&lt;=0.01,"**", IF(K65&lt;=0.05,"*","NS"))</f>
        <v>NS</v>
      </c>
      <c r="M65" s="12" t="n">
        <f aca="false">table_ord2!J65</f>
        <v>1.41662575546982E-006</v>
      </c>
      <c r="N65" s="27" t="n">
        <f aca="false">table_ord2!M65</f>
        <v>3.91238097729991E-006</v>
      </c>
      <c r="O65" s="12" t="n">
        <f aca="false">table_ord2!P65</f>
        <v>0.726664483746884</v>
      </c>
      <c r="P65" s="12" t="str">
        <f aca="false">IF(O65&lt;=0.01,"**", IF(O65&lt;=0.05,"*","NS"))</f>
        <v>NS</v>
      </c>
      <c r="Q65" s="12" t="str">
        <f aca="false">IF(C65&lt;Ringkasan_ODR1!C65,"Q","L")</f>
        <v>L</v>
      </c>
      <c r="R65" s="12" t="str">
        <f aca="false">IF(D65&lt;Ringkasan_ODR1!D65,"Q","L")</f>
        <v>L</v>
      </c>
      <c r="S65" s="12" t="str">
        <f aca="false">IF(E65&lt;Ringkasan_ODR1!E65,"Q","L")</f>
        <v>L</v>
      </c>
      <c r="T65" s="12" t="str">
        <f aca="false">IF(M65&lt;0,"Top", "Bottom")</f>
        <v>Bottom</v>
      </c>
      <c r="U65" s="12" t="n">
        <f aca="false">M65</f>
        <v>1.41662575546982E-006</v>
      </c>
      <c r="V65" s="12" t="n">
        <f aca="false">I65^2-4*M65*G65</f>
        <v>-4.21904594291148E-005</v>
      </c>
      <c r="W65" s="12" t="str">
        <f aca="false">IF(AND(U65&gt;0,V65&lt;0),"Definit Positif",IF(AND(U65&gt;0,V65=0),"X1=X2",IF(AND(U65&gt;0,V65&gt;0),"X1!=X2", IF(AND(U65&lt;0,V65&lt;0),"Definit Negatif", IF(AND(U65&lt;0,V65=0),"X1=X2", IF(AND(U65&lt;0,V65&gt;0),"X1!=X2"))))))</f>
        <v>Definit Positif</v>
      </c>
      <c r="X65" s="12" t="e">
        <f aca="false">(-I65+V65^0.5)/(2*M65)</f>
        <v>#NUM!</v>
      </c>
      <c r="Y65" s="12" t="e">
        <f aca="false">(-I65-V65^0.5)/(2*M65)</f>
        <v>#NUM!</v>
      </c>
      <c r="Z65" s="12" t="n">
        <f aca="false">-I65/(2*M65)</f>
        <v>367.559150285118</v>
      </c>
      <c r="AA65" s="12" t="n">
        <f aca="false">M65*Z65^2+I65*Z65+G65</f>
        <v>7.44559021078974</v>
      </c>
      <c r="AB65" s="12" t="str">
        <f aca="false">IF(T65="Top","Maximum","Minimum")</f>
        <v>Minimum</v>
      </c>
    </row>
    <row r="66" customFormat="false" ht="12.8" hidden="false" customHeight="false" outlineLevel="0" collapsed="false">
      <c r="A66" s="0" t="n">
        <v>65</v>
      </c>
      <c r="B66" s="0" t="str">
        <f aca="false">table_ord2!B66</f>
        <v>Y82BAC_FNS_ILL_CLF</v>
      </c>
      <c r="C66" s="12" t="n">
        <f aca="false">table_ord2!C66</f>
        <v>0.871379706229673</v>
      </c>
      <c r="D66" s="12" t="n">
        <f aca="false">table_ord2!E66</f>
        <v>-0.640570423952674</v>
      </c>
      <c r="E66" s="12" t="n">
        <f aca="false">table_ord2!F66</f>
        <v>-1.6817730778124</v>
      </c>
      <c r="F66" s="13" t="n">
        <f aca="false">table_ord2!D66</f>
        <v>6</v>
      </c>
      <c r="G66" s="12" t="n">
        <f aca="false">table_ord2!H66</f>
        <v>5.11093828496084</v>
      </c>
      <c r="H66" s="12" t="n">
        <f aca="false">table_ord2!K66</f>
        <v>0.186405163507145</v>
      </c>
      <c r="I66" s="12" t="n">
        <f aca="false">table_ord2!I66</f>
        <v>-0.000356063826795422</v>
      </c>
      <c r="J66" s="12" t="n">
        <f aca="false">table_ord2!L66</f>
        <v>0.000569520371907706</v>
      </c>
      <c r="K66" s="12" t="n">
        <f aca="false">table_ord2!O66</f>
        <v>0.59566604463873</v>
      </c>
      <c r="L66" s="12" t="str">
        <f aca="false">IF(K66&lt;=0.01,"**", IF(K66&lt;=0.05,"*","NS"))</f>
        <v>NS</v>
      </c>
      <c r="M66" s="12" t="n">
        <f aca="false">table_ord2!J66</f>
        <v>1.53170814842684E-007</v>
      </c>
      <c r="N66" s="27" t="n">
        <f aca="false">table_ord2!M66</f>
        <v>9.2226134863991E-007</v>
      </c>
      <c r="O66" s="12" t="n">
        <f aca="false">table_ord2!P66</f>
        <v>0.883363983982203</v>
      </c>
      <c r="P66" s="12" t="str">
        <f aca="false">IF(O66&lt;=0.01,"**", IF(O66&lt;=0.05,"*","NS"))</f>
        <v>NS</v>
      </c>
      <c r="Q66" s="12" t="str">
        <f aca="false">IF(C66&lt;Ringkasan_ODR1!C66,"Q","L")</f>
        <v>Q</v>
      </c>
      <c r="R66" s="12" t="str">
        <f aca="false">IF(D66&lt;Ringkasan_ODR1!D66,"Q","L")</f>
        <v>Q</v>
      </c>
      <c r="S66" s="12" t="str">
        <f aca="false">IF(E66&lt;Ringkasan_ODR1!E66,"Q","L")</f>
        <v>Q</v>
      </c>
      <c r="T66" s="12" t="str">
        <f aca="false">IF(M66&lt;0,"Top", "Bottom")</f>
        <v>Bottom</v>
      </c>
      <c r="U66" s="12" t="n">
        <f aca="false">M66</f>
        <v>1.53170814842684E-007</v>
      </c>
      <c r="V66" s="12" t="n">
        <f aca="false">I66^2-4*M66*G66</f>
        <v>-3.00460487812029E-006</v>
      </c>
      <c r="W66" s="12" t="str">
        <f aca="false">IF(AND(U66&gt;0,V66&lt;0),"Definit Positif",IF(AND(U66&gt;0,V66=0),"X1=X2",IF(AND(U66&gt;0,V66&gt;0),"X1!=X2", IF(AND(U66&lt;0,V66&lt;0),"Definit Negatif", IF(AND(U66&lt;0,V66=0),"X1=X2", IF(AND(U66&lt;0,V66&gt;0),"X1!=X2"))))))</f>
        <v>Definit Positif</v>
      </c>
      <c r="X66" s="12" t="e">
        <f aca="false">(-I66+V66^0.5)/(2*M66)</f>
        <v>#NUM!</v>
      </c>
      <c r="Y66" s="12" t="e">
        <f aca="false">(-I66-V66^0.5)/(2*M66)</f>
        <v>#NUM!</v>
      </c>
      <c r="Z66" s="12" t="n">
        <f aca="false">-I66/(2*M66)</f>
        <v>1162.30963177</v>
      </c>
      <c r="AA66" s="12" t="n">
        <f aca="false">M66*Z66^2+I66*Z66+G66</f>
        <v>4.90401007725624</v>
      </c>
      <c r="AB66" s="12" t="str">
        <f aca="false">IF(T66="Top","Maximum","Minimum")</f>
        <v>Minimum</v>
      </c>
    </row>
    <row r="67" customFormat="false" ht="12.8" hidden="false" customHeight="false" outlineLevel="0" collapsed="false">
      <c r="A67" s="0" t="n">
        <v>66</v>
      </c>
      <c r="B67" s="0" t="str">
        <f aca="false">table_ord2!B67</f>
        <v>Y84BAC_FNS_ILL_ECO</v>
      </c>
      <c r="C67" s="12" t="n">
        <f aca="false">table_ord2!C67</f>
        <v>0.921047697301675</v>
      </c>
      <c r="D67" s="12" t="n">
        <f aca="false">table_ord2!E67</f>
        <v>12.1248025278042</v>
      </c>
      <c r="E67" s="12" t="n">
        <f aca="false">table_ord2!F67</f>
        <v>12.5220102362033</v>
      </c>
      <c r="F67" s="13" t="n">
        <f aca="false">table_ord2!D67</f>
        <v>8</v>
      </c>
      <c r="G67" s="12" t="n">
        <f aca="false">table_ord2!H67</f>
        <v>5.25530500865814</v>
      </c>
      <c r="H67" s="12" t="n">
        <f aca="false">table_ord2!K67</f>
        <v>0.723308221411723</v>
      </c>
      <c r="I67" s="12" t="n">
        <f aca="false">table_ord2!I67</f>
        <v>-0.00471033771675516</v>
      </c>
      <c r="J67" s="12" t="n">
        <f aca="false">table_ord2!L67</f>
        <v>0.00289321955394535</v>
      </c>
      <c r="K67" s="12" t="n">
        <f aca="false">table_ord2!O67</f>
        <v>0.201995322574377</v>
      </c>
      <c r="L67" s="12" t="str">
        <f aca="false">IF(K67&lt;=0.01,"**", IF(K67&lt;=0.05,"*","NS"))</f>
        <v>NS</v>
      </c>
      <c r="M67" s="12" t="n">
        <f aca="false">table_ord2!J67</f>
        <v>8.66187656586202E-006</v>
      </c>
      <c r="N67" s="27" t="n">
        <f aca="false">table_ord2!M67</f>
        <v>2.03929774934997E-005</v>
      </c>
      <c r="O67" s="12" t="n">
        <f aca="false">table_ord2!P67</f>
        <v>0.699642572416895</v>
      </c>
      <c r="P67" s="12" t="str">
        <f aca="false">IF(O67&lt;=0.01,"**", IF(O67&lt;=0.05,"*","NS"))</f>
        <v>NS</v>
      </c>
      <c r="Q67" s="12" t="str">
        <f aca="false">IF(C67&lt;Ringkasan_ODR1!C67,"Q","L")</f>
        <v>L</v>
      </c>
      <c r="R67" s="12" t="str">
        <f aca="false">IF(D67&lt;Ringkasan_ODR1!D67,"Q","L")</f>
        <v>L</v>
      </c>
      <c r="S67" s="12" t="str">
        <f aca="false">IF(E67&lt;Ringkasan_ODR1!E67,"Q","L")</f>
        <v>L</v>
      </c>
      <c r="T67" s="12" t="str">
        <f aca="false">IF(M67&lt;0,"Top", "Bottom")</f>
        <v>Bottom</v>
      </c>
      <c r="U67" s="12" t="n">
        <f aca="false">M67</f>
        <v>8.66187656586202E-006</v>
      </c>
      <c r="V67" s="12" t="n">
        <f aca="false">I67^2-4*M67*G67</f>
        <v>-0.000159895931797927</v>
      </c>
      <c r="W67" s="12" t="str">
        <f aca="false">IF(AND(U67&gt;0,V67&lt;0),"Definit Positif",IF(AND(U67&gt;0,V67=0),"X1=X2",IF(AND(U67&gt;0,V67&gt;0),"X1!=X2", IF(AND(U67&lt;0,V67&lt;0),"Definit Negatif", IF(AND(U67&lt;0,V67=0),"X1=X2", IF(AND(U67&lt;0,V67&gt;0),"X1!=X2"))))))</f>
        <v>Definit Positif</v>
      </c>
      <c r="X67" s="12" t="e">
        <f aca="false">(-I67+V67^0.5)/(2*M67)</f>
        <v>#NUM!</v>
      </c>
      <c r="Y67" s="12" t="e">
        <f aca="false">(-I67-V67^0.5)/(2*M67)</f>
        <v>#NUM!</v>
      </c>
      <c r="Z67" s="12" t="n">
        <f aca="false">-I67/(2*M67)</f>
        <v>271.900533385539</v>
      </c>
      <c r="AA67" s="12" t="n">
        <f aca="false">M67*Z67^2+I67*Z67+G67</f>
        <v>4.61493333985227</v>
      </c>
      <c r="AB67" s="12" t="str">
        <f aca="false">IF(T67="Top","Maximum","Minimum")</f>
        <v>Minimum</v>
      </c>
    </row>
    <row r="68" customFormat="false" ht="12.8" hidden="false" customHeight="false" outlineLevel="0" collapsed="false">
      <c r="A68" s="0" t="n">
        <v>67</v>
      </c>
      <c r="B68" s="0" t="str">
        <f aca="false">table_ord2!B68</f>
        <v>Y85BAC_FNS_ILL_LAB</v>
      </c>
      <c r="C68" s="12" t="n">
        <f aca="false">table_ord2!C68</f>
        <v>1.21302635138748</v>
      </c>
      <c r="D68" s="12" t="n">
        <f aca="false">table_ord2!E68</f>
        <v>19.3852399333653</v>
      </c>
      <c r="E68" s="12" t="n">
        <f aca="false">table_ord2!F68</f>
        <v>19.7824476417645</v>
      </c>
      <c r="F68" s="13" t="n">
        <f aca="false">table_ord2!D68</f>
        <v>8</v>
      </c>
      <c r="G68" s="12" t="n">
        <f aca="false">table_ord2!H68</f>
        <v>7.42468507129849</v>
      </c>
      <c r="H68" s="12" t="n">
        <f aca="false">table_ord2!K68</f>
        <v>0.297554840076068</v>
      </c>
      <c r="I68" s="12" t="n">
        <f aca="false">table_ord2!I68</f>
        <v>0.00633795383485801</v>
      </c>
      <c r="J68" s="12" t="n">
        <f aca="false">table_ord2!L68</f>
        <v>0.0126416633315336</v>
      </c>
      <c r="K68" s="12" t="n">
        <f aca="false">table_ord2!O68</f>
        <v>0.650599959240381</v>
      </c>
      <c r="L68" s="12" t="str">
        <f aca="false">IF(K68&lt;=0.01,"**", IF(K68&lt;=0.05,"*","NS"))</f>
        <v>NS</v>
      </c>
      <c r="M68" s="12" t="n">
        <f aca="false">table_ord2!J68</f>
        <v>-4.80048718305138E-005</v>
      </c>
      <c r="N68" s="27" t="n">
        <f aca="false">table_ord2!M68</f>
        <v>9.05596646671072E-005</v>
      </c>
      <c r="O68" s="12" t="n">
        <f aca="false">table_ord2!P68</f>
        <v>0.632776387764861</v>
      </c>
      <c r="P68" s="12" t="str">
        <f aca="false">IF(O68&lt;=0.01,"**", IF(O68&lt;=0.05,"*","NS"))</f>
        <v>NS</v>
      </c>
      <c r="Q68" s="12" t="str">
        <f aca="false">IF(C68&lt;Ringkasan_ODR1!C68,"Q","L")</f>
        <v>L</v>
      </c>
      <c r="R68" s="12" t="str">
        <f aca="false">IF(D68&lt;Ringkasan_ODR1!D68,"Q","L")</f>
        <v>L</v>
      </c>
      <c r="S68" s="12" t="str">
        <f aca="false">IF(E68&lt;Ringkasan_ODR1!E68,"Q","L")</f>
        <v>L</v>
      </c>
      <c r="T68" s="12" t="str">
        <f aca="false">IF(M68&lt;0,"Top", "Bottom")</f>
        <v>Top</v>
      </c>
      <c r="U68" s="12" t="n">
        <f aca="false">M68</f>
        <v>-4.80048718305138E-005</v>
      </c>
      <c r="V68" s="12" t="n">
        <f aca="false">I68^2-4*M68*G68</f>
        <v>0.00146585387973124</v>
      </c>
      <c r="W68" s="12" t="str">
        <f aca="false">IF(AND(U68&gt;0,V68&lt;0),"Definit Positif",IF(AND(U68&gt;0,V68=0),"X1=X2",IF(AND(U68&gt;0,V68&gt;0),"X1!=X2", IF(AND(U68&lt;0,V68&lt;0),"Definit Negatif", IF(AND(U68&lt;0,V68=0),"X1=X2", IF(AND(U68&lt;0,V68&gt;0),"X1!=X2"))))))</f>
        <v>X1!=X2</v>
      </c>
      <c r="X68" s="12" t="n">
        <f aca="false">(-I68+V68^0.5)/(2*M68)</f>
        <v>-332.763281967313</v>
      </c>
      <c r="Y68" s="12" t="n">
        <f aca="false">(-I68-V68^0.5)/(2*M68)</f>
        <v>464.790586554956</v>
      </c>
      <c r="Z68" s="12" t="n">
        <f aca="false">-I68/(2*M68)</f>
        <v>66.0136522938215</v>
      </c>
      <c r="AA68" s="12" t="n">
        <f aca="false">M68*Z68^2+I68*Z68+G68</f>
        <v>7.63388081165279</v>
      </c>
      <c r="AB68" s="12" t="str">
        <f aca="false">IF(T68="Top","Maximum","Minimum")</f>
        <v>Maximum</v>
      </c>
    </row>
    <row r="69" customFormat="false" ht="12.8" hidden="false" customHeight="false" outlineLevel="0" collapsed="false">
      <c r="A69" s="0" t="n">
        <v>68</v>
      </c>
      <c r="B69" s="0" t="str">
        <f aca="false">table_ord2!B69</f>
        <v>Y86BAC_FNS_ILL_TAB</v>
      </c>
      <c r="C69" s="12" t="n">
        <f aca="false">table_ord2!C69</f>
        <v>1.03758701254886</v>
      </c>
      <c r="D69" s="12" t="n">
        <f aca="false">table_ord2!E69</f>
        <v>42.7015873406285</v>
      </c>
      <c r="E69" s="12" t="n">
        <f aca="false">table_ord2!F69</f>
        <v>46.5645309518274</v>
      </c>
      <c r="F69" s="13" t="n">
        <f aca="false">table_ord2!D69</f>
        <v>16</v>
      </c>
      <c r="G69" s="12" t="n">
        <f aca="false">table_ord2!H69</f>
        <v>7.15499706349958</v>
      </c>
      <c r="H69" s="12" t="n">
        <f aca="false">table_ord2!K69</f>
        <v>0.644873952046914</v>
      </c>
      <c r="I69" s="12" t="n">
        <f aca="false">table_ord2!I69</f>
        <v>0.0026697806618226</v>
      </c>
      <c r="J69" s="12" t="n">
        <f aca="false">table_ord2!L69</f>
        <v>0.00441712432850639</v>
      </c>
      <c r="K69" s="12" t="n">
        <f aca="false">table_ord2!O69</f>
        <v>0.560493211406986</v>
      </c>
      <c r="L69" s="12" t="str">
        <f aca="false">IF(K69&lt;=0.01,"**", IF(K69&lt;=0.05,"*","NS"))</f>
        <v>NS</v>
      </c>
      <c r="M69" s="12" t="n">
        <f aca="false">table_ord2!J69</f>
        <v>-2.53749371027698E-005</v>
      </c>
      <c r="N69" s="27" t="n">
        <f aca="false">table_ord2!M69</f>
        <v>1.90838900012997E-005</v>
      </c>
      <c r="O69" s="12" t="n">
        <f aca="false">table_ord2!P69</f>
        <v>0.216346865856516</v>
      </c>
      <c r="P69" s="12" t="str">
        <f aca="false">IF(O69&lt;=0.01,"**", IF(O69&lt;=0.05,"*","NS"))</f>
        <v>NS</v>
      </c>
      <c r="Q69" s="12" t="str">
        <f aca="false">IF(C69&lt;Ringkasan_ODR1!C69,"Q","L")</f>
        <v>L</v>
      </c>
      <c r="R69" s="12" t="str">
        <f aca="false">IF(D69&lt;Ringkasan_ODR1!D69,"Q","L")</f>
        <v>L</v>
      </c>
      <c r="S69" s="12" t="str">
        <f aca="false">IF(E69&lt;Ringkasan_ODR1!E69,"Q","L")</f>
        <v>L</v>
      </c>
      <c r="T69" s="12" t="str">
        <f aca="false">IF(M69&lt;0,"Top", "Bottom")</f>
        <v>Top</v>
      </c>
      <c r="U69" s="12" t="n">
        <f aca="false">M69</f>
        <v>-2.53749371027698E-005</v>
      </c>
      <c r="V69" s="12" t="n">
        <f aca="false">I69^2-4*M69*G69</f>
        <v>0.00073335813060946</v>
      </c>
      <c r="W69" s="12" t="str">
        <f aca="false">IF(AND(U69&gt;0,V69&lt;0),"Definit Positif",IF(AND(U69&gt;0,V69=0),"X1=X2",IF(AND(U69&gt;0,V69&gt;0),"X1!=X2", IF(AND(U69&lt;0,V69&lt;0),"Definit Negatif", IF(AND(U69&lt;0,V69=0),"X1=X2", IF(AND(U69&lt;0,V69&gt;0),"X1!=X2"))))))</f>
        <v>X1!=X2</v>
      </c>
      <c r="X69" s="12" t="n">
        <f aca="false">(-I69+V69^0.5)/(2*M69)</f>
        <v>-481.002279945538</v>
      </c>
      <c r="Y69" s="12" t="n">
        <f aca="false">(-I69-V69^0.5)/(2*M69)</f>
        <v>586.215571746414</v>
      </c>
      <c r="Z69" s="12" t="n">
        <f aca="false">-I69/(2*M69)</f>
        <v>52.6066459004381</v>
      </c>
      <c r="AA69" s="12" t="n">
        <f aca="false">M69*Z69^2+I69*Z69+G69</f>
        <v>7.22522116645375</v>
      </c>
      <c r="AB69" s="12" t="str">
        <f aca="false">IF(T69="Top","Maximum","Minimum")</f>
        <v>Maximum</v>
      </c>
    </row>
    <row r="70" customFormat="false" ht="12.8" hidden="false" customHeight="false" outlineLevel="0" collapsed="false">
      <c r="A70" s="0" t="n">
        <v>69</v>
      </c>
      <c r="B70" s="0" t="str">
        <f aca="false">table_ord2!B70</f>
        <v>Y87BAC_FNS_CEC_CLF</v>
      </c>
      <c r="C70" s="12" t="n">
        <f aca="false">table_ord2!C70</f>
        <v>0.828515375000897</v>
      </c>
      <c r="D70" s="12" t="n">
        <f aca="false">table_ord2!E70</f>
        <v>19.8579513762342</v>
      </c>
      <c r="E70" s="12" t="n">
        <f aca="false">table_ord2!F70</f>
        <v>18.8167487223745</v>
      </c>
      <c r="F70" s="13" t="n">
        <f aca="false">table_ord2!D70</f>
        <v>6</v>
      </c>
      <c r="G70" s="12" t="n">
        <f aca="false">table_ord2!H70</f>
        <v>3.78452647093449</v>
      </c>
      <c r="H70" s="12" t="n">
        <f aca="false">table_ord2!K70</f>
        <v>0.918634783968146</v>
      </c>
      <c r="I70" s="12" t="n">
        <f aca="false">table_ord2!I70</f>
        <v>-0.00370765488745168</v>
      </c>
      <c r="J70" s="12" t="n">
        <f aca="false">table_ord2!L70</f>
        <v>0.00283619623666664</v>
      </c>
      <c r="K70" s="12" t="n">
        <f aca="false">table_ord2!O70</f>
        <v>0.321205525994715</v>
      </c>
      <c r="L70" s="12" t="str">
        <f aca="false">IF(K70&lt;=0.01,"**", IF(K70&lt;=0.05,"*","NS"))</f>
        <v>NS</v>
      </c>
      <c r="M70" s="12" t="n">
        <f aca="false">table_ord2!J70</f>
        <v>5.15967534042381E-006</v>
      </c>
      <c r="N70" s="27" t="n">
        <f aca="false">table_ord2!M70</f>
        <v>4.80890585832463E-006</v>
      </c>
      <c r="O70" s="12" t="n">
        <f aca="false">table_ord2!P70</f>
        <v>0.395581349092653</v>
      </c>
      <c r="P70" s="12" t="str">
        <f aca="false">IF(O70&lt;=0.01,"**", IF(O70&lt;=0.05,"*","NS"))</f>
        <v>NS</v>
      </c>
      <c r="Q70" s="12" t="str">
        <f aca="false">IF(C70&lt;Ringkasan_ODR1!C70,"Q","L")</f>
        <v>Q</v>
      </c>
      <c r="R70" s="12" t="str">
        <f aca="false">IF(D70&lt;Ringkasan_ODR1!D70,"Q","L")</f>
        <v>L</v>
      </c>
      <c r="S70" s="12" t="str">
        <f aca="false">IF(E70&lt;Ringkasan_ODR1!E70,"Q","L")</f>
        <v>L</v>
      </c>
      <c r="T70" s="12" t="str">
        <f aca="false">IF(M70&lt;0,"Top", "Bottom")</f>
        <v>Bottom</v>
      </c>
      <c r="U70" s="12" t="n">
        <f aca="false">M70</f>
        <v>5.15967534042381E-006</v>
      </c>
      <c r="V70" s="12" t="n">
        <f aca="false">I70^2-4*M70*G70</f>
        <v>-6.4361006864603E-005</v>
      </c>
      <c r="W70" s="12" t="str">
        <f aca="false">IF(AND(U70&gt;0,V70&lt;0),"Definit Positif",IF(AND(U70&gt;0,V70=0),"X1=X2",IF(AND(U70&gt;0,V70&gt;0),"X1!=X2", IF(AND(U70&lt;0,V70&lt;0),"Definit Negatif", IF(AND(U70&lt;0,V70=0),"X1=X2", IF(AND(U70&lt;0,V70&gt;0),"X1!=X2"))))))</f>
        <v>Definit Positif</v>
      </c>
      <c r="X70" s="12" t="e">
        <f aca="false">(-I70+V70^0.5)/(2*M70)</f>
        <v>#NUM!</v>
      </c>
      <c r="Y70" s="12" t="e">
        <f aca="false">(-I70-V70^0.5)/(2*M70)</f>
        <v>#NUM!</v>
      </c>
      <c r="Z70" s="12" t="n">
        <f aca="false">-I70/(2*M70)</f>
        <v>359.29149053273</v>
      </c>
      <c r="AA70" s="12" t="n">
        <f aca="false">M70*Z70^2+I70*Z70+G70</f>
        <v>3.11846204548775</v>
      </c>
      <c r="AB70" s="12" t="str">
        <f aca="false">IF(T70="Top","Maximum","Minimum")</f>
        <v>Minimum</v>
      </c>
    </row>
    <row r="71" customFormat="false" ht="12.8" hidden="false" customHeight="false" outlineLevel="0" collapsed="false">
      <c r="A71" s="0" t="n">
        <v>70</v>
      </c>
      <c r="B71" s="0" t="str">
        <f aca="false">table_ord2!B71</f>
        <v>Y89BAC_FNS_CEC_ECO</v>
      </c>
      <c r="C71" s="12" t="n">
        <f aca="false">table_ord2!C71</f>
        <v>0.90806556033499</v>
      </c>
      <c r="D71" s="12" t="n">
        <f aca="false">table_ord2!E71</f>
        <v>38.8726520636993</v>
      </c>
      <c r="E71" s="12" t="n">
        <f aca="false">table_ord2!F71</f>
        <v>43.3245108531801</v>
      </c>
      <c r="F71" s="13" t="n">
        <f aca="false">table_ord2!D71</f>
        <v>18</v>
      </c>
      <c r="G71" s="12" t="n">
        <f aca="false">table_ord2!H71</f>
        <v>7.12210255746649</v>
      </c>
      <c r="H71" s="12" t="n">
        <f aca="false">table_ord2!K71</f>
        <v>0.68909713947818</v>
      </c>
      <c r="I71" s="12" t="n">
        <f aca="false">table_ord2!I71</f>
        <v>0.000804034247218209</v>
      </c>
      <c r="J71" s="12" t="n">
        <f aca="false">table_ord2!L71</f>
        <v>0.000843284082158032</v>
      </c>
      <c r="K71" s="12" t="n">
        <f aca="false">table_ord2!O71</f>
        <v>0.365263470575599</v>
      </c>
      <c r="L71" s="12" t="str">
        <f aca="false">IF(K71&lt;=0.01,"**", IF(K71&lt;=0.05,"*","NS"))</f>
        <v>NS</v>
      </c>
      <c r="M71" s="12" t="n">
        <f aca="false">table_ord2!J71</f>
        <v>-6.81181114327139E-007</v>
      </c>
      <c r="N71" s="27" t="n">
        <f aca="false">table_ord2!M71</f>
        <v>1.41492865094466E-006</v>
      </c>
      <c r="O71" s="12" t="n">
        <f aca="false">table_ord2!P71</f>
        <v>0.641704258978918</v>
      </c>
      <c r="P71" s="12" t="str">
        <f aca="false">IF(O71&lt;=0.01,"**", IF(O71&lt;=0.05,"*","NS"))</f>
        <v>NS</v>
      </c>
      <c r="Q71" s="12" t="str">
        <f aca="false">IF(C71&lt;Ringkasan_ODR1!C71,"Q","L")</f>
        <v>Q</v>
      </c>
      <c r="R71" s="12" t="str">
        <f aca="false">IF(D71&lt;Ringkasan_ODR1!D71,"Q","L")</f>
        <v>Q</v>
      </c>
      <c r="S71" s="12" t="str">
        <f aca="false">IF(E71&lt;Ringkasan_ODR1!E71,"Q","L")</f>
        <v>Q</v>
      </c>
      <c r="T71" s="12" t="str">
        <f aca="false">IF(M71&lt;0,"Top", "Bottom")</f>
        <v>Top</v>
      </c>
      <c r="U71" s="12" t="n">
        <f aca="false">M71</f>
        <v>-6.81181114327139E-007</v>
      </c>
      <c r="V71" s="12" t="n">
        <f aca="false">I71^2-4*M71*G71</f>
        <v>2.00522380964885E-005</v>
      </c>
      <c r="W71" s="12" t="str">
        <f aca="false">IF(AND(U71&gt;0,V71&lt;0),"Definit Positif",IF(AND(U71&gt;0,V71=0),"X1=X2",IF(AND(U71&gt;0,V71&gt;0),"X1!=X2", IF(AND(U71&lt;0,V71&lt;0),"Definit Negatif", IF(AND(U71&lt;0,V71=0),"X1=X2", IF(AND(U71&lt;0,V71&gt;0),"X1!=X2"))))))</f>
        <v>X1!=X2</v>
      </c>
      <c r="X71" s="12" t="n">
        <f aca="false">(-I71+V71^0.5)/(2*M71)</f>
        <v>-2696.74115927364</v>
      </c>
      <c r="Y71" s="12" t="n">
        <f aca="false">(-I71-V71^0.5)/(2*M71)</f>
        <v>3877.09426993265</v>
      </c>
      <c r="Z71" s="12" t="n">
        <f aca="false">-I71/(2*M71)</f>
        <v>590.176555329505</v>
      </c>
      <c r="AA71" s="12" t="n">
        <f aca="false">M71*Z71^2+I71*Z71+G71</f>
        <v>7.35936363866159</v>
      </c>
      <c r="AB71" s="12" t="str">
        <f aca="false">IF(T71="Top","Maximum","Minimum")</f>
        <v>Maximum</v>
      </c>
    </row>
    <row r="72" customFormat="false" ht="12.8" hidden="false" customHeight="false" outlineLevel="0" collapsed="false">
      <c r="A72" s="0" t="n">
        <v>71</v>
      </c>
      <c r="B72" s="0" t="str">
        <f aca="false">table_ord2!B72</f>
        <v>Y90BAC_FNS_CEC_LAB</v>
      </c>
      <c r="C72" s="12" t="n">
        <f aca="false">table_ord2!C72</f>
        <v>1.08507122961639</v>
      </c>
      <c r="D72" s="12" t="n">
        <f aca="false">table_ord2!E72</f>
        <v>16.6416745796928</v>
      </c>
      <c r="E72" s="12" t="n">
        <f aca="false">table_ord2!F72</f>
        <v>20.1819255852039</v>
      </c>
      <c r="F72" s="13" t="n">
        <f aca="false">table_ord2!D72</f>
        <v>15</v>
      </c>
      <c r="G72" s="12" t="n">
        <f aca="false">table_ord2!H72</f>
        <v>7.54865451398769</v>
      </c>
      <c r="H72" s="12" t="n">
        <f aca="false">table_ord2!K72</f>
        <v>0.291368118382961</v>
      </c>
      <c r="I72" s="12" t="n">
        <f aca="false">table_ord2!I72</f>
        <v>0.00102726806226429</v>
      </c>
      <c r="J72" s="12" t="n">
        <f aca="false">table_ord2!L72</f>
        <v>0.000647724178484982</v>
      </c>
      <c r="K72" s="12" t="n">
        <f aca="false">table_ord2!O72</f>
        <v>0.156767350010244</v>
      </c>
      <c r="L72" s="12" t="str">
        <f aca="false">IF(K72&lt;=0.01,"**", IF(K72&lt;=0.05,"*","NS"))</f>
        <v>NS</v>
      </c>
      <c r="M72" s="12" t="n">
        <f aca="false">table_ord2!J72</f>
        <v>-1.09162109459219E-006</v>
      </c>
      <c r="N72" s="27" t="n">
        <f aca="false">table_ord2!M72</f>
        <v>1.07151255712024E-006</v>
      </c>
      <c r="O72" s="12" t="n">
        <f aca="false">table_ord2!P72</f>
        <v>0.342225757154984</v>
      </c>
      <c r="P72" s="12" t="str">
        <f aca="false">IF(O72&lt;=0.01,"**", IF(O72&lt;=0.05,"*","NS"))</f>
        <v>NS</v>
      </c>
      <c r="Q72" s="12" t="str">
        <f aca="false">IF(C72&lt;Ringkasan_ODR1!C72,"Q","L")</f>
        <v>L</v>
      </c>
      <c r="R72" s="12" t="str">
        <f aca="false">IF(D72&lt;Ringkasan_ODR1!D72,"Q","L")</f>
        <v>Q</v>
      </c>
      <c r="S72" s="12" t="str">
        <f aca="false">IF(E72&lt;Ringkasan_ODR1!E72,"Q","L")</f>
        <v>L</v>
      </c>
      <c r="T72" s="12" t="str">
        <f aca="false">IF(M72&lt;0,"Top", "Bottom")</f>
        <v>Top</v>
      </c>
      <c r="U72" s="12" t="n">
        <f aca="false">M72</f>
        <v>-1.09162109459219E-006</v>
      </c>
      <c r="V72" s="12" t="n">
        <f aca="false">I72^2-4*M72*G72</f>
        <v>3.40163616847783E-005</v>
      </c>
      <c r="W72" s="12" t="str">
        <f aca="false">IF(AND(U72&gt;0,V72&lt;0),"Definit Positif",IF(AND(U72&gt;0,V72=0),"X1=X2",IF(AND(U72&gt;0,V72&gt;0),"X1!=X2", IF(AND(U72&lt;0,V72&lt;0),"Definit Negatif", IF(AND(U72&lt;0,V72=0),"X1=X2", IF(AND(U72&lt;0,V72&gt;0),"X1!=X2"))))))</f>
        <v>X1!=X2</v>
      </c>
      <c r="X72" s="12" t="n">
        <f aca="false">(-I72+V72^0.5)/(2*M72)</f>
        <v>-2200.89493072747</v>
      </c>
      <c r="Y72" s="12" t="n">
        <f aca="false">(-I72-V72^0.5)/(2*M72)</f>
        <v>3141.94312716972</v>
      </c>
      <c r="Z72" s="12" t="n">
        <f aca="false">-I72/(2*M72)</f>
        <v>470.524098221123</v>
      </c>
      <c r="AA72" s="12" t="n">
        <f aca="false">M72*Z72^2+I72*Z72+G72</f>
        <v>7.79033170330182</v>
      </c>
      <c r="AB72" s="12" t="str">
        <f aca="false">IF(T72="Top","Maximum","Minimum")</f>
        <v>Maximum</v>
      </c>
    </row>
    <row r="73" customFormat="false" ht="12.8" hidden="false" customHeight="false" outlineLevel="0" collapsed="false">
      <c r="A73" s="0" t="n">
        <v>72</v>
      </c>
      <c r="B73" s="0" t="str">
        <f aca="false">table_ord2!B73</f>
        <v>Y91BAC_FNS_CEC_TAB</v>
      </c>
      <c r="C73" s="12" t="n">
        <f aca="false">table_ord2!C73</f>
        <v>1.15746054234164</v>
      </c>
      <c r="D73" s="12" t="n">
        <f aca="false">table_ord2!E73</f>
        <v>28.9495408489625</v>
      </c>
      <c r="E73" s="12" t="n">
        <f aca="false">table_ord2!F73</f>
        <v>31.3740740979025</v>
      </c>
      <c r="F73" s="13" t="n">
        <f aca="false">table_ord2!D73</f>
        <v>12</v>
      </c>
      <c r="G73" s="12" t="n">
        <f aca="false">table_ord2!H73</f>
        <v>7.96761314523993</v>
      </c>
      <c r="H73" s="12" t="n">
        <f aca="false">table_ord2!K73</f>
        <v>0.477723731716563</v>
      </c>
      <c r="I73" s="12" t="n">
        <f aca="false">table_ord2!I73</f>
        <v>-0.00417175379511683</v>
      </c>
      <c r="J73" s="12" t="n">
        <f aca="false">table_ord2!L73</f>
        <v>0.00228880906146507</v>
      </c>
      <c r="K73" s="12" t="n">
        <f aca="false">table_ord2!O73</f>
        <v>0.111132182855689</v>
      </c>
      <c r="L73" s="12" t="str">
        <f aca="false">IF(K73&lt;=0.01,"**", IF(K73&lt;=0.05,"*","NS"))</f>
        <v>NS</v>
      </c>
      <c r="M73" s="12" t="n">
        <f aca="false">table_ord2!J73</f>
        <v>5.94805904177645E-006</v>
      </c>
      <c r="N73" s="27" t="n">
        <f aca="false">table_ord2!M73</f>
        <v>4.03798434601197E-006</v>
      </c>
      <c r="O73" s="12" t="n">
        <f aca="false">table_ord2!P73</f>
        <v>0.18423012849913</v>
      </c>
      <c r="P73" s="12" t="str">
        <f aca="false">IF(O73&lt;=0.01,"**", IF(O73&lt;=0.05,"*","NS"))</f>
        <v>NS</v>
      </c>
      <c r="Q73" s="12" t="str">
        <f aca="false">IF(C73&lt;Ringkasan_ODR1!C73,"Q","L")</f>
        <v>L</v>
      </c>
      <c r="R73" s="12" t="str">
        <f aca="false">IF(D73&lt;Ringkasan_ODR1!D73,"Q","L")</f>
        <v>Q</v>
      </c>
      <c r="S73" s="12" t="str">
        <f aca="false">IF(E73&lt;Ringkasan_ODR1!E73,"Q","L")</f>
        <v>Q</v>
      </c>
      <c r="T73" s="12" t="str">
        <f aca="false">IF(M73&lt;0,"Top", "Bottom")</f>
        <v>Bottom</v>
      </c>
      <c r="U73" s="12" t="n">
        <f aca="false">M73</f>
        <v>5.94805904177645E-006</v>
      </c>
      <c r="V73" s="12" t="n">
        <f aca="false">I73^2-4*M73*G73</f>
        <v>-0.000172163803912613</v>
      </c>
      <c r="W73" s="12" t="str">
        <f aca="false">IF(AND(U73&gt;0,V73&lt;0),"Definit Positif",IF(AND(U73&gt;0,V73=0),"X1=X2",IF(AND(U73&gt;0,V73&gt;0),"X1!=X2", IF(AND(U73&lt;0,V73&lt;0),"Definit Negatif", IF(AND(U73&lt;0,V73=0),"X1=X2", IF(AND(U73&lt;0,V73&gt;0),"X1!=X2"))))))</f>
        <v>Definit Positif</v>
      </c>
      <c r="X73" s="12" t="e">
        <f aca="false">(-I73+V73^0.5)/(2*M73)</f>
        <v>#NUM!</v>
      </c>
      <c r="Y73" s="12" t="e">
        <f aca="false">(-I73-V73^0.5)/(2*M73)</f>
        <v>#NUM!</v>
      </c>
      <c r="Z73" s="12" t="n">
        <f aca="false">-I73/(2*M73)</f>
        <v>350.681942278678</v>
      </c>
      <c r="AA73" s="12" t="n">
        <f aca="false">M73*Z73^2+I73*Z73+G73</f>
        <v>7.23613378344992</v>
      </c>
      <c r="AB73" s="12" t="str">
        <f aca="false">IF(T73="Top","Maximum","Minimum")</f>
        <v>Minimum</v>
      </c>
    </row>
    <row r="74" customFormat="false" ht="12.8" hidden="false" customHeight="false" outlineLevel="0" collapsed="false">
      <c r="A74" s="0" t="n">
        <v>73</v>
      </c>
      <c r="B74" s="0" t="str">
        <f aca="false">table_ord2!B74</f>
        <v>Y92BAC_FNS_EXC_CLF</v>
      </c>
      <c r="C74" s="12" t="n">
        <f aca="false">table_ord2!C74</f>
        <v>1.37153686591829</v>
      </c>
      <c r="D74" s="12" t="n">
        <f aca="false">table_ord2!E74</f>
        <v>33.7077462479593</v>
      </c>
      <c r="E74" s="12" t="n">
        <f aca="false">table_ord2!F74</f>
        <v>36.9030328960356</v>
      </c>
      <c r="F74" s="13" t="n">
        <f aca="false">table_ord2!D74</f>
        <v>14</v>
      </c>
      <c r="G74" s="12" t="n">
        <f aca="false">table_ord2!H74</f>
        <v>6.32238511112742</v>
      </c>
      <c r="H74" s="12" t="n">
        <f aca="false">table_ord2!K74</f>
        <v>0.455858462661855</v>
      </c>
      <c r="I74" s="12" t="n">
        <f aca="false">table_ord2!I74</f>
        <v>-0.00143811531190817</v>
      </c>
      <c r="J74" s="12" t="n">
        <f aca="false">table_ord2!L74</f>
        <v>0.00269467256431964</v>
      </c>
      <c r="K74" s="12" t="n">
        <f aca="false">table_ord2!O74</f>
        <v>0.60806224087652</v>
      </c>
      <c r="L74" s="12" t="str">
        <f aca="false">IF(K74&lt;=0.01,"**", IF(K74&lt;=0.05,"*","NS"))</f>
        <v>NS</v>
      </c>
      <c r="M74" s="12" t="n">
        <f aca="false">table_ord2!J74</f>
        <v>1.03544136838443E-006</v>
      </c>
      <c r="N74" s="27" t="n">
        <f aca="false">table_ord2!M74</f>
        <v>4.47123203787631E-006</v>
      </c>
      <c r="O74" s="12" t="n">
        <f aca="false">table_ord2!P74</f>
        <v>0.822678838557358</v>
      </c>
      <c r="P74" s="12" t="str">
        <f aca="false">IF(O74&lt;=0.01,"**", IF(O74&lt;=0.05,"*","NS"))</f>
        <v>NS</v>
      </c>
      <c r="Q74" s="12" t="str">
        <f aca="false">IF(C74&lt;Ringkasan_ODR1!C74,"Q","L")</f>
        <v>L</v>
      </c>
      <c r="R74" s="12" t="str">
        <f aca="false">IF(D74&lt;Ringkasan_ODR1!D74,"Q","L")</f>
        <v>L</v>
      </c>
      <c r="S74" s="12" t="str">
        <f aca="false">IF(E74&lt;Ringkasan_ODR1!E74,"Q","L")</f>
        <v>L</v>
      </c>
      <c r="T74" s="12" t="str">
        <f aca="false">IF(M74&lt;0,"Top", "Bottom")</f>
        <v>Bottom</v>
      </c>
      <c r="U74" s="12" t="n">
        <f aca="false">M74</f>
        <v>1.03544136838443E-006</v>
      </c>
      <c r="V74" s="12" t="n">
        <f aca="false">I74^2-4*M74*G74</f>
        <v>-2.41176607133317E-005</v>
      </c>
      <c r="W74" s="12" t="str">
        <f aca="false">IF(AND(U74&gt;0,V74&lt;0),"Definit Positif",IF(AND(U74&gt;0,V74=0),"X1=X2",IF(AND(U74&gt;0,V74&gt;0),"X1!=X2", IF(AND(U74&lt;0,V74&lt;0),"Definit Negatif", IF(AND(U74&lt;0,V74=0),"X1=X2", IF(AND(U74&lt;0,V74&gt;0),"X1!=X2"))))))</f>
        <v>Definit Positif</v>
      </c>
      <c r="X74" s="12" t="e">
        <f aca="false">(-I74+V74^0.5)/(2*M74)</f>
        <v>#NUM!</v>
      </c>
      <c r="Y74" s="12" t="e">
        <f aca="false">(-I74-V74^0.5)/(2*M74)</f>
        <v>#NUM!</v>
      </c>
      <c r="Z74" s="12" t="n">
        <f aca="false">-I74/(2*M74)</f>
        <v>694.445555208993</v>
      </c>
      <c r="AA74" s="12" t="n">
        <f aca="false">M74*Z74^2+I74*Z74+G74</f>
        <v>5.82303871801111</v>
      </c>
      <c r="AB74" s="12" t="str">
        <f aca="false">IF(T74="Top","Maximum","Minimum")</f>
        <v>Minimum</v>
      </c>
    </row>
    <row r="75" customFormat="false" ht="12.8" hidden="false" customHeight="false" outlineLevel="0" collapsed="false">
      <c r="A75" s="0" t="n">
        <v>74</v>
      </c>
      <c r="B75" s="0" t="str">
        <f aca="false">table_ord2!B75</f>
        <v>Y93BAC_FNS_EXC_CLS</v>
      </c>
      <c r="C75" s="12" t="n">
        <f aca="false">table_ord2!C75</f>
        <v>1.06368614539349</v>
      </c>
      <c r="D75" s="12" t="n">
        <f aca="false">table_ord2!E75</f>
        <v>6.25269492177588</v>
      </c>
      <c r="E75" s="12" t="n">
        <f aca="false">table_ord2!F75</f>
        <v>7.76562038674611</v>
      </c>
      <c r="F75" s="13" t="n">
        <f aca="false">table_ord2!D75</f>
        <v>10</v>
      </c>
      <c r="G75" s="12" t="n">
        <f aca="false">table_ord2!H75</f>
        <v>7.76080722242123</v>
      </c>
      <c r="H75" s="12" t="n">
        <f aca="false">table_ord2!K75</f>
        <v>0.337750972218321</v>
      </c>
      <c r="I75" s="12" t="n">
        <f aca="false">table_ord2!I75</f>
        <v>-0.00652211911016667</v>
      </c>
      <c r="J75" s="12" t="n">
        <f aca="false">table_ord2!L75</f>
        <v>0.00314990035454234</v>
      </c>
      <c r="K75" s="12" t="n">
        <f aca="false">table_ord2!O75</f>
        <v>0.0931709560369208</v>
      </c>
      <c r="L75" s="12" t="str">
        <f aca="false">IF(K75&lt;=0.01,"**", IF(K75&lt;=0.05,"*","NS"))</f>
        <v>NS</v>
      </c>
      <c r="M75" s="12" t="n">
        <f aca="false">table_ord2!J75</f>
        <v>4.67617790490445E-005</v>
      </c>
      <c r="N75" s="27" t="n">
        <f aca="false">table_ord2!M75</f>
        <v>3.03841571943572E-005</v>
      </c>
      <c r="O75" s="12" t="n">
        <f aca="false">table_ord2!P75</f>
        <v>0.184419035435322</v>
      </c>
      <c r="P75" s="12" t="str">
        <f aca="false">IF(O75&lt;=0.01,"**", IF(O75&lt;=0.05,"*","NS"))</f>
        <v>NS</v>
      </c>
      <c r="Q75" s="12" t="str">
        <f aca="false">IF(C75&lt;Ringkasan_ODR1!C75,"Q","L")</f>
        <v>Q</v>
      </c>
      <c r="R75" s="12" t="str">
        <f aca="false">IF(D75&lt;Ringkasan_ODR1!D75,"Q","L")</f>
        <v>Q</v>
      </c>
      <c r="S75" s="12" t="str">
        <f aca="false">IF(E75&lt;Ringkasan_ODR1!E75,"Q","L")</f>
        <v>Q</v>
      </c>
      <c r="T75" s="12" t="str">
        <f aca="false">IF(M75&lt;0,"Top", "Bottom")</f>
        <v>Bottom</v>
      </c>
      <c r="U75" s="12" t="n">
        <f aca="false">M75</f>
        <v>4.67617790490445E-005</v>
      </c>
      <c r="V75" s="12" t="n">
        <f aca="false">I75^2-4*M75*G75</f>
        <v>-0.00140909857262116</v>
      </c>
      <c r="W75" s="12" t="str">
        <f aca="false">IF(AND(U75&gt;0,V75&lt;0),"Definit Positif",IF(AND(U75&gt;0,V75=0),"X1=X2",IF(AND(U75&gt;0,V75&gt;0),"X1!=X2", IF(AND(U75&lt;0,V75&lt;0),"Definit Negatif", IF(AND(U75&lt;0,V75=0),"X1=X2", IF(AND(U75&lt;0,V75&gt;0),"X1!=X2"))))))</f>
        <v>Definit Positif</v>
      </c>
      <c r="X75" s="12" t="e">
        <f aca="false">(-I75+V75^0.5)/(2*M75)</f>
        <v>#NUM!</v>
      </c>
      <c r="Y75" s="12" t="e">
        <f aca="false">(-I75-V75^0.5)/(2*M75)</f>
        <v>#NUM!</v>
      </c>
      <c r="Z75" s="12" t="n">
        <f aca="false">-I75/(2*M75)</f>
        <v>69.7377136071552</v>
      </c>
      <c r="AA75" s="12" t="n">
        <f aca="false">M75*Z75^2+I75*Z75+G75</f>
        <v>7.53338838511295</v>
      </c>
      <c r="AB75" s="12" t="str">
        <f aca="false">IF(T75="Top","Maximum","Minimum")</f>
        <v>Minimum</v>
      </c>
    </row>
    <row r="76" customFormat="false" ht="12.8" hidden="false" customHeight="false" outlineLevel="0" collapsed="false">
      <c r="A76" s="0" t="n">
        <v>75</v>
      </c>
      <c r="B76" s="0" t="str">
        <f aca="false">table_ord2!B76</f>
        <v>Y94BAC_FNS_EXC_TAB</v>
      </c>
      <c r="C76" s="12" t="n">
        <f aca="false">table_ord2!C76</f>
        <v>1.35258410460461</v>
      </c>
      <c r="D76" s="12" t="n">
        <f aca="false">table_ord2!E76</f>
        <v>28.9144688696874</v>
      </c>
      <c r="E76" s="12" t="n">
        <f aca="false">table_ord2!F76</f>
        <v>32.1097555177637</v>
      </c>
      <c r="F76" s="13" t="n">
        <f aca="false">table_ord2!D76</f>
        <v>14</v>
      </c>
      <c r="G76" s="12" t="n">
        <f aca="false">table_ord2!H76</f>
        <v>7.91607994434525</v>
      </c>
      <c r="H76" s="12" t="n">
        <f aca="false">table_ord2!K76</f>
        <v>0.544483451630942</v>
      </c>
      <c r="I76" s="12" t="n">
        <f aca="false">table_ord2!I76</f>
        <v>-0.00203109206523152</v>
      </c>
      <c r="J76" s="12" t="n">
        <f aca="false">table_ord2!L76</f>
        <v>0.00195255614651484</v>
      </c>
      <c r="K76" s="12" t="n">
        <f aca="false">table_ord2!O76</f>
        <v>0.328650832717859</v>
      </c>
      <c r="L76" s="12" t="str">
        <f aca="false">IF(K76&lt;=0.01,"**", IF(K76&lt;=0.05,"*","NS"))</f>
        <v>NS</v>
      </c>
      <c r="M76" s="12" t="n">
        <f aca="false">table_ord2!J76</f>
        <v>2.92492258035105E-006</v>
      </c>
      <c r="N76" s="27" t="n">
        <f aca="false">table_ord2!M76</f>
        <v>3.22808330969697E-006</v>
      </c>
      <c r="O76" s="12" t="n">
        <f aca="false">table_ord2!P76</f>
        <v>0.391362867328049</v>
      </c>
      <c r="P76" s="12" t="str">
        <f aca="false">IF(O76&lt;=0.01,"**", IF(O76&lt;=0.05,"*","NS"))</f>
        <v>NS</v>
      </c>
      <c r="Q76" s="12" t="str">
        <f aca="false">IF(C76&lt;Ringkasan_ODR1!C76,"Q","L")</f>
        <v>Q</v>
      </c>
      <c r="R76" s="12" t="str">
        <f aca="false">IF(D76&lt;Ringkasan_ODR1!D76,"Q","L")</f>
        <v>Q</v>
      </c>
      <c r="S76" s="12" t="str">
        <f aca="false">IF(E76&lt;Ringkasan_ODR1!E76,"Q","L")</f>
        <v>Q</v>
      </c>
      <c r="T76" s="12" t="str">
        <f aca="false">IF(M76&lt;0,"Top", "Bottom")</f>
        <v>Bottom</v>
      </c>
      <c r="U76" s="12" t="n">
        <f aca="false">M76</f>
        <v>2.92492258035105E-006</v>
      </c>
      <c r="V76" s="12" t="n">
        <f aca="false">I76^2-4*M76*G76</f>
        <v>-8.84903489308716E-005</v>
      </c>
      <c r="W76" s="12" t="str">
        <f aca="false">IF(AND(U76&gt;0,V76&lt;0),"Definit Positif",IF(AND(U76&gt;0,V76=0),"X1=X2",IF(AND(U76&gt;0,V76&gt;0),"X1!=X2", IF(AND(U76&lt;0,V76&lt;0),"Definit Negatif", IF(AND(U76&lt;0,V76=0),"X1=X2", IF(AND(U76&lt;0,V76&gt;0),"X1!=X2"))))))</f>
        <v>Definit Positif</v>
      </c>
      <c r="X76" s="12" t="e">
        <f aca="false">(-I76+V76^0.5)/(2*M76)</f>
        <v>#NUM!</v>
      </c>
      <c r="Y76" s="12" t="e">
        <f aca="false">(-I76-V76^0.5)/(2*M76)</f>
        <v>#NUM!</v>
      </c>
      <c r="Z76" s="12" t="n">
        <f aca="false">-I76/(2*M76)</f>
        <v>347.204414721252</v>
      </c>
      <c r="AA76" s="12" t="n">
        <f aca="false">M76*Z76^2+I76*Z76+G76</f>
        <v>7.56347787846841</v>
      </c>
      <c r="AB76" s="12" t="str">
        <f aca="false">IF(T76="Top","Maximum","Minimum")</f>
        <v>Minimum</v>
      </c>
    </row>
    <row r="77" customFormat="false" ht="12.8" hidden="false" customHeight="false" outlineLevel="0" collapsed="false">
      <c r="A77" s="0" t="n">
        <v>76</v>
      </c>
      <c r="B77" s="0" t="str">
        <f aca="false">table_ord2!B77</f>
        <v>Y95MOR_MCS_DUO</v>
      </c>
      <c r="C77" s="12" t="n">
        <f aca="false">table_ord2!C77</f>
        <v>1.01789863849582</v>
      </c>
      <c r="D77" s="12" t="n">
        <f aca="false">table_ord2!E77</f>
        <v>76.5783409598288</v>
      </c>
      <c r="E77" s="12" t="n">
        <f aca="false">table_ord2!F77</f>
        <v>75.5371383059691</v>
      </c>
      <c r="F77" s="13" t="n">
        <f aca="false">table_ord2!D77</f>
        <v>6</v>
      </c>
      <c r="G77" s="12" t="n">
        <f aca="false">table_ord2!H77</f>
        <v>669.93474290591</v>
      </c>
      <c r="H77" s="12" t="n">
        <f aca="false">table_ord2!K77</f>
        <v>54.5529741277768</v>
      </c>
      <c r="I77" s="12" t="n">
        <f aca="false">table_ord2!I77</f>
        <v>3.61628429531643</v>
      </c>
      <c r="J77" s="12" t="n">
        <f aca="false">table_ord2!L77</f>
        <v>2.44938923527354</v>
      </c>
      <c r="K77" s="12" t="n">
        <f aca="false">table_ord2!O77</f>
        <v>0.277847584684729</v>
      </c>
      <c r="L77" s="12" t="str">
        <f aca="false">IF(K77&lt;=0.01,"**", IF(K77&lt;=0.05,"*","NS"))</f>
        <v>NS</v>
      </c>
      <c r="M77" s="12" t="n">
        <f aca="false">table_ord2!J77</f>
        <v>-0.0173602221874927</v>
      </c>
      <c r="N77" s="27" t="n">
        <f aca="false">table_ord2!M77</f>
        <v>0.0124868250165703</v>
      </c>
      <c r="O77" s="12" t="n">
        <f aca="false">table_ord2!P77</f>
        <v>0.298952396561298</v>
      </c>
      <c r="P77" s="12" t="str">
        <f aca="false">IF(O77&lt;=0.01,"**", IF(O77&lt;=0.05,"*","NS"))</f>
        <v>NS</v>
      </c>
      <c r="Q77" s="12" t="str">
        <f aca="false">IF(C77&lt;Ringkasan_ODR1!C77,"Q","L")</f>
        <v>Q</v>
      </c>
      <c r="R77" s="12" t="str">
        <f aca="false">IF(D77&lt;Ringkasan_ODR1!D77,"Q","L")</f>
        <v>L</v>
      </c>
      <c r="S77" s="12" t="str">
        <f aca="false">IF(E77&lt;Ringkasan_ODR1!E77,"Q","L")</f>
        <v>L</v>
      </c>
      <c r="T77" s="12" t="str">
        <f aca="false">IF(M77&lt;0,"Top", "Bottom")</f>
        <v>Top</v>
      </c>
      <c r="U77" s="12" t="n">
        <f aca="false">M77</f>
        <v>-0.0173602221874927</v>
      </c>
      <c r="V77" s="12" t="n">
        <f aca="false">I77^2-4*M77*G77</f>
        <v>59.5983760564218</v>
      </c>
      <c r="W77" s="12" t="str">
        <f aca="false">IF(AND(U77&gt;0,V77&lt;0),"Definit Positif",IF(AND(U77&gt;0,V77=0),"X1=X2",IF(AND(U77&gt;0,V77&gt;0),"X1!=X2", IF(AND(U77&lt;0,V77&lt;0),"Definit Negatif", IF(AND(U77&lt;0,V77=0),"X1=X2", IF(AND(U77&lt;0,V77&gt;0),"X1!=X2"))))))</f>
        <v>X1!=X2</v>
      </c>
      <c r="X77" s="12" t="n">
        <f aca="false">(-I77+V77^0.5)/(2*M77)</f>
        <v>-118.193019352312</v>
      </c>
      <c r="Y77" s="12" t="n">
        <f aca="false">(-I77-V77^0.5)/(2*M77)</f>
        <v>326.501660581675</v>
      </c>
      <c r="Z77" s="12" t="n">
        <f aca="false">-I77/(2*M77)</f>
        <v>104.154320614681</v>
      </c>
      <c r="AA77" s="12" t="n">
        <f aca="false">M77*Z77^2+I77*Z77+G77</f>
        <v>858.260559870022</v>
      </c>
      <c r="AB77" s="12" t="str">
        <f aca="false">IF(T77="Top","Maximum","Minimum")</f>
        <v>Maximum</v>
      </c>
    </row>
    <row r="78" customFormat="false" ht="12.8" hidden="false" customHeight="false" outlineLevel="0" collapsed="false">
      <c r="A78" s="0" t="n">
        <v>77</v>
      </c>
      <c r="B78" s="0" t="str">
        <f aca="false">table_ord2!B78</f>
        <v>Y96MOR_MCS_JEJ</v>
      </c>
      <c r="C78" s="12" t="n">
        <f aca="false">table_ord2!C78</f>
        <v>0.970764030567756</v>
      </c>
      <c r="D78" s="12" t="n">
        <f aca="false">table_ord2!E78</f>
        <v>64.2401198965145</v>
      </c>
      <c r="E78" s="12" t="n">
        <f aca="false">table_ord2!F78</f>
        <v>63.1989172426547</v>
      </c>
      <c r="F78" s="13" t="n">
        <f aca="false">table_ord2!D78</f>
        <v>6</v>
      </c>
      <c r="G78" s="12" t="n">
        <f aca="false">table_ord2!H78</f>
        <v>439.954051998615</v>
      </c>
      <c r="H78" s="12" t="n">
        <f aca="false">table_ord2!K78</f>
        <v>19.511170416908</v>
      </c>
      <c r="I78" s="12" t="n">
        <f aca="false">table_ord2!I78</f>
        <v>4.47537492049158</v>
      </c>
      <c r="J78" s="12" t="n">
        <f aca="false">table_ord2!L78</f>
        <v>0.876037494407254</v>
      </c>
      <c r="K78" s="12" t="n">
        <f aca="false">table_ord2!O78</f>
        <v>0.0362461386173388</v>
      </c>
      <c r="L78" s="12" t="str">
        <f aca="false">IF(K78&lt;=0.01,"**", IF(K78&lt;=0.05,"*","NS"))</f>
        <v>*</v>
      </c>
      <c r="M78" s="12" t="n">
        <f aca="false">table_ord2!J78</f>
        <v>-0.0219544558023247</v>
      </c>
      <c r="N78" s="27" t="n">
        <f aca="false">table_ord2!M78</f>
        <v>0.00446598145504382</v>
      </c>
      <c r="O78" s="12" t="n">
        <f aca="false">table_ord2!P78</f>
        <v>0.038976572112151</v>
      </c>
      <c r="P78" s="12" t="str">
        <f aca="false">IF(O78&lt;=0.01,"**", IF(O78&lt;=0.05,"*","NS"))</f>
        <v>*</v>
      </c>
      <c r="Q78" s="12" t="str">
        <f aca="false">IF(C78&lt;Ringkasan_ODR1!C78,"Q","L")</f>
        <v>Q</v>
      </c>
      <c r="R78" s="12" t="str">
        <f aca="false">IF(D78&lt;Ringkasan_ODR1!D78,"Q","L")</f>
        <v>L</v>
      </c>
      <c r="S78" s="12" t="str">
        <f aca="false">IF(E78&lt;Ringkasan_ODR1!E78,"Q","L")</f>
        <v>L</v>
      </c>
      <c r="T78" s="12" t="str">
        <f aca="false">IF(M78&lt;0,"Top", "Bottom")</f>
        <v>Top</v>
      </c>
      <c r="U78" s="12" t="n">
        <f aca="false">M78</f>
        <v>-0.0219544558023247</v>
      </c>
      <c r="V78" s="12" t="n">
        <f aca="false">I78^2-4*M78*G78</f>
        <v>58.6647878375941</v>
      </c>
      <c r="W78" s="12" t="str">
        <f aca="false">IF(AND(U78&gt;0,V78&lt;0),"Definit Positif",IF(AND(U78&gt;0,V78=0),"X1=X2",IF(AND(U78&gt;0,V78&gt;0),"X1!=X2", IF(AND(U78&lt;0,V78&lt;0),"Definit Negatif", IF(AND(U78&lt;0,V78=0),"X1=X2", IF(AND(U78&lt;0,V78&gt;0),"X1!=X2"))))))</f>
        <v>X1!=X2</v>
      </c>
      <c r="X78" s="12" t="n">
        <f aca="false">(-I78+V78^0.5)/(2*M78)</f>
        <v>-72.5119155977819</v>
      </c>
      <c r="Y78" s="12" t="n">
        <f aca="false">(-I78-V78^0.5)/(2*M78)</f>
        <v>276.360052886509</v>
      </c>
      <c r="Z78" s="12" t="n">
        <f aca="false">-I78/(2*M78)</f>
        <v>101.924068644364</v>
      </c>
      <c r="AA78" s="12" t="n">
        <f aca="false">M78*Z78^2+I78*Z78+G78</f>
        <v>668.028262301339</v>
      </c>
      <c r="AB78" s="12" t="str">
        <f aca="false">IF(T78="Top","Maximum","Minimum")</f>
        <v>Maximum</v>
      </c>
    </row>
    <row r="79" customFormat="false" ht="12.8" hidden="false" customHeight="false" outlineLevel="0" collapsed="false">
      <c r="A79" s="0" t="n">
        <v>78</v>
      </c>
      <c r="B79" s="0" t="str">
        <f aca="false">table_ord2!B79</f>
        <v>Y118IMN_FNS_IGA</v>
      </c>
      <c r="C79" s="12" t="n">
        <f aca="false">table_ord2!C79</f>
        <v>0.99044927821588</v>
      </c>
      <c r="D79" s="12" t="n">
        <f aca="false">table_ord2!E79</f>
        <v>-11.8812025819697</v>
      </c>
      <c r="E79" s="12" t="n">
        <f aca="false">table_ord2!F79</f>
        <v>-11.4839948735705</v>
      </c>
      <c r="F79" s="13" t="n">
        <f aca="false">table_ord2!D79</f>
        <v>8</v>
      </c>
      <c r="G79" s="12" t="n">
        <f aca="false">table_ord2!H79</f>
        <v>0.644600724157988</v>
      </c>
      <c r="H79" s="12" t="n">
        <f aca="false">table_ord2!K79</f>
        <v>0.415321913437619</v>
      </c>
      <c r="I79" s="12" t="n">
        <f aca="false">table_ord2!I79</f>
        <v>0.00053597103368044</v>
      </c>
      <c r="J79" s="12" t="n">
        <f aca="false">table_ord2!L79</f>
        <v>0.000426915430753434</v>
      </c>
      <c r="K79" s="12" t="n">
        <f aca="false">table_ord2!O79</f>
        <v>0.277652689895888</v>
      </c>
      <c r="L79" s="12" t="str">
        <f aca="false">IF(K79&lt;=0.01,"**", IF(K79&lt;=0.05,"*","NS"))</f>
        <v>NS</v>
      </c>
      <c r="M79" s="12" t="n">
        <f aca="false">table_ord2!J79</f>
        <v>-2.06905859461445E-006</v>
      </c>
      <c r="N79" s="27" t="n">
        <f aca="false">table_ord2!M79</f>
        <v>1.7651611917715E-006</v>
      </c>
      <c r="O79" s="12" t="n">
        <f aca="false">table_ord2!P79</f>
        <v>0.306179687399259</v>
      </c>
      <c r="P79" s="12" t="str">
        <f aca="false">IF(O79&lt;=0.01,"**", IF(O79&lt;=0.05,"*","NS"))</f>
        <v>NS</v>
      </c>
      <c r="Q79" s="12" t="str">
        <f aca="false">IF(C79&lt;Ringkasan_ODR1!C79,"Q","L")</f>
        <v>Q</v>
      </c>
      <c r="R79" s="12" t="str">
        <f aca="false">IF(D79&lt;Ringkasan_ODR1!D79,"Q","L")</f>
        <v>Q</v>
      </c>
      <c r="S79" s="12" t="str">
        <f aca="false">IF(E79&lt;Ringkasan_ODR1!E79,"Q","L")</f>
        <v>Q</v>
      </c>
      <c r="T79" s="12" t="str">
        <f aca="false">IF(M79&lt;0,"Top", "Bottom")</f>
        <v>Top</v>
      </c>
      <c r="U79" s="12" t="n">
        <f aca="false">M79</f>
        <v>-2.06905859461445E-006</v>
      </c>
      <c r="V79" s="12" t="n">
        <f aca="false">I79^2-4*M79*G79</f>
        <v>5.62213162259961E-006</v>
      </c>
      <c r="W79" s="12" t="str">
        <f aca="false">IF(AND(U79&gt;0,V79&lt;0),"Definit Positif",IF(AND(U79&gt;0,V79=0),"X1=X2",IF(AND(U79&gt;0,V79&gt;0),"X1!=X2", IF(AND(U79&lt;0,V79&lt;0),"Definit Negatif", IF(AND(U79&lt;0,V79=0),"X1=X2", IF(AND(U79&lt;0,V79&gt;0),"X1!=X2"))))))</f>
        <v>X1!=X2</v>
      </c>
      <c r="X79" s="12" t="n">
        <f aca="false">(-I79+V79^0.5)/(2*M79)</f>
        <v>-443.470386015432</v>
      </c>
      <c r="Y79" s="12" t="n">
        <f aca="false">(-I79-V79^0.5)/(2*M79)</f>
        <v>702.511398713438</v>
      </c>
      <c r="Z79" s="12" t="n">
        <f aca="false">-I79/(2*M79)</f>
        <v>129.520506349003</v>
      </c>
      <c r="AA79" s="12" t="n">
        <f aca="false">M79*Z79^2+I79*Z79+G79</f>
        <v>0.679310343993333</v>
      </c>
      <c r="AB79" s="12" t="str">
        <f aca="false">IF(T79="Top","Maximum","Minimum")</f>
        <v>Maximum</v>
      </c>
    </row>
    <row r="80" customFormat="false" ht="12.8" hidden="false" customHeight="false" outlineLevel="0" collapsed="false">
      <c r="A80" s="0" t="n">
        <v>79</v>
      </c>
      <c r="B80" s="0" t="str">
        <f aca="false">table_ord2!B80</f>
        <v>Y119IMN_FNS_IGM</v>
      </c>
      <c r="C80" s="12" t="n">
        <f aca="false">table_ord2!C80</f>
        <v>0.923192016194523</v>
      </c>
      <c r="D80" s="12" t="n">
        <f aca="false">table_ord2!E80</f>
        <v>-6.31195386548406</v>
      </c>
      <c r="E80" s="12" t="n">
        <f aca="false">table_ord2!F80</f>
        <v>-5.91474615708488</v>
      </c>
      <c r="F80" s="13" t="n">
        <f aca="false">table_ord2!D80</f>
        <v>8</v>
      </c>
      <c r="G80" s="12" t="n">
        <f aca="false">table_ord2!H80</f>
        <v>0.572797919986155</v>
      </c>
      <c r="H80" s="12" t="n">
        <f aca="false">table_ord2!K80</f>
        <v>0.143211683441627</v>
      </c>
      <c r="I80" s="12" t="n">
        <f aca="false">table_ord2!I80</f>
        <v>0.00109474986722044</v>
      </c>
      <c r="J80" s="12" t="n">
        <f aca="false">table_ord2!L80</f>
        <v>0.000983825342515804</v>
      </c>
      <c r="K80" s="12" t="n">
        <f aca="false">table_ord2!O80</f>
        <v>0.328178634346813</v>
      </c>
      <c r="L80" s="12" t="str">
        <f aca="false">IF(K80&lt;=0.01,"**", IF(K80&lt;=0.05,"*","NS"))</f>
        <v>NS</v>
      </c>
      <c r="M80" s="12" t="n">
        <f aca="false">table_ord2!J80</f>
        <v>-1.29603735133101E-006</v>
      </c>
      <c r="N80" s="27" t="n">
        <f aca="false">table_ord2!M80</f>
        <v>4.06724340524087E-006</v>
      </c>
      <c r="O80" s="12" t="n">
        <f aca="false">table_ord2!P80</f>
        <v>0.765935020367999</v>
      </c>
      <c r="P80" s="12" t="str">
        <f aca="false">IF(O80&lt;=0.01,"**", IF(O80&lt;=0.05,"*","NS"))</f>
        <v>NS</v>
      </c>
      <c r="Q80" s="12" t="str">
        <f aca="false">IF(C80&lt;Ringkasan_ODR1!C80,"Q","L")</f>
        <v>Q</v>
      </c>
      <c r="R80" s="12" t="str">
        <f aca="false">IF(D80&lt;Ringkasan_ODR1!D80,"Q","L")</f>
        <v>Q</v>
      </c>
      <c r="S80" s="12" t="str">
        <f aca="false">IF(E80&lt;Ringkasan_ODR1!E80,"Q","L")</f>
        <v>Q</v>
      </c>
      <c r="T80" s="12" t="str">
        <f aca="false">IF(M80&lt;0,"Top", "Bottom")</f>
        <v>Top</v>
      </c>
      <c r="U80" s="12" t="n">
        <f aca="false">M80</f>
        <v>-1.29603735133101E-006</v>
      </c>
      <c r="V80" s="12" t="n">
        <f aca="false">I80^2-4*M80*G80</f>
        <v>4.16794726804624E-006</v>
      </c>
      <c r="W80" s="12" t="str">
        <f aca="false">IF(AND(U80&gt;0,V80&lt;0),"Definit Positif",IF(AND(U80&gt;0,V80=0),"X1=X2",IF(AND(U80&gt;0,V80&gt;0),"X1!=X2", IF(AND(U80&lt;0,V80&lt;0),"Definit Negatif", IF(AND(U80&lt;0,V80=0),"X1=X2", IF(AND(U80&lt;0,V80&gt;0),"X1!=X2"))))))</f>
        <v>X1!=X2</v>
      </c>
      <c r="X80" s="12" t="n">
        <f aca="false">(-I80+V80^0.5)/(2*M80)</f>
        <v>-365.269273305478</v>
      </c>
      <c r="Y80" s="12" t="n">
        <f aca="false">(-I80-V80^0.5)/(2*M80)</f>
        <v>1209.95933265921</v>
      </c>
      <c r="Z80" s="12" t="n">
        <f aca="false">-I80/(2*M80)</f>
        <v>422.345029676864</v>
      </c>
      <c r="AA80" s="12" t="n">
        <f aca="false">M80*Z80^2+I80*Z80+G80</f>
        <v>0.803979002566135</v>
      </c>
      <c r="AB80" s="12" t="str">
        <f aca="false">IF(T80="Top","Maximum","Minimum")</f>
        <v>Maximum</v>
      </c>
    </row>
    <row r="81" customFormat="false" ht="12.8" hidden="false" customHeight="false" outlineLevel="0" collapsed="false">
      <c r="A81" s="0" t="n">
        <v>80</v>
      </c>
      <c r="B81" s="0" t="str">
        <f aca="false">table_ord2!B81</f>
        <v>Y121IMN_FNS_C3</v>
      </c>
      <c r="C81" s="12" t="n">
        <f aca="false">table_ord2!C81</f>
        <v>0.846374449641698</v>
      </c>
      <c r="D81" s="12" t="n">
        <f aca="false">table_ord2!E81</f>
        <v>12.2405100040653</v>
      </c>
      <c r="E81" s="12" t="n">
        <f aca="false">table_ord2!F81</f>
        <v>11.1993073502056</v>
      </c>
      <c r="F81" s="13" t="n">
        <f aca="false">table_ord2!D81</f>
        <v>6</v>
      </c>
      <c r="G81" s="12" t="n">
        <f aca="false">table_ord2!H81</f>
        <v>2.44249663347043</v>
      </c>
      <c r="H81" s="12" t="n">
        <f aca="false">table_ord2!K81</f>
        <v>0.861922723829865</v>
      </c>
      <c r="I81" s="12" t="n">
        <f aca="false">table_ord2!I81</f>
        <v>0.0017687217124656</v>
      </c>
      <c r="J81" s="12" t="n">
        <f aca="false">table_ord2!L81</f>
        <v>0.00137737897663859</v>
      </c>
      <c r="K81" s="12" t="n">
        <f aca="false">table_ord2!O81</f>
        <v>0.327765100425873</v>
      </c>
      <c r="L81" s="12" t="str">
        <f aca="false">IF(K81&lt;=0.01,"**", IF(K81&lt;=0.05,"*","NS"))</f>
        <v>NS</v>
      </c>
      <c r="M81" s="12" t="n">
        <f aca="false">table_ord2!J81</f>
        <v>-2.18244854872131E-006</v>
      </c>
      <c r="N81" s="27" t="n">
        <f aca="false">table_ord2!M81</f>
        <v>2.81371917460019E-006</v>
      </c>
      <c r="O81" s="12" t="n">
        <f aca="false">table_ord2!P81</f>
        <v>0.519115432778141</v>
      </c>
      <c r="P81" s="12" t="str">
        <f aca="false">IF(O81&lt;=0.01,"**", IF(O81&lt;=0.05,"*","NS"))</f>
        <v>NS</v>
      </c>
      <c r="Q81" s="12" t="str">
        <f aca="false">IF(C81&lt;Ringkasan_ODR1!C81,"Q","L")</f>
        <v>Q</v>
      </c>
      <c r="R81" s="12" t="str">
        <f aca="false">IF(D81&lt;Ringkasan_ODR1!D81,"Q","L")</f>
        <v>Q</v>
      </c>
      <c r="S81" s="12" t="str">
        <f aca="false">IF(E81&lt;Ringkasan_ODR1!E81,"Q","L")</f>
        <v>Q</v>
      </c>
      <c r="T81" s="12" t="str">
        <f aca="false">IF(M81&lt;0,"Top", "Bottom")</f>
        <v>Top</v>
      </c>
      <c r="U81" s="12" t="n">
        <f aca="false">M81</f>
        <v>-2.18244854872131E-006</v>
      </c>
      <c r="V81" s="12" t="n">
        <f aca="false">I81^2-4*M81*G81</f>
        <v>2.44508694280441E-005</v>
      </c>
      <c r="W81" s="12" t="str">
        <f aca="false">IF(AND(U81&gt;0,V81&lt;0),"Definit Positif",IF(AND(U81&gt;0,V81=0),"X1=X2",IF(AND(U81&gt;0,V81&gt;0),"X1!=X2", IF(AND(U81&lt;0,V81&lt;0),"Definit Negatif", IF(AND(U81&lt;0,V81=0),"X1=X2", IF(AND(U81&lt;0,V81&gt;0),"X1!=X2"))))))</f>
        <v>X1!=X2</v>
      </c>
      <c r="X81" s="12" t="n">
        <f aca="false">(-I81+V81^0.5)/(2*M81)</f>
        <v>-727.636930981607</v>
      </c>
      <c r="Y81" s="12" t="n">
        <f aca="false">(-I81-V81^0.5)/(2*M81)</f>
        <v>1538.066901256</v>
      </c>
      <c r="Z81" s="12" t="n">
        <f aca="false">-I81/(2*M81)</f>
        <v>405.214985137196</v>
      </c>
      <c r="AA81" s="12" t="n">
        <f aca="false">M81*Z81^2+I81*Z81+G81</f>
        <v>2.80085290468472</v>
      </c>
      <c r="AB81" s="12" t="str">
        <f aca="false">IF(T81="Top","Maximum","Minimum")</f>
        <v>Maximum</v>
      </c>
    </row>
    <row r="82" customFormat="false" ht="12.8" hidden="false" customHeight="false" outlineLevel="0" collapsed="false">
      <c r="A82" s="0" t="n">
        <v>81</v>
      </c>
      <c r="B82" s="0" t="str">
        <f aca="false">table_ord2!B82</f>
        <v>Y122IMN_FNS_C4</v>
      </c>
      <c r="C82" s="12" t="n">
        <f aca="false">table_ord2!C82</f>
        <v>0.819307424733975</v>
      </c>
      <c r="D82" s="12" t="n">
        <f aca="false">table_ord2!E82</f>
        <v>5.0282946524528</v>
      </c>
      <c r="E82" s="12" t="n">
        <f aca="false">table_ord2!F82</f>
        <v>3.98709199859307</v>
      </c>
      <c r="F82" s="13" t="n">
        <f aca="false">table_ord2!D82</f>
        <v>6</v>
      </c>
      <c r="G82" s="12" t="n">
        <f aca="false">table_ord2!H82</f>
        <v>0.882224902915949</v>
      </c>
      <c r="H82" s="12" t="n">
        <f aca="false">table_ord2!K82</f>
        <v>0.739300070171686</v>
      </c>
      <c r="I82" s="12" t="n">
        <f aca="false">table_ord2!I82</f>
        <v>0.000780948814200387</v>
      </c>
      <c r="J82" s="12" t="n">
        <f aca="false">table_ord2!L82</f>
        <v>0.000602240710188323</v>
      </c>
      <c r="K82" s="12" t="n">
        <f aca="false">table_ord2!O82</f>
        <v>0.324168827324924</v>
      </c>
      <c r="L82" s="12" t="str">
        <f aca="false">IF(K82&lt;=0.01,"**", IF(K82&lt;=0.05,"*","NS"))</f>
        <v>NS</v>
      </c>
      <c r="M82" s="12" t="n">
        <f aca="false">table_ord2!J82</f>
        <v>-1.80263923878893E-007</v>
      </c>
      <c r="N82" s="27" t="n">
        <f aca="false">table_ord2!M82</f>
        <v>1.2306014087427E-006</v>
      </c>
      <c r="O82" s="12" t="n">
        <f aca="false">table_ord2!P82</f>
        <v>0.896971094736261</v>
      </c>
      <c r="P82" s="12" t="str">
        <f aca="false">IF(O82&lt;=0.01,"**", IF(O82&lt;=0.05,"*","NS"))</f>
        <v>NS</v>
      </c>
      <c r="Q82" s="12" t="str">
        <f aca="false">IF(C82&lt;Ringkasan_ODR1!C82,"Q","L")</f>
        <v>Q</v>
      </c>
      <c r="R82" s="12" t="str">
        <f aca="false">IF(D82&lt;Ringkasan_ODR1!D82,"Q","L")</f>
        <v>Q</v>
      </c>
      <c r="S82" s="12" t="str">
        <f aca="false">IF(E82&lt;Ringkasan_ODR1!E82,"Q","L")</f>
        <v>Q</v>
      </c>
      <c r="T82" s="12" t="str">
        <f aca="false">IF(M82&lt;0,"Top", "Bottom")</f>
        <v>Top</v>
      </c>
      <c r="U82" s="12" t="n">
        <f aca="false">M82</f>
        <v>-1.80263923878893E-007</v>
      </c>
      <c r="V82" s="12" t="n">
        <f aca="false">I82^2-4*M82*G82</f>
        <v>1.24601434137421E-006</v>
      </c>
      <c r="W82" s="12" t="str">
        <f aca="false">IF(AND(U82&gt;0,V82&lt;0),"Definit Positif",IF(AND(U82&gt;0,V82=0),"X1=X2",IF(AND(U82&gt;0,V82&gt;0),"X1!=X2", IF(AND(U82&lt;0,V82&lt;0),"Definit Negatif", IF(AND(U82&lt;0,V82=0),"X1=X2", IF(AND(U82&lt;0,V82&gt;0),"X1!=X2"))))))</f>
        <v>X1!=X2</v>
      </c>
      <c r="X82" s="12" t="n">
        <f aca="false">(-I82+V82^0.5)/(2*M82)</f>
        <v>-930.028880710848</v>
      </c>
      <c r="Y82" s="12" t="n">
        <f aca="false">(-I82-V82^0.5)/(2*M82)</f>
        <v>5262.28126596933</v>
      </c>
      <c r="Z82" s="12" t="n">
        <f aca="false">-I82/(2*M82)</f>
        <v>2166.12619262924</v>
      </c>
      <c r="AA82" s="12" t="n">
        <f aca="false">M82*Z82^2+I82*Z82+G82</f>
        <v>1.72804174368705</v>
      </c>
      <c r="AB82" s="12" t="str">
        <f aca="false">IF(T82="Top","Maximum","Minimum")</f>
        <v>Maximum</v>
      </c>
    </row>
    <row r="83" customFormat="false" ht="12.8" hidden="false" customHeight="false" outlineLevel="0" collapsed="false">
      <c r="A83" s="0" t="n">
        <v>82</v>
      </c>
      <c r="B83" s="0" t="str">
        <f aca="false">table_ord2!B83</f>
        <v>Y123ANT_STG_HI</v>
      </c>
      <c r="C83" s="12" t="n">
        <f aca="false">table_ord2!C83</f>
        <v>1.04133395375985</v>
      </c>
      <c r="D83" s="12" t="n">
        <f aca="false">table_ord2!E83</f>
        <v>26.9934475874409</v>
      </c>
      <c r="E83" s="12" t="n">
        <f aca="false">table_ord2!F83</f>
        <v>29.8181943747486</v>
      </c>
      <c r="F83" s="13" t="n">
        <f aca="false">table_ord2!D83</f>
        <v>13</v>
      </c>
      <c r="G83" s="12" t="n">
        <f aca="false">table_ord2!H83</f>
        <v>2.63800220319593</v>
      </c>
      <c r="H83" s="12" t="n">
        <f aca="false">table_ord2!K83</f>
        <v>0.830966373188507</v>
      </c>
      <c r="I83" s="12" t="n">
        <f aca="false">table_ord2!I83</f>
        <v>0.00287571355755283</v>
      </c>
      <c r="J83" s="12" t="n">
        <f aca="false">table_ord2!L83</f>
        <v>0.000706358186374201</v>
      </c>
      <c r="K83" s="12" t="n">
        <f aca="false">table_ord2!O83</f>
        <v>0.00656705237317168</v>
      </c>
      <c r="L83" s="12" t="str">
        <f aca="false">IF(K83&lt;=0.01,"**", IF(K83&lt;=0.05,"*","NS"))</f>
        <v>**</v>
      </c>
      <c r="M83" s="12" t="n">
        <f aca="false">table_ord2!J83</f>
        <v>-2.53206821740594E-006</v>
      </c>
      <c r="N83" s="27" t="n">
        <f aca="false">table_ord2!M83</f>
        <v>1.19133550193373E-006</v>
      </c>
      <c r="O83" s="12" t="n">
        <f aca="false">table_ord2!P83</f>
        <v>0.0777012108645349</v>
      </c>
      <c r="P83" s="12" t="str">
        <f aca="false">IF(O83&lt;=0.01,"**", IF(O83&lt;=0.05,"*","NS"))</f>
        <v>NS</v>
      </c>
      <c r="Q83" s="12" t="str">
        <f aca="false">IF(C83&lt;Ringkasan_ODR1!C83,"Q","L")</f>
        <v>Q</v>
      </c>
      <c r="R83" s="12" t="str">
        <f aca="false">IF(D83&lt;Ringkasan_ODR1!D83,"Q","L")</f>
        <v>Q</v>
      </c>
      <c r="S83" s="12" t="str">
        <f aca="false">IF(E83&lt;Ringkasan_ODR1!E83,"Q","L")</f>
        <v>Q</v>
      </c>
      <c r="T83" s="12" t="str">
        <f aca="false">IF(M83&lt;0,"Top", "Bottom")</f>
        <v>Top</v>
      </c>
      <c r="U83" s="12" t="n">
        <f aca="false">M83</f>
        <v>-2.53206821740594E-006</v>
      </c>
      <c r="V83" s="12" t="n">
        <f aca="false">I83^2-4*M83*G83</f>
        <v>3.49881346097302E-005</v>
      </c>
      <c r="W83" s="12" t="str">
        <f aca="false">IF(AND(U83&gt;0,V83&lt;0),"Definit Positif",IF(AND(U83&gt;0,V83=0),"X1=X2",IF(AND(U83&gt;0,V83&gt;0),"X1!=X2", IF(AND(U83&lt;0,V83&lt;0),"Definit Negatif", IF(AND(U83&lt;0,V83=0),"X1=X2", IF(AND(U83&lt;0,V83&gt;0),"X1!=X2"))))))</f>
        <v>X1!=X2</v>
      </c>
      <c r="X83" s="12" t="n">
        <f aca="false">(-I83+V83^0.5)/(2*M83)</f>
        <v>-600.174061492759</v>
      </c>
      <c r="Y83" s="12" t="n">
        <f aca="false">(-I83-V83^0.5)/(2*M83)</f>
        <v>1735.89131341536</v>
      </c>
      <c r="Z83" s="12" t="n">
        <f aca="false">-I83/(2*M83)</f>
        <v>567.8586259613</v>
      </c>
      <c r="AA83" s="12" t="n">
        <f aca="false">M83*Z83^2+I83*Z83+G83</f>
        <v>3.45450157792105</v>
      </c>
      <c r="AB83" s="12" t="str">
        <f aca="false">IF(T83="Top","Maximum","Minimum")</f>
        <v>Maximum</v>
      </c>
    </row>
    <row r="84" customFormat="false" ht="12.8" hidden="false" customHeight="false" outlineLevel="0" collapsed="false">
      <c r="A84" s="0" t="n">
        <v>83</v>
      </c>
      <c r="B84" s="0" t="str">
        <f aca="false">table_ord2!B84</f>
        <v>Y124ANT_STG_STG</v>
      </c>
      <c r="C84" s="12" t="n">
        <f aca="false">table_ord2!C84</f>
        <v>1.14847618612801</v>
      </c>
      <c r="D84" s="12" t="n">
        <f aca="false">table_ord2!E84</f>
        <v>59.615877462014</v>
      </c>
      <c r="E84" s="12" t="n">
        <f aca="false">table_ord2!F84</f>
        <v>61.6053538260058</v>
      </c>
      <c r="F84" s="13" t="n">
        <f aca="false">table_ord2!D84</f>
        <v>11</v>
      </c>
      <c r="G84" s="12" t="n">
        <f aca="false">table_ord2!H84</f>
        <v>30.15</v>
      </c>
      <c r="H84" s="12" t="n">
        <f aca="false">table_ord2!K84</f>
        <v>1.43875831981018</v>
      </c>
      <c r="I84" s="12" t="n">
        <f aca="false">table_ord2!I84</f>
        <v>0.0158673953915606</v>
      </c>
      <c r="J84" s="12" t="n">
        <f aca="false">table_ord2!L84</f>
        <v>0.00968217786700183</v>
      </c>
      <c r="K84" s="12" t="n">
        <f aca="false">table_ord2!O84</f>
        <v>0.16217507575651</v>
      </c>
      <c r="L84" s="12" t="str">
        <f aca="false">IF(K84&lt;=0.01,"**", IF(K84&lt;=0.05,"*","NS"))</f>
        <v>NS</v>
      </c>
      <c r="M84" s="12" t="n">
        <f aca="false">table_ord2!J84</f>
        <v>-7.75242908297975E-006</v>
      </c>
      <c r="N84" s="27" t="n">
        <f aca="false">table_ord2!M84</f>
        <v>1.5914668675835E-005</v>
      </c>
      <c r="O84" s="12" t="n">
        <f aca="false">table_ord2!P84</f>
        <v>0.646773830339419</v>
      </c>
      <c r="P84" s="12" t="str">
        <f aca="false">IF(O84&lt;=0.01,"**", IF(O84&lt;=0.05,"*","NS"))</f>
        <v>NS</v>
      </c>
      <c r="Q84" s="12" t="str">
        <f aca="false">IF(C84&lt;Ringkasan_ODR1!C84,"Q","L")</f>
        <v>Q</v>
      </c>
      <c r="R84" s="12" t="str">
        <f aca="false">IF(D84&lt;Ringkasan_ODR1!D84,"Q","L")</f>
        <v>Q</v>
      </c>
      <c r="S84" s="12" t="str">
        <f aca="false">IF(E84&lt;Ringkasan_ODR1!E84,"Q","L")</f>
        <v>Q</v>
      </c>
      <c r="T84" s="12" t="str">
        <f aca="false">IF(M84&lt;0,"Top", "Bottom")</f>
        <v>Top</v>
      </c>
      <c r="U84" s="12" t="n">
        <f aca="false">M84</f>
        <v>-7.75242908297975E-006</v>
      </c>
      <c r="V84" s="12" t="n">
        <f aca="false">I84^2-4*M84*G84</f>
        <v>0.00118671718391948</v>
      </c>
      <c r="W84" s="12" t="str">
        <f aca="false">IF(AND(U84&gt;0,V84&lt;0),"Definit Positif",IF(AND(U84&gt;0,V84=0),"X1=X2",IF(AND(U84&gt;0,V84&gt;0),"X1!=X2", IF(AND(U84&lt;0,V84&lt;0),"Definit Negatif", IF(AND(U84&lt;0,V84=0),"X1=X2", IF(AND(U84&lt;0,V84&gt;0),"X1!=X2"))))))</f>
        <v>X1!=X2</v>
      </c>
      <c r="X84" s="12" t="n">
        <f aca="false">(-I84+V84^0.5)/(2*M84)</f>
        <v>-1198.42220598093</v>
      </c>
      <c r="Y84" s="12" t="n">
        <f aca="false">(-I84-V84^0.5)/(2*M84)</f>
        <v>3245.18654548286</v>
      </c>
      <c r="Z84" s="12" t="n">
        <f aca="false">-I84/(2*M84)</f>
        <v>1023.38216975096</v>
      </c>
      <c r="AA84" s="12" t="n">
        <f aca="false">M84*Z84^2+I84*Z84+G84</f>
        <v>38.2692047620559</v>
      </c>
      <c r="AB84" s="12" t="str">
        <f aca="false">IF(T84="Top","Maximum","Minimum")</f>
        <v>Maximum</v>
      </c>
    </row>
    <row r="85" customFormat="false" ht="12.8" hidden="false" customHeight="false" outlineLevel="0" collapsed="false">
      <c r="A85" s="0" t="n">
        <v>84</v>
      </c>
      <c r="B85" s="0" t="str">
        <f aca="false">table_ord2!B85</f>
        <v>Y125ANT_FNS_HI</v>
      </c>
      <c r="C85" s="12" t="n">
        <f aca="false">table_ord2!C85</f>
        <v>1.174384475017</v>
      </c>
      <c r="D85" s="12" t="n">
        <f aca="false">table_ord2!E85</f>
        <v>53.1209856585912</v>
      </c>
      <c r="E85" s="12" t="n">
        <f aca="false">table_ord2!F85</f>
        <v>57.2870523788723</v>
      </c>
      <c r="F85" s="13" t="n">
        <f aca="false">table_ord2!D85</f>
        <v>17</v>
      </c>
      <c r="G85" s="12" t="n">
        <f aca="false">table_ord2!H85</f>
        <v>6.16437349183318</v>
      </c>
      <c r="H85" s="12" t="n">
        <f aca="false">table_ord2!K85</f>
        <v>0.827425216846857</v>
      </c>
      <c r="I85" s="12" t="n">
        <f aca="false">table_ord2!I85</f>
        <v>0.00211790191397299</v>
      </c>
      <c r="J85" s="12" t="n">
        <f aca="false">table_ord2!L85</f>
        <v>0.00186429600780824</v>
      </c>
      <c r="K85" s="12" t="n">
        <f aca="false">table_ord2!O85</f>
        <v>0.285287424195944</v>
      </c>
      <c r="L85" s="12" t="str">
        <f aca="false">IF(K85&lt;=0.01,"**", IF(K85&lt;=0.05,"*","NS"))</f>
        <v>NS</v>
      </c>
      <c r="M85" s="12" t="n">
        <f aca="false">table_ord2!J85</f>
        <v>-1.59551464187987E-006</v>
      </c>
      <c r="N85" s="27" t="n">
        <f aca="false">table_ord2!M85</f>
        <v>3.14582703155977E-006</v>
      </c>
      <c r="O85" s="12" t="n">
        <f aca="false">table_ord2!P85</f>
        <v>0.624218939066715</v>
      </c>
      <c r="P85" s="12" t="str">
        <f aca="false">IF(O85&lt;=0.01,"**", IF(O85&lt;=0.05,"*","NS"))</f>
        <v>NS</v>
      </c>
      <c r="Q85" s="12" t="str">
        <f aca="false">IF(C85&lt;Ringkasan_ODR1!C85,"Q","L")</f>
        <v>L</v>
      </c>
      <c r="R85" s="12" t="str">
        <f aca="false">IF(D85&lt;Ringkasan_ODR1!D85,"Q","L")</f>
        <v>Q</v>
      </c>
      <c r="S85" s="12" t="str">
        <f aca="false">IF(E85&lt;Ringkasan_ODR1!E85,"Q","L")</f>
        <v>Q</v>
      </c>
      <c r="T85" s="12" t="str">
        <f aca="false">IF(M85&lt;0,"Top", "Bottom")</f>
        <v>Top</v>
      </c>
      <c r="U85" s="12" t="n">
        <f aca="false">M85</f>
        <v>-1.59551464187987E-006</v>
      </c>
      <c r="V85" s="12" t="n">
        <f aca="false">I85^2-4*M85*G85</f>
        <v>4.38269011741544E-005</v>
      </c>
      <c r="W85" s="12" t="str">
        <f aca="false">IF(AND(U85&gt;0,V85&lt;0),"Definit Positif",IF(AND(U85&gt;0,V85=0),"X1=X2",IF(AND(U85&gt;0,V85&gt;0),"X1!=X2", IF(AND(U85&lt;0,V85&lt;0),"Definit Negatif", IF(AND(U85&lt;0,V85=0),"X1=X2", IF(AND(U85&lt;0,V85&gt;0),"X1!=X2"))))))</f>
        <v>X1!=X2</v>
      </c>
      <c r="X85" s="12" t="n">
        <f aca="false">(-I85+V85^0.5)/(2*M85)</f>
        <v>-1410.91998643823</v>
      </c>
      <c r="Y85" s="12" t="n">
        <f aca="false">(-I85-V85^0.5)/(2*M85)</f>
        <v>2738.32987562461</v>
      </c>
      <c r="Z85" s="12" t="n">
        <f aca="false">-I85/(2*M85)</f>
        <v>663.704944593185</v>
      </c>
      <c r="AA85" s="12" t="n">
        <f aca="false">M85*Z85^2+I85*Z85+G85</f>
        <v>6.8672044780668</v>
      </c>
      <c r="AB85" s="12" t="str">
        <f aca="false">IF(T85="Top","Maximum","Minimum")</f>
        <v>Maximum</v>
      </c>
    </row>
    <row r="86" customFormat="false" ht="12.8" hidden="false" customHeight="false" outlineLevel="0" collapsed="false">
      <c r="A86" s="0" t="n">
        <v>85</v>
      </c>
      <c r="B86" s="0" t="str">
        <f aca="false">table_ord2!B86</f>
        <v>Y126ANT_FNS_ANA</v>
      </c>
      <c r="C86" s="12" t="n">
        <f aca="false">table_ord2!C86</f>
        <v>1.13142389624662</v>
      </c>
      <c r="D86" s="12" t="n">
        <f aca="false">table_ord2!E86</f>
        <v>62.6663403059037</v>
      </c>
      <c r="E86" s="12" t="n">
        <f aca="false">table_ord2!F86</f>
        <v>64.6558166698955</v>
      </c>
      <c r="F86" s="13" t="n">
        <f aca="false">table_ord2!D86</f>
        <v>11</v>
      </c>
      <c r="G86" s="12" t="n">
        <f aca="false">table_ord2!H86</f>
        <v>33.3</v>
      </c>
      <c r="H86" s="12" t="n">
        <f aca="false">table_ord2!K86</f>
        <v>1.66332204194565</v>
      </c>
      <c r="I86" s="12" t="n">
        <f aca="false">table_ord2!I86</f>
        <v>0.0175638905959028</v>
      </c>
      <c r="J86" s="12" t="n">
        <f aca="false">table_ord2!L86</f>
        <v>0.0110217035255769</v>
      </c>
      <c r="K86" s="12" t="n">
        <f aca="false">table_ord2!O86</f>
        <v>0.171912592978126</v>
      </c>
      <c r="L86" s="12" t="str">
        <f aca="false">IF(K86&lt;=0.01,"**", IF(K86&lt;=0.05,"*","NS"))</f>
        <v>NS</v>
      </c>
      <c r="M86" s="12" t="n">
        <f aca="false">table_ord2!J86</f>
        <v>-1.22963019863428E-005</v>
      </c>
      <c r="N86" s="27" t="n">
        <f aca="false">table_ord2!M86</f>
        <v>1.81199145042551E-005</v>
      </c>
      <c r="O86" s="12" t="n">
        <f aca="false">table_ord2!P86</f>
        <v>0.527518556531236</v>
      </c>
      <c r="P86" s="12" t="str">
        <f aca="false">IF(O86&lt;=0.01,"**", IF(O86&lt;=0.05,"*","NS"))</f>
        <v>NS</v>
      </c>
      <c r="Q86" s="12" t="str">
        <f aca="false">IF(C86&lt;Ringkasan_ODR1!C86,"Q","L")</f>
        <v>Q</v>
      </c>
      <c r="R86" s="12" t="str">
        <f aca="false">IF(D86&lt;Ringkasan_ODR1!D86,"Q","L")</f>
        <v>Q</v>
      </c>
      <c r="S86" s="12" t="str">
        <f aca="false">IF(E86&lt;Ringkasan_ODR1!E86,"Q","L")</f>
        <v>Q</v>
      </c>
      <c r="T86" s="12" t="str">
        <f aca="false">IF(M86&lt;0,"Top", "Bottom")</f>
        <v>Top</v>
      </c>
      <c r="U86" s="12" t="n">
        <f aca="false">M86</f>
        <v>-1.22963019863428E-005</v>
      </c>
      <c r="V86" s="12" t="n">
        <f aca="false">I86^2-4*M86*G86</f>
        <v>0.0019463576774457</v>
      </c>
      <c r="W86" s="12" t="str">
        <f aca="false">IF(AND(U86&gt;0,V86&lt;0),"Definit Positif",IF(AND(U86&gt;0,V86=0),"X1=X2",IF(AND(U86&gt;0,V86&gt;0),"X1!=X2", IF(AND(U86&lt;0,V86&lt;0),"Definit Negatif", IF(AND(U86&lt;0,V86=0),"X1=X2", IF(AND(U86&lt;0,V86&gt;0),"X1!=X2"))))))</f>
        <v>X1!=X2</v>
      </c>
      <c r="X86" s="12" t="n">
        <f aca="false">(-I86+V86^0.5)/(2*M86)</f>
        <v>-1079.74142580694</v>
      </c>
      <c r="Y86" s="12" t="n">
        <f aca="false">(-I86-V86^0.5)/(2*M86)</f>
        <v>2508.12945786817</v>
      </c>
      <c r="Z86" s="12" t="n">
        <f aca="false">-I86/(2*M86)</f>
        <v>714.194016030616</v>
      </c>
      <c r="AA86" s="12" t="n">
        <f aca="false">M86*Z86^2+I86*Z86+G86</f>
        <v>39.5720127809051</v>
      </c>
      <c r="AB86" s="12" t="str">
        <f aca="false">IF(T86="Top","Maximum","Minimum")</f>
        <v>Maximum</v>
      </c>
    </row>
    <row r="87" customFormat="false" ht="12.8" hidden="false" customHeight="false" outlineLevel="0" collapsed="false">
      <c r="A87" s="0" t="n">
        <v>86</v>
      </c>
      <c r="B87" s="0" t="str">
        <f aca="false">table_ord2!B87</f>
        <v>Y127ORM_STG_BIX</v>
      </c>
      <c r="C87" s="12" t="n">
        <f aca="false">table_ord2!C87</f>
        <v>1.24401667117648</v>
      </c>
      <c r="D87" s="12" t="n">
        <f aca="false">table_ord2!E87</f>
        <v>-19.918854560847</v>
      </c>
      <c r="E87" s="12" t="n">
        <f aca="false">table_ord2!F87</f>
        <v>-17.9293781968552</v>
      </c>
      <c r="F87" s="13" t="n">
        <f aca="false">table_ord2!D87</f>
        <v>11</v>
      </c>
      <c r="G87" s="12" t="n">
        <f aca="false">table_ord2!H87</f>
        <v>2.4875</v>
      </c>
      <c r="H87" s="12" t="n">
        <f aca="false">table_ord2!K87</f>
        <v>0.0373504102618384</v>
      </c>
      <c r="I87" s="12" t="n">
        <f aca="false">table_ord2!I87</f>
        <v>0.000367657797418938</v>
      </c>
      <c r="J87" s="12" t="n">
        <f aca="false">table_ord2!L87</f>
        <v>0.000277630799060608</v>
      </c>
      <c r="K87" s="12" t="n">
        <f aca="false">table_ord2!O87</f>
        <v>0.242716693499002</v>
      </c>
      <c r="L87" s="12" t="str">
        <f aca="false">IF(K87&lt;=0.01,"**", IF(K87&lt;=0.05,"*","NS"))</f>
        <v>NS</v>
      </c>
      <c r="M87" s="12" t="n">
        <f aca="false">table_ord2!J87</f>
        <v>-8.66371025075825E-008</v>
      </c>
      <c r="N87" s="27" t="n">
        <f aca="false">table_ord2!M87</f>
        <v>4.55633273997649E-007</v>
      </c>
      <c r="O87" s="12" t="n">
        <f aca="false">table_ord2!P87</f>
        <v>0.856673102830085</v>
      </c>
      <c r="P87" s="12" t="str">
        <f aca="false">IF(O87&lt;=0.01,"**", IF(O87&lt;=0.05,"*","NS"))</f>
        <v>NS</v>
      </c>
      <c r="Q87" s="12" t="str">
        <f aca="false">IF(C87&lt;Ringkasan_ODR1!C87,"Q","L")</f>
        <v>Q</v>
      </c>
      <c r="R87" s="12" t="str">
        <f aca="false">IF(D87&lt;Ringkasan_ODR1!D87,"Q","L")</f>
        <v>Q</v>
      </c>
      <c r="S87" s="12" t="str">
        <f aca="false">IF(E87&lt;Ringkasan_ODR1!E87,"Q","L")</f>
        <v>Q</v>
      </c>
      <c r="T87" s="12" t="str">
        <f aca="false">IF(M87&lt;0,"Top", "Bottom")</f>
        <v>Top</v>
      </c>
      <c r="U87" s="12" t="n">
        <f aca="false">M87</f>
        <v>-8.66371025075825E-008</v>
      </c>
      <c r="V87" s="12" t="n">
        <f aca="false">I87^2-4*M87*G87</f>
        <v>9.97211425953391E-007</v>
      </c>
      <c r="W87" s="12" t="str">
        <f aca="false">IF(AND(U87&gt;0,V87&lt;0),"Definit Positif",IF(AND(U87&gt;0,V87=0),"X1=X2",IF(AND(U87&gt;0,V87&gt;0),"X1!=X2", IF(AND(U87&lt;0,V87&lt;0),"Definit Negatif", IF(AND(U87&lt;0,V87=0),"X1=X2", IF(AND(U87&lt;0,V87&gt;0),"X1!=X2"))))))</f>
        <v>X1!=X2</v>
      </c>
      <c r="X87" s="12" t="n">
        <f aca="false">(-I87+V87^0.5)/(2*M87)</f>
        <v>-3641.32065777907</v>
      </c>
      <c r="Y87" s="12" t="n">
        <f aca="false">(-I87-V87^0.5)/(2*M87)</f>
        <v>7884.97362836128</v>
      </c>
      <c r="Z87" s="12" t="n">
        <f aca="false">-I87/(2*M87)</f>
        <v>2121.82648529111</v>
      </c>
      <c r="AA87" s="12" t="n">
        <f aca="false">M87*Z87^2+I87*Z87+G87</f>
        <v>2.87755302604365</v>
      </c>
      <c r="AB87" s="12" t="str">
        <f aca="false">IF(T87="Top","Maximum","Minimum")</f>
        <v>Maximum</v>
      </c>
    </row>
    <row r="88" customFormat="false" ht="12.8" hidden="false" customHeight="false" outlineLevel="0" collapsed="false">
      <c r="A88" s="0" t="n">
        <v>87</v>
      </c>
      <c r="B88" s="0" t="str">
        <f aca="false">table_ord2!B88</f>
        <v>Y128ORM_STG_SIX</v>
      </c>
      <c r="C88" s="12" t="n">
        <f aca="false">table_ord2!C88</f>
        <v>1.24726657279727</v>
      </c>
      <c r="D88" s="12" t="n">
        <f aca="false">table_ord2!E88</f>
        <v>-39.1660595356619</v>
      </c>
      <c r="E88" s="12" t="n">
        <f aca="false">table_ord2!F88</f>
        <v>-37.17658317167</v>
      </c>
      <c r="F88" s="13" t="n">
        <f aca="false">table_ord2!D88</f>
        <v>11</v>
      </c>
      <c r="G88" s="12" t="n">
        <f aca="false">table_ord2!H88</f>
        <v>0.937500000000001</v>
      </c>
      <c r="H88" s="12" t="n">
        <f aca="false">table_ord2!K88</f>
        <v>0.0155330953816193</v>
      </c>
      <c r="I88" s="12" t="n">
        <f aca="false">table_ord2!I88</f>
        <v>0.000200836136732711</v>
      </c>
      <c r="J88" s="12" t="n">
        <f aca="false">table_ord2!L88</f>
        <v>0.000116416612003961</v>
      </c>
      <c r="K88" s="12" t="n">
        <f aca="false">table_ord2!O88</f>
        <v>0.145095625369442</v>
      </c>
      <c r="L88" s="12" t="str">
        <f aca="false">IF(K88&lt;=0.01,"**", IF(K88&lt;=0.05,"*","NS"))</f>
        <v>NS</v>
      </c>
      <c r="M88" s="12" t="n">
        <f aca="false">table_ord2!J88</f>
        <v>-8.6120455775706E-008</v>
      </c>
      <c r="N88" s="27" t="n">
        <f aca="false">table_ord2!M88</f>
        <v>1.91025970894818E-007</v>
      </c>
      <c r="O88" s="12" t="n">
        <f aca="false">table_ord2!P88</f>
        <v>0.670989102276687</v>
      </c>
      <c r="P88" s="12" t="str">
        <f aca="false">IF(O88&lt;=0.01,"**", IF(O88&lt;=0.05,"*","NS"))</f>
        <v>NS</v>
      </c>
      <c r="Q88" s="12" t="str">
        <f aca="false">IF(C88&lt;Ringkasan_ODR1!C88,"Q","L")</f>
        <v>Q</v>
      </c>
      <c r="R88" s="12" t="str">
        <f aca="false">IF(D88&lt;Ringkasan_ODR1!D88,"Q","L")</f>
        <v>Q</v>
      </c>
      <c r="S88" s="12" t="str">
        <f aca="false">IF(E88&lt;Ringkasan_ODR1!E88,"Q","L")</f>
        <v>Q</v>
      </c>
      <c r="T88" s="12" t="str">
        <f aca="false">IF(M88&lt;0,"Top", "Bottom")</f>
        <v>Top</v>
      </c>
      <c r="U88" s="12" t="n">
        <f aca="false">M88</f>
        <v>-8.6120455775706E-008</v>
      </c>
      <c r="V88" s="12" t="n">
        <f aca="false">I88^2-4*M88*G88</f>
        <v>3.63286862976618E-007</v>
      </c>
      <c r="W88" s="12" t="str">
        <f aca="false">IF(AND(U88&gt;0,V88&lt;0),"Definit Positif",IF(AND(U88&gt;0,V88=0),"X1=X2",IF(AND(U88&gt;0,V88&gt;0),"X1!=X2", IF(AND(U88&lt;0,V88&lt;0),"Definit Negatif", IF(AND(U88&lt;0,V88=0),"X1=X2", IF(AND(U88&lt;0,V88&gt;0),"X1!=X2"))))))</f>
        <v>X1!=X2</v>
      </c>
      <c r="X88" s="12" t="n">
        <f aca="false">(-I88+V88^0.5)/(2*M88)</f>
        <v>-2333.34048513726</v>
      </c>
      <c r="Y88" s="12" t="n">
        <f aca="false">(-I88-V88^0.5)/(2*M88)</f>
        <v>4665.37803560928</v>
      </c>
      <c r="Z88" s="12" t="n">
        <f aca="false">-I88/(2*M88)</f>
        <v>1166.01877523601</v>
      </c>
      <c r="AA88" s="12" t="n">
        <f aca="false">M88*Z88^2+I88*Z88+G88</f>
        <v>1.0545893530881</v>
      </c>
      <c r="AB88" s="12" t="str">
        <f aca="false">IF(T88="Top","Maximum","Minimum")</f>
        <v>Maximum</v>
      </c>
    </row>
    <row r="89" customFormat="false" ht="12.8" hidden="false" customHeight="false" outlineLevel="0" collapsed="false">
      <c r="A89" s="0" t="n">
        <v>88</v>
      </c>
      <c r="B89" s="0" t="str">
        <f aca="false">table_ord2!B89</f>
        <v>Y129ORM_STG_TIX</v>
      </c>
      <c r="C89" s="12" t="n">
        <f aca="false">table_ord2!C89</f>
        <v>1.10639953052504</v>
      </c>
      <c r="D89" s="12" t="n">
        <f aca="false">table_ord2!E89</f>
        <v>22.3119985197819</v>
      </c>
      <c r="E89" s="12" t="n">
        <f aca="false">table_ord2!F89</f>
        <v>24.3014748837738</v>
      </c>
      <c r="F89" s="13" t="n">
        <f aca="false">table_ord2!D89</f>
        <v>11</v>
      </c>
      <c r="G89" s="12" t="n">
        <f aca="false">table_ord2!H89</f>
        <v>4.7125</v>
      </c>
      <c r="H89" s="12" t="n">
        <f aca="false">table_ord2!K89</f>
        <v>0.260391758083681</v>
      </c>
      <c r="I89" s="12" t="n">
        <f aca="false">table_ord2!I89</f>
        <v>0.00279357082086935</v>
      </c>
      <c r="J89" s="12" t="n">
        <f aca="false">table_ord2!L89</f>
        <v>0.00181459273025018</v>
      </c>
      <c r="K89" s="12" t="n">
        <f aca="false">table_ord2!O89</f>
        <v>0.18430415424612</v>
      </c>
      <c r="L89" s="12" t="str">
        <f aca="false">IF(K89&lt;=0.01,"**", IF(K89&lt;=0.05,"*","NS"))</f>
        <v>NS</v>
      </c>
      <c r="M89" s="12" t="n">
        <f aca="false">table_ord2!J89</f>
        <v>-1.86745829178675E-006</v>
      </c>
      <c r="N89" s="27" t="n">
        <f aca="false">table_ord2!M89</f>
        <v>2.9812406413033E-006</v>
      </c>
      <c r="O89" s="12" t="n">
        <f aca="false">table_ord2!P89</f>
        <v>0.558533776515093</v>
      </c>
      <c r="P89" s="12" t="str">
        <f aca="false">IF(O89&lt;=0.01,"**", IF(O89&lt;=0.05,"*","NS"))</f>
        <v>NS</v>
      </c>
      <c r="Q89" s="12" t="str">
        <f aca="false">IF(C89&lt;Ringkasan_ODR1!C89,"Q","L")</f>
        <v>Q</v>
      </c>
      <c r="R89" s="12" t="str">
        <f aca="false">IF(D89&lt;Ringkasan_ODR1!D89,"Q","L")</f>
        <v>Q</v>
      </c>
      <c r="S89" s="12" t="str">
        <f aca="false">IF(E89&lt;Ringkasan_ODR1!E89,"Q","L")</f>
        <v>Q</v>
      </c>
      <c r="T89" s="12" t="str">
        <f aca="false">IF(M89&lt;0,"Top", "Bottom")</f>
        <v>Top</v>
      </c>
      <c r="U89" s="12" t="n">
        <f aca="false">M89</f>
        <v>-1.86745829178675E-006</v>
      </c>
      <c r="V89" s="12" t="n">
        <f aca="false">I89^2-4*M89*G89</f>
        <v>4.30056267313929E-005</v>
      </c>
      <c r="W89" s="12" t="str">
        <f aca="false">IF(AND(U89&gt;0,V89&lt;0),"Definit Positif",IF(AND(U89&gt;0,V89=0),"X1=X2",IF(AND(U89&gt;0,V89&gt;0),"X1!=X2", IF(AND(U89&lt;0,V89&lt;0),"Definit Negatif", IF(AND(U89&lt;0,V89=0),"X1=X2", IF(AND(U89&lt;0,V89&gt;0),"X1!=X2"))))))</f>
        <v>X1!=X2</v>
      </c>
      <c r="X89" s="12" t="n">
        <f aca="false">(-I89+V89^0.5)/(2*M89)</f>
        <v>-1007.8663443785</v>
      </c>
      <c r="Y89" s="12" t="n">
        <f aca="false">(-I89-V89^0.5)/(2*M89)</f>
        <v>2503.7877436171</v>
      </c>
      <c r="Z89" s="12" t="n">
        <f aca="false">-I89/(2*M89)</f>
        <v>747.960699619297</v>
      </c>
      <c r="AA89" s="12" t="n">
        <f aca="false">M89*Z89^2+I89*Z89+G89</f>
        <v>5.75724059280675</v>
      </c>
      <c r="AB89" s="12" t="str">
        <f aca="false">IF(T89="Top","Maximum","Minimum")</f>
        <v>Maximum</v>
      </c>
    </row>
    <row r="90" customFormat="false" ht="12.8" hidden="false" customHeight="false" outlineLevel="0" collapsed="false">
      <c r="A90" s="0" t="n">
        <v>89</v>
      </c>
      <c r="B90" s="0" t="str">
        <f aca="false">table_ord2!B90</f>
        <v>Y130ORM_FNS_BIX</v>
      </c>
      <c r="C90" s="12" t="n">
        <f aca="false">table_ord2!C90</f>
        <v>1.24602174433735</v>
      </c>
      <c r="D90" s="12" t="n">
        <f aca="false">table_ord2!E90</f>
        <v>-3.22853739099672</v>
      </c>
      <c r="E90" s="12" t="n">
        <f aca="false">table_ord2!F90</f>
        <v>-1.23906102700487</v>
      </c>
      <c r="F90" s="13" t="n">
        <f aca="false">table_ord2!D90</f>
        <v>11</v>
      </c>
      <c r="G90" s="12" t="n">
        <f aca="false">table_ord2!H90</f>
        <v>1.575</v>
      </c>
      <c r="H90" s="12" t="n">
        <f aca="false">table_ord2!K90</f>
        <v>0.0794717767025137</v>
      </c>
      <c r="I90" s="12" t="n">
        <f aca="false">table_ord2!I90</f>
        <v>0.000995900783238024</v>
      </c>
      <c r="J90" s="12" t="n">
        <f aca="false">table_ord2!L90</f>
        <v>0.000597838215122552</v>
      </c>
      <c r="K90" s="12" t="n">
        <f aca="false">table_ord2!O90</f>
        <v>0.156625358466492</v>
      </c>
      <c r="L90" s="12" t="str">
        <f aca="false">IF(K90&lt;=0.01,"**", IF(K90&lt;=0.05,"*","NS"))</f>
        <v>NS</v>
      </c>
      <c r="M90" s="12" t="n">
        <f aca="false">table_ord2!J90</f>
        <v>-8.47447055237865E-007</v>
      </c>
      <c r="N90" s="27" t="n">
        <f aca="false">table_ord2!M90</f>
        <v>9.80908706136021E-007</v>
      </c>
      <c r="O90" s="12" t="n">
        <f aca="false">table_ord2!P90</f>
        <v>0.427112608864227</v>
      </c>
      <c r="P90" s="12" t="str">
        <f aca="false">IF(O90&lt;=0.01,"**", IF(O90&lt;=0.05,"*","NS"))</f>
        <v>NS</v>
      </c>
      <c r="Q90" s="12" t="str">
        <f aca="false">IF(C90&lt;Ringkasan_ODR1!C90,"Q","L")</f>
        <v>L</v>
      </c>
      <c r="R90" s="12" t="str">
        <f aca="false">IF(D90&lt;Ringkasan_ODR1!D90,"Q","L")</f>
        <v>Q</v>
      </c>
      <c r="S90" s="12" t="str">
        <f aca="false">IF(E90&lt;Ringkasan_ODR1!E90,"Q","L")</f>
        <v>Q</v>
      </c>
      <c r="T90" s="12" t="str">
        <f aca="false">IF(M90&lt;0,"Top", "Bottom")</f>
        <v>Top</v>
      </c>
      <c r="U90" s="12" t="n">
        <f aca="false">M90</f>
        <v>-8.47447055237865E-007</v>
      </c>
      <c r="V90" s="12" t="n">
        <f aca="false">I90^2-4*M90*G90</f>
        <v>6.33073481805266E-006</v>
      </c>
      <c r="W90" s="12" t="str">
        <f aca="false">IF(AND(U90&gt;0,V90&lt;0),"Definit Positif",IF(AND(U90&gt;0,V90=0),"X1=X2",IF(AND(U90&gt;0,V90&gt;0),"X1!=X2", IF(AND(U90&lt;0,V90&lt;0),"Definit Negatif", IF(AND(U90&lt;0,V90=0),"X1=X2", IF(AND(U90&lt;0,V90&gt;0),"X1!=X2"))))))</f>
        <v>X1!=X2</v>
      </c>
      <c r="X90" s="12" t="n">
        <f aca="false">(-I90+V90^0.5)/(2*M90)</f>
        <v>-896.92586704248</v>
      </c>
      <c r="Y90" s="12" t="n">
        <f aca="false">(-I90-V90^0.5)/(2*M90)</f>
        <v>2072.10345139138</v>
      </c>
      <c r="Z90" s="12" t="n">
        <f aca="false">-I90/(2*M90)</f>
        <v>587.588792174451</v>
      </c>
      <c r="AA90" s="12" t="n">
        <f aca="false">M90*Z90^2+I90*Z90+G90</f>
        <v>1.86759006917421</v>
      </c>
      <c r="AB90" s="12" t="str">
        <f aca="false">IF(T90="Top","Maximum","Minimum")</f>
        <v>Maximum</v>
      </c>
    </row>
    <row r="91" customFormat="false" ht="12.8" hidden="false" customHeight="false" outlineLevel="0" collapsed="false">
      <c r="A91" s="0" t="n">
        <v>90</v>
      </c>
      <c r="B91" s="0" t="str">
        <f aca="false">table_ord2!B91</f>
        <v>Y131ORM_FNS_SIX</v>
      </c>
      <c r="C91" s="12" t="n">
        <f aca="false">table_ord2!C91</f>
        <v>1.21067597876917</v>
      </c>
      <c r="D91" s="12" t="n">
        <f aca="false">table_ord2!E91</f>
        <v>-38.5107441744978</v>
      </c>
      <c r="E91" s="12" t="n">
        <f aca="false">table_ord2!F91</f>
        <v>-36.521267810506</v>
      </c>
      <c r="F91" s="13" t="n">
        <f aca="false">table_ord2!D91</f>
        <v>11</v>
      </c>
      <c r="G91" s="12" t="n">
        <f aca="false">table_ord2!H91</f>
        <v>1.2575</v>
      </c>
      <c r="H91" s="12" t="n">
        <f aca="false">table_ord2!K91</f>
        <v>0.0162543037611409</v>
      </c>
      <c r="I91" s="12" t="n">
        <f aca="false">table_ord2!I91</f>
        <v>0.000196107223365456</v>
      </c>
      <c r="J91" s="12" t="n">
        <f aca="false">table_ord2!L91</f>
        <v>0.000116141828228735</v>
      </c>
      <c r="K91" s="12" t="n">
        <f aca="false">table_ord2!O91</f>
        <v>0.152112409907147</v>
      </c>
      <c r="L91" s="12" t="str">
        <f aca="false">IF(K91&lt;=0.01,"**", IF(K91&lt;=0.05,"*","NS"))</f>
        <v>NS</v>
      </c>
      <c r="M91" s="12" t="n">
        <f aca="false">table_ord2!J91</f>
        <v>-9.8135188995971E-008</v>
      </c>
      <c r="N91" s="27" t="n">
        <f aca="false">table_ord2!M91</f>
        <v>1.90738950889452E-007</v>
      </c>
      <c r="O91" s="12" t="n">
        <f aca="false">table_ord2!P91</f>
        <v>0.628828868618424</v>
      </c>
      <c r="P91" s="12" t="str">
        <f aca="false">IF(O91&lt;=0.01,"**", IF(O91&lt;=0.05,"*","NS"))</f>
        <v>NS</v>
      </c>
      <c r="Q91" s="12" t="str">
        <f aca="false">IF(C91&lt;Ringkasan_ODR1!C91,"Q","L")</f>
        <v>L</v>
      </c>
      <c r="R91" s="12" t="str">
        <f aca="false">IF(D91&lt;Ringkasan_ODR1!D91,"Q","L")</f>
        <v>Q</v>
      </c>
      <c r="S91" s="12" t="str">
        <f aca="false">IF(E91&lt;Ringkasan_ODR1!E91,"Q","L")</f>
        <v>Q</v>
      </c>
      <c r="T91" s="12" t="str">
        <f aca="false">IF(M91&lt;0,"Top", "Bottom")</f>
        <v>Top</v>
      </c>
      <c r="U91" s="12" t="n">
        <f aca="false">M91</f>
        <v>-9.8135188995971E-008</v>
      </c>
      <c r="V91" s="12" t="n">
        <f aca="false">I91^2-4*M91*G91</f>
        <v>5.32078043705843E-007</v>
      </c>
      <c r="W91" s="12" t="str">
        <f aca="false">IF(AND(U91&gt;0,V91&lt;0),"Definit Positif",IF(AND(U91&gt;0,V91=0),"X1=X2",IF(AND(U91&gt;0,V91&gt;0),"X1!=X2", IF(AND(U91&lt;0,V91&lt;0),"Definit Negatif", IF(AND(U91&lt;0,V91=0),"X1=X2", IF(AND(U91&lt;0,V91&gt;0),"X1!=X2"))))))</f>
        <v>X1!=X2</v>
      </c>
      <c r="X91" s="12" t="n">
        <f aca="false">(-I91+V91^0.5)/(2*M91)</f>
        <v>-2717.32077489657</v>
      </c>
      <c r="Y91" s="12" t="n">
        <f aca="false">(-I91-V91^0.5)/(2*M91)</f>
        <v>4715.65822522244</v>
      </c>
      <c r="Z91" s="12" t="n">
        <f aca="false">-I91/(2*M91)</f>
        <v>999.168725162935</v>
      </c>
      <c r="AA91" s="12" t="n">
        <f aca="false">M91*Z91^2+I91*Z91+G91</f>
        <v>1.35547210218265</v>
      </c>
      <c r="AB91" s="12" t="str">
        <f aca="false">IF(T91="Top","Maximum","Minimum")</f>
        <v>Maximum</v>
      </c>
    </row>
    <row r="92" customFormat="false" ht="12.8" hidden="false" customHeight="false" outlineLevel="0" collapsed="false">
      <c r="A92" s="0" t="n">
        <v>91</v>
      </c>
      <c r="B92" s="0" t="str">
        <f aca="false">table_ord2!B92</f>
        <v>Y132ORM_FNS_TIX</v>
      </c>
      <c r="C92" s="12" t="n">
        <f aca="false">table_ord2!C92</f>
        <v>1.27564346716859</v>
      </c>
      <c r="D92" s="12" t="n">
        <f aca="false">table_ord2!E92</f>
        <v>-3.40967549964335</v>
      </c>
      <c r="E92" s="12" t="n">
        <f aca="false">table_ord2!F92</f>
        <v>-1.42019913565149</v>
      </c>
      <c r="F92" s="13" t="n">
        <f aca="false">table_ord2!D92</f>
        <v>11</v>
      </c>
      <c r="G92" s="12" t="n">
        <f aca="false">table_ord2!H92</f>
        <v>5.0725</v>
      </c>
      <c r="H92" s="12" t="n">
        <f aca="false">table_ord2!K92</f>
        <v>0.0781162469007029</v>
      </c>
      <c r="I92" s="12" t="n">
        <f aca="false">table_ord2!I92</f>
        <v>0.000625996094799135</v>
      </c>
      <c r="J92" s="12" t="n">
        <f aca="false">table_ord2!L92</f>
        <v>0.00060771697685393</v>
      </c>
      <c r="K92" s="12" t="n">
        <f aca="false">table_ord2!O92</f>
        <v>0.350200315648356</v>
      </c>
      <c r="L92" s="12" t="str">
        <f aca="false">IF(K92&lt;=0.01,"**", IF(K92&lt;=0.05,"*","NS"))</f>
        <v>NS</v>
      </c>
      <c r="M92" s="12" t="n">
        <f aca="false">table_ord2!J92</f>
        <v>1.63346350669527E-007</v>
      </c>
      <c r="N92" s="27" t="n">
        <f aca="false">table_ord2!M92</f>
        <v>9.96379060187993E-007</v>
      </c>
      <c r="O92" s="12" t="n">
        <f aca="false">table_ord2!P92</f>
        <v>0.876199329531525</v>
      </c>
      <c r="P92" s="12" t="str">
        <f aca="false">IF(O92&lt;=0.01,"**", IF(O92&lt;=0.05,"*","NS"))</f>
        <v>NS</v>
      </c>
      <c r="Q92" s="12" t="str">
        <f aca="false">IF(C92&lt;Ringkasan_ODR1!C92,"Q","L")</f>
        <v>L</v>
      </c>
      <c r="R92" s="12" t="str">
        <f aca="false">IF(D92&lt;Ringkasan_ODR1!D92,"Q","L")</f>
        <v>Q</v>
      </c>
      <c r="S92" s="12" t="str">
        <f aca="false">IF(E92&lt;Ringkasan_ODR1!E92,"Q","L")</f>
        <v>Q</v>
      </c>
      <c r="T92" s="12" t="str">
        <f aca="false">IF(M92&lt;0,"Top", "Bottom")</f>
        <v>Bottom</v>
      </c>
      <c r="U92" s="12" t="n">
        <f aca="false">M92</f>
        <v>1.63346350669527E-007</v>
      </c>
      <c r="V92" s="12" t="n">
        <f aca="false">I92^2-4*M92*G92</f>
        <v>-2.92242634438093E-006</v>
      </c>
      <c r="W92" s="12" t="str">
        <f aca="false">IF(AND(U92&gt;0,V92&lt;0),"Definit Positif",IF(AND(U92&gt;0,V92=0),"X1=X2",IF(AND(U92&gt;0,V92&gt;0),"X1!=X2", IF(AND(U92&lt;0,V92&lt;0),"Definit Negatif", IF(AND(U92&lt;0,V92=0),"X1=X2", IF(AND(U92&lt;0,V92&gt;0),"X1!=X2"))))))</f>
        <v>Definit Positif</v>
      </c>
      <c r="X92" s="12" t="e">
        <f aca="false">(-I92+V92^0.5)/(2*M92)</f>
        <v>#NUM!</v>
      </c>
      <c r="Y92" s="12" t="e">
        <f aca="false">(-I92-V92^0.5)/(2*M92)</f>
        <v>#NUM!</v>
      </c>
      <c r="Z92" s="12" t="n">
        <f aca="false">-I92/(2*M92)</f>
        <v>-1916.16186169232</v>
      </c>
      <c r="AA92" s="12" t="n">
        <f aca="false">M92*Z92^2+I92*Z92+G92</f>
        <v>4.47274507878878</v>
      </c>
      <c r="AB92" s="12" t="str">
        <f aca="false">IF(T92="Top","Maximum","Minimum")</f>
        <v>Minimum</v>
      </c>
    </row>
    <row r="93" customFormat="false" ht="12.8" hidden="false" customHeight="false" outlineLevel="0" collapsed="false">
      <c r="A93" s="0" t="n">
        <v>92</v>
      </c>
      <c r="B93" s="0" t="str">
        <f aca="false">table_ord2!B93</f>
        <v>Y133OKS_STG_ALT</v>
      </c>
      <c r="C93" s="12" t="n">
        <f aca="false">table_ord2!C93</f>
        <v>1.13209482613117</v>
      </c>
      <c r="D93" s="12" t="n">
        <f aca="false">table_ord2!E93</f>
        <v>31.0827764088267</v>
      </c>
      <c r="E93" s="12" t="n">
        <f aca="false">table_ord2!F93</f>
        <v>31.4799841172259</v>
      </c>
      <c r="F93" s="13" t="n">
        <f aca="false">table_ord2!D93</f>
        <v>8</v>
      </c>
      <c r="G93" s="12" t="n">
        <f aca="false">table_ord2!H93</f>
        <v>18.8029651129639</v>
      </c>
      <c r="H93" s="12" t="n">
        <f aca="false">table_ord2!K93</f>
        <v>0.518132319543469</v>
      </c>
      <c r="I93" s="12" t="n">
        <f aca="false">table_ord2!I93</f>
        <v>-0.01227401311489</v>
      </c>
      <c r="J93" s="12" t="n">
        <f aca="false">table_ord2!L93</f>
        <v>0.0382428513789373</v>
      </c>
      <c r="K93" s="12" t="n">
        <f aca="false">table_ord2!O93</f>
        <v>0.764317858331994</v>
      </c>
      <c r="L93" s="12" t="str">
        <f aca="false">IF(K93&lt;=0.01,"**", IF(K93&lt;=0.05,"*","NS"))</f>
        <v>NS</v>
      </c>
      <c r="M93" s="12" t="n">
        <f aca="false">table_ord2!J93</f>
        <v>0.000379507172726207</v>
      </c>
      <c r="N93" s="27" t="n">
        <f aca="false">table_ord2!M93</f>
        <v>0.000353885653923405</v>
      </c>
      <c r="O93" s="12" t="n">
        <f aca="false">table_ord2!P93</f>
        <v>0.343931169714786</v>
      </c>
      <c r="P93" s="12" t="str">
        <f aca="false">IF(O93&lt;=0.01,"**", IF(O93&lt;=0.05,"*","NS"))</f>
        <v>NS</v>
      </c>
      <c r="Q93" s="12" t="str">
        <f aca="false">IF(C93&lt;Ringkasan_ODR1!C93,"Q","L")</f>
        <v>L</v>
      </c>
      <c r="R93" s="12" t="str">
        <f aca="false">IF(D93&lt;Ringkasan_ODR1!D93,"Q","L")</f>
        <v>L</v>
      </c>
      <c r="S93" s="12" t="str">
        <f aca="false">IF(E93&lt;Ringkasan_ODR1!E93,"Q","L")</f>
        <v>L</v>
      </c>
      <c r="T93" s="12" t="str">
        <f aca="false">IF(M93&lt;0,"Top", "Bottom")</f>
        <v>Bottom</v>
      </c>
      <c r="U93" s="12" t="n">
        <f aca="false">M93</f>
        <v>0.000379507172726207</v>
      </c>
      <c r="V93" s="12" t="n">
        <f aca="false">I93^2-4*M93*G93</f>
        <v>-0.0283927891176172</v>
      </c>
      <c r="W93" s="12" t="str">
        <f aca="false">IF(AND(U93&gt;0,V93&lt;0),"Definit Positif",IF(AND(U93&gt;0,V93=0),"X1=X2",IF(AND(U93&gt;0,V93&gt;0),"X1!=X2", IF(AND(U93&lt;0,V93&lt;0),"Definit Negatif", IF(AND(U93&lt;0,V93=0),"X1=X2", IF(AND(U93&lt;0,V93&gt;0),"X1!=X2"))))))</f>
        <v>Definit Positif</v>
      </c>
      <c r="X93" s="12" t="e">
        <f aca="false">(-I93+V93^0.5)/(2*M93)</f>
        <v>#NUM!</v>
      </c>
      <c r="Y93" s="12" t="e">
        <f aca="false">(-I93-V93^0.5)/(2*M93)</f>
        <v>#NUM!</v>
      </c>
      <c r="Z93" s="12" t="n">
        <f aca="false">-I93/(2*M93)</f>
        <v>16.1709896373224</v>
      </c>
      <c r="AA93" s="12" t="n">
        <f aca="false">M93*Z93^2+I93*Z93+G93</f>
        <v>18.7037236435193</v>
      </c>
      <c r="AB93" s="12" t="str">
        <f aca="false">IF(T93="Top","Maximum","Minimum")</f>
        <v>Minimum</v>
      </c>
    </row>
    <row r="94" customFormat="false" ht="12.8" hidden="false" customHeight="false" outlineLevel="0" collapsed="false">
      <c r="A94" s="0" t="n">
        <v>93</v>
      </c>
      <c r="B94" s="0" t="str">
        <f aca="false">table_ord2!B94</f>
        <v>Y134OKS_STG_AST</v>
      </c>
      <c r="C94" s="12" t="n">
        <f aca="false">table_ord2!C94</f>
        <v>0.95217097420855</v>
      </c>
      <c r="D94" s="12" t="n">
        <f aca="false">table_ord2!E94</f>
        <v>58.829667823282</v>
      </c>
      <c r="E94" s="12" t="n">
        <f aca="false">table_ord2!F94</f>
        <v>59.2268755316811</v>
      </c>
      <c r="F94" s="13" t="n">
        <f aca="false">table_ord2!D94</f>
        <v>8</v>
      </c>
      <c r="G94" s="12" t="n">
        <f aca="false">table_ord2!H94</f>
        <v>136.754709047625</v>
      </c>
      <c r="H94" s="12" t="n">
        <f aca="false">table_ord2!K94</f>
        <v>57.4100884119128</v>
      </c>
      <c r="I94" s="12" t="n">
        <f aca="false">table_ord2!I94</f>
        <v>0.137315095044615</v>
      </c>
      <c r="J94" s="12" t="n">
        <f aca="false">table_ord2!L94</f>
        <v>0.0846256071710761</v>
      </c>
      <c r="K94" s="12" t="n">
        <f aca="false">table_ord2!O94</f>
        <v>0.179991365813253</v>
      </c>
      <c r="L94" s="12" t="str">
        <f aca="false">IF(K94&lt;=0.01,"**", IF(K94&lt;=0.05,"*","NS"))</f>
        <v>NS</v>
      </c>
      <c r="M94" s="12" t="n">
        <f aca="false">table_ord2!J94</f>
        <v>-0.000625388883851478</v>
      </c>
      <c r="N94" s="27" t="n">
        <f aca="false">table_ord2!M94</f>
        <v>0.000715004258343153</v>
      </c>
      <c r="O94" s="12" t="n">
        <f aca="false">table_ord2!P94</f>
        <v>0.431131075213629</v>
      </c>
      <c r="P94" s="12" t="str">
        <f aca="false">IF(O94&lt;=0.01,"**", IF(O94&lt;=0.05,"*","NS"))</f>
        <v>NS</v>
      </c>
      <c r="Q94" s="12" t="str">
        <f aca="false">IF(C94&lt;Ringkasan_ODR1!C94,"Q","L")</f>
        <v>L</v>
      </c>
      <c r="R94" s="12" t="str">
        <f aca="false">IF(D94&lt;Ringkasan_ODR1!D94,"Q","L")</f>
        <v>L</v>
      </c>
      <c r="S94" s="12" t="str">
        <f aca="false">IF(E94&lt;Ringkasan_ODR1!E94,"Q","L")</f>
        <v>L</v>
      </c>
      <c r="T94" s="12" t="str">
        <f aca="false">IF(M94&lt;0,"Top", "Bottom")</f>
        <v>Top</v>
      </c>
      <c r="U94" s="12" t="n">
        <f aca="false">M94</f>
        <v>-0.000625388883851478</v>
      </c>
      <c r="V94" s="12" t="n">
        <f aca="false">I94^2-4*M94*G94</f>
        <v>0.360954934738023</v>
      </c>
      <c r="W94" s="12" t="str">
        <f aca="false">IF(AND(U94&gt;0,V94&lt;0),"Definit Positif",IF(AND(U94&gt;0,V94=0),"X1=X2",IF(AND(U94&gt;0,V94&gt;0),"X1!=X2", IF(AND(U94&lt;0,V94&lt;0),"Definit Negatif", IF(AND(U94&lt;0,V94=0),"X1=X2", IF(AND(U94&lt;0,V94&gt;0),"X1!=X2"))))))</f>
        <v>X1!=X2</v>
      </c>
      <c r="X94" s="12" t="n">
        <f aca="false">(-I94+V94^0.5)/(2*M94)</f>
        <v>-370.553561831818</v>
      </c>
      <c r="Y94" s="12" t="n">
        <f aca="false">(-I94-V94^0.5)/(2*M94)</f>
        <v>590.121095873926</v>
      </c>
      <c r="Z94" s="12" t="n">
        <f aca="false">-I94/(2*M94)</f>
        <v>109.783767021054</v>
      </c>
      <c r="AA94" s="12" t="n">
        <f aca="false">M94*Z94^2+I94*Z94+G94</f>
        <v>144.292193249051</v>
      </c>
      <c r="AB94" s="12" t="str">
        <f aca="false">IF(T94="Top","Maximum","Minimum")</f>
        <v>Maximum</v>
      </c>
    </row>
    <row r="95" customFormat="false" ht="12.8" hidden="false" customHeight="false" outlineLevel="0" collapsed="false">
      <c r="A95" s="0" t="n">
        <v>94</v>
      </c>
      <c r="B95" s="0" t="str">
        <f aca="false">table_ord2!B95</f>
        <v>Y139OKS_STG_TSOD</v>
      </c>
      <c r="C95" s="12" t="n">
        <f aca="false">table_ord2!C95</f>
        <v>0.880658957454192</v>
      </c>
      <c r="D95" s="12" t="n">
        <f aca="false">table_ord2!E95</f>
        <v>48.2712924026554</v>
      </c>
      <c r="E95" s="12" t="n">
        <f aca="false">table_ord2!F95</f>
        <v>47.2300897487957</v>
      </c>
      <c r="F95" s="13" t="n">
        <f aca="false">table_ord2!D95</f>
        <v>6</v>
      </c>
      <c r="G95" s="12" t="n">
        <f aca="false">table_ord2!H95</f>
        <v>43.0752708263765</v>
      </c>
      <c r="H95" s="12" t="n">
        <f aca="false">table_ord2!K95</f>
        <v>17.5572599784434</v>
      </c>
      <c r="I95" s="12" t="n">
        <f aca="false">table_ord2!I95</f>
        <v>0.10192717524164</v>
      </c>
      <c r="J95" s="12" t="n">
        <f aca="false">table_ord2!L95</f>
        <v>0.0930426108691092</v>
      </c>
      <c r="K95" s="12" t="n">
        <f aca="false">table_ord2!O95</f>
        <v>0.38761216238665</v>
      </c>
      <c r="L95" s="12" t="str">
        <f aca="false">IF(K95&lt;=0.01,"**", IF(K95&lt;=0.05,"*","NS"))</f>
        <v>NS</v>
      </c>
      <c r="M95" s="12" t="n">
        <f aca="false">table_ord2!J95</f>
        <v>-0.000460041864825648</v>
      </c>
      <c r="N95" s="27" t="n">
        <f aca="false">table_ord2!M95</f>
        <v>0.000447392163614568</v>
      </c>
      <c r="O95" s="12" t="n">
        <f aca="false">table_ord2!P95</f>
        <v>0.411919820718931</v>
      </c>
      <c r="P95" s="12" t="str">
        <f aca="false">IF(O95&lt;=0.01,"**", IF(O95&lt;=0.05,"*","NS"))</f>
        <v>NS</v>
      </c>
      <c r="Q95" s="12" t="str">
        <f aca="false">IF(C95&lt;Ringkasan_ODR1!C95,"Q","L")</f>
        <v>L</v>
      </c>
      <c r="R95" s="12" t="str">
        <f aca="false">IF(D95&lt;Ringkasan_ODR1!D95,"Q","L")</f>
        <v>L</v>
      </c>
      <c r="S95" s="12" t="str">
        <f aca="false">IF(E95&lt;Ringkasan_ODR1!E95,"Q","L")</f>
        <v>L</v>
      </c>
      <c r="T95" s="12" t="str">
        <f aca="false">IF(M95&lt;0,"Top", "Bottom")</f>
        <v>Top</v>
      </c>
      <c r="U95" s="12" t="n">
        <f aca="false">M95</f>
        <v>-0.000460041864825648</v>
      </c>
      <c r="V95" s="12" t="n">
        <f aca="false">I95^2-4*M95*G95</f>
        <v>0.0896548607280843</v>
      </c>
      <c r="W95" s="12" t="str">
        <f aca="false">IF(AND(U95&gt;0,V95&lt;0),"Definit Positif",IF(AND(U95&gt;0,V95=0),"X1=X2",IF(AND(U95&gt;0,V95&gt;0),"X1!=X2", IF(AND(U95&lt;0,V95&lt;0),"Definit Negatif", IF(AND(U95&lt;0,V95=0),"X1=X2", IF(AND(U95&lt;0,V95&gt;0),"X1!=X2"))))))</f>
        <v>X1!=X2</v>
      </c>
      <c r="X95" s="12" t="n">
        <f aca="false">(-I95+V95^0.5)/(2*M95)</f>
        <v>-214.651160244637</v>
      </c>
      <c r="Y95" s="12" t="n">
        <f aca="false">(-I95-V95^0.5)/(2*M95)</f>
        <v>436.211811643765</v>
      </c>
      <c r="Z95" s="12" t="n">
        <f aca="false">-I95/(2*M95)</f>
        <v>110.780325699564</v>
      </c>
      <c r="AA95" s="12" t="n">
        <f aca="false">M95*Z95^2+I95*Z95+G95</f>
        <v>48.7210336618292</v>
      </c>
      <c r="AB95" s="12" t="str">
        <f aca="false">IF(T95="Top","Maximum","Minimum")</f>
        <v>Maximum</v>
      </c>
    </row>
    <row r="96" customFormat="false" ht="12.8" hidden="false" customHeight="false" outlineLevel="0" collapsed="false">
      <c r="A96" s="0" t="n">
        <v>95</v>
      </c>
      <c r="B96" s="0" t="str">
        <f aca="false">table_ord2!B96</f>
        <v>Y140OKS_FNS_ALT</v>
      </c>
      <c r="C96" s="12" t="n">
        <f aca="false">table_ord2!C96</f>
        <v>0.990358865025677</v>
      </c>
      <c r="D96" s="12" t="n">
        <f aca="false">table_ord2!E96</f>
        <v>32.1653389806692</v>
      </c>
      <c r="E96" s="12" t="n">
        <f aca="false">table_ord2!F96</f>
        <v>32.5625466890684</v>
      </c>
      <c r="F96" s="13" t="n">
        <f aca="false">table_ord2!D96</f>
        <v>8</v>
      </c>
      <c r="G96" s="12" t="n">
        <f aca="false">table_ord2!H96</f>
        <v>18.6693095910085</v>
      </c>
      <c r="H96" s="12" t="n">
        <f aca="false">table_ord2!K96</f>
        <v>0.554402420381229</v>
      </c>
      <c r="I96" s="12" t="n">
        <f aca="false">table_ord2!I96</f>
        <v>-0.0727696520948534</v>
      </c>
      <c r="J96" s="12" t="n">
        <f aca="false">table_ord2!L96</f>
        <v>0.040919912856196</v>
      </c>
      <c r="K96" s="12" t="n">
        <f aca="false">table_ord2!O96</f>
        <v>0.149973581846418</v>
      </c>
      <c r="L96" s="12" t="str">
        <f aca="false">IF(K96&lt;=0.01,"**", IF(K96&lt;=0.05,"*","NS"))</f>
        <v>NS</v>
      </c>
      <c r="M96" s="12" t="n">
        <f aca="false">table_ord2!J96</f>
        <v>0.000409777393937842</v>
      </c>
      <c r="N96" s="27" t="n">
        <f aca="false">table_ord2!M96</f>
        <v>0.000378658222313296</v>
      </c>
      <c r="O96" s="12" t="n">
        <f aca="false">table_ord2!P96</f>
        <v>0.340050500758428</v>
      </c>
      <c r="P96" s="12" t="str">
        <f aca="false">IF(O96&lt;=0.01,"**", IF(O96&lt;=0.05,"*","NS"))</f>
        <v>NS</v>
      </c>
      <c r="Q96" s="12" t="str">
        <f aca="false">IF(C96&lt;Ringkasan_ODR1!C96,"Q","L")</f>
        <v>L</v>
      </c>
      <c r="R96" s="12" t="str">
        <f aca="false">IF(D96&lt;Ringkasan_ODR1!D96,"Q","L")</f>
        <v>L</v>
      </c>
      <c r="S96" s="12" t="str">
        <f aca="false">IF(E96&lt;Ringkasan_ODR1!E96,"Q","L")</f>
        <v>L</v>
      </c>
      <c r="T96" s="12" t="str">
        <f aca="false">IF(M96&lt;0,"Top", "Bottom")</f>
        <v>Bottom</v>
      </c>
      <c r="U96" s="12" t="n">
        <f aca="false">M96</f>
        <v>0.000409777393937842</v>
      </c>
      <c r="V96" s="12" t="n">
        <f aca="false">I96^2-4*M96*G96</f>
        <v>-0.0253056218572829</v>
      </c>
      <c r="W96" s="12" t="str">
        <f aca="false">IF(AND(U96&gt;0,V96&lt;0),"Definit Positif",IF(AND(U96&gt;0,V96=0),"X1=X2",IF(AND(U96&gt;0,V96&gt;0),"X1!=X2", IF(AND(U96&lt;0,V96&lt;0),"Definit Negatif", IF(AND(U96&lt;0,V96=0),"X1=X2", IF(AND(U96&lt;0,V96&gt;0),"X1!=X2"))))))</f>
        <v>Definit Positif</v>
      </c>
      <c r="X96" s="12" t="e">
        <f aca="false">(-I96+V96^0.5)/(2*M96)</f>
        <v>#NUM!</v>
      </c>
      <c r="Y96" s="12" t="e">
        <f aca="false">(-I96-V96^0.5)/(2*M96)</f>
        <v>#NUM!</v>
      </c>
      <c r="Z96" s="12" t="n">
        <f aca="false">-I96/(2*M96)</f>
        <v>88.7916868663229</v>
      </c>
      <c r="AA96" s="12" t="n">
        <f aca="false">M96*Z96^2+I96*Z96+G96</f>
        <v>15.4386395099198</v>
      </c>
      <c r="AB96" s="12" t="str">
        <f aca="false">IF(T96="Top","Maximum","Minimum")</f>
        <v>Minimum</v>
      </c>
    </row>
    <row r="97" customFormat="false" ht="12.8" hidden="false" customHeight="false" outlineLevel="0" collapsed="false">
      <c r="A97" s="0" t="n">
        <v>96</v>
      </c>
      <c r="B97" s="0" t="str">
        <f aca="false">table_ord2!B97</f>
        <v>Y141OKS_FNS_AST</v>
      </c>
      <c r="C97" s="12" t="n">
        <f aca="false">table_ord2!C97</f>
        <v>0.916256330242684</v>
      </c>
      <c r="D97" s="12" t="n">
        <f aca="false">table_ord2!E97</f>
        <v>60.9869020965005</v>
      </c>
      <c r="E97" s="12" t="n">
        <f aca="false">table_ord2!F97</f>
        <v>61.3841098048997</v>
      </c>
      <c r="F97" s="13" t="n">
        <f aca="false">table_ord2!D97</f>
        <v>8</v>
      </c>
      <c r="G97" s="12" t="n">
        <f aca="false">table_ord2!H97</f>
        <v>143.040752867063</v>
      </c>
      <c r="H97" s="12" t="n">
        <f aca="false">table_ord2!K97</f>
        <v>57.5413427204479</v>
      </c>
      <c r="I97" s="12" t="n">
        <f aca="false">table_ord2!I97</f>
        <v>0.00574451066124576</v>
      </c>
      <c r="J97" s="12" t="n">
        <f aca="false">table_ord2!L97</f>
        <v>0.10121461355375</v>
      </c>
      <c r="K97" s="12" t="n">
        <f aca="false">table_ord2!O97</f>
        <v>0.957461734126474</v>
      </c>
      <c r="L97" s="12" t="str">
        <f aca="false">IF(K97&lt;=0.01,"**", IF(K97&lt;=0.05,"*","NS"))</f>
        <v>NS</v>
      </c>
      <c r="M97" s="12" t="n">
        <f aca="false">table_ord2!J97</f>
        <v>-0.000150043587630669</v>
      </c>
      <c r="N97" s="27" t="n">
        <f aca="false">table_ord2!M97</f>
        <v>0.000855177749920096</v>
      </c>
      <c r="O97" s="12" t="n">
        <f aca="false">table_ord2!P97</f>
        <v>0.869247334596334</v>
      </c>
      <c r="P97" s="12" t="str">
        <f aca="false">IF(O97&lt;=0.01,"**", IF(O97&lt;=0.05,"*","NS"))</f>
        <v>NS</v>
      </c>
      <c r="Q97" s="12" t="str">
        <f aca="false">IF(C97&lt;Ringkasan_ODR1!C97,"Q","L")</f>
        <v>L</v>
      </c>
      <c r="R97" s="12" t="str">
        <f aca="false">IF(D97&lt;Ringkasan_ODR1!D97,"Q","L")</f>
        <v>L</v>
      </c>
      <c r="S97" s="12" t="str">
        <f aca="false">IF(E97&lt;Ringkasan_ODR1!E97,"Q","L")</f>
        <v>L</v>
      </c>
      <c r="T97" s="12" t="str">
        <f aca="false">IF(M97&lt;0,"Top", "Bottom")</f>
        <v>Top</v>
      </c>
      <c r="U97" s="12" t="n">
        <f aca="false">M97</f>
        <v>-0.000150043587630669</v>
      </c>
      <c r="V97" s="12" t="n">
        <f aca="false">I97^2-4*M97*G97</f>
        <v>0.0858823903530013</v>
      </c>
      <c r="W97" s="12" t="str">
        <f aca="false">IF(AND(U97&gt;0,V97&lt;0),"Definit Positif",IF(AND(U97&gt;0,V97=0),"X1=X2",IF(AND(U97&gt;0,V97&gt;0),"X1!=X2", IF(AND(U97&lt;0,V97&lt;0),"Definit Negatif", IF(AND(U97&lt;0,V97=0),"X1=X2", IF(AND(U97&lt;0,V97&gt;0),"X1!=X2"))))))</f>
        <v>X1!=X2</v>
      </c>
      <c r="X97" s="12" t="n">
        <f aca="false">(-I97+V97^0.5)/(2*M97)</f>
        <v>-957.429999045083</v>
      </c>
      <c r="Y97" s="12" t="n">
        <f aca="false">(-I97-V97^0.5)/(2*M97)</f>
        <v>995.715611592457</v>
      </c>
      <c r="Z97" s="12" t="n">
        <f aca="false">-I97/(2*M97)</f>
        <v>19.142806273687</v>
      </c>
      <c r="AA97" s="12" t="n">
        <f aca="false">M97*Z97^2+I97*Z97+G97</f>
        <v>143.095735894426</v>
      </c>
      <c r="AB97" s="12" t="str">
        <f aca="false">IF(T97="Top","Maximum","Minimum")</f>
        <v>Maximum</v>
      </c>
    </row>
    <row r="98" customFormat="false" ht="12.8" hidden="false" customHeight="false" outlineLevel="0" collapsed="false">
      <c r="A98" s="0" t="n">
        <v>97</v>
      </c>
      <c r="B98" s="0" t="str">
        <f aca="false">table_ord2!B98</f>
        <v>Y143OKS_FNS_LYS</v>
      </c>
      <c r="C98" s="12" t="n">
        <f aca="false">table_ord2!C98</f>
        <v>1</v>
      </c>
      <c r="D98" s="12" t="n">
        <f aca="false">table_ord2!E98</f>
        <v>10.5072278644478</v>
      </c>
      <c r="E98" s="12" t="n">
        <f aca="false">table_ord2!F98</f>
        <v>8.55441742661828</v>
      </c>
      <c r="F98" s="13" t="n">
        <f aca="false">table_ord2!D98</f>
        <v>5</v>
      </c>
      <c r="G98" s="12" t="n">
        <f aca="false">table_ord2!H98</f>
        <v>2.21016200294551</v>
      </c>
      <c r="H98" s="12" t="n">
        <f aca="false">table_ord2!K98</f>
        <v>0.396523814726464</v>
      </c>
      <c r="I98" s="12" t="n">
        <f aca="false">table_ord2!I98</f>
        <v>0.000154639175257721</v>
      </c>
      <c r="J98" s="12" t="n">
        <f aca="false">table_ord2!L98</f>
        <v>0.00686278103537249</v>
      </c>
      <c r="K98" s="12" t="n">
        <f aca="false">table_ord2!O98</f>
        <v>0.984068771575614</v>
      </c>
      <c r="L98" s="12" t="str">
        <f aca="false">IF(K98&lt;=0.01,"**", IF(K98&lt;=0.05,"*","NS"))</f>
        <v>NS</v>
      </c>
      <c r="M98" s="12" t="n">
        <f aca="false">table_ord2!J98</f>
        <v>1.88217967599411E-005</v>
      </c>
      <c r="N98" s="27" t="n">
        <f aca="false">table_ord2!M98</f>
        <v>2.65749480262503E-005</v>
      </c>
      <c r="O98" s="12" t="n">
        <f aca="false">table_ord2!P98</f>
        <v>0.552206548560883</v>
      </c>
      <c r="P98" s="12" t="str">
        <f aca="false">IF(O98&lt;=0.01,"**", IF(O98&lt;=0.05,"*","NS"))</f>
        <v>NS</v>
      </c>
      <c r="Q98" s="12" t="str">
        <f aca="false">IF(C98&lt;Ringkasan_ODR1!C98,"Q","L")</f>
        <v>Q</v>
      </c>
      <c r="R98" s="12" t="str">
        <f aca="false">IF(D98&lt;Ringkasan_ODR1!D98,"Q","L")</f>
        <v>L</v>
      </c>
      <c r="S98" s="12" t="str">
        <f aca="false">IF(E98&lt;Ringkasan_ODR1!E98,"Q","L")</f>
        <v>L</v>
      </c>
      <c r="T98" s="12" t="str">
        <f aca="false">IF(M98&lt;0,"Top", "Bottom")</f>
        <v>Bottom</v>
      </c>
      <c r="U98" s="12" t="n">
        <f aca="false">M98</f>
        <v>1.88217967599411E-005</v>
      </c>
      <c r="V98" s="12" t="n">
        <f aca="false">I98^2-4*M98*G98</f>
        <v>-0.000166372966829415</v>
      </c>
      <c r="W98" s="12" t="str">
        <f aca="false">IF(AND(U98&gt;0,V98&lt;0),"Definit Positif",IF(AND(U98&gt;0,V98=0),"X1=X2",IF(AND(U98&gt;0,V98&gt;0),"X1!=X2", IF(AND(U98&lt;0,V98&lt;0),"Definit Negatif", IF(AND(U98&lt;0,V98=0),"X1=X2", IF(AND(U98&lt;0,V98&gt;0),"X1!=X2"))))))</f>
        <v>Definit Positif</v>
      </c>
      <c r="X98" s="12" t="e">
        <f aca="false">(-I98+V98^0.5)/(2*M98)</f>
        <v>#NUM!</v>
      </c>
      <c r="Y98" s="12" t="e">
        <f aca="false">(-I98-V98^0.5)/(2*M98)</f>
        <v>#NUM!</v>
      </c>
      <c r="Z98" s="12" t="n">
        <f aca="false">-I98/(2*M98)</f>
        <v>-4.10798122065698</v>
      </c>
      <c r="AA98" s="12" t="n">
        <f aca="false">M98*Z98^2+I98*Z98+G98</f>
        <v>2.20984437553154</v>
      </c>
      <c r="AB98" s="12" t="str">
        <f aca="false">IF(T98="Top","Maximum","Minimum")</f>
        <v>Minimum</v>
      </c>
    </row>
    <row r="99" customFormat="false" ht="12.8" hidden="false" customHeight="false" outlineLevel="0" collapsed="false">
      <c r="A99" s="0" t="n">
        <v>98</v>
      </c>
      <c r="B99" s="0" t="str">
        <f aca="false">table_ord2!B99</f>
        <v>Y146OKS_FNS_TAOC</v>
      </c>
      <c r="C99" s="12" t="n">
        <f aca="false">table_ord2!C99</f>
        <v>0.939954700180734</v>
      </c>
      <c r="D99" s="12" t="n">
        <f aca="false">table_ord2!E99</f>
        <v>10.5510715369092</v>
      </c>
      <c r="E99" s="12" t="n">
        <f aca="false">table_ord2!F99</f>
        <v>10.9482792453083</v>
      </c>
      <c r="F99" s="13" t="n">
        <f aca="false">table_ord2!D99</f>
        <v>8</v>
      </c>
      <c r="G99" s="12" t="n">
        <f aca="false">table_ord2!H99</f>
        <v>1.8169936447896</v>
      </c>
      <c r="H99" s="12" t="n">
        <f aca="false">table_ord2!K99</f>
        <v>0.578864515471103</v>
      </c>
      <c r="I99" s="12" t="n">
        <f aca="false">table_ord2!I99</f>
        <v>0.000315074365542362</v>
      </c>
      <c r="J99" s="12" t="n">
        <f aca="false">table_ord2!L99</f>
        <v>0.00468904996298675</v>
      </c>
      <c r="K99" s="12" t="n">
        <f aca="false">table_ord2!O99</f>
        <v>0.949652111898505</v>
      </c>
      <c r="L99" s="12" t="str">
        <f aca="false">IF(K99&lt;=0.01,"**", IF(K99&lt;=0.05,"*","NS"))</f>
        <v>NS</v>
      </c>
      <c r="M99" s="12" t="n">
        <f aca="false">table_ord2!J99</f>
        <v>2.32969876128502E-006</v>
      </c>
      <c r="N99" s="27" t="n">
        <f aca="false">table_ord2!M99</f>
        <v>2.25770383490481E-005</v>
      </c>
      <c r="O99" s="12" t="n">
        <f aca="false">table_ord2!P99</f>
        <v>0.922779558926012</v>
      </c>
      <c r="P99" s="12" t="str">
        <f aca="false">IF(O99&lt;=0.01,"**", IF(O99&lt;=0.05,"*","NS"))</f>
        <v>NS</v>
      </c>
      <c r="Q99" s="12" t="str">
        <f aca="false">IF(C99&lt;Ringkasan_ODR1!C99,"Q","L")</f>
        <v>Q</v>
      </c>
      <c r="R99" s="12" t="str">
        <f aca="false">IF(D99&lt;Ringkasan_ODR1!D99,"Q","L")</f>
        <v>L</v>
      </c>
      <c r="S99" s="12" t="str">
        <f aca="false">IF(E99&lt;Ringkasan_ODR1!E99,"Q","L")</f>
        <v>L</v>
      </c>
      <c r="T99" s="12" t="str">
        <f aca="false">IF(M99&lt;0,"Top", "Bottom")</f>
        <v>Bottom</v>
      </c>
      <c r="U99" s="12" t="n">
        <f aca="false">M99</f>
        <v>2.32969876128502E-006</v>
      </c>
      <c r="V99" s="12" t="n">
        <f aca="false">I99^2-4*M99*G99</f>
        <v>-1.68329195182944E-005</v>
      </c>
      <c r="W99" s="12" t="str">
        <f aca="false">IF(AND(U99&gt;0,V99&lt;0),"Definit Positif",IF(AND(U99&gt;0,V99=0),"X1=X2",IF(AND(U99&gt;0,V99&gt;0),"X1!=X2", IF(AND(U99&lt;0,V99&lt;0),"Definit Negatif", IF(AND(U99&lt;0,V99=0),"X1=X2", IF(AND(U99&lt;0,V99&gt;0),"X1!=X2"))))))</f>
        <v>Definit Positif</v>
      </c>
      <c r="X99" s="12" t="e">
        <f aca="false">(-I99+V99^0.5)/(2*M99)</f>
        <v>#NUM!</v>
      </c>
      <c r="Y99" s="12" t="e">
        <f aca="false">(-I99-V99^0.5)/(2*M99)</f>
        <v>#NUM!</v>
      </c>
      <c r="Z99" s="12" t="n">
        <f aca="false">-I99/(2*M99)</f>
        <v>-67.6212673454341</v>
      </c>
      <c r="AA99" s="12" t="n">
        <f aca="false">M99*Z99^2+I99*Z99+G99</f>
        <v>1.80634078083658</v>
      </c>
      <c r="AB99" s="12" t="str">
        <f aca="false">IF(T99="Top","Maximum","Minimum")</f>
        <v>Minimum</v>
      </c>
    </row>
    <row r="100" customFormat="false" ht="12.8" hidden="false" customHeight="false" outlineLevel="0" collapsed="false">
      <c r="A100" s="0" t="n">
        <v>99</v>
      </c>
      <c r="B100" s="0" t="str">
        <f aca="false">table_ord2!B100</f>
        <v>Y148OKS_FNS_SOD</v>
      </c>
      <c r="C100" s="12" t="n">
        <f aca="false">table_ord2!C100</f>
        <v>1</v>
      </c>
      <c r="D100" s="12" t="n">
        <f aca="false">table_ord2!E100</f>
        <v>28.3409924056609</v>
      </c>
      <c r="E100" s="12" t="n">
        <f aca="false">table_ord2!F100</f>
        <v>26.3881819678314</v>
      </c>
      <c r="F100" s="13" t="n">
        <f aca="false">table_ord2!D100</f>
        <v>5</v>
      </c>
      <c r="G100" s="12" t="n">
        <f aca="false">table_ord2!H100</f>
        <v>11.1521354933726</v>
      </c>
      <c r="H100" s="12" t="n">
        <f aca="false">table_ord2!K100</f>
        <v>2.35928186154272</v>
      </c>
      <c r="I100" s="12" t="n">
        <f aca="false">table_ord2!I100</f>
        <v>-0.02459793814433</v>
      </c>
      <c r="J100" s="12" t="n">
        <f aca="false">table_ord2!L100</f>
        <v>0.0408329442378951</v>
      </c>
      <c r="K100" s="12" t="n">
        <f aca="false">table_ord2!O100</f>
        <v>0.608108197507818</v>
      </c>
      <c r="L100" s="12" t="str">
        <f aca="false">IF(K100&lt;=0.01,"**", IF(K100&lt;=0.05,"*","NS"))</f>
        <v>NS</v>
      </c>
      <c r="M100" s="12" t="n">
        <f aca="false">table_ord2!J100</f>
        <v>0.000242650957290133</v>
      </c>
      <c r="N100" s="27" t="n">
        <f aca="false">table_ord2!M100</f>
        <v>0.000158118606041456</v>
      </c>
      <c r="O100" s="12" t="n">
        <f aca="false">table_ord2!P100</f>
        <v>0.264634893608242</v>
      </c>
      <c r="P100" s="12" t="str">
        <f aca="false">IF(O100&lt;=0.01,"**", IF(O100&lt;=0.05,"*","NS"))</f>
        <v>NS</v>
      </c>
      <c r="Q100" s="12" t="str">
        <f aca="false">IF(C100&lt;Ringkasan_ODR1!C100,"Q","L")</f>
        <v>L</v>
      </c>
      <c r="R100" s="12" t="str">
        <f aca="false">IF(D100&lt;Ringkasan_ODR1!D100,"Q","L")</f>
        <v>L</v>
      </c>
      <c r="S100" s="12" t="str">
        <f aca="false">IF(E100&lt;Ringkasan_ODR1!E100,"Q","L")</f>
        <v>L</v>
      </c>
      <c r="T100" s="12" t="str">
        <f aca="false">IF(M100&lt;0,"Top", "Bottom")</f>
        <v>Bottom</v>
      </c>
      <c r="U100" s="12" t="n">
        <f aca="false">M100</f>
        <v>0.000242650957290133</v>
      </c>
      <c r="V100" s="12" t="n">
        <f aca="false">I100^2-4*M100*G100</f>
        <v>-0.0102192468522322</v>
      </c>
      <c r="W100" s="12" t="str">
        <f aca="false">IF(AND(U100&gt;0,V100&lt;0),"Definit Positif",IF(AND(U100&gt;0,V100=0),"X1=X2",IF(AND(U100&gt;0,V100&gt;0),"X1!=X2", IF(AND(U100&lt;0,V100&lt;0),"Definit Negatif", IF(AND(U100&lt;0,V100=0),"X1=X2", IF(AND(U100&lt;0,V100&gt;0),"X1!=X2"))))))</f>
        <v>Definit Positif</v>
      </c>
      <c r="X100" s="12" t="e">
        <f aca="false">(-I100+V100^0.5)/(2*M100)</f>
        <v>#NUM!</v>
      </c>
      <c r="Y100" s="12" t="e">
        <f aca="false">(-I100-V100^0.5)/(2*M100)</f>
        <v>#NUM!</v>
      </c>
      <c r="Z100" s="12" t="n">
        <f aca="false">-I100/(2*M100)</f>
        <v>50.6858460791455</v>
      </c>
      <c r="AA100" s="12" t="n">
        <f aca="false">M100*Z100^2+I100*Z100+G100</f>
        <v>10.5287518400487</v>
      </c>
      <c r="AB100" s="12" t="str">
        <f aca="false">IF(T100="Top","Maximum","Minimum")</f>
        <v>Minimum</v>
      </c>
    </row>
    <row r="101" customFormat="false" ht="12.8" hidden="false" customHeight="false" outlineLevel="0" collapsed="false">
      <c r="A101" s="0" t="n">
        <v>100</v>
      </c>
      <c r="B101" s="0" t="str">
        <f aca="false">table_ord2!B101</f>
        <v>Y153EZN_FNS_AML</v>
      </c>
      <c r="C101" s="12" t="n">
        <f aca="false">table_ord2!C101</f>
        <v>0.919802063663184</v>
      </c>
      <c r="D101" s="12" t="n">
        <f aca="false">table_ord2!E101</f>
        <v>41.0132271610177</v>
      </c>
      <c r="E101" s="12" t="n">
        <f aca="false">table_ord2!F101</f>
        <v>42.5261526259879</v>
      </c>
      <c r="F101" s="13" t="n">
        <f aca="false">table_ord2!D101</f>
        <v>10</v>
      </c>
      <c r="G101" s="12" t="n">
        <f aca="false">table_ord2!H101</f>
        <v>5.45814415688923</v>
      </c>
      <c r="H101" s="12" t="n">
        <f aca="false">table_ord2!K101</f>
        <v>2.23545117113522</v>
      </c>
      <c r="I101" s="12" t="n">
        <f aca="false">table_ord2!I101</f>
        <v>-0.00874320969862056</v>
      </c>
      <c r="J101" s="12" t="n">
        <f aca="false">table_ord2!L101</f>
        <v>0.0162039213340493</v>
      </c>
      <c r="K101" s="12" t="n">
        <f aca="false">table_ord2!O101</f>
        <v>0.612643075934339</v>
      </c>
      <c r="L101" s="12" t="str">
        <f aca="false">IF(K101&lt;=0.01,"**", IF(K101&lt;=0.05,"*","NS"))</f>
        <v>NS</v>
      </c>
      <c r="M101" s="12" t="n">
        <f aca="false">table_ord2!J101</f>
        <v>6.09962227427343E-005</v>
      </c>
      <c r="N101" s="27" t="n">
        <f aca="false">table_ord2!M101</f>
        <v>6.90780418095572E-005</v>
      </c>
      <c r="O101" s="12" t="n">
        <f aca="false">table_ord2!P101</f>
        <v>0.417660120532689</v>
      </c>
      <c r="P101" s="12" t="str">
        <f aca="false">IF(O101&lt;=0.01,"**", IF(O101&lt;=0.05,"*","NS"))</f>
        <v>NS</v>
      </c>
      <c r="Q101" s="12" t="str">
        <f aca="false">IF(C101&lt;Ringkasan_ODR1!C101,"Q","L")</f>
        <v>L</v>
      </c>
      <c r="R101" s="12" t="str">
        <f aca="false">IF(D101&lt;Ringkasan_ODR1!D101,"Q","L")</f>
        <v>L</v>
      </c>
      <c r="S101" s="12" t="str">
        <f aca="false">IF(E101&lt;Ringkasan_ODR1!E101,"Q","L")</f>
        <v>L</v>
      </c>
      <c r="T101" s="12" t="str">
        <f aca="false">IF(M101&lt;0,"Top", "Bottom")</f>
        <v>Bottom</v>
      </c>
      <c r="U101" s="12" t="n">
        <f aca="false">M101</f>
        <v>6.09962227427343E-005</v>
      </c>
      <c r="V101" s="12" t="n">
        <f aca="false">I101^2-4*M101*G101</f>
        <v>-0.00125526099118822</v>
      </c>
      <c r="W101" s="12" t="str">
        <f aca="false">IF(AND(U101&gt;0,V101&lt;0),"Definit Positif",IF(AND(U101&gt;0,V101=0),"X1=X2",IF(AND(U101&gt;0,V101&gt;0),"X1!=X2", IF(AND(U101&lt;0,V101&lt;0),"Definit Negatif", IF(AND(U101&lt;0,V101=0),"X1=X2", IF(AND(U101&lt;0,V101&gt;0),"X1!=X2"))))))</f>
        <v>Definit Positif</v>
      </c>
      <c r="X101" s="12" t="e">
        <f aca="false">(-I101+V101^0.5)/(2*M101)</f>
        <v>#NUM!</v>
      </c>
      <c r="Y101" s="12" t="e">
        <f aca="false">(-I101-V101^0.5)/(2*M101)</f>
        <v>#NUM!</v>
      </c>
      <c r="Z101" s="12" t="n">
        <f aca="false">-I101/(2*M101)</f>
        <v>71.6700912407074</v>
      </c>
      <c r="AA101" s="12" t="n">
        <f aca="false">M101*Z101^2+I101*Z101+G101</f>
        <v>5.14483083847084</v>
      </c>
      <c r="AB101" s="12" t="str">
        <f aca="false">IF(T101="Top","Maximum","Minimum")</f>
        <v>Minimum</v>
      </c>
    </row>
    <row r="102" customFormat="false" ht="12.8" hidden="false" customHeight="false" outlineLevel="0" collapsed="false">
      <c r="A102" s="0" t="n">
        <v>101</v>
      </c>
      <c r="B102" s="0" t="str">
        <f aca="false">table_ord2!B102</f>
        <v>Y155EZN_FNS_LPS</v>
      </c>
      <c r="C102" s="12" t="n">
        <f aca="false">table_ord2!C102</f>
        <v>0.774645506514234</v>
      </c>
      <c r="D102" s="12" t="n">
        <f aca="false">table_ord2!E102</f>
        <v>50.4133266512928</v>
      </c>
      <c r="E102" s="12" t="n">
        <f aca="false">table_ord2!F102</f>
        <v>48.4605162134633</v>
      </c>
      <c r="F102" s="13" t="n">
        <f aca="false">table_ord2!D102</f>
        <v>5</v>
      </c>
      <c r="G102" s="12" t="n">
        <f aca="false">table_ord2!H102</f>
        <v>133.709474858469</v>
      </c>
      <c r="H102" s="12" t="n">
        <f aca="false">table_ord2!K102</f>
        <v>129.546608579069</v>
      </c>
      <c r="I102" s="12" t="n">
        <f aca="false">table_ord2!I102</f>
        <v>0.377642596551481</v>
      </c>
      <c r="J102" s="12" t="n">
        <f aca="false">table_ord2!L102</f>
        <v>0.0928926044110586</v>
      </c>
      <c r="K102" s="12" t="n">
        <f aca="false">table_ord2!O102</f>
        <v>0.153547446973786</v>
      </c>
      <c r="L102" s="12" t="str">
        <f aca="false">IF(K102&lt;=0.01,"**", IF(K102&lt;=0.05,"*","NS"))</f>
        <v>NS</v>
      </c>
      <c r="M102" s="12" t="n">
        <f aca="false">table_ord2!J102</f>
        <v>-0.00139265595602193</v>
      </c>
      <c r="N102" s="27" t="n">
        <f aca="false">table_ord2!M102</f>
        <v>0.000396019385125846</v>
      </c>
      <c r="O102" s="12" t="n">
        <f aca="false">table_ord2!P102</f>
        <v>0.176375265409919</v>
      </c>
      <c r="P102" s="12" t="str">
        <f aca="false">IF(O102&lt;=0.01,"**", IF(O102&lt;=0.05,"*","NS"))</f>
        <v>NS</v>
      </c>
      <c r="Q102" s="12" t="str">
        <f aca="false">IF(C102&lt;Ringkasan_ODR1!C102,"Q","L")</f>
        <v>Q</v>
      </c>
      <c r="R102" s="12" t="str">
        <f aca="false">IF(D102&lt;Ringkasan_ODR1!D102,"Q","L")</f>
        <v>L</v>
      </c>
      <c r="S102" s="12" t="str">
        <f aca="false">IF(E102&lt;Ringkasan_ODR1!E102,"Q","L")</f>
        <v>L</v>
      </c>
      <c r="T102" s="12" t="str">
        <f aca="false">IF(M102&lt;0,"Top", "Bottom")</f>
        <v>Top</v>
      </c>
      <c r="U102" s="12" t="n">
        <f aca="false">M102</f>
        <v>-0.00139265595602193</v>
      </c>
      <c r="V102" s="12" t="n">
        <f aca="false">I102^2-4*M102*G102</f>
        <v>0.88745911688299</v>
      </c>
      <c r="W102" s="12" t="str">
        <f aca="false">IF(AND(U102&gt;0,V102&lt;0),"Definit Positif",IF(AND(U102&gt;0,V102=0),"X1=X2",IF(AND(U102&gt;0,V102&gt;0),"X1!=X2", IF(AND(U102&lt;0,V102&lt;0),"Definit Negatif", IF(AND(U102&lt;0,V102=0),"X1=X2", IF(AND(U102&lt;0,V102&gt;0),"X1!=X2"))))))</f>
        <v>X1!=X2</v>
      </c>
      <c r="X102" s="12" t="n">
        <f aca="false">(-I102+V102^0.5)/(2*M102)</f>
        <v>-202.637229361419</v>
      </c>
      <c r="Y102" s="12" t="n">
        <f aca="false">(-I102-V102^0.5)/(2*M102)</f>
        <v>473.804415283061</v>
      </c>
      <c r="Z102" s="12" t="n">
        <f aca="false">-I102/(2*M102)</f>
        <v>135.583592960821</v>
      </c>
      <c r="AA102" s="12" t="n">
        <f aca="false">M102*Z102^2+I102*Z102+G102</f>
        <v>159.310544906221</v>
      </c>
      <c r="AB102" s="12" t="str">
        <f aca="false">IF(T102="Top","Maximum","Minimum")</f>
        <v>Maximum</v>
      </c>
    </row>
    <row r="103" customFormat="false" ht="12.8" hidden="false" customHeight="false" outlineLevel="0" collapsed="false">
      <c r="A103" s="0" t="n">
        <v>102</v>
      </c>
      <c r="B103" s="0" t="str">
        <f aca="false">table_ord2!B103</f>
        <v>MOR_MCS</v>
      </c>
      <c r="C103" s="12" t="n">
        <f aca="false">table_ord2!C103</f>
        <v>1.00151204972161</v>
      </c>
      <c r="D103" s="12" t="n">
        <f aca="false">table_ord2!E103</f>
        <v>71.8067725470898</v>
      </c>
      <c r="E103" s="12" t="n">
        <f aca="false">table_ord2!F103</f>
        <v>70.7655698932301</v>
      </c>
      <c r="F103" s="13" t="n">
        <f aca="false">table_ord2!D103</f>
        <v>6</v>
      </c>
      <c r="G103" s="12" t="n">
        <f aca="false">table_ord2!H103</f>
        <v>554.944397451547</v>
      </c>
      <c r="H103" s="12" t="n">
        <f aca="false">table_ord2!K103</f>
        <v>36.6546952601707</v>
      </c>
      <c r="I103" s="12" t="n">
        <f aca="false">table_ord2!I103</f>
        <v>4.04582960789462</v>
      </c>
      <c r="J103" s="12" t="n">
        <f aca="false">table_ord2!L103</f>
        <v>1.64576940882991</v>
      </c>
      <c r="K103" s="12" t="n">
        <f aca="false">table_ord2!O103</f>
        <v>0.13319716578487</v>
      </c>
      <c r="L103" s="12" t="str">
        <f aca="false">IF(K103&lt;=0.01,"**", IF(K103&lt;=0.05,"*","NS"))</f>
        <v>NS</v>
      </c>
      <c r="M103" s="12" t="n">
        <f aca="false">table_ord2!J103</f>
        <v>-0.0196573389947827</v>
      </c>
      <c r="N103" s="27" t="n">
        <f aca="false">table_ord2!M103</f>
        <v>0.00839002406392839</v>
      </c>
      <c r="O103" s="12" t="n">
        <f aca="false">table_ord2!P103</f>
        <v>0.143872040313674</v>
      </c>
      <c r="P103" s="12" t="str">
        <f aca="false">IF(O103&lt;=0.01,"**", IF(O103&lt;=0.05,"*","NS"))</f>
        <v>NS</v>
      </c>
      <c r="Q103" s="12" t="str">
        <f aca="false">IF(C103&lt;Ringkasan_ODR1!C103,"Q","L")</f>
        <v>Q</v>
      </c>
      <c r="R103" s="12" t="str">
        <f aca="false">IF(D103&lt;Ringkasan_ODR1!D103,"Q","L")</f>
        <v>L</v>
      </c>
      <c r="S103" s="12" t="str">
        <f aca="false">IF(E103&lt;Ringkasan_ODR1!E103,"Q","L")</f>
        <v>L</v>
      </c>
      <c r="T103" s="12" t="str">
        <f aca="false">IF(M103&lt;0,"Top", "Bottom")</f>
        <v>Top</v>
      </c>
      <c r="U103" s="12" t="n">
        <f aca="false">M103</f>
        <v>-0.0196573389947827</v>
      </c>
      <c r="V103" s="12" t="n">
        <f aca="false">I103^2-4*M103*G103</f>
        <v>60.0036577919587</v>
      </c>
      <c r="W103" s="12" t="str">
        <f aca="false">IF(AND(U103&gt;0,V103&lt;0),"Definit Positif",IF(AND(U103&gt;0,V103=0),"X1=X2",IF(AND(U103&gt;0,V103&gt;0),"X1!=X2", IF(AND(U103&lt;0,V103&lt;0),"Definit Negatif", IF(AND(U103&lt;0,V103=0),"X1=X2", IF(AND(U103&lt;0,V103&gt;0),"X1!=X2"))))))</f>
        <v>X1!=X2</v>
      </c>
      <c r="X103" s="12" t="n">
        <f aca="false">(-I103+V103^0.5)/(2*M103)</f>
        <v>-94.1219254386266</v>
      </c>
      <c r="Y103" s="12" t="n">
        <f aca="false">(-I103-V103^0.5)/(2*M103)</f>
        <v>299.939691971952</v>
      </c>
      <c r="Z103" s="12" t="n">
        <f aca="false">-I103/(2*M103)</f>
        <v>102.908883266663</v>
      </c>
      <c r="AA103" s="12" t="n">
        <f aca="false">M103*Z103^2+I103*Z103+G103</f>
        <v>763.120300869365</v>
      </c>
      <c r="AB103" s="12" t="str">
        <f aca="false">IF(T103="Top","Maximum","Minimum")</f>
        <v>Maximum</v>
      </c>
    </row>
    <row r="104" customFormat="false" ht="12.8" hidden="false" customHeight="false" outlineLevel="0" collapsed="false">
      <c r="A104" s="0" t="n">
        <v>103</v>
      </c>
      <c r="B104" s="0" t="str">
        <f aca="false">table_ord2!B104</f>
        <v>MOR_VHI</v>
      </c>
      <c r="C104" s="12" t="n">
        <f aca="false">table_ord2!C104</f>
        <v>2.71655024925501</v>
      </c>
      <c r="D104" s="12" t="n">
        <f aca="false">table_ord2!E104</f>
        <v>895.44986389783</v>
      </c>
      <c r="E104" s="12" t="n">
        <f aca="false">table_ord2!F104</f>
        <v>905.837551117359</v>
      </c>
      <c r="F104" s="13" t="n">
        <f aca="false">table_ord2!D104</f>
        <v>59</v>
      </c>
      <c r="G104" s="12" t="n">
        <f aca="false">table_ord2!H104</f>
        <v>890.938779413821</v>
      </c>
      <c r="H104" s="12" t="n">
        <f aca="false">table_ord2!K104</f>
        <v>101.996525119393</v>
      </c>
      <c r="I104" s="12" t="n">
        <f aca="false">table_ord2!I104</f>
        <v>2.22290511540593</v>
      </c>
      <c r="J104" s="12" t="n">
        <f aca="false">table_ord2!L104</f>
        <v>1.30666046035102</v>
      </c>
      <c r="K104" s="12" t="n">
        <f aca="false">table_ord2!O104</f>
        <v>0.0968646375305943</v>
      </c>
      <c r="L104" s="12" t="str">
        <f aca="false">IF(K104&lt;=0.01,"**", IF(K104&lt;=0.05,"*","NS"))</f>
        <v>NS</v>
      </c>
      <c r="M104" s="12" t="n">
        <f aca="false">table_ord2!J104</f>
        <v>-0.00408699945428532</v>
      </c>
      <c r="N104" s="27" t="n">
        <f aca="false">table_ord2!M104</f>
        <v>0.00285392798743469</v>
      </c>
      <c r="O104" s="12" t="n">
        <f aca="false">table_ord2!P104</f>
        <v>0.16009282543045</v>
      </c>
      <c r="P104" s="12" t="str">
        <f aca="false">IF(O104&lt;=0.01,"**", IF(O104&lt;=0.05,"*","NS"))</f>
        <v>NS</v>
      </c>
      <c r="Q104" s="12" t="str">
        <f aca="false">IF(C104&lt;Ringkasan_ODR1!C104,"Q","L")</f>
        <v>L</v>
      </c>
      <c r="R104" s="12" t="str">
        <f aca="false">IF(D104&lt;Ringkasan_ODR1!D104,"Q","L")</f>
        <v>L</v>
      </c>
      <c r="S104" s="12" t="str">
        <f aca="false">IF(E104&lt;Ringkasan_ODR1!E104,"Q","L")</f>
        <v>L</v>
      </c>
      <c r="T104" s="12" t="str">
        <f aca="false">IF(M104&lt;0,"Top", "Bottom")</f>
        <v>Top</v>
      </c>
      <c r="U104" s="12" t="n">
        <f aca="false">M104</f>
        <v>-0.00408699945428532</v>
      </c>
      <c r="V104" s="12" t="n">
        <f aca="false">I104^2-4*M104*G104</f>
        <v>19.5063723731615</v>
      </c>
      <c r="W104" s="12" t="str">
        <f aca="false">IF(AND(U104&gt;0,V104&lt;0),"Definit Positif",IF(AND(U104&gt;0,V104=0),"X1=X2",IF(AND(U104&gt;0,V104&gt;0),"X1!=X2", IF(AND(U104&lt;0,V104&lt;0),"Definit Negatif", IF(AND(U104&lt;0,V104=0),"X1=X2", IF(AND(U104&lt;0,V104&gt;0),"X1!=X2"))))))</f>
        <v>X1!=X2</v>
      </c>
      <c r="X104" s="12" t="n">
        <f aca="false">(-I104+V104^0.5)/(2*M104)</f>
        <v>-268.374979313861</v>
      </c>
      <c r="Y104" s="12" t="n">
        <f aca="false">(-I104-V104^0.5)/(2*M104)</f>
        <v>812.271581275762</v>
      </c>
      <c r="Z104" s="12" t="n">
        <f aca="false">-I104/(2*M104)</f>
        <v>271.948300980951</v>
      </c>
      <c r="AA104" s="12" t="n">
        <f aca="false">M104*Z104^2+I104*Z104+G104</f>
        <v>1193.19641410207</v>
      </c>
      <c r="AB104" s="12" t="str">
        <f aca="false">IF(T104="Top","Maximum","Minimum")</f>
        <v>Maximum</v>
      </c>
    </row>
    <row r="105" customFormat="false" ht="12.8" hidden="false" customHeight="false" outlineLevel="0" collapsed="false">
      <c r="A105" s="0" t="n">
        <v>104</v>
      </c>
      <c r="B105" s="0" t="str">
        <f aca="false">table_ord2!B105</f>
        <v>MOR_CRD</v>
      </c>
      <c r="C105" s="12" t="n">
        <f aca="false">table_ord2!C105</f>
        <v>1.77356118914492</v>
      </c>
      <c r="D105" s="12" t="n">
        <f aca="false">table_ord2!E105</f>
        <v>553.243911563957</v>
      </c>
      <c r="E105" s="12" t="n">
        <f aca="false">table_ord2!F105</f>
        <v>563.095371131718</v>
      </c>
      <c r="F105" s="13" t="n">
        <f aca="false">table_ord2!D105</f>
        <v>53</v>
      </c>
      <c r="G105" s="12" t="n">
        <f aca="false">table_ord2!H105</f>
        <v>194.346069072786</v>
      </c>
      <c r="H105" s="12" t="n">
        <f aca="false">table_ord2!K105</f>
        <v>25.9010223526669</v>
      </c>
      <c r="I105" s="12" t="n">
        <f aca="false">table_ord2!I105</f>
        <v>-0.20377390962615</v>
      </c>
      <c r="J105" s="12" t="n">
        <f aca="false">table_ord2!L105</f>
        <v>0.0913978945386782</v>
      </c>
      <c r="K105" s="12" t="n">
        <f aca="false">table_ord2!O105</f>
        <v>0.0322936663458292</v>
      </c>
      <c r="L105" s="12" t="str">
        <f aca="false">IF(K105&lt;=0.01,"**", IF(K105&lt;=0.05,"*","NS"))</f>
        <v>*</v>
      </c>
      <c r="M105" s="12" t="n">
        <f aca="false">table_ord2!J105</f>
        <v>0.000348445793421658</v>
      </c>
      <c r="N105" s="27" t="n">
        <f aca="false">table_ord2!M105</f>
        <v>0.000188593458148544</v>
      </c>
      <c r="O105" s="12" t="n">
        <f aca="false">table_ord2!P105</f>
        <v>0.0731259582341132</v>
      </c>
      <c r="P105" s="12" t="str">
        <f aca="false">IF(O105&lt;=0.01,"**", IF(O105&lt;=0.05,"*","NS"))</f>
        <v>NS</v>
      </c>
      <c r="Q105" s="12" t="str">
        <f aca="false">IF(C105&lt;Ringkasan_ODR1!C105,"Q","L")</f>
        <v>L</v>
      </c>
      <c r="R105" s="12" t="str">
        <f aca="false">IF(D105&lt;Ringkasan_ODR1!D105,"Q","L")</f>
        <v>L</v>
      </c>
      <c r="S105" s="12" t="str">
        <f aca="false">IF(E105&lt;Ringkasan_ODR1!E105,"Q","L")</f>
        <v>L</v>
      </c>
      <c r="T105" s="12" t="str">
        <f aca="false">IF(M105&lt;0,"Top", "Bottom")</f>
        <v>Bottom</v>
      </c>
      <c r="U105" s="12" t="n">
        <f aca="false">M105</f>
        <v>0.000348445793421658</v>
      </c>
      <c r="V105" s="12" t="n">
        <f aca="false">I105^2-4*M105*G105</f>
        <v>-0.229352474701463</v>
      </c>
      <c r="W105" s="12" t="str">
        <f aca="false">IF(AND(U105&gt;0,V105&lt;0),"Definit Positif",IF(AND(U105&gt;0,V105=0),"X1=X2",IF(AND(U105&gt;0,V105&gt;0),"X1!=X2", IF(AND(U105&lt;0,V105&lt;0),"Definit Negatif", IF(AND(U105&lt;0,V105=0),"X1=X2", IF(AND(U105&lt;0,V105&gt;0),"X1!=X2"))))))</f>
        <v>Definit Positif</v>
      </c>
      <c r="X105" s="12" t="e">
        <f aca="false">(-I105+V105^0.5)/(2*M105)</f>
        <v>#NUM!</v>
      </c>
      <c r="Y105" s="12" t="e">
        <f aca="false">(-I105-V105^0.5)/(2*M105)</f>
        <v>#NUM!</v>
      </c>
      <c r="Z105" s="12" t="n">
        <f aca="false">-I105/(2*M105)</f>
        <v>292.404031664634</v>
      </c>
      <c r="AA105" s="12" t="n">
        <f aca="false">M105*Z105^2+I105*Z105+G105</f>
        <v>164.553912711411</v>
      </c>
      <c r="AB105" s="12" t="str">
        <f aca="false">IF(T105="Top","Maximum","Minimum")</f>
        <v>Minimum</v>
      </c>
    </row>
    <row r="106" customFormat="false" ht="12.8" hidden="false" customHeight="false" outlineLevel="0" collapsed="false">
      <c r="A106" s="0" t="n">
        <v>105</v>
      </c>
      <c r="B106" s="0" t="str">
        <f aca="false">table_ord2!B106</f>
        <v>MOR_VHI_CRD</v>
      </c>
      <c r="C106" s="12" t="n">
        <f aca="false">table_ord2!C106</f>
        <v>2.42954788116628</v>
      </c>
      <c r="D106" s="12" t="n">
        <f aca="false">table_ord2!E106</f>
        <v>275.217415140632</v>
      </c>
      <c r="E106" s="12" t="n">
        <f aca="false">table_ord2!F106</f>
        <v>285.068874708393</v>
      </c>
      <c r="F106" s="13" t="n">
        <f aca="false">table_ord2!D106</f>
        <v>53</v>
      </c>
      <c r="G106" s="12" t="n">
        <f aca="false">table_ord2!H106</f>
        <v>5.86687444280918</v>
      </c>
      <c r="H106" s="12" t="n">
        <f aca="false">table_ord2!K106</f>
        <v>0.723865486617703</v>
      </c>
      <c r="I106" s="12" t="n">
        <f aca="false">table_ord2!I106</f>
        <v>0.0131732695745088</v>
      </c>
      <c r="J106" s="12" t="n">
        <f aca="false">table_ord2!L106</f>
        <v>0.00950249693782438</v>
      </c>
      <c r="K106" s="12" t="n">
        <f aca="false">table_ord2!O106</f>
        <v>0.174425192082904</v>
      </c>
      <c r="L106" s="12" t="str">
        <f aca="false">IF(K106&lt;=0.01,"**", IF(K106&lt;=0.05,"*","NS"))</f>
        <v>NS</v>
      </c>
      <c r="M106" s="12" t="n">
        <f aca="false">table_ord2!J106</f>
        <v>-2.66325585884838E-005</v>
      </c>
      <c r="N106" s="27" t="n">
        <f aca="false">table_ord2!M106</f>
        <v>2.02820710940394E-005</v>
      </c>
      <c r="O106" s="12" t="n">
        <f aca="false">table_ord2!P106</f>
        <v>0.19769074128629</v>
      </c>
      <c r="P106" s="12" t="str">
        <f aca="false">IF(O106&lt;=0.01,"**", IF(O106&lt;=0.05,"*","NS"))</f>
        <v>NS</v>
      </c>
      <c r="Q106" s="12" t="str">
        <f aca="false">IF(C106&lt;Ringkasan_ODR1!C106,"Q","L")</f>
        <v>L</v>
      </c>
      <c r="R106" s="12" t="str">
        <f aca="false">IF(D106&lt;Ringkasan_ODR1!D106,"Q","L")</f>
        <v>L</v>
      </c>
      <c r="S106" s="12" t="str">
        <f aca="false">IF(E106&lt;Ringkasan_ODR1!E106,"Q","L")</f>
        <v>L</v>
      </c>
      <c r="T106" s="12" t="str">
        <f aca="false">IF(M106&lt;0,"Top", "Bottom")</f>
        <v>Top</v>
      </c>
      <c r="U106" s="12" t="n">
        <f aca="false">M106</f>
        <v>-2.66325585884838E-005</v>
      </c>
      <c r="V106" s="12" t="n">
        <f aca="false">I106^2-4*M106*G106</f>
        <v>0.000798534540600254</v>
      </c>
      <c r="W106" s="12" t="str">
        <f aca="false">IF(AND(U106&gt;0,V106&lt;0),"Definit Positif",IF(AND(U106&gt;0,V106=0),"X1=X2",IF(AND(U106&gt;0,V106&gt;0),"X1!=X2", IF(AND(U106&lt;0,V106&lt;0),"Definit Negatif", IF(AND(U106&lt;0,V106=0),"X1=X2", IF(AND(U106&lt;0,V106&gt;0),"X1!=X2"))))))</f>
        <v>X1!=X2</v>
      </c>
      <c r="X106" s="12" t="n">
        <f aca="false">(-I106+V106^0.5)/(2*M106)</f>
        <v>-283.207560422911</v>
      </c>
      <c r="Y106" s="12" t="n">
        <f aca="false">(-I106-V106^0.5)/(2*M106)</f>
        <v>777.837827760614</v>
      </c>
      <c r="Z106" s="12" t="n">
        <f aca="false">-I106/(2*M106)</f>
        <v>247.315133668852</v>
      </c>
      <c r="AA106" s="12" t="n">
        <f aca="false">M106*Z106^2+I106*Z106+G106</f>
        <v>7.49584890564691</v>
      </c>
      <c r="AB106" s="12" t="str">
        <f aca="false">IF(T106="Top","Maximum","Minimum")</f>
        <v>Maximum</v>
      </c>
    </row>
    <row r="107" customFormat="false" ht="12.8" hidden="false" customHeight="false" outlineLevel="0" collapsed="false">
      <c r="A107" s="0" t="n">
        <v>106</v>
      </c>
      <c r="B107" s="0" t="str">
        <f aca="false">table_ord2!B107</f>
        <v>MOR_GLB</v>
      </c>
      <c r="C107" s="12" t="n">
        <f aca="false">table_ord2!C107</f>
        <v>0.898722810353384</v>
      </c>
      <c r="D107" s="12" t="n">
        <f aca="false">table_ord2!E107</f>
        <v>67.4260980713175</v>
      </c>
      <c r="E107" s="12" t="n">
        <f aca="false">table_ord2!F107</f>
        <v>66.3848954174578</v>
      </c>
      <c r="F107" s="13" t="n">
        <f aca="false">table_ord2!D107</f>
        <v>6</v>
      </c>
      <c r="G107" s="12" t="n">
        <f aca="false">table_ord2!H107</f>
        <v>220.197941705362</v>
      </c>
      <c r="H107" s="12" t="n">
        <f aca="false">table_ord2!K107</f>
        <v>47.3388643586085</v>
      </c>
      <c r="I107" s="12" t="n">
        <f aca="false">table_ord2!I107</f>
        <v>-0.528588649876051</v>
      </c>
      <c r="J107" s="12" t="n">
        <f aca="false">table_ord2!L107</f>
        <v>0.540647048576656</v>
      </c>
      <c r="K107" s="12" t="n">
        <f aca="false">table_ord2!O107</f>
        <v>0.431330611704538</v>
      </c>
      <c r="L107" s="12" t="str">
        <f aca="false">IF(K107&lt;=0.01,"**", IF(K107&lt;=0.05,"*","NS"))</f>
        <v>NS</v>
      </c>
      <c r="M107" s="12" t="n">
        <f aca="false">table_ord2!J107</f>
        <v>0.00151301641005533</v>
      </c>
      <c r="N107" s="27" t="n">
        <f aca="false">table_ord2!M107</f>
        <v>0.00258618624171096</v>
      </c>
      <c r="O107" s="12" t="n">
        <f aca="false">table_ord2!P107</f>
        <v>0.617734197654083</v>
      </c>
      <c r="P107" s="12" t="str">
        <f aca="false">IF(O107&lt;=0.01,"**", IF(O107&lt;=0.05,"*","NS"))</f>
        <v>NS</v>
      </c>
      <c r="Q107" s="12" t="str">
        <f aca="false">IF(C107&lt;Ringkasan_ODR1!C107,"Q","L")</f>
        <v>Q</v>
      </c>
      <c r="R107" s="12" t="str">
        <f aca="false">IF(D107&lt;Ringkasan_ODR1!D107,"Q","L")</f>
        <v>L</v>
      </c>
      <c r="S107" s="12" t="str">
        <f aca="false">IF(E107&lt;Ringkasan_ODR1!E107,"Q","L")</f>
        <v>L</v>
      </c>
      <c r="T107" s="12" t="str">
        <f aca="false">IF(M107&lt;0,"Top", "Bottom")</f>
        <v>Bottom</v>
      </c>
      <c r="U107" s="12" t="n">
        <f aca="false">M107</f>
        <v>0.00151301641005533</v>
      </c>
      <c r="V107" s="12" t="n">
        <f aca="false">I107^2-4*M107*G107</f>
        <v>-1.05324643626469</v>
      </c>
      <c r="W107" s="12" t="str">
        <f aca="false">IF(AND(U107&gt;0,V107&lt;0),"Definit Positif",IF(AND(U107&gt;0,V107=0),"X1=X2",IF(AND(U107&gt;0,V107&gt;0),"X1!=X2", IF(AND(U107&lt;0,V107&lt;0),"Definit Negatif", IF(AND(U107&lt;0,V107=0),"X1=X2", IF(AND(U107&lt;0,V107&gt;0),"X1!=X2"))))))</f>
        <v>Definit Positif</v>
      </c>
      <c r="X107" s="12" t="e">
        <f aca="false">(-I107+V107^0.5)/(2*M107)</f>
        <v>#NUM!</v>
      </c>
      <c r="Y107" s="12" t="e">
        <f aca="false">(-I107-V107^0.5)/(2*M107)</f>
        <v>#NUM!</v>
      </c>
      <c r="Z107" s="12" t="n">
        <f aca="false">-I107/(2*M107)</f>
        <v>174.680408739493</v>
      </c>
      <c r="AA107" s="12" t="n">
        <f aca="false">M107*Z107^2+I107*Z107+G107</f>
        <v>174.030900997659</v>
      </c>
      <c r="AB107" s="12" t="str">
        <f aca="false">IF(T107="Top","Maximum","Minimum")</f>
        <v>Minimum</v>
      </c>
    </row>
    <row r="108" customFormat="false" ht="12.8" hidden="false" customHeight="false" outlineLevel="0" collapsed="false">
      <c r="C108" s="12"/>
      <c r="D108" s="12"/>
      <c r="E108" s="12"/>
      <c r="F108" s="13"/>
      <c r="P108" s="12"/>
      <c r="Q108" s="12"/>
      <c r="R108" s="12"/>
      <c r="S108" s="12"/>
      <c r="T108" s="12"/>
      <c r="U108" s="12"/>
      <c r="Z108" s="12"/>
      <c r="AA108" s="12"/>
      <c r="AB108" s="12"/>
    </row>
    <row r="109" customFormat="false" ht="12.8" hidden="false" customHeight="false" outlineLevel="0" collapsed="false">
      <c r="C109" s="12"/>
      <c r="D109" s="12"/>
      <c r="E109" s="12"/>
      <c r="F109" s="13"/>
      <c r="P109" s="12"/>
      <c r="Q109" s="12"/>
      <c r="R109" s="12"/>
      <c r="S109" s="12"/>
      <c r="T109" s="12"/>
      <c r="U109" s="12"/>
      <c r="Z109" s="12"/>
      <c r="AA109" s="12"/>
      <c r="AB109" s="12"/>
    </row>
    <row r="110" customFormat="false" ht="12.8" hidden="false" customHeight="false" outlineLevel="0" collapsed="false">
      <c r="C110" s="12"/>
      <c r="D110" s="12"/>
      <c r="E110" s="12"/>
      <c r="F110" s="13"/>
      <c r="P110" s="12"/>
      <c r="Q110" s="12"/>
      <c r="R110" s="12"/>
      <c r="S110" s="12"/>
      <c r="T110" s="12"/>
      <c r="U110" s="12"/>
      <c r="Z110" s="12"/>
      <c r="AA110" s="12"/>
      <c r="AB110" s="12"/>
    </row>
    <row r="111" customFormat="false" ht="12.8" hidden="false" customHeight="false" outlineLevel="0" collapsed="false">
      <c r="C111" s="12"/>
      <c r="D111" s="12"/>
      <c r="E111" s="12"/>
      <c r="F111" s="13"/>
      <c r="P111" s="12"/>
      <c r="Q111" s="12"/>
      <c r="R111" s="12"/>
      <c r="S111" s="12"/>
      <c r="T111" s="12"/>
      <c r="U111" s="12"/>
      <c r="Z111" s="12"/>
      <c r="AA111" s="12"/>
      <c r="AB111" s="12"/>
    </row>
    <row r="112" customFormat="false" ht="12.8" hidden="false" customHeight="false" outlineLevel="0" collapsed="false">
      <c r="C112" s="12"/>
      <c r="D112" s="12"/>
      <c r="E112" s="12"/>
      <c r="F112" s="13"/>
      <c r="P112" s="12"/>
      <c r="Q112" s="12"/>
      <c r="R112" s="12"/>
      <c r="S112" s="12"/>
      <c r="T112" s="12"/>
      <c r="U112" s="12"/>
      <c r="Z112" s="12"/>
      <c r="AA112" s="12"/>
      <c r="AB112" s="12"/>
    </row>
    <row r="113" customFormat="false" ht="12.8" hidden="false" customHeight="false" outlineLevel="0" collapsed="false">
      <c r="C113" s="12"/>
      <c r="D113" s="12"/>
      <c r="E113" s="12"/>
      <c r="F113" s="13"/>
      <c r="P113" s="12"/>
      <c r="Q113" s="12"/>
      <c r="R113" s="12"/>
      <c r="S113" s="12"/>
      <c r="T113" s="12"/>
      <c r="U113" s="12"/>
      <c r="Z113" s="12"/>
      <c r="AA113" s="12"/>
      <c r="AB113" s="12"/>
    </row>
    <row r="114" customFormat="false" ht="12.8" hidden="false" customHeight="false" outlineLevel="0" collapsed="false">
      <c r="C114" s="12"/>
      <c r="D114" s="12"/>
      <c r="E114" s="12"/>
      <c r="F114" s="13"/>
      <c r="P114" s="12"/>
      <c r="Q114" s="12"/>
      <c r="R114" s="12"/>
      <c r="S114" s="12"/>
      <c r="T114" s="12"/>
      <c r="U114" s="12"/>
      <c r="Z114" s="12"/>
      <c r="AA114" s="12"/>
      <c r="AB114" s="12"/>
    </row>
    <row r="115" customFormat="false" ht="12.8" hidden="false" customHeight="false" outlineLevel="0" collapsed="false">
      <c r="C115" s="12"/>
      <c r="D115" s="12"/>
      <c r="E115" s="12"/>
      <c r="F115" s="13"/>
      <c r="P115" s="12"/>
      <c r="Q115" s="12"/>
      <c r="R115" s="12"/>
      <c r="S115" s="12"/>
      <c r="T115" s="12"/>
      <c r="U115" s="12"/>
      <c r="Z115" s="12"/>
      <c r="AA115" s="12"/>
      <c r="AB115" s="12"/>
    </row>
  </sheetData>
  <conditionalFormatting sqref="P2:P115 L2:L115">
    <cfRule type="cellIs" priority="2" operator="equal" aboveAverage="0" equalAverage="0" bottom="0" percent="0" rank="0" text="" dxfId="0">
      <formula>"NS"</formula>
    </cfRule>
  </conditionalFormatting>
  <conditionalFormatting sqref="F2:F115">
    <cfRule type="cellIs" priority="3" operator="lessThan" aboveAverage="0" equalAverage="0" bottom="0" percent="0" rank="0" text="" dxfId="0">
      <formula>10</formula>
    </cfRule>
  </conditionalFormatting>
  <conditionalFormatting sqref="AB2:AB115">
    <cfRule type="cellIs" priority="4" operator="equal" aboveAverage="0" equalAverage="0" bottom="0" percent="0" rank="0" text="" dxfId="0">
      <formula>"Minimum"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" activeCellId="0" sqref="J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3.79"/>
    <col collapsed="false" customWidth="true" hidden="false" outlineLevel="0" max="2" min="2" style="6" width="23.98"/>
    <col collapsed="false" customWidth="true" hidden="false" outlineLevel="0" max="3" min="3" style="6" width="8.06"/>
    <col collapsed="false" customWidth="true" hidden="false" outlineLevel="0" max="4" min="4" style="6" width="11.38"/>
    <col collapsed="false" customWidth="true" hidden="false" outlineLevel="0" max="5" min="5" style="6" width="14.35"/>
    <col collapsed="false" customWidth="true" hidden="false" outlineLevel="0" max="6" min="6" style="6" width="11.38"/>
    <col collapsed="false" customWidth="true" hidden="false" outlineLevel="0" max="7" min="7" style="6" width="9.35"/>
    <col collapsed="false" customWidth="true" hidden="false" outlineLevel="0" max="8" min="8" style="6" width="16.02"/>
    <col collapsed="false" customWidth="true" hidden="false" outlineLevel="0" max="9" min="9" style="6" width="9.72"/>
    <col collapsed="false" customWidth="true" hidden="false" outlineLevel="0" max="10" min="10" style="6" width="4.9"/>
    <col collapsed="false" customWidth="false" hidden="false" outlineLevel="0" max="11" min="11" style="6" width="11.52"/>
    <col collapsed="false" customWidth="true" hidden="false" outlineLevel="0" max="12" min="12" style="6" width="6.94"/>
    <col collapsed="false" customWidth="false" hidden="false" outlineLevel="0" max="64" min="13" style="6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254</v>
      </c>
      <c r="D1" s="2" t="str">
        <f aca="false">table_qual!C1</f>
        <v>control</v>
      </c>
      <c r="E1" s="2" t="str">
        <f aca="false">table_qual!D1</f>
        <v>crude_peptide</v>
      </c>
      <c r="F1" s="2" t="str">
        <f aca="false">table_qual!E1</f>
        <v>peptide</v>
      </c>
      <c r="G1" s="2" t="str">
        <f aca="false">table_qual!N1</f>
        <v>control.1</v>
      </c>
      <c r="H1" s="2" t="str">
        <f aca="false">table_qual!O1</f>
        <v>crude_peptide.1</v>
      </c>
      <c r="I1" s="2" t="str">
        <f aca="false">table_qual!P1</f>
        <v>peptide.1</v>
      </c>
      <c r="J1" s="1" t="s">
        <v>299</v>
      </c>
    </row>
    <row r="2" customFormat="false" ht="12.8" hidden="false" customHeight="false" outlineLevel="0" collapsed="false">
      <c r="A2" s="0" t="n">
        <v>1</v>
      </c>
      <c r="B2" s="3" t="str">
        <f aca="false">table_qual!B2</f>
        <v>Y1PRF_STG_BW</v>
      </c>
      <c r="C2" s="12" t="n">
        <f aca="false">table_qual!L2</f>
        <v>4.73133375815999E-007</v>
      </c>
      <c r="D2" s="12" t="n">
        <f aca="false">table_qual!C2</f>
        <v>782.309333333333</v>
      </c>
      <c r="E2" s="12" t="n">
        <f aca="false">table_qual!D2</f>
        <v>792.326833333333</v>
      </c>
      <c r="F2" s="12" t="n">
        <f aca="false">table_qual!E2</f>
        <v>883.6202</v>
      </c>
      <c r="G2" s="12" t="str">
        <f aca="false">table_qual!N2</f>
        <v>1</v>
      </c>
      <c r="H2" s="12" t="s">
        <v>263</v>
      </c>
      <c r="I2" s="12" t="str">
        <f aca="false">table_qual!P2</f>
        <v>2</v>
      </c>
      <c r="J2" s="0" t="str">
        <f aca="false">IF(C2&lt;0.01,"**",IF(C2&lt;0.05,"*","NS"))</f>
        <v>**</v>
      </c>
      <c r="K2" s="0"/>
      <c r="L2" s="0" t="s">
        <v>319</v>
      </c>
    </row>
    <row r="3" customFormat="false" ht="12.8" hidden="false" customHeight="false" outlineLevel="0" collapsed="false">
      <c r="A3" s="0" t="n">
        <v>2</v>
      </c>
      <c r="B3" s="3" t="str">
        <f aca="false">table_qual!B3</f>
        <v>Y2PRF_STG_ADG</v>
      </c>
      <c r="C3" s="12" t="n">
        <f aca="false">table_qual!L3</f>
        <v>1.97625542066946E-005</v>
      </c>
      <c r="D3" s="12" t="n">
        <f aca="false">table_qual!C3</f>
        <v>36.2329823633157</v>
      </c>
      <c r="E3" s="12" t="n">
        <f aca="false">table_qual!D3</f>
        <v>38.0601785714286</v>
      </c>
      <c r="F3" s="12" t="n">
        <f aca="false">table_qual!E3</f>
        <v>36.6367</v>
      </c>
      <c r="G3" s="12" t="str">
        <f aca="false">table_qual!N3</f>
        <v>1</v>
      </c>
      <c r="H3" s="12" t="str">
        <f aca="false">table_qual!O3</f>
        <v>2</v>
      </c>
      <c r="I3" s="12" t="str">
        <f aca="false">table_qual!P3</f>
        <v>2</v>
      </c>
      <c r="J3" s="0" t="str">
        <f aca="false">IF(C3&lt;0.01,"**",IF(C3&lt;0.05,"*","NS"))</f>
        <v>**</v>
      </c>
      <c r="K3" s="0"/>
      <c r="L3" s="0" t="s">
        <v>320</v>
      </c>
    </row>
    <row r="4" customFormat="false" ht="12.8" hidden="false" customHeight="false" outlineLevel="0" collapsed="false">
      <c r="A4" s="0" t="n">
        <v>3</v>
      </c>
      <c r="B4" s="3" t="str">
        <f aca="false">table_qual!B4</f>
        <v>Y3PRF_STG_DFI</v>
      </c>
      <c r="C4" s="12" t="n">
        <f aca="false">table_qual!L4</f>
        <v>0.171927200662756</v>
      </c>
      <c r="D4" s="12" t="n">
        <f aca="false">table_qual!C4</f>
        <v>52.5244473150963</v>
      </c>
      <c r="E4" s="12" t="n">
        <f aca="false">table_qual!D4</f>
        <v>51.6903264208909</v>
      </c>
      <c r="F4" s="12" t="n">
        <f aca="false">table_qual!E4</f>
        <v>52.99886</v>
      </c>
      <c r="G4" s="12" t="s">
        <v>267</v>
      </c>
      <c r="H4" s="12" t="s">
        <v>263</v>
      </c>
      <c r="I4" s="12" t="s">
        <v>265</v>
      </c>
      <c r="J4" s="0" t="str">
        <f aca="false">IF(C4&lt;0.01,"**",IF(C4&lt;0.05,"*","NS"))</f>
        <v>NS</v>
      </c>
      <c r="K4" s="0"/>
      <c r="L4" s="0" t="s">
        <v>321</v>
      </c>
    </row>
    <row r="5" customFormat="false" ht="12.8" hidden="false" customHeight="false" outlineLevel="0" collapsed="false">
      <c r="A5" s="0" t="n">
        <v>4</v>
      </c>
      <c r="B5" s="3" t="str">
        <f aca="false">table_qual!B5</f>
        <v>Y4PRF_STG_FCR</v>
      </c>
      <c r="C5" s="12" t="n">
        <f aca="false">table_qual!L5</f>
        <v>5.81245850405194E-009</v>
      </c>
      <c r="D5" s="12" t="n">
        <f aca="false">table_qual!C5</f>
        <v>1.47087650250446</v>
      </c>
      <c r="E5" s="12" t="n">
        <f aca="false">table_qual!D5</f>
        <v>1.38673229995811</v>
      </c>
      <c r="F5" s="12" t="n">
        <f aca="false">table_qual!E5</f>
        <v>1.48002536607549</v>
      </c>
      <c r="G5" s="12" t="str">
        <f aca="false">table_qual!N5</f>
        <v>2</v>
      </c>
      <c r="H5" s="12" t="str">
        <f aca="false">table_qual!O5</f>
        <v>1</v>
      </c>
      <c r="I5" s="12" t="s">
        <v>265</v>
      </c>
      <c r="J5" s="0" t="str">
        <f aca="false">IF(C5&lt;0.01,"**",IF(C5&lt;0.05,"*","NS"))</f>
        <v>**</v>
      </c>
      <c r="K5" s="0"/>
      <c r="L5" s="0"/>
    </row>
    <row r="6" customFormat="false" ht="12.8" hidden="false" customHeight="false" outlineLevel="0" collapsed="false">
      <c r="A6" s="0" t="n">
        <v>5</v>
      </c>
      <c r="B6" s="3" t="str">
        <f aca="false">table_qual!B6</f>
        <v>Y5PRF_FNS_BW</v>
      </c>
      <c r="C6" s="12" t="n">
        <f aca="false">table_qual!L6</f>
        <v>5.66383210264286E-010</v>
      </c>
      <c r="D6" s="12" t="n">
        <f aca="false">table_qual!C6</f>
        <v>2221.31432432432</v>
      </c>
      <c r="E6" s="12" t="n">
        <f aca="false">table_qual!D6</f>
        <v>2534.80571428571</v>
      </c>
      <c r="F6" s="12" t="n">
        <f aca="false">table_qual!E6</f>
        <v>2092.71022727273</v>
      </c>
      <c r="G6" s="12" t="str">
        <f aca="false">table_qual!N6</f>
        <v>1</v>
      </c>
      <c r="H6" s="12" t="str">
        <f aca="false">table_qual!O6</f>
        <v>2</v>
      </c>
      <c r="I6" s="12" t="s">
        <v>263</v>
      </c>
      <c r="J6" s="0" t="str">
        <f aca="false">IF(C6&lt;0.01,"**",IF(C6&lt;0.05,"*","NS"))</f>
        <v>**</v>
      </c>
      <c r="K6" s="0"/>
      <c r="L6" s="0"/>
    </row>
    <row r="7" customFormat="false" ht="12.8" hidden="false" customHeight="false" outlineLevel="0" collapsed="false">
      <c r="A7" s="0" t="n">
        <v>6</v>
      </c>
      <c r="B7" s="3" t="str">
        <f aca="false">table_qual!B7</f>
        <v>Y6PRF_FNS_ADG</v>
      </c>
      <c r="C7" s="12" t="n">
        <f aca="false">table_qual!L7</f>
        <v>8.4723640177077E-011</v>
      </c>
      <c r="D7" s="12" t="n">
        <f aca="false">table_qual!C7</f>
        <v>77.295025025025</v>
      </c>
      <c r="E7" s="12" t="n">
        <f aca="false">table_qual!D7</f>
        <v>86.2947442680776</v>
      </c>
      <c r="F7" s="12" t="n">
        <f aca="false">table_qual!E7</f>
        <v>73.8881818181818</v>
      </c>
      <c r="G7" s="12" t="s">
        <v>267</v>
      </c>
      <c r="H7" s="12" t="str">
        <f aca="false">table_qual!O7</f>
        <v>2</v>
      </c>
      <c r="I7" s="12" t="s">
        <v>263</v>
      </c>
      <c r="J7" s="0" t="str">
        <f aca="false">IF(C7&lt;0.01,"**",IF(C7&lt;0.05,"*","NS"))</f>
        <v>**</v>
      </c>
      <c r="K7" s="0"/>
      <c r="L7" s="0"/>
    </row>
    <row r="8" customFormat="false" ht="12.8" hidden="false" customHeight="false" outlineLevel="0" collapsed="false">
      <c r="A8" s="0" t="n">
        <v>7</v>
      </c>
      <c r="B8" s="3" t="str">
        <f aca="false">table_qual!B8</f>
        <v>Y7PRF_FNS_DFI</v>
      </c>
      <c r="C8" s="12" t="n">
        <f aca="false">table_qual!L8</f>
        <v>0.00406409251199607</v>
      </c>
      <c r="D8" s="12" t="n">
        <f aca="false">table_qual!C8</f>
        <v>146.201451451451</v>
      </c>
      <c r="E8" s="12" t="n">
        <f aca="false">table_qual!D8</f>
        <v>151.714488536155</v>
      </c>
      <c r="F8" s="12" t="n">
        <f aca="false">table_qual!E8</f>
        <v>149.038181818182</v>
      </c>
      <c r="G8" s="12" t="str">
        <f aca="false">table_qual!N8</f>
        <v>1</v>
      </c>
      <c r="H8" s="12" t="str">
        <f aca="false">table_qual!O8</f>
        <v>2</v>
      </c>
      <c r="I8" s="12" t="str">
        <f aca="false">table_qual!P8</f>
        <v>12</v>
      </c>
      <c r="J8" s="0" t="str">
        <f aca="false">IF(C8&lt;0.01,"**",IF(C8&lt;0.05,"*","NS"))</f>
        <v>**</v>
      </c>
      <c r="K8" s="0"/>
      <c r="L8" s="0"/>
    </row>
    <row r="9" customFormat="false" ht="12.8" hidden="false" customHeight="false" outlineLevel="0" collapsed="false">
      <c r="A9" s="0" t="n">
        <v>8</v>
      </c>
      <c r="B9" s="3" t="str">
        <f aca="false">table_qual!B9</f>
        <v>Y8PRF_FNS_FCR</v>
      </c>
      <c r="C9" s="12" t="n">
        <f aca="false">table_qual!L9</f>
        <v>1.49467796992858E-010</v>
      </c>
      <c r="D9" s="12" t="n">
        <f aca="false">table_qual!C9</f>
        <v>1.90086486486487</v>
      </c>
      <c r="E9" s="12" t="n">
        <f aca="false">table_qual!D9</f>
        <v>1.757</v>
      </c>
      <c r="F9" s="12" t="n">
        <f aca="false">table_qual!E9</f>
        <v>2.02113636363636</v>
      </c>
      <c r="G9" s="12" t="s">
        <v>263</v>
      </c>
      <c r="H9" s="12" t="s">
        <v>263</v>
      </c>
      <c r="I9" s="12" t="s">
        <v>265</v>
      </c>
      <c r="J9" s="0" t="str">
        <f aca="false">IF(C9&lt;0.01,"**",IF(C9&lt;0.05,"*","NS"))</f>
        <v>**</v>
      </c>
      <c r="K9" s="0"/>
      <c r="L9" s="0"/>
    </row>
    <row r="10" customFormat="false" ht="12.8" hidden="false" customHeight="false" outlineLevel="0" collapsed="false">
      <c r="A10" s="0" t="n">
        <v>9</v>
      </c>
      <c r="B10" s="3" t="str">
        <f aca="false">table_qual!B10</f>
        <v>Y9PRF_TTL_BW</v>
      </c>
      <c r="C10" s="12" t="n">
        <f aca="false">table_qual!L10</f>
        <v>4.73139220566522E-015</v>
      </c>
      <c r="D10" s="12" t="n">
        <f aca="false">table_qual!C10</f>
        <v>1816.42648148148</v>
      </c>
      <c r="E10" s="12" t="n">
        <f aca="false">table_qual!D10</f>
        <v>2019.4</v>
      </c>
      <c r="F10" s="12" t="n">
        <f aca="false">table_qual!E10</f>
        <v>1867.11483333333</v>
      </c>
      <c r="G10" s="12" t="str">
        <f aca="false">table_qual!N10</f>
        <v>1</v>
      </c>
      <c r="H10" s="12" t="str">
        <f aca="false">table_qual!O10</f>
        <v>2</v>
      </c>
      <c r="I10" s="12" t="s">
        <v>267</v>
      </c>
      <c r="J10" s="0" t="str">
        <f aca="false">IF(C10&lt;0.01,"**",IF(C10&lt;0.05,"*","NS"))</f>
        <v>**</v>
      </c>
      <c r="K10" s="0"/>
      <c r="L10" s="0"/>
    </row>
    <row r="11" customFormat="false" ht="12.8" hidden="false" customHeight="false" outlineLevel="0" collapsed="false">
      <c r="A11" s="0" t="n">
        <v>10</v>
      </c>
      <c r="B11" s="3" t="str">
        <f aca="false">table_qual!B11</f>
        <v>Y10PRF_TTL_ADG</v>
      </c>
      <c r="C11" s="12" t="n">
        <f aca="false">table_qual!L11</f>
        <v>1.07320299396485E-016</v>
      </c>
      <c r="D11" s="12" t="n">
        <f aca="false">table_qual!C11</f>
        <v>55.0870990009976</v>
      </c>
      <c r="E11" s="12" t="n">
        <f aca="false">table_qual!D11</f>
        <v>58.8340030971738</v>
      </c>
      <c r="F11" s="12" t="n">
        <f aca="false">table_qual!E11</f>
        <v>56.1705476190476</v>
      </c>
      <c r="G11" s="12" t="str">
        <f aca="false">table_qual!N11</f>
        <v>1</v>
      </c>
      <c r="H11" s="12" t="str">
        <f aca="false">table_qual!O11</f>
        <v>2</v>
      </c>
      <c r="I11" s="12" t="str">
        <f aca="false">table_qual!P11</f>
        <v>3</v>
      </c>
      <c r="J11" s="0" t="str">
        <f aca="false">IF(C11&lt;0.01,"**",IF(C11&lt;0.05,"*","NS"))</f>
        <v>**</v>
      </c>
      <c r="K11" s="0"/>
      <c r="L11" s="0"/>
    </row>
    <row r="12" customFormat="false" ht="12.8" hidden="false" customHeight="false" outlineLevel="0" collapsed="false">
      <c r="A12" s="0" t="n">
        <v>11</v>
      </c>
      <c r="B12" s="3" t="str">
        <f aca="false">table_qual!B12</f>
        <v>Y11PRF_TTL_DFI</v>
      </c>
      <c r="C12" s="12" t="n">
        <f aca="false">table_qual!L12</f>
        <v>0.000787997114674074</v>
      </c>
      <c r="D12" s="12" t="n">
        <f aca="false">table_qual!C12</f>
        <v>95.5548849518371</v>
      </c>
      <c r="E12" s="12" t="n">
        <f aca="false">table_qual!D12</f>
        <v>93.245431475029</v>
      </c>
      <c r="F12" s="12" t="n">
        <f aca="false">table_qual!E12</f>
        <v>99.0535546428572</v>
      </c>
      <c r="G12" s="12" t="str">
        <f aca="false">table_qual!N12</f>
        <v>1</v>
      </c>
      <c r="H12" s="12" t="s">
        <v>263</v>
      </c>
      <c r="I12" s="12" t="s">
        <v>263</v>
      </c>
      <c r="J12" s="0" t="str">
        <f aca="false">IF(C12&lt;0.01,"**",IF(C12&lt;0.05,"*","NS"))</f>
        <v>**</v>
      </c>
      <c r="K12" s="0"/>
      <c r="L12" s="0"/>
    </row>
    <row r="13" customFormat="false" ht="12.8" hidden="false" customHeight="false" outlineLevel="0" collapsed="false">
      <c r="A13" s="0" t="n">
        <v>12</v>
      </c>
      <c r="B13" s="3" t="str">
        <f aca="false">table_qual!B13</f>
        <v>Y12PRF_TTL_FCR</v>
      </c>
      <c r="C13" s="12" t="n">
        <f aca="false">table_qual!L13</f>
        <v>3.69061740960879E-013</v>
      </c>
      <c r="D13" s="12" t="n">
        <f aca="false">table_qual!C13</f>
        <v>1.76803052893149</v>
      </c>
      <c r="E13" s="12" t="n">
        <f aca="false">table_qual!D13</f>
        <v>1.57758333333333</v>
      </c>
      <c r="F13" s="12" t="n">
        <f aca="false">table_qual!E13</f>
        <v>1.76964238550021</v>
      </c>
      <c r="G13" s="12" t="s">
        <v>265</v>
      </c>
      <c r="H13" s="12" t="s">
        <v>263</v>
      </c>
      <c r="I13" s="12" t="s">
        <v>322</v>
      </c>
      <c r="J13" s="0" t="str">
        <f aca="false">IF(C13&lt;0.01,"**",IF(C13&lt;0.05,"*","NS"))</f>
        <v>**</v>
      </c>
      <c r="K13" s="0"/>
      <c r="L13" s="0"/>
    </row>
    <row r="14" customFormat="false" ht="12.8" hidden="false" customHeight="false" outlineLevel="0" collapsed="false">
      <c r="A14" s="0" t="n">
        <v>13</v>
      </c>
      <c r="B14" s="3" t="str">
        <f aca="false">table_qual!B14</f>
        <v>Y13PRF_TTL_MRT</v>
      </c>
      <c r="C14" s="12" t="n">
        <f aca="false">table_qual!L14</f>
        <v>0.00793443996872777</v>
      </c>
      <c r="D14" s="12" t="n">
        <f aca="false">table_qual!C14</f>
        <v>4.378</v>
      </c>
      <c r="E14" s="12" t="n">
        <f aca="false">table_qual!D14</f>
        <v>3.21</v>
      </c>
      <c r="F14" s="12" t="n">
        <f aca="false">table_qual!E14</f>
        <v>2.94857142857143</v>
      </c>
      <c r="G14" s="12" t="str">
        <f aca="false">table_qual!N14</f>
        <v>2</v>
      </c>
      <c r="H14" s="12" t="s">
        <v>263</v>
      </c>
      <c r="I14" s="12" t="s">
        <v>267</v>
      </c>
      <c r="J14" s="0" t="str">
        <f aca="false">IF(C14&lt;0.01,"**",IF(C14&lt;0.05,"*","NS"))</f>
        <v>**</v>
      </c>
      <c r="K14" s="0"/>
      <c r="L14" s="0"/>
    </row>
    <row r="15" customFormat="false" ht="12.8" hidden="false" customHeight="false" outlineLevel="0" collapsed="false">
      <c r="A15" s="0" t="n">
        <v>14</v>
      </c>
      <c r="B15" s="3" t="str">
        <f aca="false">table_qual!B15</f>
        <v>Y14RET_STG_DM</v>
      </c>
      <c r="C15" s="12" t="n">
        <f aca="false">table_qual!L15</f>
        <v>0.00203917082905676</v>
      </c>
      <c r="D15" s="12" t="n">
        <f aca="false">table_qual!C15</f>
        <v>71.59625</v>
      </c>
      <c r="E15" s="12" t="n">
        <f aca="false">table_qual!D15</f>
        <v>72.8131578947369</v>
      </c>
      <c r="F15" s="12" t="n">
        <f aca="false">table_qual!E15</f>
        <v>77.7525</v>
      </c>
      <c r="G15" s="12" t="str">
        <f aca="false">table_qual!N15</f>
        <v>1</v>
      </c>
      <c r="H15" s="12" t="str">
        <f aca="false">table_qual!O15</f>
        <v>2</v>
      </c>
      <c r="I15" s="12" t="str">
        <f aca="false">table_qual!P15</f>
        <v>12</v>
      </c>
      <c r="J15" s="0" t="str">
        <f aca="false">IF(C15&lt;0.01,"**",IF(C15&lt;0.05,"*","NS"))</f>
        <v>**</v>
      </c>
      <c r="K15" s="0"/>
      <c r="L15" s="0"/>
    </row>
    <row r="16" customFormat="false" ht="12.8" hidden="false" customHeight="false" outlineLevel="0" collapsed="false">
      <c r="A16" s="0" t="n">
        <v>15</v>
      </c>
      <c r="B16" s="3" t="str">
        <f aca="false">table_qual!B16</f>
        <v>Y15RET_STG_CP</v>
      </c>
      <c r="C16" s="12" t="n">
        <f aca="false">table_qual!L16</f>
        <v>0.0512521498597881</v>
      </c>
      <c r="D16" s="12" t="n">
        <f aca="false">table_qual!C16</f>
        <v>63.17</v>
      </c>
      <c r="E16" s="12" t="n">
        <f aca="false">table_qual!D16</f>
        <v>60.625</v>
      </c>
      <c r="F16" s="12" t="n">
        <f aca="false">table_qual!E16</f>
        <v>68.555</v>
      </c>
      <c r="G16" s="12" t="str">
        <f aca="false">table_qual!N16</f>
        <v>1</v>
      </c>
      <c r="H16" s="12" t="str">
        <f aca="false">table_qual!O16</f>
        <v>1</v>
      </c>
      <c r="I16" s="12" t="str">
        <f aca="false">table_qual!P16</f>
        <v>1</v>
      </c>
      <c r="J16" s="0" t="str">
        <f aca="false">IF(C16&lt;0.01,"**",IF(C16&lt;0.05,"*","NS"))</f>
        <v>NS</v>
      </c>
      <c r="K16" s="0"/>
      <c r="L16" s="0"/>
    </row>
    <row r="17" customFormat="false" ht="12.8" hidden="false" customHeight="false" outlineLevel="0" collapsed="false">
      <c r="A17" s="0" t="n">
        <v>16</v>
      </c>
      <c r="B17" s="3" t="str">
        <f aca="false">table_qual!B17</f>
        <v>Y16RET_STG_GE</v>
      </c>
      <c r="C17" s="12" t="n">
        <f aca="false">table_qual!L17</f>
        <v>0.0040616936676591</v>
      </c>
      <c r="D17" s="12" t="n">
        <f aca="false">table_qual!C17</f>
        <v>68.2366666666667</v>
      </c>
      <c r="E17" s="12" t="n">
        <f aca="false">table_qual!D17</f>
        <v>71.81</v>
      </c>
      <c r="F17" s="12" t="n">
        <f aca="false">table_qual!E17</f>
        <v>77.19</v>
      </c>
      <c r="G17" s="12" t="str">
        <f aca="false">table_qual!N17</f>
        <v>1</v>
      </c>
      <c r="H17" s="12" t="str">
        <f aca="false">table_qual!O17</f>
        <v>2</v>
      </c>
      <c r="I17" s="12" t="str">
        <f aca="false">table_qual!P17</f>
        <v>12</v>
      </c>
      <c r="J17" s="0" t="str">
        <f aca="false">IF(C17&lt;0.01,"**",IF(C17&lt;0.05,"*","NS"))</f>
        <v>**</v>
      </c>
      <c r="K17" s="0"/>
      <c r="L17" s="0"/>
    </row>
    <row r="18" customFormat="false" ht="12.8" hidden="false" customHeight="false" outlineLevel="0" collapsed="false">
      <c r="A18" s="0" t="n">
        <v>17</v>
      </c>
      <c r="B18" s="3" t="str">
        <f aca="false">table_qual!B18</f>
        <v>Y17RET_FNS_DM</v>
      </c>
      <c r="C18" s="12" t="n">
        <f aca="false">table_qual!L18</f>
        <v>0.33435772989247</v>
      </c>
      <c r="D18" s="12" t="n">
        <f aca="false">table_qual!C18</f>
        <v>73.638</v>
      </c>
      <c r="E18" s="12" t="n">
        <f aca="false">table_qual!D18</f>
        <v>75.9316666666667</v>
      </c>
      <c r="F18" s="12" t="n">
        <f aca="false">table_qual!E18</f>
        <v>73.5925</v>
      </c>
      <c r="G18" s="12" t="str">
        <f aca="false">table_qual!N18</f>
        <v>1</v>
      </c>
      <c r="H18" s="12" t="str">
        <f aca="false">table_qual!O18</f>
        <v>1</v>
      </c>
      <c r="I18" s="12" t="str">
        <f aca="false">table_qual!P18</f>
        <v>1</v>
      </c>
      <c r="J18" s="0" t="str">
        <f aca="false">IF(C18&lt;0.01,"**",IF(C18&lt;0.05,"*","NS"))</f>
        <v>NS</v>
      </c>
      <c r="K18" s="0"/>
      <c r="L18" s="0"/>
    </row>
    <row r="19" customFormat="false" ht="12.8" hidden="false" customHeight="false" outlineLevel="0" collapsed="false">
      <c r="A19" s="0" t="n">
        <v>18</v>
      </c>
      <c r="B19" s="3" t="str">
        <f aca="false">table_qual!B19</f>
        <v>Y20BAC_STG_ILL_CLF</v>
      </c>
      <c r="C19" s="12" t="n">
        <f aca="false">table_qual!L19</f>
        <v>0.0328980624274928</v>
      </c>
      <c r="D19" s="12" t="n">
        <f aca="false">table_qual!C19</f>
        <v>4.8375</v>
      </c>
      <c r="E19" s="12" t="e">
        <f aca="false">table_qual!D19</f>
        <v>#N/A</v>
      </c>
      <c r="F19" s="12" t="n">
        <f aca="false">table_qual!E19</f>
        <v>4.62666666666667</v>
      </c>
      <c r="G19" s="12" t="str">
        <f aca="false">table_qual!N19</f>
        <v>2</v>
      </c>
      <c r="H19" s="12" t="e">
        <f aca="false">table_qual!O19</f>
        <v>#N/A</v>
      </c>
      <c r="I19" s="12" t="str">
        <f aca="false">table_qual!P19</f>
        <v>1</v>
      </c>
      <c r="J19" s="0" t="str">
        <f aca="false">IF(C19&lt;0.01,"**",IF(C19&lt;0.05,"*","NS"))</f>
        <v>*</v>
      </c>
      <c r="K19" s="0"/>
      <c r="L19" s="0"/>
    </row>
    <row r="20" customFormat="false" ht="12.8" hidden="false" customHeight="false" outlineLevel="0" collapsed="false">
      <c r="A20" s="0" t="n">
        <v>19</v>
      </c>
      <c r="B20" s="3" t="str">
        <f aca="false">table_qual!B20</f>
        <v>Y21BAC_STG_ILL_CLS</v>
      </c>
      <c r="C20" s="12" t="n">
        <f aca="false">table_qual!L20</f>
        <v>0.0125474591360078</v>
      </c>
      <c r="D20" s="12" t="n">
        <f aca="false">table_qual!C20</f>
        <v>4.29142857142857</v>
      </c>
      <c r="E20" s="12" t="e">
        <f aca="false">table_qual!D20</f>
        <v>#N/A</v>
      </c>
      <c r="F20" s="12" t="n">
        <f aca="false">table_qual!E20</f>
        <v>4.59555555555556</v>
      </c>
      <c r="G20" s="12" t="str">
        <f aca="false">table_qual!N20</f>
        <v>2</v>
      </c>
      <c r="H20" s="12" t="e">
        <f aca="false">table_qual!O20</f>
        <v>#N/A</v>
      </c>
      <c r="I20" s="12" t="str">
        <f aca="false">table_qual!P20</f>
        <v>1</v>
      </c>
      <c r="J20" s="0" t="str">
        <f aca="false">IF(C20&lt;0.01,"**",IF(C20&lt;0.05,"*","NS"))</f>
        <v>*</v>
      </c>
      <c r="K20" s="0"/>
      <c r="L20" s="0"/>
    </row>
    <row r="21" customFormat="false" ht="12.8" hidden="false" customHeight="false" outlineLevel="0" collapsed="false">
      <c r="A21" s="0" t="n">
        <v>20</v>
      </c>
      <c r="B21" s="3" t="str">
        <f aca="false">table_qual!B21</f>
        <v>Y22BAC_STG_ILL_TAB</v>
      </c>
      <c r="C21" s="12" t="n">
        <f aca="false">table_qual!L21</f>
        <v>0.787135135226255</v>
      </c>
      <c r="D21" s="12" t="n">
        <f aca="false">table_qual!C21</f>
        <v>7.50166666666667</v>
      </c>
      <c r="E21" s="12" t="e">
        <f aca="false">table_qual!D21</f>
        <v>#N/A</v>
      </c>
      <c r="F21" s="12" t="n">
        <f aca="false">table_qual!E21</f>
        <v>7.41083333333333</v>
      </c>
      <c r="G21" s="12" t="str">
        <f aca="false">table_qual!N21</f>
        <v>1</v>
      </c>
      <c r="H21" s="12" t="e">
        <f aca="false">table_qual!O21</f>
        <v>#N/A</v>
      </c>
      <c r="I21" s="12" t="str">
        <f aca="false">table_qual!P21</f>
        <v>1</v>
      </c>
      <c r="J21" s="0" t="str">
        <f aca="false">IF(C21&lt;0.01,"**",IF(C21&lt;0.05,"*","NS"))</f>
        <v>NS</v>
      </c>
      <c r="K21" s="0"/>
      <c r="L21" s="0"/>
    </row>
    <row r="22" customFormat="false" ht="12.8" hidden="false" customHeight="false" outlineLevel="0" collapsed="false">
      <c r="A22" s="0" t="n">
        <v>21</v>
      </c>
      <c r="B22" s="3" t="str">
        <f aca="false">table_qual!B22</f>
        <v>Y23BAC_STG_CEC_CLF</v>
      </c>
      <c r="C22" s="12" t="n">
        <f aca="false">table_qual!L22</f>
        <v>0.0241596916139935</v>
      </c>
      <c r="D22" s="12" t="n">
        <f aca="false">table_qual!C22</f>
        <v>5.53666666666667</v>
      </c>
      <c r="E22" s="12" t="n">
        <f aca="false">table_qual!D22</f>
        <v>5.30666666666667</v>
      </c>
      <c r="F22" s="12" t="n">
        <f aca="false">table_qual!E22</f>
        <v>5.3575</v>
      </c>
      <c r="G22" s="12" t="str">
        <f aca="false">table_qual!N22</f>
        <v>2</v>
      </c>
      <c r="H22" s="12" t="str">
        <f aca="false">table_qual!O22</f>
        <v>12</v>
      </c>
      <c r="I22" s="12" t="str">
        <f aca="false">table_qual!P22</f>
        <v>1</v>
      </c>
      <c r="J22" s="0" t="str">
        <f aca="false">IF(C22&lt;0.01,"**",IF(C22&lt;0.05,"*","NS"))</f>
        <v>*</v>
      </c>
      <c r="K22" s="0"/>
      <c r="L22" s="0"/>
    </row>
    <row r="23" customFormat="false" ht="12.8" hidden="false" customHeight="false" outlineLevel="0" collapsed="false">
      <c r="A23" s="0" t="n">
        <v>22</v>
      </c>
      <c r="B23" s="3" t="str">
        <f aca="false">table_qual!B23</f>
        <v>Y24BAC_STG_CEC_CLS</v>
      </c>
      <c r="C23" s="12" t="n">
        <f aca="false">table_qual!L23</f>
        <v>0.0003418793960958</v>
      </c>
      <c r="D23" s="12" t="n">
        <f aca="false">table_qual!C23</f>
        <v>7.25</v>
      </c>
      <c r="E23" s="12" t="e">
        <f aca="false">table_qual!D23</f>
        <v>#N/A</v>
      </c>
      <c r="F23" s="12" t="n">
        <f aca="false">table_qual!E23</f>
        <v>7.1175</v>
      </c>
      <c r="G23" s="12" t="str">
        <f aca="false">table_qual!N23</f>
        <v>2</v>
      </c>
      <c r="H23" s="12" t="e">
        <f aca="false">table_qual!O23</f>
        <v>#N/A</v>
      </c>
      <c r="I23" s="12" t="str">
        <f aca="false">table_qual!P23</f>
        <v>1</v>
      </c>
      <c r="J23" s="0" t="str">
        <f aca="false">IF(C23&lt;0.01,"**",IF(C23&lt;0.05,"*","NS"))</f>
        <v>**</v>
      </c>
      <c r="K23" s="0"/>
      <c r="L23" s="0"/>
    </row>
    <row r="24" customFormat="false" ht="12.8" hidden="false" customHeight="false" outlineLevel="0" collapsed="false">
      <c r="A24" s="0" t="n">
        <v>23</v>
      </c>
      <c r="B24" s="3" t="str">
        <f aca="false">table_qual!B24</f>
        <v>Y25BAC_STG_CEC_ECO</v>
      </c>
      <c r="C24" s="12" t="n">
        <f aca="false">table_qual!L24</f>
        <v>3.17885868541131E-005</v>
      </c>
      <c r="D24" s="12" t="n">
        <f aca="false">table_qual!C24</f>
        <v>8.065</v>
      </c>
      <c r="E24" s="12" t="e">
        <f aca="false">table_qual!D24</f>
        <v>#N/A</v>
      </c>
      <c r="F24" s="12" t="n">
        <f aca="false">table_qual!E24</f>
        <v>7.32142857142857</v>
      </c>
      <c r="G24" s="12" t="str">
        <f aca="false">table_qual!N24</f>
        <v>2</v>
      </c>
      <c r="H24" s="12" t="e">
        <f aca="false">table_qual!O24</f>
        <v>#N/A</v>
      </c>
      <c r="I24" s="12" t="str">
        <f aca="false">table_qual!P24</f>
        <v>1</v>
      </c>
      <c r="J24" s="0" t="str">
        <f aca="false">IF(C24&lt;0.01,"**",IF(C24&lt;0.05,"*","NS"))</f>
        <v>**</v>
      </c>
      <c r="K24" s="0"/>
      <c r="L24" s="0"/>
    </row>
    <row r="25" customFormat="false" ht="12.8" hidden="false" customHeight="false" outlineLevel="0" collapsed="false">
      <c r="A25" s="0" t="n">
        <v>24</v>
      </c>
      <c r="B25" s="3" t="str">
        <f aca="false">table_qual!B25</f>
        <v>Y26BAC_STG_CEC_LAB</v>
      </c>
      <c r="C25" s="12" t="n">
        <f aca="false">table_qual!L25</f>
        <v>5.88870349783239E-005</v>
      </c>
      <c r="D25" s="12" t="n">
        <f aca="false">table_qual!C25</f>
        <v>7.09</v>
      </c>
      <c r="E25" s="12" t="e">
        <f aca="false">table_qual!D25</f>
        <v>#N/A</v>
      </c>
      <c r="F25" s="12" t="n">
        <f aca="false">table_qual!E25</f>
        <v>6.53</v>
      </c>
      <c r="G25" s="12" t="str">
        <f aca="false">table_qual!N25</f>
        <v>2</v>
      </c>
      <c r="H25" s="12" t="e">
        <f aca="false">table_qual!O25</f>
        <v>#N/A</v>
      </c>
      <c r="I25" s="12" t="str">
        <f aca="false">table_qual!P25</f>
        <v>1</v>
      </c>
      <c r="J25" s="0" t="str">
        <f aca="false">IF(C25&lt;0.01,"**",IF(C25&lt;0.05,"*","NS"))</f>
        <v>**</v>
      </c>
      <c r="K25" s="0"/>
      <c r="L25" s="0"/>
    </row>
    <row r="26" customFormat="false" ht="12.8" hidden="false" customHeight="false" outlineLevel="0" collapsed="false">
      <c r="A26" s="0" t="n">
        <v>25</v>
      </c>
      <c r="B26" s="3" t="str">
        <f aca="false">table_qual!B26</f>
        <v>Y27BAC_STG_CEC_TAB</v>
      </c>
      <c r="C26" s="12" t="n">
        <f aca="false">table_qual!L26</f>
        <v>0.125983185615728</v>
      </c>
      <c r="D26" s="12" t="n">
        <f aca="false">table_qual!C26</f>
        <v>8.32666666666667</v>
      </c>
      <c r="E26" s="12" t="n">
        <f aca="false">table_qual!D26</f>
        <v>8.08666666666667</v>
      </c>
      <c r="F26" s="12" t="n">
        <f aca="false">table_qual!E26</f>
        <v>7.99692307692308</v>
      </c>
      <c r="G26" s="12" t="str">
        <f aca="false">table_qual!N26</f>
        <v>1</v>
      </c>
      <c r="H26" s="12" t="str">
        <f aca="false">table_qual!O26</f>
        <v>1</v>
      </c>
      <c r="I26" s="12" t="str">
        <f aca="false">table_qual!P26</f>
        <v>1</v>
      </c>
      <c r="J26" s="0" t="str">
        <f aca="false">IF(C26&lt;0.01,"**",IF(C26&lt;0.05,"*","NS"))</f>
        <v>NS</v>
      </c>
      <c r="K26" s="0"/>
      <c r="L26" s="0"/>
    </row>
    <row r="27" customFormat="false" ht="12.8" hidden="false" customHeight="false" outlineLevel="0" collapsed="false">
      <c r="A27" s="0" t="n">
        <v>26</v>
      </c>
      <c r="B27" s="3" t="str">
        <f aca="false">table_qual!B27</f>
        <v>Y29BAC_STG_EXC_CLS</v>
      </c>
      <c r="C27" s="12" t="n">
        <f aca="false">table_qual!L27</f>
        <v>0.0430785399241341</v>
      </c>
      <c r="D27" s="12" t="n">
        <f aca="false">table_qual!C27</f>
        <v>7.24333333333333</v>
      </c>
      <c r="E27" s="12" t="e">
        <f aca="false">table_qual!D27</f>
        <v>#N/A</v>
      </c>
      <c r="F27" s="12" t="n">
        <f aca="false">table_qual!E27</f>
        <v>6.77428571428571</v>
      </c>
      <c r="G27" s="12" t="str">
        <f aca="false">table_qual!N27</f>
        <v>1</v>
      </c>
      <c r="H27" s="12" t="e">
        <f aca="false">table_qual!O27</f>
        <v>#N/A</v>
      </c>
      <c r="I27" s="12" t="str">
        <f aca="false">table_qual!P27</f>
        <v>1</v>
      </c>
      <c r="J27" s="0" t="str">
        <f aca="false">IF(C27&lt;0.01,"**",IF(C27&lt;0.05,"*","NS"))</f>
        <v>*</v>
      </c>
      <c r="K27" s="0"/>
      <c r="L27" s="0"/>
    </row>
    <row r="28" customFormat="false" ht="12.8" hidden="false" customHeight="false" outlineLevel="0" collapsed="false">
      <c r="A28" s="0" t="n">
        <v>27</v>
      </c>
      <c r="B28" s="3" t="str">
        <f aca="false">table_qual!B28</f>
        <v>Y30BAC_STG_EXC_TAB</v>
      </c>
      <c r="C28" s="12" t="n">
        <f aca="false">table_qual!L28</f>
        <v>0.879373579595405</v>
      </c>
      <c r="D28" s="12" t="n">
        <f aca="false">table_qual!C28</f>
        <v>7.746</v>
      </c>
      <c r="E28" s="12" t="n">
        <f aca="false">table_qual!D28</f>
        <v>8.12166666666667</v>
      </c>
      <c r="F28" s="12" t="n">
        <f aca="false">table_qual!E28</f>
        <v>7.05714285714286</v>
      </c>
      <c r="G28" s="12" t="str">
        <f aca="false">table_qual!N28</f>
        <v>1</v>
      </c>
      <c r="H28" s="12" t="str">
        <f aca="false">table_qual!O28</f>
        <v>1</v>
      </c>
      <c r="I28" s="12" t="str">
        <f aca="false">table_qual!P28</f>
        <v>1</v>
      </c>
      <c r="J28" s="0" t="str">
        <f aca="false">IF(C28&lt;0.01,"**",IF(C28&lt;0.05,"*","NS"))</f>
        <v>NS</v>
      </c>
      <c r="K28" s="0"/>
      <c r="L28" s="0"/>
    </row>
    <row r="29" customFormat="false" ht="12.8" hidden="false" customHeight="false" outlineLevel="0" collapsed="false">
      <c r="A29" s="0" t="n">
        <v>28</v>
      </c>
      <c r="B29" s="3" t="str">
        <f aca="false">table_qual!B29</f>
        <v>Y32BAC_FNS_ILL_CLS</v>
      </c>
      <c r="C29" s="12" t="n">
        <f aca="false">table_qual!L29</f>
        <v>0.117236442444329</v>
      </c>
      <c r="D29" s="12" t="n">
        <f aca="false">table_qual!C29</f>
        <v>8.2825</v>
      </c>
      <c r="E29" s="12" t="n">
        <f aca="false">table_qual!D29</f>
        <v>8.31666666666667</v>
      </c>
      <c r="F29" s="12" t="e">
        <f aca="false">table_qual!E29</f>
        <v>#N/A</v>
      </c>
      <c r="G29" s="12" t="str">
        <f aca="false">table_qual!N29</f>
        <v>1</v>
      </c>
      <c r="H29" s="12" t="str">
        <f aca="false">table_qual!O29</f>
        <v>1</v>
      </c>
      <c r="I29" s="12" t="e">
        <f aca="false">table_qual!P29</f>
        <v>#N/A</v>
      </c>
      <c r="J29" s="0" t="str">
        <f aca="false">IF(C29&lt;0.01,"**",IF(C29&lt;0.05,"*","NS"))</f>
        <v>NS</v>
      </c>
      <c r="K29" s="0"/>
      <c r="L29" s="0"/>
    </row>
    <row r="30" customFormat="false" ht="12.8" hidden="false" customHeight="false" outlineLevel="0" collapsed="false">
      <c r="A30" s="0" t="n">
        <v>29</v>
      </c>
      <c r="B30" s="3" t="str">
        <f aca="false">table_qual!B30</f>
        <v>Y33BAC_FNS_ILL_TAB</v>
      </c>
      <c r="C30" s="12" t="n">
        <f aca="false">table_qual!L30</f>
        <v>0.039712707655369</v>
      </c>
      <c r="D30" s="12" t="n">
        <f aca="false">table_qual!C30</f>
        <v>7.934</v>
      </c>
      <c r="E30" s="12" t="n">
        <f aca="false">table_qual!D30</f>
        <v>8.42</v>
      </c>
      <c r="F30" s="12" t="n">
        <f aca="false">table_qual!E30</f>
        <v>6.05</v>
      </c>
      <c r="G30" s="12" t="str">
        <f aca="false">table_qual!N30</f>
        <v>1</v>
      </c>
      <c r="H30" s="12" t="str">
        <f aca="false">table_qual!O30</f>
        <v>1</v>
      </c>
      <c r="I30" s="12" t="str">
        <f aca="false">table_qual!P30</f>
        <v>1</v>
      </c>
      <c r="J30" s="0" t="str">
        <f aca="false">IF(C30&lt;0.01,"**",IF(C30&lt;0.05,"*","NS"))</f>
        <v>*</v>
      </c>
      <c r="K30" s="0"/>
      <c r="L30" s="0"/>
    </row>
    <row r="31" customFormat="false" ht="12.8" hidden="false" customHeight="false" outlineLevel="0" collapsed="false">
      <c r="A31" s="0" t="n">
        <v>30</v>
      </c>
      <c r="B31" s="3" t="str">
        <f aca="false">table_qual!B31</f>
        <v>Y35BAC_FNS_CEC_CLS</v>
      </c>
      <c r="C31" s="12" t="n">
        <f aca="false">table_qual!L31</f>
        <v>0.723873324637094</v>
      </c>
      <c r="D31" s="12" t="n">
        <f aca="false">table_qual!C31</f>
        <v>8.54</v>
      </c>
      <c r="E31" s="12" t="n">
        <f aca="false">table_qual!D31</f>
        <v>8.76833333333333</v>
      </c>
      <c r="F31" s="12" t="e">
        <f aca="false">table_qual!E31</f>
        <v>#N/A</v>
      </c>
      <c r="G31" s="12" t="str">
        <f aca="false">table_qual!N31</f>
        <v>1</v>
      </c>
      <c r="H31" s="12" t="str">
        <f aca="false">table_qual!O31</f>
        <v>1</v>
      </c>
      <c r="I31" s="12" t="e">
        <f aca="false">table_qual!P31</f>
        <v>#N/A</v>
      </c>
      <c r="J31" s="0" t="str">
        <f aca="false">IF(C31&lt;0.01,"**",IF(C31&lt;0.05,"*","NS"))</f>
        <v>NS</v>
      </c>
      <c r="K31" s="0"/>
      <c r="L31" s="0"/>
    </row>
    <row r="32" customFormat="false" ht="12.8" hidden="false" customHeight="false" outlineLevel="0" collapsed="false">
      <c r="A32" s="0" t="n">
        <v>31</v>
      </c>
      <c r="B32" s="3" t="str">
        <f aca="false">table_qual!B32</f>
        <v>Y36CEC_FNS_CEC_ECO</v>
      </c>
      <c r="C32" s="12" t="n">
        <f aca="false">table_qual!L32</f>
        <v>0.0220348764961674</v>
      </c>
      <c r="D32" s="12" t="n">
        <f aca="false">table_qual!C32</f>
        <v>8.5225</v>
      </c>
      <c r="E32" s="12" t="e">
        <f aca="false">table_qual!D32</f>
        <v>#N/A</v>
      </c>
      <c r="F32" s="12" t="n">
        <f aca="false">table_qual!E32</f>
        <v>8.76571428571429</v>
      </c>
      <c r="G32" s="12" t="str">
        <f aca="false">table_qual!N32</f>
        <v>1</v>
      </c>
      <c r="H32" s="12" t="e">
        <f aca="false">table_qual!O32</f>
        <v>#N/A</v>
      </c>
      <c r="I32" s="12" t="str">
        <f aca="false">table_qual!P32</f>
        <v>2</v>
      </c>
      <c r="J32" s="0" t="str">
        <f aca="false">IF(C32&lt;0.01,"**",IF(C32&lt;0.05,"*","NS"))</f>
        <v>*</v>
      </c>
      <c r="K32" s="0"/>
      <c r="L32" s="0"/>
    </row>
    <row r="33" customFormat="false" ht="12.8" hidden="false" customHeight="false" outlineLevel="0" collapsed="false">
      <c r="A33" s="0" t="n">
        <v>32</v>
      </c>
      <c r="B33" s="3" t="str">
        <f aca="false">table_qual!B33</f>
        <v>Y37BAC_FNS_CEC_LAB</v>
      </c>
      <c r="C33" s="12" t="n">
        <f aca="false">table_qual!L33</f>
        <v>0.000475448172902726</v>
      </c>
      <c r="D33" s="12" t="n">
        <f aca="false">table_qual!C33</f>
        <v>8</v>
      </c>
      <c r="E33" s="12" t="e">
        <f aca="false">table_qual!D33</f>
        <v>#N/A</v>
      </c>
      <c r="F33" s="12" t="n">
        <f aca="false">table_qual!E33</f>
        <v>8.20857142857143</v>
      </c>
      <c r="G33" s="12" t="str">
        <f aca="false">table_qual!N33</f>
        <v>1</v>
      </c>
      <c r="H33" s="12" t="e">
        <f aca="false">table_qual!O33</f>
        <v>#N/A</v>
      </c>
      <c r="I33" s="12" t="str">
        <f aca="false">table_qual!P33</f>
        <v>2</v>
      </c>
      <c r="J33" s="0" t="str">
        <f aca="false">IF(C33&lt;0.01,"**",IF(C33&lt;0.05,"*","NS"))</f>
        <v>**</v>
      </c>
      <c r="K33" s="0"/>
      <c r="L33" s="0"/>
    </row>
    <row r="34" customFormat="false" ht="12.8" hidden="false" customHeight="false" outlineLevel="0" collapsed="false">
      <c r="A34" s="0" t="n">
        <v>33</v>
      </c>
      <c r="B34" s="3" t="str">
        <f aca="false">table_qual!B34</f>
        <v>Y38BAC_FNS_CEC_TAB</v>
      </c>
      <c r="C34" s="12" t="n">
        <f aca="false">table_qual!L34</f>
        <v>0.283017152362024</v>
      </c>
      <c r="D34" s="12" t="n">
        <f aca="false">table_qual!C34</f>
        <v>8.244</v>
      </c>
      <c r="E34" s="12" t="n">
        <f aca="false">table_qual!D34</f>
        <v>8.92</v>
      </c>
      <c r="F34" s="12" t="n">
        <f aca="false">table_qual!E34</f>
        <v>6.695</v>
      </c>
      <c r="G34" s="12" t="str">
        <f aca="false">table_qual!N34</f>
        <v>1</v>
      </c>
      <c r="H34" s="12" t="str">
        <f aca="false">table_qual!O34</f>
        <v>1</v>
      </c>
      <c r="I34" s="12" t="str">
        <f aca="false">table_qual!P34</f>
        <v>1</v>
      </c>
      <c r="J34" s="0" t="str">
        <f aca="false">IF(C34&lt;0.01,"**",IF(C34&lt;0.05,"*","NS"))</f>
        <v>NS</v>
      </c>
      <c r="K34" s="0"/>
      <c r="L34" s="0"/>
    </row>
    <row r="35" customFormat="false" ht="12.8" hidden="false" customHeight="false" outlineLevel="0" collapsed="false">
      <c r="A35" s="0" t="n">
        <v>34</v>
      </c>
      <c r="B35" s="3" t="str">
        <f aca="false">table_qual!B35</f>
        <v>Y39BAC_FNS_EXC_CLF</v>
      </c>
      <c r="C35" s="12" t="n">
        <f aca="false">table_qual!L35</f>
        <v>0.579393839644189</v>
      </c>
      <c r="D35" s="12" t="n">
        <f aca="false">table_qual!C35</f>
        <v>5.954</v>
      </c>
      <c r="E35" s="12" t="n">
        <f aca="false">table_qual!D35</f>
        <v>4.535</v>
      </c>
      <c r="F35" s="12" t="n">
        <f aca="false">table_qual!E35</f>
        <v>6.65571428571429</v>
      </c>
      <c r="G35" s="12" t="str">
        <f aca="false">table_qual!N35</f>
        <v>1</v>
      </c>
      <c r="H35" s="12" t="str">
        <f aca="false">table_qual!O35</f>
        <v>1</v>
      </c>
      <c r="I35" s="12" t="str">
        <f aca="false">table_qual!P35</f>
        <v>1</v>
      </c>
      <c r="J35" s="0" t="str">
        <f aca="false">IF(C35&lt;0.01,"**",IF(C35&lt;0.05,"*","NS"))</f>
        <v>NS</v>
      </c>
      <c r="K35" s="0"/>
      <c r="L35" s="0"/>
    </row>
    <row r="36" customFormat="false" ht="12.8" hidden="false" customHeight="false" outlineLevel="0" collapsed="false">
      <c r="A36" s="0" t="n">
        <v>35</v>
      </c>
      <c r="B36" s="3" t="str">
        <f aca="false">table_qual!B36</f>
        <v>Y40BAC_FNS_EXC_CLS</v>
      </c>
      <c r="C36" s="12" t="n">
        <f aca="false">table_qual!L36</f>
        <v>0.0617945472207092</v>
      </c>
      <c r="D36" s="12" t="n">
        <f aca="false">table_qual!C36</f>
        <v>7.75</v>
      </c>
      <c r="E36" s="12" t="e">
        <f aca="false">table_qual!D36</f>
        <v>#N/A</v>
      </c>
      <c r="F36" s="12" t="n">
        <f aca="false">table_qual!E36</f>
        <v>7.66285714285714</v>
      </c>
      <c r="G36" s="12" t="str">
        <f aca="false">table_qual!N36</f>
        <v>1</v>
      </c>
      <c r="H36" s="12" t="e">
        <f aca="false">table_qual!O36</f>
        <v>#N/A</v>
      </c>
      <c r="I36" s="12" t="str">
        <f aca="false">table_qual!P36</f>
        <v>1</v>
      </c>
      <c r="J36" s="0" t="str">
        <f aca="false">IF(C36&lt;0.01,"**",IF(C36&lt;0.05,"*","NS"))</f>
        <v>NS</v>
      </c>
      <c r="K36" s="0"/>
      <c r="L36" s="0"/>
    </row>
    <row r="37" customFormat="false" ht="12.8" hidden="false" customHeight="false" outlineLevel="0" collapsed="false">
      <c r="A37" s="0" t="n">
        <v>36</v>
      </c>
      <c r="B37" s="3" t="str">
        <f aca="false">table_qual!B37</f>
        <v>Y41BAC_FNS_EXC_TAB</v>
      </c>
      <c r="C37" s="12" t="n">
        <f aca="false">table_qual!L37</f>
        <v>0.322852361128715</v>
      </c>
      <c r="D37" s="12" t="n">
        <f aca="false">table_qual!C37</f>
        <v>8.058</v>
      </c>
      <c r="E37" s="12" t="n">
        <f aca="false">table_qual!D37</f>
        <v>8.20833333333333</v>
      </c>
      <c r="F37" s="12" t="n">
        <f aca="false">table_qual!E37</f>
        <v>7.39571428571429</v>
      </c>
      <c r="G37" s="12" t="str">
        <f aca="false">table_qual!N37</f>
        <v>1</v>
      </c>
      <c r="H37" s="12" t="str">
        <f aca="false">table_qual!O37</f>
        <v>1</v>
      </c>
      <c r="I37" s="12" t="str">
        <f aca="false">table_qual!P37</f>
        <v>1</v>
      </c>
      <c r="J37" s="0" t="str">
        <f aca="false">IF(C37&lt;0.01,"**",IF(C37&lt;0.05,"*","NS"))</f>
        <v>NS</v>
      </c>
      <c r="K37" s="0"/>
      <c r="L37" s="0"/>
    </row>
    <row r="38" customFormat="false" ht="12.8" hidden="false" customHeight="false" outlineLevel="0" collapsed="false">
      <c r="A38" s="0" t="n">
        <v>37</v>
      </c>
      <c r="B38" s="3" t="str">
        <f aca="false">table_qual!B38</f>
        <v>Y42MOR_VHI_DUO</v>
      </c>
      <c r="C38" s="12" t="n">
        <f aca="false">table_qual!L38</f>
        <v>0.000174696567879207</v>
      </c>
      <c r="D38" s="12" t="n">
        <f aca="false">table_qual!C38</f>
        <v>1119.54611111111</v>
      </c>
      <c r="E38" s="12" t="n">
        <f aca="false">table_qual!D38</f>
        <v>1503.5</v>
      </c>
      <c r="F38" s="12" t="n">
        <f aca="false">table_qual!E38</f>
        <v>1136.84133333333</v>
      </c>
      <c r="G38" s="12" t="str">
        <f aca="false">table_qual!N38</f>
        <v>1</v>
      </c>
      <c r="H38" s="12" t="str">
        <f aca="false">table_qual!O38</f>
        <v>12</v>
      </c>
      <c r="I38" s="12" t="str">
        <f aca="false">table_qual!P38</f>
        <v>2</v>
      </c>
      <c r="J38" s="0" t="str">
        <f aca="false">IF(C38&lt;0.01,"**",IF(C38&lt;0.05,"*","NS"))</f>
        <v>**</v>
      </c>
      <c r="K38" s="0"/>
      <c r="L38" s="0"/>
    </row>
    <row r="39" customFormat="false" ht="12.8" hidden="false" customHeight="false" outlineLevel="0" collapsed="false">
      <c r="A39" s="0" t="n">
        <v>38</v>
      </c>
      <c r="B39" s="3" t="str">
        <f aca="false">table_qual!B39</f>
        <v>Y43MOR_VHI_JEJ</v>
      </c>
      <c r="C39" s="12" t="n">
        <f aca="false">table_qual!L39</f>
        <v>0.224056473479542</v>
      </c>
      <c r="D39" s="12" t="n">
        <f aca="false">table_qual!C39</f>
        <v>938.150714285714</v>
      </c>
      <c r="E39" s="12" t="n">
        <f aca="false">table_qual!D39</f>
        <v>1005.17647058824</v>
      </c>
      <c r="F39" s="12" t="n">
        <f aca="false">table_qual!E39</f>
        <v>1519.08217391304</v>
      </c>
      <c r="G39" s="12" t="str">
        <f aca="false">table_qual!N39</f>
        <v>1</v>
      </c>
      <c r="H39" s="12" t="str">
        <f aca="false">table_qual!O39</f>
        <v>1</v>
      </c>
      <c r="I39" s="12" t="str">
        <f aca="false">table_qual!P39</f>
        <v>1</v>
      </c>
      <c r="J39" s="0" t="str">
        <f aca="false">IF(C39&lt;0.01,"**",IF(C39&lt;0.05,"*","NS"))</f>
        <v>NS</v>
      </c>
      <c r="K39" s="0"/>
      <c r="L39" s="0"/>
    </row>
    <row r="40" customFormat="false" ht="12.8" hidden="false" customHeight="false" outlineLevel="0" collapsed="false">
      <c r="A40" s="0" t="n">
        <v>39</v>
      </c>
      <c r="B40" s="3" t="str">
        <f aca="false">table_qual!B40</f>
        <v>Y44MOR_VHI_ILL</v>
      </c>
      <c r="C40" s="12" t="n">
        <f aca="false">table_qual!L40</f>
        <v>0.00659553496465975</v>
      </c>
      <c r="D40" s="12" t="n">
        <f aca="false">table_qual!C40</f>
        <v>600.025</v>
      </c>
      <c r="E40" s="12" t="n">
        <f aca="false">table_qual!D40</f>
        <v>612.076923076923</v>
      </c>
      <c r="F40" s="12" t="n">
        <f aca="false">table_qual!E40</f>
        <v>845.535333333333</v>
      </c>
      <c r="G40" s="12" t="str">
        <f aca="false">table_qual!N40</f>
        <v>1</v>
      </c>
      <c r="H40" s="12" t="str">
        <f aca="false">table_qual!O40</f>
        <v>12</v>
      </c>
      <c r="I40" s="12" t="str">
        <f aca="false">table_qual!P40</f>
        <v>2</v>
      </c>
      <c r="J40" s="0" t="str">
        <f aca="false">IF(C40&lt;0.01,"**",IF(C40&lt;0.05,"*","NS"))</f>
        <v>**</v>
      </c>
      <c r="K40" s="0"/>
      <c r="L40" s="0"/>
    </row>
    <row r="41" customFormat="false" ht="12.8" hidden="false" customHeight="false" outlineLevel="0" collapsed="false">
      <c r="A41" s="0" t="n">
        <v>40</v>
      </c>
      <c r="B41" s="3" t="str">
        <f aca="false">table_qual!B41</f>
        <v>Y48MOR_CRD_DUO</v>
      </c>
      <c r="C41" s="12" t="n">
        <f aca="false">table_qual!L41</f>
        <v>0.248783125858446</v>
      </c>
      <c r="D41" s="12" t="n">
        <f aca="false">table_qual!C41</f>
        <v>214.471333333333</v>
      </c>
      <c r="E41" s="12" t="n">
        <f aca="false">table_qual!D41</f>
        <v>180.5</v>
      </c>
      <c r="F41" s="12" t="n">
        <f aca="false">table_qual!E41</f>
        <v>210.649615384615</v>
      </c>
      <c r="G41" s="12" t="str">
        <f aca="false">table_qual!N41</f>
        <v>1</v>
      </c>
      <c r="H41" s="12" t="str">
        <f aca="false">table_qual!O41</f>
        <v>1</v>
      </c>
      <c r="I41" s="12" t="str">
        <f aca="false">table_qual!P41</f>
        <v>1</v>
      </c>
      <c r="J41" s="0" t="str">
        <f aca="false">IF(C41&lt;0.01,"**",IF(C41&lt;0.05,"*","NS"))</f>
        <v>NS</v>
      </c>
      <c r="K41" s="0"/>
      <c r="L41" s="0"/>
    </row>
    <row r="42" customFormat="false" ht="12.8" hidden="false" customHeight="false" outlineLevel="0" collapsed="false">
      <c r="A42" s="0" t="n">
        <v>41</v>
      </c>
      <c r="B42" s="3" t="str">
        <f aca="false">table_qual!B42</f>
        <v>Y49MOR_CRD_JEJ</v>
      </c>
      <c r="C42" s="12" t="n">
        <f aca="false">table_qual!L42</f>
        <v>0.0357167887218986</v>
      </c>
      <c r="D42" s="12" t="n">
        <f aca="false">table_qual!C42</f>
        <v>196.494615384615</v>
      </c>
      <c r="E42" s="12" t="n">
        <f aca="false">table_qual!D42</f>
        <v>119.705882352941</v>
      </c>
      <c r="F42" s="12" t="n">
        <f aca="false">table_qual!E42</f>
        <v>233.807368421053</v>
      </c>
      <c r="G42" s="12" t="str">
        <f aca="false">table_qual!N42</f>
        <v>2</v>
      </c>
      <c r="H42" s="12" t="str">
        <f aca="false">table_qual!O42</f>
        <v>12</v>
      </c>
      <c r="I42" s="12" t="str">
        <f aca="false">table_qual!P42</f>
        <v>1</v>
      </c>
      <c r="J42" s="0" t="str">
        <f aca="false">IF(C42&lt;0.01,"**",IF(C42&lt;0.05,"*","NS"))</f>
        <v>*</v>
      </c>
      <c r="K42" s="0"/>
      <c r="L42" s="0"/>
    </row>
    <row r="43" customFormat="false" ht="12.8" hidden="false" customHeight="false" outlineLevel="0" collapsed="false">
      <c r="A43" s="0" t="n">
        <v>42</v>
      </c>
      <c r="B43" s="3" t="str">
        <f aca="false">table_qual!B43</f>
        <v>Y50MOR_CRD_ILL</v>
      </c>
      <c r="C43" s="12" t="n">
        <f aca="false">table_qual!L43</f>
        <v>0.00209532356512564</v>
      </c>
      <c r="D43" s="12" t="n">
        <f aca="false">table_qual!C43</f>
        <v>159.2125</v>
      </c>
      <c r="E43" s="12" t="n">
        <f aca="false">table_qual!D43</f>
        <v>111</v>
      </c>
      <c r="F43" s="12" t="n">
        <f aca="false">table_qual!E43</f>
        <v>150.406666666667</v>
      </c>
      <c r="G43" s="12" t="str">
        <f aca="false">table_qual!N43</f>
        <v>2</v>
      </c>
      <c r="H43" s="12" t="str">
        <f aca="false">table_qual!O43</f>
        <v>12</v>
      </c>
      <c r="I43" s="12" t="str">
        <f aca="false">table_qual!P43</f>
        <v>1</v>
      </c>
      <c r="J43" s="0" t="str">
        <f aca="false">IF(C43&lt;0.01,"**",IF(C43&lt;0.05,"*","NS"))</f>
        <v>**</v>
      </c>
      <c r="K43" s="0"/>
      <c r="L43" s="0"/>
    </row>
    <row r="44" customFormat="false" ht="12.8" hidden="false" customHeight="false" outlineLevel="0" collapsed="false">
      <c r="A44" s="0" t="n">
        <v>43</v>
      </c>
      <c r="B44" s="3" t="str">
        <f aca="false">table_qual!B44</f>
        <v>Y51MOR_VHI_CRD_DUO</v>
      </c>
      <c r="C44" s="12" t="n">
        <f aca="false">table_qual!L44</f>
        <v>0.0305056852848415</v>
      </c>
      <c r="D44" s="12" t="n">
        <f aca="false">table_qual!C44</f>
        <v>6.5410631001486</v>
      </c>
      <c r="E44" s="12" t="n">
        <f aca="false">table_qual!D44</f>
        <v>9.09291500022659</v>
      </c>
      <c r="F44" s="12" t="n">
        <f aca="false">table_qual!E44</f>
        <v>6.91903169385098</v>
      </c>
      <c r="G44" s="12" t="str">
        <f aca="false">table_qual!N44</f>
        <v>1</v>
      </c>
      <c r="H44" s="12" t="str">
        <f aca="false">table_qual!O44</f>
        <v>12</v>
      </c>
      <c r="I44" s="12" t="str">
        <f aca="false">table_qual!P44</f>
        <v>2</v>
      </c>
      <c r="J44" s="0" t="str">
        <f aca="false">IF(C44&lt;0.01,"**",IF(C44&lt;0.05,"*","NS"))</f>
        <v>*</v>
      </c>
      <c r="K44" s="0"/>
      <c r="L44" s="0"/>
    </row>
    <row r="45" customFormat="false" ht="12.8" hidden="false" customHeight="false" outlineLevel="0" collapsed="false">
      <c r="A45" s="0" t="n">
        <v>44</v>
      </c>
      <c r="B45" s="3" t="str">
        <f aca="false">table_qual!B45</f>
        <v>Y53MOR_VHI_CRD_ILL</v>
      </c>
      <c r="C45" s="12" t="n">
        <f aca="false">table_qual!L45</f>
        <v>0.0227965757957792</v>
      </c>
      <c r="D45" s="12" t="n">
        <f aca="false">table_qual!C45</f>
        <v>4.48459905086398</v>
      </c>
      <c r="E45" s="12" t="n">
        <f aca="false">table_qual!D45</f>
        <v>5.73499494241955</v>
      </c>
      <c r="F45" s="12" t="n">
        <f aca="false">table_qual!E45</f>
        <v>6.11526377376277</v>
      </c>
      <c r="G45" s="12" t="str">
        <f aca="false">table_qual!N45</f>
        <v>1</v>
      </c>
      <c r="H45" s="12" t="str">
        <f aca="false">table_qual!O45</f>
        <v>12</v>
      </c>
      <c r="I45" s="12" t="str">
        <f aca="false">table_qual!P45</f>
        <v>2</v>
      </c>
      <c r="J45" s="0" t="str">
        <f aca="false">IF(C45&lt;0.01,"**",IF(C45&lt;0.05,"*","NS"))</f>
        <v>*</v>
      </c>
      <c r="K45" s="0"/>
      <c r="L45" s="0"/>
    </row>
    <row r="46" customFormat="false" ht="12.8" hidden="false" customHeight="false" outlineLevel="0" collapsed="false">
      <c r="A46" s="0" t="n">
        <v>45</v>
      </c>
      <c r="B46" s="3" t="str">
        <f aca="false">table_qual!B46</f>
        <v>Y55CRC_BRS</v>
      </c>
      <c r="C46" s="12" t="n">
        <f aca="false">table_qual!L46</f>
        <v>0.0282437104778895</v>
      </c>
      <c r="D46" s="12" t="n">
        <f aca="false">table_qual!C46</f>
        <v>24.7564876385337</v>
      </c>
      <c r="E46" s="12" t="n">
        <f aca="false">table_qual!D46</f>
        <v>22.3833333333333</v>
      </c>
      <c r="F46" s="12" t="n">
        <f aca="false">table_qual!E46</f>
        <v>25.0811494961958</v>
      </c>
      <c r="G46" s="12" t="str">
        <f aca="false">table_qual!N46</f>
        <v>1</v>
      </c>
      <c r="H46" s="12" t="str">
        <f aca="false">table_qual!O46</f>
        <v>12</v>
      </c>
      <c r="I46" s="12" t="str">
        <f aca="false">table_qual!P46</f>
        <v>2</v>
      </c>
      <c r="J46" s="0" t="str">
        <f aca="false">IF(C46&lt;0.01,"**",IF(C46&lt;0.05,"*","NS"))</f>
        <v>*</v>
      </c>
      <c r="K46" s="0"/>
      <c r="L46" s="0"/>
    </row>
    <row r="47" customFormat="false" ht="12.8" hidden="false" customHeight="false" outlineLevel="0" collapsed="false">
      <c r="A47" s="0" t="n">
        <v>46</v>
      </c>
      <c r="B47" s="3" t="str">
        <f aca="false">table_qual!B47</f>
        <v>Y57CRC_FPD</v>
      </c>
      <c r="C47" s="12" t="n">
        <f aca="false">table_qual!L47</f>
        <v>0.099837800224837</v>
      </c>
      <c r="D47" s="12" t="n">
        <f aca="false">table_qual!C47</f>
        <v>6.07953964194373</v>
      </c>
      <c r="E47" s="12" t="n">
        <f aca="false">table_qual!D47</f>
        <v>9.8</v>
      </c>
      <c r="F47" s="12" t="n">
        <f aca="false">table_qual!E47</f>
        <v>0.849681266707793</v>
      </c>
      <c r="G47" s="12" t="str">
        <f aca="false">table_qual!N47</f>
        <v>1</v>
      </c>
      <c r="H47" s="12" t="str">
        <f aca="false">table_qual!O47</f>
        <v>1</v>
      </c>
      <c r="I47" s="12" t="str">
        <f aca="false">table_qual!P47</f>
        <v>1</v>
      </c>
      <c r="J47" s="0" t="str">
        <f aca="false">IF(C47&lt;0.01,"**",IF(C47&lt;0.05,"*","NS"))</f>
        <v>NS</v>
      </c>
      <c r="K47" s="0"/>
      <c r="L47" s="0"/>
    </row>
    <row r="48" customFormat="false" ht="12.8" hidden="false" customHeight="false" outlineLevel="0" collapsed="false">
      <c r="A48" s="0" t="n">
        <v>47</v>
      </c>
      <c r="B48" s="3" t="str">
        <f aca="false">table_qual!B48</f>
        <v>Y58IMN_IGA</v>
      </c>
      <c r="C48" s="12" t="n">
        <f aca="false">table_qual!L48</f>
        <v>0.288355798807553</v>
      </c>
      <c r="D48" s="12" t="n">
        <f aca="false">table_qual!C48</f>
        <v>0.30809</v>
      </c>
      <c r="E48" s="12" t="n">
        <f aca="false">table_qual!D48</f>
        <v>0.007795</v>
      </c>
      <c r="F48" s="12" t="n">
        <f aca="false">table_qual!E48</f>
        <v>0.502</v>
      </c>
      <c r="G48" s="12" t="str">
        <f aca="false">table_qual!N48</f>
        <v>1</v>
      </c>
      <c r="H48" s="12" t="str">
        <f aca="false">table_qual!O48</f>
        <v>1</v>
      </c>
      <c r="I48" s="12" t="str">
        <f aca="false">table_qual!P48</f>
        <v>1</v>
      </c>
      <c r="J48" s="0" t="str">
        <f aca="false">IF(C48&lt;0.01,"**",IF(C48&lt;0.05,"*","NS"))</f>
        <v>NS</v>
      </c>
      <c r="K48" s="0"/>
      <c r="L48" s="0"/>
    </row>
    <row r="49" customFormat="false" ht="12.8" hidden="false" customHeight="false" outlineLevel="0" collapsed="false">
      <c r="A49" s="0" t="n">
        <v>48</v>
      </c>
      <c r="B49" s="3" t="str">
        <f aca="false">table_qual!B49</f>
        <v>Y59IMN_IGM</v>
      </c>
      <c r="C49" s="12" t="n">
        <f aca="false">table_qual!L49</f>
        <v>0.135502860424691</v>
      </c>
      <c r="D49" s="12" t="n">
        <f aca="false">table_qual!C49</f>
        <v>0.649</v>
      </c>
      <c r="E49" s="12" t="e">
        <f aca="false">table_qual!D49</f>
        <v>#N/A</v>
      </c>
      <c r="F49" s="12" t="n">
        <f aca="false">table_qual!E49</f>
        <v>0.656333333333333</v>
      </c>
      <c r="G49" s="12" t="str">
        <f aca="false">table_qual!N49</f>
        <v>1</v>
      </c>
      <c r="H49" s="12" t="e">
        <f aca="false">table_qual!O49</f>
        <v>#N/A</v>
      </c>
      <c r="I49" s="12" t="str">
        <f aca="false">table_qual!P49</f>
        <v>1</v>
      </c>
      <c r="J49" s="0" t="str">
        <f aca="false">IF(C49&lt;0.01,"**",IF(C49&lt;0.05,"*","NS"))</f>
        <v>NS</v>
      </c>
      <c r="K49" s="0"/>
      <c r="L49" s="0"/>
    </row>
    <row r="50" customFormat="false" ht="12.8" hidden="false" customHeight="false" outlineLevel="0" collapsed="false">
      <c r="A50" s="0" t="n">
        <v>49</v>
      </c>
      <c r="B50" s="3" t="str">
        <f aca="false">table_qual!B50</f>
        <v>Y66PH_ILE</v>
      </c>
      <c r="C50" s="12" t="n">
        <f aca="false">table_qual!L50</f>
        <v>0.0452735614536953</v>
      </c>
      <c r="D50" s="12" t="n">
        <f aca="false">table_qual!C50</f>
        <v>6.25</v>
      </c>
      <c r="E50" s="12" t="n">
        <f aca="false">table_qual!D50</f>
        <v>6.4575</v>
      </c>
      <c r="F50" s="12" t="e">
        <f aca="false">table_qual!E50</f>
        <v>#N/A</v>
      </c>
      <c r="G50" s="12" t="str">
        <f aca="false">table_qual!N50</f>
        <v>1</v>
      </c>
      <c r="H50" s="12" t="str">
        <f aca="false">table_qual!O50</f>
        <v>1</v>
      </c>
      <c r="I50" s="12" t="e">
        <f aca="false">table_qual!P50</f>
        <v>#N/A</v>
      </c>
      <c r="J50" s="0" t="str">
        <f aca="false">IF(C50&lt;0.01,"**",IF(C50&lt;0.05,"*","NS"))</f>
        <v>*</v>
      </c>
      <c r="K50" s="0"/>
      <c r="L50" s="0"/>
    </row>
    <row r="51" customFormat="false" ht="12.8" hidden="false" customHeight="false" outlineLevel="0" collapsed="false">
      <c r="A51" s="0" t="n">
        <v>50</v>
      </c>
      <c r="B51" s="3" t="str">
        <f aca="false">table_qual!B51</f>
        <v>Y67PH_CAE</v>
      </c>
      <c r="C51" s="12" t="n">
        <f aca="false">table_qual!L51</f>
        <v>0.0141834936113919</v>
      </c>
      <c r="D51" s="12" t="n">
        <f aca="false">table_qual!C51</f>
        <v>6.3</v>
      </c>
      <c r="E51" s="12" t="n">
        <f aca="false">table_qual!D51</f>
        <v>6.0625</v>
      </c>
      <c r="F51" s="12" t="e">
        <f aca="false">table_qual!E51</f>
        <v>#N/A</v>
      </c>
      <c r="G51" s="12" t="str">
        <f aca="false">table_qual!N51</f>
        <v>2</v>
      </c>
      <c r="H51" s="12" t="str">
        <f aca="false">table_qual!O51</f>
        <v>1</v>
      </c>
      <c r="I51" s="12" t="e">
        <f aca="false">table_qual!P51</f>
        <v>#N/A</v>
      </c>
      <c r="J51" s="0" t="str">
        <f aca="false">IF(C51&lt;0.01,"**",IF(C51&lt;0.05,"*","NS"))</f>
        <v>*</v>
      </c>
      <c r="K51" s="0"/>
      <c r="L51" s="0"/>
    </row>
    <row r="52" customFormat="false" ht="12.8" hidden="false" customHeight="false" outlineLevel="0" collapsed="false">
      <c r="A52" s="0" t="n">
        <v>51</v>
      </c>
      <c r="B52" s="3" t="str">
        <f aca="false">table_qual!B52</f>
        <v>Y68HI_STG</v>
      </c>
      <c r="C52" s="12" t="n">
        <f aca="false">table_qual!L52</f>
        <v>0.000359479220205637</v>
      </c>
      <c r="D52" s="12" t="n">
        <f aca="false">table_qual!C52</f>
        <v>1.825</v>
      </c>
      <c r="E52" s="12" t="e">
        <f aca="false">table_qual!D52</f>
        <v>#N/A</v>
      </c>
      <c r="F52" s="12" t="n">
        <f aca="false">table_qual!E52</f>
        <v>2.57428571428571</v>
      </c>
      <c r="G52" s="12" t="str">
        <f aca="false">table_qual!N52</f>
        <v>1</v>
      </c>
      <c r="H52" s="12" t="e">
        <f aca="false">table_qual!O52</f>
        <v>#N/A</v>
      </c>
      <c r="I52" s="12" t="str">
        <f aca="false">table_qual!P52</f>
        <v>2</v>
      </c>
      <c r="J52" s="0" t="str">
        <f aca="false">IF(C52&lt;0.01,"**",IF(C52&lt;0.05,"*","NS"))</f>
        <v>**</v>
      </c>
      <c r="K52" s="0"/>
      <c r="L52" s="0"/>
    </row>
    <row r="53" customFormat="false" ht="12.8" hidden="false" customHeight="false" outlineLevel="0" collapsed="false">
      <c r="A53" s="0" t="n">
        <v>52</v>
      </c>
      <c r="B53" s="3" t="str">
        <f aca="false">table_qual!B53</f>
        <v>Y69ANA_STG</v>
      </c>
      <c r="C53" s="12" t="n">
        <f aca="false">table_qual!L53</f>
        <v>0.00851120848764402</v>
      </c>
      <c r="D53" s="12" t="n">
        <f aca="false">table_qual!C53</f>
        <v>30.15</v>
      </c>
      <c r="E53" s="12" t="e">
        <f aca="false">table_qual!D53</f>
        <v>#N/A</v>
      </c>
      <c r="F53" s="12" t="n">
        <f aca="false">table_qual!E53</f>
        <v>35.5142857142857</v>
      </c>
      <c r="G53" s="12" t="str">
        <f aca="false">table_qual!N53</f>
        <v>1</v>
      </c>
      <c r="H53" s="12" t="e">
        <f aca="false">table_qual!O53</f>
        <v>#N/A</v>
      </c>
      <c r="I53" s="12" t="str">
        <f aca="false">table_qual!P53</f>
        <v>2</v>
      </c>
      <c r="J53" s="0" t="str">
        <f aca="false">IF(C53&lt;0.01,"**",IF(C53&lt;0.05,"*","NS"))</f>
        <v>**</v>
      </c>
      <c r="K53" s="0"/>
      <c r="L53" s="0"/>
    </row>
    <row r="54" customFormat="false" ht="12.8" hidden="false" customHeight="false" outlineLevel="0" collapsed="false">
      <c r="A54" s="0" t="n">
        <v>53</v>
      </c>
      <c r="B54" s="3" t="str">
        <f aca="false">table_qual!B54</f>
        <v>Y70HI_FNS</v>
      </c>
      <c r="C54" s="12" t="n">
        <f aca="false">table_qual!L54</f>
        <v>0.0156052007593763</v>
      </c>
      <c r="D54" s="12" t="n">
        <f aca="false">table_qual!C54</f>
        <v>5.09</v>
      </c>
      <c r="E54" s="12" t="e">
        <f aca="false">table_qual!D54</f>
        <v>#N/A</v>
      </c>
      <c r="F54" s="12" t="n">
        <f aca="false">table_qual!E54</f>
        <v>5.74</v>
      </c>
      <c r="G54" s="12" t="str">
        <f aca="false">table_qual!N54</f>
        <v>1</v>
      </c>
      <c r="H54" s="12" t="e">
        <f aca="false">table_qual!O54</f>
        <v>#N/A</v>
      </c>
      <c r="I54" s="12" t="str">
        <f aca="false">table_qual!P54</f>
        <v>2</v>
      </c>
      <c r="J54" s="0" t="str">
        <f aca="false">IF(C54&lt;0.01,"**",IF(C54&lt;0.05,"*","NS"))</f>
        <v>*</v>
      </c>
      <c r="K54" s="0"/>
      <c r="L54" s="0"/>
    </row>
    <row r="55" customFormat="false" ht="12.8" hidden="false" customHeight="false" outlineLevel="0" collapsed="false">
      <c r="A55" s="0" t="n">
        <v>54</v>
      </c>
      <c r="B55" s="3" t="str">
        <f aca="false">table_qual!B55</f>
        <v>Y71ANA_FNS</v>
      </c>
      <c r="C55" s="12" t="n">
        <f aca="false">table_qual!L55</f>
        <v>0.0167336790879371</v>
      </c>
      <c r="D55" s="12" t="n">
        <f aca="false">table_qual!C55</f>
        <v>33.3</v>
      </c>
      <c r="E55" s="12" t="e">
        <f aca="false">table_qual!D55</f>
        <v>#N/A</v>
      </c>
      <c r="F55" s="12" t="n">
        <f aca="false">table_qual!E55</f>
        <v>38.4785714285714</v>
      </c>
      <c r="G55" s="12" t="str">
        <f aca="false">table_qual!N55</f>
        <v>1</v>
      </c>
      <c r="H55" s="12" t="e">
        <f aca="false">table_qual!O55</f>
        <v>#N/A</v>
      </c>
      <c r="I55" s="12" t="str">
        <f aca="false">table_qual!P55</f>
        <v>2</v>
      </c>
      <c r="J55" s="0" t="str">
        <f aca="false">IF(C55&lt;0.01,"**",IF(C55&lt;0.05,"*","NS"))</f>
        <v>*</v>
      </c>
      <c r="K55" s="0"/>
      <c r="L55" s="0"/>
    </row>
    <row r="56" customFormat="false" ht="12.8" hidden="false" customHeight="false" outlineLevel="0" collapsed="false">
      <c r="A56" s="0" t="n">
        <v>55</v>
      </c>
      <c r="B56" s="3" t="str">
        <f aca="false">table_qual!B56</f>
        <v>Y72BIX_STG</v>
      </c>
      <c r="C56" s="12" t="n">
        <f aca="false">table_qual!L56</f>
        <v>0.0117669810896029</v>
      </c>
      <c r="D56" s="12" t="n">
        <f aca="false">table_qual!C56</f>
        <v>2.4875</v>
      </c>
      <c r="E56" s="12" t="e">
        <f aca="false">table_qual!D56</f>
        <v>#N/A</v>
      </c>
      <c r="F56" s="12" t="n">
        <f aca="false">table_qual!E56</f>
        <v>2.63</v>
      </c>
      <c r="G56" s="12" t="str">
        <f aca="false">table_qual!N56</f>
        <v>1</v>
      </c>
      <c r="H56" s="12" t="e">
        <f aca="false">table_qual!O56</f>
        <v>#N/A</v>
      </c>
      <c r="I56" s="12" t="str">
        <f aca="false">table_qual!P56</f>
        <v>2</v>
      </c>
      <c r="J56" s="0" t="str">
        <f aca="false">IF(C56&lt;0.01,"**",IF(C56&lt;0.05,"*","NS"))</f>
        <v>*</v>
      </c>
      <c r="K56" s="0"/>
      <c r="L56" s="0"/>
    </row>
    <row r="57" customFormat="false" ht="12.8" hidden="false" customHeight="false" outlineLevel="0" collapsed="false">
      <c r="A57" s="0" t="n">
        <v>56</v>
      </c>
      <c r="B57" s="3" t="str">
        <f aca="false">table_qual!B57</f>
        <v>Y73SIX_STG</v>
      </c>
      <c r="C57" s="12" t="n">
        <f aca="false">table_qual!L57</f>
        <v>0.0048098955626831</v>
      </c>
      <c r="D57" s="12" t="n">
        <f aca="false">table_qual!C57</f>
        <v>0.9375</v>
      </c>
      <c r="E57" s="12" t="e">
        <f aca="false">table_qual!D57</f>
        <v>#N/A</v>
      </c>
      <c r="F57" s="12" t="n">
        <f aca="false">table_qual!E57</f>
        <v>1.00714285714286</v>
      </c>
      <c r="G57" s="12" t="str">
        <f aca="false">table_qual!N57</f>
        <v>1</v>
      </c>
      <c r="H57" s="12" t="e">
        <f aca="false">table_qual!O57</f>
        <v>#N/A</v>
      </c>
      <c r="I57" s="12" t="str">
        <f aca="false">table_qual!P57</f>
        <v>2</v>
      </c>
      <c r="J57" s="0" t="str">
        <f aca="false">IF(C57&lt;0.01,"**",IF(C57&lt;0.05,"*","NS"))</f>
        <v>**</v>
      </c>
      <c r="K57" s="0"/>
      <c r="L57" s="0"/>
    </row>
    <row r="58" customFormat="false" ht="12.8" hidden="false" customHeight="false" outlineLevel="0" collapsed="false">
      <c r="A58" s="0" t="n">
        <v>57</v>
      </c>
      <c r="B58" s="3" t="str">
        <f aca="false">table_qual!B58</f>
        <v>Y74TIX_STG</v>
      </c>
      <c r="C58" s="12" t="n">
        <f aca="false">table_qual!L58</f>
        <v>0.0122745489010391</v>
      </c>
      <c r="D58" s="12" t="n">
        <f aca="false">table_qual!C58</f>
        <v>4.7125</v>
      </c>
      <c r="E58" s="12" t="e">
        <f aca="false">table_qual!D58</f>
        <v>#N/A</v>
      </c>
      <c r="F58" s="12" t="n">
        <f aca="false">table_qual!E58</f>
        <v>5.55428571428571</v>
      </c>
      <c r="G58" s="12" t="str">
        <f aca="false">table_qual!N58</f>
        <v>1</v>
      </c>
      <c r="H58" s="12" t="e">
        <f aca="false">table_qual!O58</f>
        <v>#N/A</v>
      </c>
      <c r="I58" s="12" t="str">
        <f aca="false">table_qual!P58</f>
        <v>2</v>
      </c>
      <c r="J58" s="0" t="str">
        <f aca="false">IF(C58&lt;0.01,"**",IF(C58&lt;0.05,"*","NS"))</f>
        <v>*</v>
      </c>
      <c r="K58" s="0"/>
      <c r="L58" s="0"/>
    </row>
    <row r="59" customFormat="false" ht="12.8" hidden="false" customHeight="false" outlineLevel="0" collapsed="false">
      <c r="A59" s="0" t="n">
        <v>58</v>
      </c>
      <c r="B59" s="3" t="str">
        <f aca="false">table_qual!B59</f>
        <v>Y75BIX_FNS</v>
      </c>
      <c r="C59" s="12" t="n">
        <f aca="false">table_qual!L59</f>
        <v>0.0134080693372417</v>
      </c>
      <c r="D59" s="12" t="n">
        <f aca="false">table_qual!C59</f>
        <v>1.575</v>
      </c>
      <c r="E59" s="12" t="e">
        <f aca="false">table_qual!D59</f>
        <v>#N/A</v>
      </c>
      <c r="F59" s="12" t="n">
        <f aca="false">table_qual!E59</f>
        <v>1.83285714285714</v>
      </c>
      <c r="G59" s="12" t="str">
        <f aca="false">table_qual!N59</f>
        <v>1</v>
      </c>
      <c r="H59" s="12" t="e">
        <f aca="false">table_qual!O59</f>
        <v>#N/A</v>
      </c>
      <c r="I59" s="12" t="str">
        <f aca="false">table_qual!P59</f>
        <v>2</v>
      </c>
      <c r="J59" s="0" t="str">
        <f aca="false">IF(C59&lt;0.01,"**",IF(C59&lt;0.05,"*","NS"))</f>
        <v>*</v>
      </c>
      <c r="K59" s="0"/>
      <c r="L59" s="0"/>
    </row>
    <row r="60" customFormat="false" ht="12.8" hidden="false" customHeight="false" outlineLevel="0" collapsed="false">
      <c r="A60" s="0" t="n">
        <v>59</v>
      </c>
      <c r="B60" s="3" t="str">
        <f aca="false">table_qual!B60</f>
        <v>Y76SIX_FNS</v>
      </c>
      <c r="C60" s="12" t="n">
        <f aca="false">table_qual!L60</f>
        <v>0.00629763288282521</v>
      </c>
      <c r="D60" s="12" t="n">
        <f aca="false">table_qual!C60</f>
        <v>1.2575</v>
      </c>
      <c r="E60" s="12" t="e">
        <f aca="false">table_qual!D60</f>
        <v>#N/A</v>
      </c>
      <c r="F60" s="12" t="n">
        <f aca="false">table_qual!E60</f>
        <v>1.32285714285714</v>
      </c>
      <c r="G60" s="12" t="str">
        <f aca="false">table_qual!N60</f>
        <v>1</v>
      </c>
      <c r="H60" s="12" t="e">
        <f aca="false">table_qual!O60</f>
        <v>#N/A</v>
      </c>
      <c r="I60" s="12" t="str">
        <f aca="false">table_qual!P60</f>
        <v>2</v>
      </c>
      <c r="J60" s="0" t="str">
        <f aca="false">IF(C60&lt;0.01,"**",IF(C60&lt;0.05,"*","NS"))</f>
        <v>**</v>
      </c>
      <c r="K60" s="0"/>
      <c r="L60" s="0"/>
    </row>
    <row r="61" customFormat="false" ht="12.8" hidden="false" customHeight="false" outlineLevel="0" collapsed="false">
      <c r="A61" s="0" t="n">
        <v>60</v>
      </c>
      <c r="B61" s="3" t="str">
        <f aca="false">table_qual!B61</f>
        <v>Y77TIX_FNS</v>
      </c>
      <c r="C61" s="12" t="n">
        <f aca="false">table_qual!L61</f>
        <v>0.0157177785601098</v>
      </c>
      <c r="D61" s="12" t="n">
        <f aca="false">table_qual!C61</f>
        <v>5.0725</v>
      </c>
      <c r="E61" s="12" t="e">
        <f aca="false">table_qual!D61</f>
        <v>#N/A</v>
      </c>
      <c r="F61" s="12" t="n">
        <f aca="false">table_qual!E61</f>
        <v>5.37857142857143</v>
      </c>
      <c r="G61" s="12" t="str">
        <f aca="false">table_qual!N61</f>
        <v>1</v>
      </c>
      <c r="H61" s="12" t="e">
        <f aca="false">table_qual!O61</f>
        <v>#N/A</v>
      </c>
      <c r="I61" s="12" t="str">
        <f aca="false">table_qual!P61</f>
        <v>2</v>
      </c>
      <c r="J61" s="0" t="str">
        <f aca="false">IF(C61&lt;0.01,"**",IF(C61&lt;0.05,"*","NS"))</f>
        <v>*</v>
      </c>
      <c r="K61" s="0"/>
      <c r="L61" s="0"/>
    </row>
    <row r="62" customFormat="false" ht="12.8" hidden="false" customHeight="false" outlineLevel="0" collapsed="false">
      <c r="A62" s="0"/>
      <c r="B62" s="3"/>
      <c r="C62" s="12"/>
      <c r="D62" s="12"/>
      <c r="E62" s="12"/>
      <c r="F62" s="12"/>
      <c r="G62" s="12"/>
      <c r="H62" s="12"/>
      <c r="I62" s="12"/>
      <c r="J62" s="0"/>
      <c r="K62" s="0"/>
      <c r="L62" s="0"/>
    </row>
    <row r="63" customFormat="false" ht="12.8" hidden="false" customHeight="false" outlineLevel="0" collapsed="false">
      <c r="A63" s="0"/>
      <c r="B63" s="3"/>
      <c r="C63" s="12"/>
      <c r="D63" s="12"/>
      <c r="E63" s="12"/>
      <c r="F63" s="12"/>
      <c r="G63" s="12"/>
      <c r="H63" s="12"/>
      <c r="I63" s="12"/>
      <c r="J63" s="0"/>
      <c r="K63" s="0"/>
      <c r="L63" s="0"/>
    </row>
    <row r="64" customFormat="false" ht="12.8" hidden="false" customHeight="false" outlineLevel="0" collapsed="false">
      <c r="A64" s="0"/>
      <c r="B64" s="3"/>
      <c r="C64" s="12"/>
      <c r="D64" s="12"/>
      <c r="E64" s="12"/>
      <c r="F64" s="12"/>
      <c r="G64" s="12"/>
      <c r="H64" s="12"/>
      <c r="I64" s="12"/>
      <c r="J64" s="0"/>
      <c r="K64" s="0"/>
      <c r="L64" s="0"/>
    </row>
    <row r="65" customFormat="false" ht="12.8" hidden="false" customHeight="false" outlineLevel="0" collapsed="false">
      <c r="A65" s="0"/>
      <c r="B65" s="3"/>
      <c r="C65" s="12"/>
      <c r="D65" s="12"/>
      <c r="E65" s="12"/>
      <c r="F65" s="12"/>
      <c r="G65" s="12"/>
      <c r="H65" s="12"/>
      <c r="I65" s="12"/>
      <c r="J65" s="0"/>
      <c r="K65" s="0"/>
      <c r="L65" s="0"/>
    </row>
    <row r="66" customFormat="false" ht="12.8" hidden="false" customHeight="false" outlineLevel="0" collapsed="false">
      <c r="A66" s="0"/>
      <c r="B66" s="3"/>
      <c r="C66" s="12"/>
      <c r="D66" s="12"/>
      <c r="E66" s="12"/>
      <c r="F66" s="12"/>
      <c r="G66" s="12"/>
      <c r="H66" s="12"/>
      <c r="I66" s="12"/>
      <c r="J66" s="0"/>
      <c r="K66" s="0"/>
      <c r="L66" s="0"/>
    </row>
    <row r="67" customFormat="false" ht="12.8" hidden="false" customHeight="false" outlineLevel="0" collapsed="false">
      <c r="A67" s="0"/>
      <c r="B67" s="3"/>
      <c r="C67" s="12"/>
      <c r="D67" s="12"/>
      <c r="E67" s="12"/>
      <c r="F67" s="12"/>
      <c r="G67" s="12"/>
      <c r="H67" s="12"/>
      <c r="I67" s="12"/>
      <c r="J67" s="0"/>
      <c r="K67" s="0"/>
      <c r="L67" s="0"/>
    </row>
    <row r="68" customFormat="false" ht="12.8" hidden="false" customHeight="false" outlineLevel="0" collapsed="false">
      <c r="A68" s="0"/>
      <c r="B68" s="3"/>
      <c r="C68" s="12"/>
      <c r="D68" s="12"/>
      <c r="E68" s="12"/>
      <c r="F68" s="12"/>
      <c r="G68" s="12"/>
      <c r="H68" s="12"/>
      <c r="I68" s="12"/>
      <c r="J68" s="0"/>
      <c r="K68" s="0"/>
      <c r="L68" s="0"/>
    </row>
    <row r="69" customFormat="false" ht="12.8" hidden="false" customHeight="false" outlineLevel="0" collapsed="false">
      <c r="A69" s="0"/>
      <c r="B69" s="3"/>
      <c r="C69" s="12"/>
      <c r="D69" s="12"/>
      <c r="E69" s="12"/>
      <c r="F69" s="12"/>
      <c r="G69" s="12"/>
      <c r="H69" s="12"/>
      <c r="I69" s="12"/>
      <c r="J69" s="0"/>
      <c r="K69" s="0"/>
      <c r="L69" s="0"/>
    </row>
    <row r="70" customFormat="false" ht="12.8" hidden="false" customHeight="false" outlineLevel="0" collapsed="false">
      <c r="A70" s="0"/>
      <c r="B70" s="3"/>
      <c r="C70" s="12"/>
      <c r="D70" s="12"/>
      <c r="E70" s="12"/>
      <c r="F70" s="12"/>
      <c r="G70" s="12"/>
      <c r="H70" s="12"/>
      <c r="I70" s="12"/>
      <c r="J70" s="0"/>
      <c r="K70" s="0"/>
      <c r="L70" s="0"/>
    </row>
    <row r="71" customFormat="false" ht="12.8" hidden="false" customHeight="false" outlineLevel="0" collapsed="false">
      <c r="A71" s="0"/>
      <c r="B71" s="3"/>
      <c r="C71" s="12"/>
      <c r="D71" s="12"/>
      <c r="E71" s="12"/>
      <c r="F71" s="12"/>
      <c r="G71" s="12"/>
      <c r="H71" s="12"/>
      <c r="I71" s="12"/>
      <c r="J71" s="0"/>
      <c r="K71" s="0"/>
      <c r="L71" s="0"/>
    </row>
    <row r="72" customFormat="false" ht="12.8" hidden="false" customHeight="false" outlineLevel="0" collapsed="false">
      <c r="A72" s="0"/>
      <c r="B72" s="3"/>
      <c r="C72" s="12"/>
      <c r="D72" s="12"/>
      <c r="E72" s="12"/>
      <c r="F72" s="12"/>
      <c r="G72" s="12"/>
      <c r="H72" s="12"/>
      <c r="I72" s="12"/>
      <c r="J72" s="0"/>
      <c r="K72" s="0"/>
      <c r="L72" s="0"/>
    </row>
    <row r="73" customFormat="false" ht="12.8" hidden="false" customHeight="false" outlineLevel="0" collapsed="false">
      <c r="A73" s="0"/>
      <c r="B73" s="3"/>
      <c r="C73" s="12"/>
      <c r="D73" s="12"/>
      <c r="E73" s="12"/>
      <c r="F73" s="12"/>
      <c r="G73" s="12"/>
      <c r="H73" s="12"/>
      <c r="I73" s="12"/>
      <c r="J73" s="0"/>
      <c r="K73" s="0"/>
      <c r="L73" s="0"/>
    </row>
    <row r="74" customFormat="false" ht="12.8" hidden="false" customHeight="false" outlineLevel="0" collapsed="false">
      <c r="A74" s="0"/>
      <c r="B74" s="3"/>
      <c r="C74" s="12"/>
      <c r="D74" s="12"/>
      <c r="E74" s="12"/>
      <c r="F74" s="12"/>
      <c r="G74" s="12"/>
      <c r="H74" s="12"/>
      <c r="I74" s="12"/>
      <c r="J74" s="0"/>
      <c r="K74" s="0"/>
      <c r="L74" s="0"/>
    </row>
    <row r="75" customFormat="false" ht="12.8" hidden="false" customHeight="false" outlineLevel="0" collapsed="false">
      <c r="A75" s="0"/>
      <c r="B75" s="3"/>
      <c r="C75" s="12"/>
      <c r="D75" s="12"/>
      <c r="E75" s="12"/>
      <c r="F75" s="12"/>
      <c r="G75" s="12"/>
      <c r="H75" s="12"/>
      <c r="I75" s="12"/>
      <c r="J75" s="0"/>
      <c r="K75" s="0"/>
      <c r="L75" s="0"/>
    </row>
    <row r="76" customFormat="false" ht="12.8" hidden="false" customHeight="false" outlineLevel="0" collapsed="false">
      <c r="A76" s="0"/>
      <c r="B76" s="3"/>
      <c r="C76" s="12"/>
      <c r="D76" s="12"/>
      <c r="E76" s="12"/>
      <c r="F76" s="12"/>
      <c r="G76" s="12"/>
      <c r="H76" s="12"/>
      <c r="I76" s="12"/>
      <c r="J76" s="0"/>
      <c r="K76" s="0"/>
      <c r="L76" s="0"/>
    </row>
    <row r="77" customFormat="false" ht="12.8" hidden="false" customHeight="false" outlineLevel="0" collapsed="false">
      <c r="A77" s="0"/>
      <c r="B77" s="3"/>
      <c r="C77" s="12"/>
      <c r="D77" s="12"/>
      <c r="E77" s="12"/>
      <c r="F77" s="12"/>
      <c r="G77" s="12"/>
      <c r="H77" s="12"/>
      <c r="I77" s="12"/>
      <c r="J77" s="0"/>
      <c r="K77" s="0"/>
      <c r="L77" s="0"/>
    </row>
    <row r="78" customFormat="false" ht="12.8" hidden="false" customHeight="false" outlineLevel="0" collapsed="false">
      <c r="A78" s="0"/>
      <c r="B78" s="3"/>
      <c r="C78" s="12"/>
      <c r="D78" s="12"/>
      <c r="E78" s="12"/>
      <c r="F78" s="12"/>
      <c r="G78" s="12"/>
      <c r="H78" s="12"/>
      <c r="I78" s="12"/>
      <c r="J78" s="0"/>
      <c r="K78" s="0"/>
      <c r="L78" s="0"/>
    </row>
    <row r="79" customFormat="false" ht="12.8" hidden="false" customHeight="false" outlineLevel="0" collapsed="false">
      <c r="A79" s="0"/>
      <c r="B79" s="3"/>
      <c r="C79" s="12"/>
      <c r="D79" s="12"/>
      <c r="E79" s="12"/>
      <c r="F79" s="12"/>
      <c r="G79" s="12"/>
      <c r="H79" s="12"/>
      <c r="I79" s="12"/>
      <c r="J79" s="0"/>
      <c r="K79" s="0"/>
      <c r="L79" s="0"/>
    </row>
    <row r="80" customFormat="false" ht="12.8" hidden="false" customHeight="false" outlineLevel="0" collapsed="false">
      <c r="A80" s="0"/>
      <c r="B80" s="3"/>
      <c r="C80" s="12"/>
      <c r="D80" s="12"/>
      <c r="E80" s="12"/>
      <c r="F80" s="12"/>
      <c r="G80" s="12"/>
      <c r="H80" s="12"/>
      <c r="I80" s="12"/>
      <c r="J80" s="0"/>
      <c r="K80" s="0"/>
      <c r="L80" s="0"/>
    </row>
    <row r="81" customFormat="false" ht="12.8" hidden="false" customHeight="false" outlineLevel="0" collapsed="false">
      <c r="A81" s="0"/>
      <c r="B81" s="3"/>
      <c r="C81" s="12"/>
      <c r="D81" s="12"/>
      <c r="E81" s="12"/>
      <c r="F81" s="12"/>
      <c r="G81" s="12"/>
      <c r="H81" s="12"/>
      <c r="I81" s="12"/>
      <c r="J81" s="0"/>
      <c r="K81" s="0"/>
      <c r="L81" s="0"/>
    </row>
    <row r="82" customFormat="false" ht="12.8" hidden="false" customHeight="false" outlineLevel="0" collapsed="false">
      <c r="A82" s="0"/>
      <c r="B82" s="3"/>
      <c r="C82" s="12"/>
      <c r="D82" s="12"/>
      <c r="E82" s="12"/>
      <c r="F82" s="12"/>
      <c r="G82" s="12"/>
      <c r="H82" s="12"/>
      <c r="I82" s="12"/>
      <c r="J82" s="0"/>
      <c r="K82" s="0"/>
      <c r="L82" s="0"/>
    </row>
    <row r="83" customFormat="false" ht="12.8" hidden="false" customHeight="false" outlineLevel="0" collapsed="false">
      <c r="A83" s="0"/>
      <c r="B83" s="3"/>
      <c r="C83" s="12"/>
      <c r="D83" s="12"/>
      <c r="E83" s="12"/>
      <c r="F83" s="12"/>
      <c r="G83" s="12"/>
      <c r="H83" s="12"/>
      <c r="I83" s="12"/>
      <c r="J83" s="0"/>
      <c r="K83" s="0"/>
      <c r="L83" s="0"/>
    </row>
    <row r="84" customFormat="false" ht="12.8" hidden="false" customHeight="false" outlineLevel="0" collapsed="false">
      <c r="A84" s="0"/>
      <c r="B84" s="3"/>
      <c r="C84" s="12"/>
      <c r="D84" s="12"/>
      <c r="E84" s="12"/>
      <c r="F84" s="12"/>
      <c r="G84" s="12"/>
      <c r="H84" s="12"/>
      <c r="I84" s="12"/>
      <c r="J84" s="0"/>
      <c r="K84" s="0"/>
      <c r="L84" s="0"/>
    </row>
    <row r="85" customFormat="false" ht="12.8" hidden="false" customHeight="false" outlineLevel="0" collapsed="false">
      <c r="A85" s="0"/>
      <c r="B85" s="3"/>
      <c r="C85" s="12"/>
      <c r="D85" s="12"/>
      <c r="E85" s="12"/>
      <c r="F85" s="12"/>
      <c r="G85" s="12"/>
      <c r="H85" s="12"/>
      <c r="I85" s="12"/>
      <c r="J85" s="0"/>
      <c r="K85" s="0"/>
      <c r="L85" s="0"/>
    </row>
    <row r="86" customFormat="false" ht="12.8" hidden="false" customHeight="false" outlineLevel="0" collapsed="false">
      <c r="A86" s="0"/>
      <c r="B86" s="3"/>
      <c r="C86" s="12"/>
      <c r="D86" s="12"/>
      <c r="E86" s="12"/>
      <c r="F86" s="12"/>
      <c r="G86" s="12"/>
      <c r="H86" s="12"/>
      <c r="I86" s="12"/>
      <c r="J86" s="0"/>
      <c r="K86" s="0"/>
      <c r="L86" s="0"/>
    </row>
    <row r="87" customFormat="false" ht="12.8" hidden="false" customHeight="false" outlineLevel="0" collapsed="false">
      <c r="A87" s="0"/>
      <c r="B87" s="3"/>
      <c r="C87" s="12"/>
      <c r="D87" s="12"/>
      <c r="E87" s="12"/>
      <c r="F87" s="12"/>
      <c r="G87" s="12"/>
      <c r="H87" s="12"/>
      <c r="I87" s="12"/>
      <c r="J87" s="0"/>
      <c r="K87" s="0"/>
      <c r="L87" s="0"/>
    </row>
    <row r="88" customFormat="false" ht="12.8" hidden="false" customHeight="false" outlineLevel="0" collapsed="false">
      <c r="A88" s="0"/>
      <c r="B88" s="3"/>
      <c r="C88" s="12"/>
      <c r="D88" s="12"/>
      <c r="E88" s="12"/>
      <c r="F88" s="12"/>
      <c r="G88" s="12"/>
      <c r="H88" s="12"/>
      <c r="I88" s="12"/>
      <c r="J88" s="0"/>
      <c r="K88" s="0"/>
      <c r="L88" s="0"/>
    </row>
    <row r="89" customFormat="false" ht="12.8" hidden="false" customHeight="false" outlineLevel="0" collapsed="false">
      <c r="A89" s="0"/>
      <c r="B89" s="3"/>
      <c r="C89" s="12"/>
      <c r="D89" s="12"/>
      <c r="E89" s="12"/>
      <c r="F89" s="12"/>
      <c r="G89" s="12"/>
      <c r="H89" s="12"/>
      <c r="I89" s="12"/>
      <c r="J89" s="0"/>
      <c r="K89" s="0"/>
      <c r="L89" s="0"/>
    </row>
    <row r="90" customFormat="false" ht="12.8" hidden="false" customHeight="false" outlineLevel="0" collapsed="false">
      <c r="A90" s="0"/>
      <c r="B90" s="3"/>
      <c r="C90" s="12"/>
      <c r="D90" s="12"/>
      <c r="E90" s="12"/>
      <c r="F90" s="12"/>
      <c r="G90" s="12"/>
      <c r="H90" s="12"/>
      <c r="I90" s="12"/>
      <c r="J90" s="0"/>
      <c r="K90" s="0"/>
      <c r="L90" s="0"/>
    </row>
    <row r="91" customFormat="false" ht="12.8" hidden="false" customHeight="false" outlineLevel="0" collapsed="false">
      <c r="A91" s="0"/>
      <c r="B91" s="3"/>
      <c r="C91" s="12"/>
      <c r="D91" s="12"/>
      <c r="E91" s="12"/>
      <c r="F91" s="12"/>
      <c r="G91" s="12"/>
      <c r="H91" s="12"/>
      <c r="I91" s="12"/>
      <c r="J91" s="0"/>
      <c r="K91" s="0"/>
      <c r="L91" s="0"/>
    </row>
    <row r="92" customFormat="false" ht="12.8" hidden="false" customHeight="false" outlineLevel="0" collapsed="false">
      <c r="A92" s="0"/>
      <c r="B92" s="3"/>
      <c r="C92" s="12"/>
      <c r="D92" s="12"/>
      <c r="E92" s="12"/>
      <c r="F92" s="12"/>
      <c r="G92" s="12"/>
      <c r="H92" s="12"/>
      <c r="I92" s="12"/>
      <c r="J92" s="0"/>
      <c r="K92" s="0"/>
      <c r="L92" s="0"/>
    </row>
    <row r="93" customFormat="false" ht="12.8" hidden="false" customHeight="false" outlineLevel="0" collapsed="false">
      <c r="A93" s="0"/>
      <c r="B93" s="3"/>
      <c r="C93" s="12"/>
      <c r="D93" s="12"/>
      <c r="E93" s="12"/>
      <c r="F93" s="12"/>
      <c r="G93" s="12"/>
      <c r="H93" s="12"/>
      <c r="I93" s="12"/>
      <c r="J93" s="0"/>
      <c r="K93" s="0"/>
      <c r="L93" s="0"/>
    </row>
    <row r="94" customFormat="false" ht="12.8" hidden="false" customHeight="false" outlineLevel="0" collapsed="false">
      <c r="A94" s="0"/>
      <c r="B94" s="3"/>
      <c r="C94" s="12"/>
      <c r="D94" s="12"/>
      <c r="E94" s="12"/>
      <c r="F94" s="12"/>
      <c r="G94" s="12"/>
      <c r="H94" s="12"/>
      <c r="I94" s="12"/>
      <c r="J94" s="0"/>
      <c r="K94" s="0"/>
      <c r="L94" s="0"/>
    </row>
    <row r="95" customFormat="false" ht="12.8" hidden="false" customHeight="false" outlineLevel="0" collapsed="false">
      <c r="A95" s="0"/>
      <c r="B95" s="3"/>
      <c r="C95" s="12"/>
      <c r="D95" s="12"/>
      <c r="E95" s="12"/>
      <c r="F95" s="12"/>
      <c r="G95" s="12"/>
      <c r="H95" s="12"/>
      <c r="I95" s="12"/>
      <c r="J95" s="0"/>
      <c r="K95" s="0"/>
      <c r="L95" s="0"/>
    </row>
    <row r="96" customFormat="false" ht="12.8" hidden="false" customHeight="false" outlineLevel="0" collapsed="false">
      <c r="A96" s="0"/>
      <c r="B96" s="3"/>
      <c r="C96" s="12"/>
      <c r="D96" s="12"/>
      <c r="E96" s="12"/>
      <c r="F96" s="12"/>
      <c r="G96" s="12"/>
      <c r="H96" s="12"/>
      <c r="I96" s="12"/>
      <c r="J96" s="0"/>
      <c r="K96" s="0"/>
      <c r="L96" s="0"/>
    </row>
    <row r="97" customFormat="false" ht="12.8" hidden="false" customHeight="false" outlineLevel="0" collapsed="false">
      <c r="A97" s="0"/>
      <c r="B97" s="3"/>
      <c r="C97" s="12"/>
      <c r="D97" s="12"/>
      <c r="E97" s="12"/>
      <c r="F97" s="12"/>
      <c r="G97" s="12"/>
      <c r="H97" s="12"/>
      <c r="I97" s="12"/>
      <c r="J97" s="0"/>
      <c r="K97" s="0"/>
      <c r="L97" s="0"/>
    </row>
    <row r="98" customFormat="false" ht="12.8" hidden="false" customHeight="false" outlineLevel="0" collapsed="false">
      <c r="A98" s="0"/>
      <c r="B98" s="3"/>
      <c r="C98" s="12"/>
      <c r="D98" s="12"/>
      <c r="E98" s="12"/>
      <c r="F98" s="12"/>
      <c r="G98" s="12"/>
      <c r="H98" s="12"/>
      <c r="I98" s="12"/>
      <c r="J98" s="0"/>
      <c r="K98" s="0"/>
      <c r="L98" s="0"/>
    </row>
    <row r="99" customFormat="false" ht="12.8" hidden="false" customHeight="false" outlineLevel="0" collapsed="false">
      <c r="A99" s="0"/>
      <c r="B99" s="3"/>
      <c r="C99" s="12"/>
      <c r="D99" s="12"/>
      <c r="E99" s="12"/>
      <c r="F99" s="12"/>
      <c r="G99" s="12"/>
      <c r="H99" s="12"/>
      <c r="I99" s="12"/>
      <c r="J99" s="0"/>
      <c r="K99" s="0"/>
      <c r="L99" s="0"/>
    </row>
    <row r="100" customFormat="false" ht="12.8" hidden="false" customHeight="false" outlineLevel="0" collapsed="false">
      <c r="A100" s="0"/>
      <c r="B100" s="3"/>
      <c r="C100" s="12"/>
      <c r="D100" s="12"/>
      <c r="E100" s="12"/>
      <c r="F100" s="12"/>
      <c r="G100" s="12"/>
      <c r="H100" s="12"/>
      <c r="I100" s="12"/>
      <c r="J100" s="0"/>
      <c r="K100" s="0"/>
      <c r="L100" s="0"/>
    </row>
    <row r="101" customFormat="false" ht="12.8" hidden="false" customHeight="false" outlineLevel="0" collapsed="false">
      <c r="A101" s="0"/>
      <c r="B101" s="3"/>
      <c r="C101" s="12"/>
      <c r="D101" s="12"/>
      <c r="E101" s="12"/>
      <c r="F101" s="12"/>
      <c r="G101" s="12"/>
      <c r="H101" s="12"/>
      <c r="I101" s="12"/>
      <c r="J101" s="0"/>
      <c r="K101" s="0"/>
      <c r="L101" s="0"/>
    </row>
    <row r="102" customFormat="false" ht="12.8" hidden="false" customHeight="false" outlineLevel="0" collapsed="false">
      <c r="A102" s="0"/>
      <c r="B102" s="3"/>
      <c r="C102" s="12"/>
      <c r="D102" s="12"/>
      <c r="E102" s="12"/>
      <c r="F102" s="12"/>
      <c r="G102" s="12"/>
      <c r="H102" s="12"/>
      <c r="I102" s="12"/>
      <c r="J102" s="0"/>
      <c r="K102" s="0"/>
      <c r="L102" s="0"/>
    </row>
    <row r="103" customFormat="false" ht="12.8" hidden="false" customHeight="false" outlineLevel="0" collapsed="false">
      <c r="A103" s="0"/>
      <c r="B103" s="3"/>
      <c r="C103" s="12"/>
      <c r="D103" s="12"/>
      <c r="E103" s="12"/>
      <c r="F103" s="12"/>
      <c r="G103" s="12"/>
      <c r="H103" s="12"/>
      <c r="I103" s="12"/>
      <c r="J103" s="0"/>
      <c r="K103" s="0"/>
      <c r="L103" s="0"/>
    </row>
    <row r="104" customFormat="false" ht="12.8" hidden="false" customHeight="false" outlineLevel="0" collapsed="false">
      <c r="A104" s="0"/>
      <c r="B104" s="3"/>
      <c r="C104" s="12"/>
      <c r="D104" s="12"/>
      <c r="E104" s="12"/>
      <c r="F104" s="12"/>
      <c r="G104" s="12"/>
      <c r="H104" s="12"/>
      <c r="I104" s="12"/>
      <c r="J104" s="0"/>
      <c r="K104" s="0"/>
      <c r="L10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1411</TotalTime>
  <Application>LibreOffice/6.3.6.2$Linux_X86_64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2020-01-12T00:53:02Z</dcterms:created>
  <dc:creator>Apache POI</dc:creator>
  <dc:description/>
  <dc:language>en-US</dc:language>
  <cp:lastModifiedBy>Mohammad Miftakhus Sholikin</cp:lastModifiedBy>
  <dcterms:modified xsi:type="dcterms:W3CDTF">2020-05-29T16:25:47Z</dcterms:modified>
  <cp:revision>527</cp:revision>
  <dc:subject/>
  <dc:title/>
</cp:coreProperties>
</file>