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E:\data analyst\EXCEL PROJECT\"/>
    </mc:Choice>
  </mc:AlternateContent>
  <xr:revisionPtr revIDLastSave="0" documentId="13_ncr:1_{B6CC32A6-2ED9-4E3B-B1B3-A8F2063493F9}" xr6:coauthVersionLast="47" xr6:coauthVersionMax="47" xr10:uidLastSave="{00000000-0000-0000-0000-000000000000}"/>
  <bookViews>
    <workbookView xWindow="-120" yWindow="-120" windowWidth="20730" windowHeight="11160" xr2:uid="{00000000-000D-0000-FFFF-FFFF00000000}"/>
  </bookViews>
  <sheets>
    <sheet name="Dashboard" sheetId="10" r:id="rId1"/>
    <sheet name="combo chart" sheetId="3" r:id="rId2"/>
    <sheet name="waterfall chart" sheetId="4" r:id="rId3"/>
    <sheet name="donut chart" sheetId="5" r:id="rId4"/>
    <sheet name="Sheet4" sheetId="6" r:id="rId5"/>
    <sheet name="top 5" sheetId="7" r:id="rId6"/>
    <sheet name="kpi" sheetId="8" r:id="rId7"/>
    <sheet name="kpi yoy" sheetId="9" r:id="rId8"/>
    <sheet name="Data" sheetId="1" r:id="rId9"/>
    <sheet name="layout" sheetId="2" r:id="rId10"/>
  </sheets>
  <definedNames>
    <definedName name="_xlchart.v1.0" hidden="1">'waterfall chart'!$E$4:$E$7</definedName>
    <definedName name="_xlchart.v1.1" hidden="1">'waterfall chart'!$F$3</definedName>
    <definedName name="_xlchart.v1.2" hidden="1">'waterfall chart'!$F$4:$F$7</definedName>
    <definedName name="_xlchart.v1.3" hidden="1">'waterfall chart'!$E$4:$E$7</definedName>
    <definedName name="_xlchart.v1.4" hidden="1">'waterfall chart'!$F$3</definedName>
    <definedName name="_xlchart.v1.5" hidden="1">'waterfall chart'!$F$4:$F$7</definedName>
    <definedName name="Slicer_Region">#N/A</definedName>
    <definedName name="Slicer_Segment">#N/A</definedName>
    <definedName name="Slicer_Year">#N/A</definedName>
  </definedNames>
  <calcPr calcId="181029"/>
  <pivotCaches>
    <pivotCache cacheId="4"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7" i="4" l="1"/>
  <c r="E5" i="4"/>
  <c r="E6"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8" i="9"/>
  <c r="J8" i="9"/>
  <c r="I8" i="9"/>
  <c r="L8" i="9"/>
  <c r="H8" i="9"/>
  <c r="N17" i="8"/>
  <c r="B17" i="8"/>
  <c r="K17" i="8"/>
  <c r="E17" i="8"/>
  <c r="H17" i="8"/>
  <c r="F6" i="4"/>
  <c r="F5" i="4"/>
  <c r="F4" i="4"/>
  <c r="F7" i="4"/>
</calcChain>
</file>

<file path=xl/sharedStrings.xml><?xml version="1.0" encoding="utf-8"?>
<sst xmlns="http://schemas.openxmlformats.org/spreadsheetml/2006/main" count="130131" uniqueCount="10956">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</sst>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6">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9">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3" xfId="0" applyFont="1" applyBorder="1" applyAlignment="1"/>
    <xf numFmtId="0" fontId="0" fillId="0" borderId="5" xfId="0" applyNumberFormat="1"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7" xfId="0" applyFont="1" applyBorder="1" applyAlignment="1"/>
    <xf numFmtId="165" fontId="0" fillId="0" borderId="1" xfId="0" applyNumberFormat="1" applyFont="1" applyBorder="1" applyAlignment="1"/>
    <xf numFmtId="165" fontId="0" fillId="0" borderId="2" xfId="0" applyNumberFormat="1" applyFont="1" applyBorder="1" applyAlignment="1"/>
    <xf numFmtId="165" fontId="0" fillId="0" borderId="6" xfId="0" applyNumberFormat="1" applyFont="1" applyBorder="1" applyAlignment="1"/>
    <xf numFmtId="165" fontId="0" fillId="0" borderId="7" xfId="0" applyNumberFormat="1" applyFont="1" applyBorder="1" applyAlignment="1"/>
    <xf numFmtId="165" fontId="0" fillId="0" borderId="8"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65" fontId="0" fillId="0" borderId="3"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0"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0" fillId="0" borderId="0" xfId="0" applyNumberFormat="1" applyFont="1" applyAlignment="1"/>
  </cellXfs>
  <cellStyles count="1">
    <cellStyle name="Normal" xfId="0" builtinId="0"/>
  </cellStyles>
  <dxfs count="5">
    <dxf>
      <font>
        <color theme="0"/>
      </font>
      <border>
        <bottom style="thin">
          <color theme="4"/>
        </bottom>
        <vertical/>
        <horizontal/>
      </border>
    </dxf>
    <dxf>
      <font>
        <color theme="0"/>
      </font>
      <fill>
        <patternFill>
          <fgColor auto="1"/>
          <bgColor theme="1"/>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0B2C6201-74A1-4EDD-9FE5-2CBC54833D91}">
      <tableStyleElement type="wholeTable" dxfId="1"/>
      <tableStyleElement type="headerRow" dxfId="0"/>
    </tableStyle>
    <tableStyle name="Data-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510232074043753E-2"/>
          <c:y val="7.5847696271686679E-2"/>
          <c:w val="0.93721462815031986"/>
          <c:h val="0.90740730179649354"/>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C01-4E21-B56D-0B58F290DB47}"/>
            </c:ext>
          </c:extLst>
        </c:ser>
        <c:dLbls>
          <c:showLegendKey val="0"/>
          <c:showVal val="0"/>
          <c:showCatName val="0"/>
          <c:showSerName val="0"/>
          <c:showPercent val="0"/>
          <c:showBubbleSize val="0"/>
        </c:dLbls>
        <c:smooth val="0"/>
        <c:axId val="403677784"/>
        <c:axId val="403681720"/>
      </c:lineChart>
      <c:catAx>
        <c:axId val="403677784"/>
        <c:scaling>
          <c:orientation val="minMax"/>
        </c:scaling>
        <c:delete val="1"/>
        <c:axPos val="b"/>
        <c:numFmt formatCode="General" sourceLinked="1"/>
        <c:majorTickMark val="none"/>
        <c:minorTickMark val="none"/>
        <c:tickLblPos val="nextTo"/>
        <c:crossAx val="403681720"/>
        <c:crosses val="autoZero"/>
        <c:auto val="1"/>
        <c:lblAlgn val="ctr"/>
        <c:lblOffset val="100"/>
        <c:noMultiLvlLbl val="0"/>
      </c:catAx>
      <c:valAx>
        <c:axId val="403681720"/>
        <c:scaling>
          <c:orientation val="minMax"/>
        </c:scaling>
        <c:delete val="1"/>
        <c:axPos val="l"/>
        <c:numFmt formatCode="General" sourceLinked="1"/>
        <c:majorTickMark val="none"/>
        <c:minorTickMark val="none"/>
        <c:tickLblPos val="nextTo"/>
        <c:crossAx val="403677784"/>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824894361099348E-2"/>
          <c:y val="0.23151393309878818"/>
          <c:w val="0.87329005059327824"/>
          <c:h val="0.61147929882720697"/>
        </c:manualLayout>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2EE-4228-B902-4DD807C68643}"/>
            </c:ext>
          </c:extLst>
        </c:ser>
        <c:dLbls>
          <c:showLegendKey val="0"/>
          <c:showVal val="0"/>
          <c:showCatName val="0"/>
          <c:showSerName val="0"/>
          <c:showPercent val="0"/>
          <c:showBubbleSize val="0"/>
        </c:dLbls>
        <c:smooth val="0"/>
        <c:axId val="466024768"/>
        <c:axId val="466028048"/>
      </c:lineChart>
      <c:catAx>
        <c:axId val="466024768"/>
        <c:scaling>
          <c:orientation val="minMax"/>
        </c:scaling>
        <c:delete val="1"/>
        <c:axPos val="b"/>
        <c:numFmt formatCode="General" sourceLinked="1"/>
        <c:majorTickMark val="none"/>
        <c:minorTickMark val="none"/>
        <c:tickLblPos val="nextTo"/>
        <c:crossAx val="466028048"/>
        <c:crosses val="autoZero"/>
        <c:auto val="1"/>
        <c:lblAlgn val="ctr"/>
        <c:lblOffset val="100"/>
        <c:noMultiLvlLbl val="0"/>
      </c:catAx>
      <c:valAx>
        <c:axId val="466028048"/>
        <c:scaling>
          <c:orientation val="minMax"/>
        </c:scaling>
        <c:delete val="1"/>
        <c:axPos val="l"/>
        <c:numFmt formatCode="General" sourceLinked="1"/>
        <c:majorTickMark val="none"/>
        <c:minorTickMark val="none"/>
        <c:tickLblPos val="nextTo"/>
        <c:crossAx val="46602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015517640906626E-2"/>
          <c:y val="0.22535177945099338"/>
          <c:w val="0.87596896471818675"/>
          <c:h val="0.58685507100651213"/>
        </c:manualLayout>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930-40D8-92D1-D9342E4320FA}"/>
            </c:ext>
          </c:extLst>
        </c:ser>
        <c:dLbls>
          <c:showLegendKey val="0"/>
          <c:showVal val="0"/>
          <c:showCatName val="0"/>
          <c:showSerName val="0"/>
          <c:showPercent val="0"/>
          <c:showBubbleSize val="0"/>
        </c:dLbls>
        <c:smooth val="0"/>
        <c:axId val="470390592"/>
        <c:axId val="470386984"/>
      </c:lineChart>
      <c:catAx>
        <c:axId val="470390592"/>
        <c:scaling>
          <c:orientation val="minMax"/>
        </c:scaling>
        <c:delete val="1"/>
        <c:axPos val="b"/>
        <c:numFmt formatCode="General" sourceLinked="1"/>
        <c:majorTickMark val="none"/>
        <c:minorTickMark val="none"/>
        <c:tickLblPos val="nextTo"/>
        <c:crossAx val="470386984"/>
        <c:crosses val="autoZero"/>
        <c:auto val="1"/>
        <c:lblAlgn val="ctr"/>
        <c:lblOffset val="100"/>
        <c:noMultiLvlLbl val="0"/>
      </c:catAx>
      <c:valAx>
        <c:axId val="470386984"/>
        <c:scaling>
          <c:orientation val="minMax"/>
        </c:scaling>
        <c:delete val="1"/>
        <c:axPos val="l"/>
        <c:numFmt formatCode="General" sourceLinked="1"/>
        <c:majorTickMark val="none"/>
        <c:minorTickMark val="none"/>
        <c:tickLblPos val="nextTo"/>
        <c:crossAx val="47039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67157453240261E-3"/>
          <c:y val="8.8717448831029416E-2"/>
          <c:w val="0.93888888888888888"/>
          <c:h val="0.77736111111111106"/>
        </c:manualLayout>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783-42A4-9494-249B7EA7B3BA}"/>
            </c:ext>
          </c:extLst>
        </c:ser>
        <c:dLbls>
          <c:showLegendKey val="0"/>
          <c:showVal val="0"/>
          <c:showCatName val="0"/>
          <c:showSerName val="0"/>
          <c:showPercent val="0"/>
          <c:showBubbleSize val="0"/>
        </c:dLbls>
        <c:smooth val="0"/>
        <c:axId val="470361400"/>
        <c:axId val="470366976"/>
      </c:lineChart>
      <c:catAx>
        <c:axId val="470361400"/>
        <c:scaling>
          <c:orientation val="minMax"/>
        </c:scaling>
        <c:delete val="1"/>
        <c:axPos val="b"/>
        <c:numFmt formatCode="General" sourceLinked="1"/>
        <c:majorTickMark val="none"/>
        <c:minorTickMark val="none"/>
        <c:tickLblPos val="nextTo"/>
        <c:crossAx val="470366976"/>
        <c:crosses val="autoZero"/>
        <c:auto val="1"/>
        <c:lblAlgn val="ctr"/>
        <c:lblOffset val="100"/>
        <c:noMultiLvlLbl val="0"/>
      </c:catAx>
      <c:valAx>
        <c:axId val="470366976"/>
        <c:scaling>
          <c:orientation val="minMax"/>
        </c:scaling>
        <c:delete val="1"/>
        <c:axPos val="l"/>
        <c:numFmt formatCode="General" sourceLinked="1"/>
        <c:majorTickMark val="none"/>
        <c:minorTickMark val="none"/>
        <c:tickLblPos val="nextTo"/>
        <c:crossAx val="470361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64024923713807E-2"/>
          <c:y val="0.33333333333333331"/>
          <c:w val="0.84761900606578888"/>
          <c:h val="0.59259259259259256"/>
        </c:manualLayout>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FDC-409A-A341-4E90126FA8E1}"/>
            </c:ext>
          </c:extLst>
        </c:ser>
        <c:dLbls>
          <c:showLegendKey val="0"/>
          <c:showVal val="0"/>
          <c:showCatName val="0"/>
          <c:showSerName val="0"/>
          <c:showPercent val="0"/>
          <c:showBubbleSize val="0"/>
        </c:dLbls>
        <c:smooth val="0"/>
        <c:axId val="470368288"/>
        <c:axId val="470370912"/>
      </c:lineChart>
      <c:catAx>
        <c:axId val="470368288"/>
        <c:scaling>
          <c:orientation val="minMax"/>
        </c:scaling>
        <c:delete val="1"/>
        <c:axPos val="b"/>
        <c:numFmt formatCode="General" sourceLinked="1"/>
        <c:majorTickMark val="none"/>
        <c:minorTickMark val="none"/>
        <c:tickLblPos val="nextTo"/>
        <c:crossAx val="470370912"/>
        <c:crosses val="autoZero"/>
        <c:auto val="1"/>
        <c:lblAlgn val="ctr"/>
        <c:lblOffset val="100"/>
        <c:noMultiLvlLbl val="0"/>
      </c:catAx>
      <c:valAx>
        <c:axId val="470370912"/>
        <c:scaling>
          <c:orientation val="minMax"/>
        </c:scaling>
        <c:delete val="1"/>
        <c:axPos val="l"/>
        <c:numFmt formatCode="General" sourceLinked="1"/>
        <c:majorTickMark val="none"/>
        <c:minorTickMark val="none"/>
        <c:tickLblPos val="nextTo"/>
        <c:crossAx val="47036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97726704040293"/>
          <c:y val="0.14521277157305623"/>
          <c:w val="0.71484393051274264"/>
          <c:h val="0.69688570030979946"/>
        </c:manualLayout>
      </c:layout>
      <c:areaChart>
        <c:grouping val="standard"/>
        <c:varyColors val="0"/>
        <c:ser>
          <c:idx val="1"/>
          <c:order val="1"/>
          <c:tx>
            <c:strRef>
              <c:f>'combo chart'!$C$3</c:f>
              <c:strCache>
                <c:ptCount val="1"/>
                <c:pt idx="0">
                  <c:v>Sum of Profit</c:v>
                </c:pt>
              </c:strCache>
            </c:strRef>
          </c:tx>
          <c:spPr>
            <a:solidFill>
              <a:srgbClr val="0070C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621-4C51-9FF5-958308DA821F}"/>
            </c:ext>
          </c:extLst>
        </c:ser>
        <c:dLbls>
          <c:showLegendKey val="0"/>
          <c:showVal val="0"/>
          <c:showCatName val="0"/>
          <c:showSerName val="0"/>
          <c:showPercent val="0"/>
          <c:showBubbleSize val="0"/>
        </c:dLbls>
        <c:axId val="505188920"/>
        <c:axId val="50519023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621-4C51-9FF5-958308DA821F}"/>
            </c:ext>
          </c:extLst>
        </c:ser>
        <c:dLbls>
          <c:showLegendKey val="0"/>
          <c:showVal val="0"/>
          <c:showCatName val="0"/>
          <c:showSerName val="0"/>
          <c:showPercent val="0"/>
          <c:showBubbleSize val="0"/>
        </c:dLbls>
        <c:gapWidth val="59"/>
        <c:overlap val="-27"/>
        <c:axId val="505197776"/>
        <c:axId val="505198104"/>
      </c:barChart>
      <c:catAx>
        <c:axId val="50519777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5198104"/>
        <c:crosses val="autoZero"/>
        <c:auto val="1"/>
        <c:lblAlgn val="ctr"/>
        <c:lblOffset val="100"/>
        <c:noMultiLvlLbl val="0"/>
      </c:catAx>
      <c:valAx>
        <c:axId val="5051981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SALES</a:t>
                </a:r>
              </a:p>
            </c:rich>
          </c:tx>
          <c:layout>
            <c:manualLayout>
              <c:xMode val="edge"/>
              <c:yMode val="edge"/>
              <c:x val="0"/>
              <c:y val="0.335852628837741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5197776"/>
        <c:crosses val="autoZero"/>
        <c:crossBetween val="between"/>
      </c:valAx>
      <c:valAx>
        <c:axId val="5051902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PROFIT</a:t>
                </a:r>
              </a:p>
            </c:rich>
          </c:tx>
          <c:layout>
            <c:manualLayout>
              <c:xMode val="edge"/>
              <c:yMode val="edge"/>
              <c:x val="0.95464567994370642"/>
              <c:y val="0.377435667640679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5188920"/>
        <c:crosses val="max"/>
        <c:crossBetween val="between"/>
      </c:valAx>
      <c:catAx>
        <c:axId val="505188920"/>
        <c:scaling>
          <c:orientation val="minMax"/>
        </c:scaling>
        <c:delete val="1"/>
        <c:axPos val="b"/>
        <c:numFmt formatCode="General" sourceLinked="1"/>
        <c:majorTickMark val="out"/>
        <c:minorTickMark val="none"/>
        <c:tickLblPos val="nextTo"/>
        <c:crossAx val="5051902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
        <c:idx val="11"/>
        <c:spPr>
          <a:solidFill>
            <a:schemeClr val="accent2">
              <a:lumMod val="40000"/>
              <a:lumOff val="60000"/>
            </a:schemeClr>
          </a:solidFill>
          <a:ln w="19050">
            <a:solidFill>
              <a:schemeClr val="lt1"/>
            </a:solidFill>
          </a:ln>
          <a:effectLst/>
        </c:spPr>
        <c:dLbl>
          <c:idx val="0"/>
          <c:layout>
            <c:manualLayout>
              <c:x val="1.5384615384615385E-2"/>
              <c:y val="0"/>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028184938421159"/>
                  <c:h val="0.12566070750590139"/>
                </c:manualLayout>
              </c15:layout>
            </c:ext>
          </c:extLst>
        </c:dLbl>
      </c:pivotFmt>
    </c:pivotFmts>
    <c:plotArea>
      <c:layout>
        <c:manualLayout>
          <c:layoutTarget val="inner"/>
          <c:xMode val="edge"/>
          <c:yMode val="edge"/>
          <c:x val="0.24787684231778714"/>
          <c:y val="0.18363525314052725"/>
          <c:w val="0.47860569351907933"/>
          <c:h val="0.78262566235824294"/>
        </c:manualLayout>
      </c:layout>
      <c:doughnutChart>
        <c:varyColors val="1"/>
        <c:ser>
          <c:idx val="0"/>
          <c:order val="0"/>
          <c:tx>
            <c:strRef>
              <c:f>'donut chart'!$B$3</c:f>
              <c:strCache>
                <c:ptCount val="1"/>
                <c:pt idx="0">
                  <c:v>Total</c:v>
                </c:pt>
              </c:strCache>
            </c:strRef>
          </c:tx>
          <c:explosion val="2"/>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D116-490E-B842-A3E0473048C1}"/>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D116-490E-B842-A3E0473048C1}"/>
              </c:ext>
            </c:extLst>
          </c:dPt>
          <c:dPt>
            <c:idx val="2"/>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5-D116-490E-B842-A3E0473048C1}"/>
              </c:ext>
            </c:extLst>
          </c:dPt>
          <c:dLbls>
            <c:dLbl>
              <c:idx val="2"/>
              <c:layout>
                <c:manualLayout>
                  <c:x val="1.5384615384615385E-2"/>
                  <c:y val="0"/>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028184938421159"/>
                      <c:h val="0.12566070750590139"/>
                    </c:manualLayout>
                  </c15:layout>
                </c:ext>
                <c:ext xmlns:c16="http://schemas.microsoft.com/office/drawing/2014/chart" uri="{C3380CC4-5D6E-409C-BE32-E72D297353CC}">
                  <c16:uniqueId val="{00000005-D116-490E-B842-A3E0473048C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116-490E-B842-A3E0473048C1}"/>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BE2-427C-BD70-DA6C02DDC1F9}"/>
            </c:ext>
          </c:extLst>
        </c:ser>
        <c:dLbls>
          <c:dLblPos val="outEnd"/>
          <c:showLegendKey val="0"/>
          <c:showVal val="1"/>
          <c:showCatName val="0"/>
          <c:showSerName val="0"/>
          <c:showPercent val="0"/>
          <c:showBubbleSize val="0"/>
        </c:dLbls>
        <c:gapWidth val="50"/>
        <c:axId val="403680736"/>
        <c:axId val="403682376"/>
      </c:barChart>
      <c:catAx>
        <c:axId val="40368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03682376"/>
        <c:crosses val="autoZero"/>
        <c:auto val="1"/>
        <c:lblAlgn val="ctr"/>
        <c:lblOffset val="100"/>
        <c:noMultiLvlLbl val="0"/>
      </c:catAx>
      <c:valAx>
        <c:axId val="403682376"/>
        <c:scaling>
          <c:orientation val="minMax"/>
        </c:scaling>
        <c:delete val="1"/>
        <c:axPos val="b"/>
        <c:numFmt formatCode="General" sourceLinked="1"/>
        <c:majorTickMark val="none"/>
        <c:minorTickMark val="none"/>
        <c:tickLblPos val="nextTo"/>
        <c:crossAx val="40368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FE6-4E94-BE2D-49B86844A942}"/>
            </c:ext>
          </c:extLst>
        </c:ser>
        <c:dLbls>
          <c:showLegendKey val="0"/>
          <c:showVal val="0"/>
          <c:showCatName val="0"/>
          <c:showSerName val="0"/>
          <c:showPercent val="0"/>
          <c:showBubbleSize val="0"/>
        </c:dLbls>
        <c:axId val="505188920"/>
        <c:axId val="50519023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FE6-4E94-BE2D-49B86844A942}"/>
            </c:ext>
          </c:extLst>
        </c:ser>
        <c:dLbls>
          <c:showLegendKey val="0"/>
          <c:showVal val="0"/>
          <c:showCatName val="0"/>
          <c:showSerName val="0"/>
          <c:showPercent val="0"/>
          <c:showBubbleSize val="0"/>
        </c:dLbls>
        <c:gapWidth val="219"/>
        <c:overlap val="-27"/>
        <c:axId val="505197776"/>
        <c:axId val="505198104"/>
      </c:barChart>
      <c:catAx>
        <c:axId val="50519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98104"/>
        <c:crosses val="autoZero"/>
        <c:auto val="1"/>
        <c:lblAlgn val="ctr"/>
        <c:lblOffset val="100"/>
        <c:noMultiLvlLbl val="0"/>
      </c:catAx>
      <c:valAx>
        <c:axId val="50519810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97776"/>
        <c:crosses val="autoZero"/>
        <c:crossBetween val="between"/>
      </c:valAx>
      <c:valAx>
        <c:axId val="50519023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88920"/>
        <c:crosses val="max"/>
        <c:crossBetween val="between"/>
      </c:valAx>
      <c:catAx>
        <c:axId val="505188920"/>
        <c:scaling>
          <c:orientation val="minMax"/>
        </c:scaling>
        <c:delete val="1"/>
        <c:axPos val="b"/>
        <c:numFmt formatCode="General" sourceLinked="1"/>
        <c:majorTickMark val="out"/>
        <c:minorTickMark val="none"/>
        <c:tickLblPos val="nextTo"/>
        <c:crossAx val="5051902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BD-4A7F-80CC-82E10994BB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BD-4A7F-80CC-82E10994BB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BD-4A7F-80CC-82E10994BB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387-4613-AADE-58E922E90CD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1A0-49E0-9813-58ACC5823E6F}"/>
            </c:ext>
          </c:extLst>
        </c:ser>
        <c:dLbls>
          <c:showLegendKey val="0"/>
          <c:showVal val="0"/>
          <c:showCatName val="0"/>
          <c:showSerName val="0"/>
          <c:showPercent val="0"/>
          <c:showBubbleSize val="0"/>
        </c:dLbls>
        <c:gapWidth val="182"/>
        <c:axId val="403680736"/>
        <c:axId val="403682376"/>
      </c:barChart>
      <c:catAx>
        <c:axId val="40368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682376"/>
        <c:crosses val="autoZero"/>
        <c:auto val="1"/>
        <c:lblAlgn val="ctr"/>
        <c:lblOffset val="100"/>
        <c:noMultiLvlLbl val="0"/>
      </c:catAx>
      <c:valAx>
        <c:axId val="403682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68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510153930754796E-2"/>
          <c:y val="7.5847696271686679E-2"/>
          <c:w val="0.93721462815031986"/>
          <c:h val="0.9074073017964935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475-4362-91A0-B271431F93B2}"/>
            </c:ext>
          </c:extLst>
        </c:ser>
        <c:dLbls>
          <c:showLegendKey val="0"/>
          <c:showVal val="0"/>
          <c:showCatName val="0"/>
          <c:showSerName val="0"/>
          <c:showPercent val="0"/>
          <c:showBubbleSize val="0"/>
        </c:dLbls>
        <c:smooth val="0"/>
        <c:axId val="403677784"/>
        <c:axId val="403681720"/>
      </c:lineChart>
      <c:catAx>
        <c:axId val="403677784"/>
        <c:scaling>
          <c:orientation val="minMax"/>
        </c:scaling>
        <c:delete val="1"/>
        <c:axPos val="b"/>
        <c:numFmt formatCode="General" sourceLinked="1"/>
        <c:majorTickMark val="none"/>
        <c:minorTickMark val="none"/>
        <c:tickLblPos val="nextTo"/>
        <c:crossAx val="403681720"/>
        <c:crosses val="autoZero"/>
        <c:auto val="1"/>
        <c:lblAlgn val="ctr"/>
        <c:lblOffset val="100"/>
        <c:noMultiLvlLbl val="0"/>
      </c:catAx>
      <c:valAx>
        <c:axId val="403681720"/>
        <c:scaling>
          <c:orientation val="minMax"/>
        </c:scaling>
        <c:delete val="1"/>
        <c:axPos val="l"/>
        <c:numFmt formatCode="General" sourceLinked="1"/>
        <c:majorTickMark val="none"/>
        <c:minorTickMark val="none"/>
        <c:tickLblPos val="nextTo"/>
        <c:crossAx val="403677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114517858211835E-2"/>
          <c:y val="0.22958041432937767"/>
          <c:w val="0.87329005059327824"/>
          <c:h val="0.6114792988272069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B00-4BD9-B542-1019B1396C7D}"/>
            </c:ext>
          </c:extLst>
        </c:ser>
        <c:dLbls>
          <c:showLegendKey val="0"/>
          <c:showVal val="0"/>
          <c:showCatName val="0"/>
          <c:showSerName val="0"/>
          <c:showPercent val="0"/>
          <c:showBubbleSize val="0"/>
        </c:dLbls>
        <c:smooth val="0"/>
        <c:axId val="466024768"/>
        <c:axId val="466028048"/>
      </c:lineChart>
      <c:catAx>
        <c:axId val="466024768"/>
        <c:scaling>
          <c:orientation val="minMax"/>
        </c:scaling>
        <c:delete val="1"/>
        <c:axPos val="b"/>
        <c:numFmt formatCode="General" sourceLinked="1"/>
        <c:majorTickMark val="none"/>
        <c:minorTickMark val="none"/>
        <c:tickLblPos val="nextTo"/>
        <c:crossAx val="466028048"/>
        <c:crosses val="autoZero"/>
        <c:auto val="1"/>
        <c:lblAlgn val="ctr"/>
        <c:lblOffset val="100"/>
        <c:noMultiLvlLbl val="0"/>
      </c:catAx>
      <c:valAx>
        <c:axId val="466028048"/>
        <c:scaling>
          <c:orientation val="minMax"/>
        </c:scaling>
        <c:delete val="1"/>
        <c:axPos val="l"/>
        <c:numFmt formatCode="General" sourceLinked="1"/>
        <c:majorTickMark val="none"/>
        <c:minorTickMark val="none"/>
        <c:tickLblPos val="nextTo"/>
        <c:crossAx val="46602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2-A778-46B4-A923-2AC69393BDA0}"/>
            </c:ext>
          </c:extLst>
        </c:ser>
        <c:dLbls>
          <c:showLegendKey val="0"/>
          <c:showVal val="0"/>
          <c:showCatName val="0"/>
          <c:showSerName val="0"/>
          <c:showPercent val="0"/>
          <c:showBubbleSize val="0"/>
        </c:dLbls>
        <c:smooth val="0"/>
        <c:axId val="470390592"/>
        <c:axId val="470386984"/>
      </c:lineChart>
      <c:catAx>
        <c:axId val="470390592"/>
        <c:scaling>
          <c:orientation val="minMax"/>
        </c:scaling>
        <c:delete val="1"/>
        <c:axPos val="b"/>
        <c:numFmt formatCode="General" sourceLinked="1"/>
        <c:majorTickMark val="none"/>
        <c:minorTickMark val="none"/>
        <c:tickLblPos val="nextTo"/>
        <c:crossAx val="470386984"/>
        <c:crosses val="autoZero"/>
        <c:auto val="1"/>
        <c:lblAlgn val="ctr"/>
        <c:lblOffset val="100"/>
        <c:noMultiLvlLbl val="0"/>
      </c:catAx>
      <c:valAx>
        <c:axId val="470386984"/>
        <c:scaling>
          <c:orientation val="minMax"/>
        </c:scaling>
        <c:delete val="1"/>
        <c:axPos val="l"/>
        <c:numFmt formatCode="General" sourceLinked="1"/>
        <c:majorTickMark val="none"/>
        <c:minorTickMark val="none"/>
        <c:tickLblPos val="nextTo"/>
        <c:crossAx val="47039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4.1666666666668241E-4"/>
          <c:w val="0.93888888888888888"/>
          <c:h val="0.77736111111111106"/>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9C7-4664-BEEF-2A014E5BDCA3}"/>
            </c:ext>
          </c:extLst>
        </c:ser>
        <c:dLbls>
          <c:showLegendKey val="0"/>
          <c:showVal val="0"/>
          <c:showCatName val="0"/>
          <c:showSerName val="0"/>
          <c:showPercent val="0"/>
          <c:showBubbleSize val="0"/>
        </c:dLbls>
        <c:smooth val="0"/>
        <c:axId val="470361400"/>
        <c:axId val="470366976"/>
      </c:lineChart>
      <c:catAx>
        <c:axId val="470361400"/>
        <c:scaling>
          <c:orientation val="minMax"/>
        </c:scaling>
        <c:delete val="1"/>
        <c:axPos val="b"/>
        <c:numFmt formatCode="General" sourceLinked="1"/>
        <c:majorTickMark val="none"/>
        <c:minorTickMark val="none"/>
        <c:tickLblPos val="nextTo"/>
        <c:crossAx val="470366976"/>
        <c:crosses val="autoZero"/>
        <c:auto val="1"/>
        <c:lblAlgn val="ctr"/>
        <c:lblOffset val="100"/>
        <c:noMultiLvlLbl val="0"/>
      </c:catAx>
      <c:valAx>
        <c:axId val="470366976"/>
        <c:scaling>
          <c:orientation val="minMax"/>
        </c:scaling>
        <c:delete val="1"/>
        <c:axPos val="l"/>
        <c:numFmt formatCode="General" sourceLinked="1"/>
        <c:majorTickMark val="none"/>
        <c:minorTickMark val="none"/>
        <c:tickLblPos val="nextTo"/>
        <c:crossAx val="470361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EEE-48D7-A8AB-E7D366D3B744}"/>
            </c:ext>
          </c:extLst>
        </c:ser>
        <c:dLbls>
          <c:showLegendKey val="0"/>
          <c:showVal val="0"/>
          <c:showCatName val="0"/>
          <c:showSerName val="0"/>
          <c:showPercent val="0"/>
          <c:showBubbleSize val="0"/>
        </c:dLbls>
        <c:smooth val="0"/>
        <c:axId val="470368288"/>
        <c:axId val="470370912"/>
      </c:lineChart>
      <c:catAx>
        <c:axId val="470368288"/>
        <c:scaling>
          <c:orientation val="minMax"/>
        </c:scaling>
        <c:delete val="1"/>
        <c:axPos val="b"/>
        <c:numFmt formatCode="General" sourceLinked="1"/>
        <c:majorTickMark val="none"/>
        <c:minorTickMark val="none"/>
        <c:tickLblPos val="nextTo"/>
        <c:crossAx val="470370912"/>
        <c:crosses val="autoZero"/>
        <c:auto val="1"/>
        <c:lblAlgn val="ctr"/>
        <c:lblOffset val="100"/>
        <c:noMultiLvlLbl val="0"/>
      </c:catAx>
      <c:valAx>
        <c:axId val="470370912"/>
        <c:scaling>
          <c:orientation val="minMax"/>
        </c:scaling>
        <c:delete val="1"/>
        <c:axPos val="l"/>
        <c:numFmt formatCode="General" sourceLinked="1"/>
        <c:majorTickMark val="none"/>
        <c:minorTickMark val="none"/>
        <c:tickLblPos val="nextTo"/>
        <c:crossAx val="47036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9C67EFE-2B6F-44FD-BEE6-89EBC27B07F2}">
          <cx:tx>
            <cx:txData>
              <cx:f>_xlchart.v1.1</cx:f>
              <cx:v>Profit</cx:v>
            </cx:txData>
          </cx:tx>
          <cx:spPr>
            <a:gradFill>
              <a:gsLst>
                <a:gs pos="0">
                  <a:schemeClr val="bg1"/>
                </a:gs>
                <a:gs pos="100000">
                  <a:srgbClr val="00206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plotArea>
      <cx:plotAreaRegion>
        <cx:series layoutId="waterfall" uniqueId="{89C67EFE-2B6F-44FD-BEE6-89EBC27B07F2}">
          <cx:tx>
            <cx:txData>
              <cx:f>_xlchart.v1.4</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11"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6.emf"/><Relationship Id="rId4" Type="http://schemas.openxmlformats.org/officeDocument/2006/relationships/chart" Target="../charts/chart4.xml"/><Relationship Id="rId9" Type="http://schemas.openxmlformats.org/officeDocument/2006/relationships/image" Target="../media/image5.emf"/><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76201</xdr:colOff>
      <xdr:row>0</xdr:row>
      <xdr:rowOff>47626</xdr:rowOff>
    </xdr:from>
    <xdr:to>
      <xdr:col>20</xdr:col>
      <xdr:colOff>495300</xdr:colOff>
      <xdr:row>1</xdr:row>
      <xdr:rowOff>123826</xdr:rowOff>
    </xdr:to>
    <xdr:sp macro="" textlink="">
      <xdr:nvSpPr>
        <xdr:cNvPr id="2" name="Rectangle: Rounded Corners 1">
          <a:extLst>
            <a:ext uri="{FF2B5EF4-FFF2-40B4-BE49-F238E27FC236}">
              <a16:creationId xmlns:a16="http://schemas.microsoft.com/office/drawing/2014/main" id="{B7974E46-1CC7-2848-EB74-9A2D2AD1B2C2}"/>
            </a:ext>
          </a:extLst>
        </xdr:cNvPr>
        <xdr:cNvSpPr/>
      </xdr:nvSpPr>
      <xdr:spPr>
        <a:xfrm>
          <a:off x="76201" y="47626"/>
          <a:ext cx="12611099" cy="26670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cs typeface="Aharoni" panose="02010803020104030203" pitchFamily="2" charset="-79"/>
            </a:rPr>
            <a:t>E-COMMERCE</a:t>
          </a:r>
          <a:r>
            <a:rPr lang="en-IN" sz="1400" baseline="0">
              <a:latin typeface="Arial Black" panose="020B0A04020102020204" pitchFamily="34" charset="0"/>
              <a:cs typeface="Aharoni" panose="02010803020104030203" pitchFamily="2" charset="-79"/>
            </a:rPr>
            <a:t> SALES DASHBOARD</a:t>
          </a:r>
          <a:endParaRPr lang="en-IN" sz="1400">
            <a:latin typeface="Arial Black" panose="020B0A04020102020204" pitchFamily="34" charset="0"/>
            <a:cs typeface="Aharoni" panose="02010803020104030203" pitchFamily="2" charset="-79"/>
          </a:endParaRPr>
        </a:p>
      </xdr:txBody>
    </xdr:sp>
    <xdr:clientData/>
  </xdr:twoCellAnchor>
  <xdr:twoCellAnchor>
    <xdr:from>
      <xdr:col>4</xdr:col>
      <xdr:colOff>104775</xdr:colOff>
      <xdr:row>2</xdr:row>
      <xdr:rowOff>28573</xdr:rowOff>
    </xdr:from>
    <xdr:to>
      <xdr:col>8</xdr:col>
      <xdr:colOff>19050</xdr:colOff>
      <xdr:row>10</xdr:row>
      <xdr:rowOff>85724</xdr:rowOff>
    </xdr:to>
    <xdr:grpSp>
      <xdr:nvGrpSpPr>
        <xdr:cNvPr id="14" name="Group 13">
          <a:extLst>
            <a:ext uri="{FF2B5EF4-FFF2-40B4-BE49-F238E27FC236}">
              <a16:creationId xmlns:a16="http://schemas.microsoft.com/office/drawing/2014/main" id="{3AF4C33A-701E-D081-1B46-476FF09FDB96}"/>
            </a:ext>
          </a:extLst>
        </xdr:cNvPr>
        <xdr:cNvGrpSpPr/>
      </xdr:nvGrpSpPr>
      <xdr:grpSpPr>
        <a:xfrm>
          <a:off x="2543175" y="409573"/>
          <a:ext cx="2352675" cy="1581151"/>
          <a:chOff x="85725" y="390525"/>
          <a:chExt cx="1724025" cy="1323975"/>
        </a:xfrm>
      </xdr:grpSpPr>
      <xdr:sp macro="" textlink="">
        <xdr:nvSpPr>
          <xdr:cNvPr id="15" name="Rectangle: Rounded Corners 14">
            <a:extLst>
              <a:ext uri="{FF2B5EF4-FFF2-40B4-BE49-F238E27FC236}">
                <a16:creationId xmlns:a16="http://schemas.microsoft.com/office/drawing/2014/main" id="{7C6F9169-E598-F6EB-8749-9F1249C77F9F}"/>
              </a:ext>
            </a:extLst>
          </xdr:cNvPr>
          <xdr:cNvSpPr/>
        </xdr:nvSpPr>
        <xdr:spPr>
          <a:xfrm>
            <a:off x="95250" y="390525"/>
            <a:ext cx="1704975" cy="257175"/>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anose="020B0A04020102020204" pitchFamily="34" charset="0"/>
              </a:rPr>
              <a:t>PROFIT</a:t>
            </a:r>
          </a:p>
        </xdr:txBody>
      </xdr:sp>
      <xdr:sp macro="" textlink="">
        <xdr:nvSpPr>
          <xdr:cNvPr id="16" name="Rectangle: Rounded Corners 15">
            <a:extLst>
              <a:ext uri="{FF2B5EF4-FFF2-40B4-BE49-F238E27FC236}">
                <a16:creationId xmlns:a16="http://schemas.microsoft.com/office/drawing/2014/main" id="{0D6C442F-0F16-21EC-6CF0-3401DD3ED90E}"/>
              </a:ext>
            </a:extLst>
          </xdr:cNvPr>
          <xdr:cNvSpPr/>
        </xdr:nvSpPr>
        <xdr:spPr>
          <a:xfrm>
            <a:off x="85725" y="666750"/>
            <a:ext cx="1724025" cy="104775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7" name="Rectangle: Rounded Corners 16">
            <a:extLst>
              <a:ext uri="{FF2B5EF4-FFF2-40B4-BE49-F238E27FC236}">
                <a16:creationId xmlns:a16="http://schemas.microsoft.com/office/drawing/2014/main" id="{28C392FC-AEA9-C2BC-5EB4-F0B3345AAC9F}"/>
              </a:ext>
            </a:extLst>
          </xdr:cNvPr>
          <xdr:cNvSpPr/>
        </xdr:nvSpPr>
        <xdr:spPr>
          <a:xfrm>
            <a:off x="152400" y="762000"/>
            <a:ext cx="1609725" cy="2286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6B7BDD3-61EC-4793-A371-96ED75B18A3E}" type="TxLink">
              <a:rPr lang="en-US" sz="1100" b="0" i="0" u="none" strike="noStrike">
                <a:solidFill>
                  <a:schemeClr val="bg1"/>
                </a:solidFill>
                <a:latin typeface="Arial Black" panose="020B0A04020102020204" pitchFamily="34" charset="0"/>
              </a:rPr>
              <a:pPr algn="ctr"/>
              <a:t> $2,86,397.02 </a:t>
            </a:fld>
            <a:endParaRPr lang="en-IN" sz="1100">
              <a:solidFill>
                <a:schemeClr val="bg1"/>
              </a:solidFill>
              <a:latin typeface="Arial Black" panose="020B0A04020102020204" pitchFamily="34" charset="0"/>
            </a:endParaRPr>
          </a:p>
        </xdr:txBody>
      </xdr:sp>
      <xdr:sp macro="" textlink="">
        <xdr:nvSpPr>
          <xdr:cNvPr id="18" name="Rectangle: Rounded Corners 17">
            <a:extLst>
              <a:ext uri="{FF2B5EF4-FFF2-40B4-BE49-F238E27FC236}">
                <a16:creationId xmlns:a16="http://schemas.microsoft.com/office/drawing/2014/main" id="{69492DC3-C471-E147-2F32-0DEFAEBD6AB9}"/>
              </a:ext>
            </a:extLst>
          </xdr:cNvPr>
          <xdr:cNvSpPr/>
        </xdr:nvSpPr>
        <xdr:spPr>
          <a:xfrm>
            <a:off x="180975" y="1390650"/>
            <a:ext cx="1552575" cy="20955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Arial Black" panose="020B0A04020102020204" pitchFamily="34" charset="0"/>
              </a:rPr>
              <a:t>YOY</a:t>
            </a:r>
            <a:r>
              <a:rPr lang="en-IN" sz="900" b="0" i="0" u="none" strike="noStrike" baseline="0">
                <a:solidFill>
                  <a:schemeClr val="bg1"/>
                </a:solidFill>
                <a:latin typeface="Arial Black" panose="020B0A04020102020204" pitchFamily="34" charset="0"/>
              </a:rPr>
              <a:t> GROWTH </a:t>
            </a:r>
            <a:endParaRPr lang="en-IN" sz="900" b="0" i="0" u="none" strike="noStrike">
              <a:solidFill>
                <a:schemeClr val="bg1"/>
              </a:solidFill>
              <a:latin typeface="Arial Black" panose="020B0A04020102020204" pitchFamily="34" charset="0"/>
            </a:endParaRPr>
          </a:p>
        </xdr:txBody>
      </xdr:sp>
    </xdr:grpSp>
    <xdr:clientData/>
  </xdr:twoCellAnchor>
  <xdr:twoCellAnchor>
    <xdr:from>
      <xdr:col>8</xdr:col>
      <xdr:colOff>114301</xdr:colOff>
      <xdr:row>2</xdr:row>
      <xdr:rowOff>9524</xdr:rowOff>
    </xdr:from>
    <xdr:to>
      <xdr:col>12</xdr:col>
      <xdr:colOff>114301</xdr:colOff>
      <xdr:row>10</xdr:row>
      <xdr:rowOff>76199</xdr:rowOff>
    </xdr:to>
    <xdr:grpSp>
      <xdr:nvGrpSpPr>
        <xdr:cNvPr id="19" name="Group 18">
          <a:extLst>
            <a:ext uri="{FF2B5EF4-FFF2-40B4-BE49-F238E27FC236}">
              <a16:creationId xmlns:a16="http://schemas.microsoft.com/office/drawing/2014/main" id="{45C06F77-7426-9E71-1B85-98643B8F5A98}"/>
            </a:ext>
          </a:extLst>
        </xdr:cNvPr>
        <xdr:cNvGrpSpPr/>
      </xdr:nvGrpSpPr>
      <xdr:grpSpPr>
        <a:xfrm>
          <a:off x="4991101" y="390524"/>
          <a:ext cx="2438400" cy="1590675"/>
          <a:chOff x="85725" y="390525"/>
          <a:chExt cx="1724025" cy="1323975"/>
        </a:xfrm>
      </xdr:grpSpPr>
      <xdr:sp macro="" textlink="">
        <xdr:nvSpPr>
          <xdr:cNvPr id="20" name="Rectangle: Rounded Corners 19">
            <a:extLst>
              <a:ext uri="{FF2B5EF4-FFF2-40B4-BE49-F238E27FC236}">
                <a16:creationId xmlns:a16="http://schemas.microsoft.com/office/drawing/2014/main" id="{27E80448-F183-2102-A442-A30C42287700}"/>
              </a:ext>
            </a:extLst>
          </xdr:cNvPr>
          <xdr:cNvSpPr/>
        </xdr:nvSpPr>
        <xdr:spPr>
          <a:xfrm>
            <a:off x="95250" y="390525"/>
            <a:ext cx="1704975" cy="257175"/>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anose="020B0A04020102020204" pitchFamily="34" charset="0"/>
              </a:rPr>
              <a:t>QUANTITY</a:t>
            </a:r>
          </a:p>
        </xdr:txBody>
      </xdr:sp>
      <xdr:sp macro="" textlink="">
        <xdr:nvSpPr>
          <xdr:cNvPr id="21" name="Rectangle: Rounded Corners 20">
            <a:extLst>
              <a:ext uri="{FF2B5EF4-FFF2-40B4-BE49-F238E27FC236}">
                <a16:creationId xmlns:a16="http://schemas.microsoft.com/office/drawing/2014/main" id="{4B6C1AB4-0E9E-D727-E4D9-40DC9531E136}"/>
              </a:ext>
            </a:extLst>
          </xdr:cNvPr>
          <xdr:cNvSpPr/>
        </xdr:nvSpPr>
        <xdr:spPr>
          <a:xfrm>
            <a:off x="85725" y="666750"/>
            <a:ext cx="1724025" cy="104775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2" name="Rectangle: Rounded Corners 21">
            <a:extLst>
              <a:ext uri="{FF2B5EF4-FFF2-40B4-BE49-F238E27FC236}">
                <a16:creationId xmlns:a16="http://schemas.microsoft.com/office/drawing/2014/main" id="{678BCBAC-8C08-1CAF-A6A2-61958868661B}"/>
              </a:ext>
            </a:extLst>
          </xdr:cNvPr>
          <xdr:cNvSpPr/>
        </xdr:nvSpPr>
        <xdr:spPr>
          <a:xfrm>
            <a:off x="152400" y="762000"/>
            <a:ext cx="1609725" cy="22860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D51A620-D083-411E-9F77-989DB1826E61}" type="TxLink">
              <a:rPr lang="en-US" sz="1100" b="0" i="0" u="none" strike="noStrike">
                <a:solidFill>
                  <a:schemeClr val="bg1"/>
                </a:solidFill>
                <a:latin typeface="Arial Black" panose="020B0A04020102020204" pitchFamily="34" charset="0"/>
              </a:rPr>
              <a:pPr algn="ctr"/>
              <a:t># 37873</a:t>
            </a:fld>
            <a:endParaRPr lang="en-IN" sz="1100">
              <a:solidFill>
                <a:schemeClr val="bg1"/>
              </a:solidFill>
              <a:latin typeface="Arial Black" panose="020B0A04020102020204" pitchFamily="34" charset="0"/>
            </a:endParaRPr>
          </a:p>
        </xdr:txBody>
      </xdr:sp>
      <xdr:sp macro="" textlink="">
        <xdr:nvSpPr>
          <xdr:cNvPr id="23" name="Rectangle: Rounded Corners 22">
            <a:extLst>
              <a:ext uri="{FF2B5EF4-FFF2-40B4-BE49-F238E27FC236}">
                <a16:creationId xmlns:a16="http://schemas.microsoft.com/office/drawing/2014/main" id="{96710C81-85D0-7048-AB89-55B8F7FB2FD2}"/>
              </a:ext>
            </a:extLst>
          </xdr:cNvPr>
          <xdr:cNvSpPr/>
        </xdr:nvSpPr>
        <xdr:spPr>
          <a:xfrm>
            <a:off x="180975" y="1390650"/>
            <a:ext cx="1552575" cy="20955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Arial Black" panose="020B0A04020102020204" pitchFamily="34" charset="0"/>
              </a:rPr>
              <a:t>YOY</a:t>
            </a:r>
            <a:r>
              <a:rPr lang="en-IN" sz="900" b="0" i="0" u="none" strike="noStrike" baseline="0">
                <a:solidFill>
                  <a:schemeClr val="bg1"/>
                </a:solidFill>
                <a:latin typeface="Arial Black" panose="020B0A04020102020204" pitchFamily="34" charset="0"/>
              </a:rPr>
              <a:t> GROWTH </a:t>
            </a:r>
            <a:endParaRPr lang="en-IN" sz="900" b="0" i="0" u="none" strike="noStrike">
              <a:solidFill>
                <a:schemeClr val="bg1"/>
              </a:solidFill>
              <a:latin typeface="Arial Black" panose="020B0A04020102020204" pitchFamily="34" charset="0"/>
            </a:endParaRPr>
          </a:p>
        </xdr:txBody>
      </xdr:sp>
    </xdr:grpSp>
    <xdr:clientData/>
  </xdr:twoCellAnchor>
  <xdr:twoCellAnchor>
    <xdr:from>
      <xdr:col>16</xdr:col>
      <xdr:colOff>476250</xdr:colOff>
      <xdr:row>2</xdr:row>
      <xdr:rowOff>9525</xdr:rowOff>
    </xdr:from>
    <xdr:to>
      <xdr:col>20</xdr:col>
      <xdr:colOff>523875</xdr:colOff>
      <xdr:row>10</xdr:row>
      <xdr:rowOff>85725</xdr:rowOff>
    </xdr:to>
    <xdr:grpSp>
      <xdr:nvGrpSpPr>
        <xdr:cNvPr id="24" name="Group 23">
          <a:extLst>
            <a:ext uri="{FF2B5EF4-FFF2-40B4-BE49-F238E27FC236}">
              <a16:creationId xmlns:a16="http://schemas.microsoft.com/office/drawing/2014/main" id="{553A5947-9961-B8AB-336F-13745FDAFC53}"/>
            </a:ext>
          </a:extLst>
        </xdr:cNvPr>
        <xdr:cNvGrpSpPr/>
      </xdr:nvGrpSpPr>
      <xdr:grpSpPr>
        <a:xfrm>
          <a:off x="10229850" y="390525"/>
          <a:ext cx="2486025" cy="1600200"/>
          <a:chOff x="85725" y="390525"/>
          <a:chExt cx="1724025" cy="1323975"/>
        </a:xfrm>
      </xdr:grpSpPr>
      <xdr:sp macro="" textlink="">
        <xdr:nvSpPr>
          <xdr:cNvPr id="25" name="Rectangle: Rounded Corners 24">
            <a:extLst>
              <a:ext uri="{FF2B5EF4-FFF2-40B4-BE49-F238E27FC236}">
                <a16:creationId xmlns:a16="http://schemas.microsoft.com/office/drawing/2014/main" id="{8E21E6B6-DE33-D601-43FC-56F5AB95F0B5}"/>
              </a:ext>
            </a:extLst>
          </xdr:cNvPr>
          <xdr:cNvSpPr/>
        </xdr:nvSpPr>
        <xdr:spPr>
          <a:xfrm>
            <a:off x="95250" y="390525"/>
            <a:ext cx="1704975" cy="257175"/>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anose="020B0A04020102020204" pitchFamily="34" charset="0"/>
              </a:rPr>
              <a:t>PROFIT</a:t>
            </a:r>
            <a:r>
              <a:rPr lang="en-IN" sz="1100" baseline="0">
                <a:latin typeface="Arial Black" panose="020B0A04020102020204" pitchFamily="34" charset="0"/>
              </a:rPr>
              <a:t> MARGIN</a:t>
            </a:r>
            <a:endParaRPr lang="en-IN" sz="1100">
              <a:latin typeface="Arial Black" panose="020B0A04020102020204" pitchFamily="34" charset="0"/>
            </a:endParaRPr>
          </a:p>
        </xdr:txBody>
      </xdr:sp>
      <xdr:sp macro="" textlink="">
        <xdr:nvSpPr>
          <xdr:cNvPr id="26" name="Rectangle: Rounded Corners 25">
            <a:extLst>
              <a:ext uri="{FF2B5EF4-FFF2-40B4-BE49-F238E27FC236}">
                <a16:creationId xmlns:a16="http://schemas.microsoft.com/office/drawing/2014/main" id="{CE6CB17C-3DF4-6DBF-0662-CAC8E428ADBE}"/>
              </a:ext>
            </a:extLst>
          </xdr:cNvPr>
          <xdr:cNvSpPr/>
        </xdr:nvSpPr>
        <xdr:spPr>
          <a:xfrm>
            <a:off x="85725" y="666750"/>
            <a:ext cx="1724025" cy="104775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27" name="Rectangle: Rounded Corners 26">
            <a:extLst>
              <a:ext uri="{FF2B5EF4-FFF2-40B4-BE49-F238E27FC236}">
                <a16:creationId xmlns:a16="http://schemas.microsoft.com/office/drawing/2014/main" id="{979ADC76-3528-78EC-6E24-01EE312D233D}"/>
              </a:ext>
            </a:extLst>
          </xdr:cNvPr>
          <xdr:cNvSpPr/>
        </xdr:nvSpPr>
        <xdr:spPr>
          <a:xfrm>
            <a:off x="152400" y="762000"/>
            <a:ext cx="1609725" cy="22860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2BED600-DDBB-4022-A648-B8EA4E5D0C18}" type="TxLink">
              <a:rPr lang="en-US" sz="1100" b="0" i="0" u="none" strike="noStrike">
                <a:solidFill>
                  <a:schemeClr val="bg1"/>
                </a:solidFill>
                <a:latin typeface="Arial Black" panose="020B0A04020102020204" pitchFamily="34" charset="0"/>
              </a:rPr>
              <a:pPr algn="ctr"/>
              <a:t>12.47%</a:t>
            </a:fld>
            <a:endParaRPr lang="en-IN" sz="1100">
              <a:solidFill>
                <a:schemeClr val="bg1"/>
              </a:solidFill>
              <a:latin typeface="Arial Black" panose="020B0A04020102020204" pitchFamily="34" charset="0"/>
            </a:endParaRPr>
          </a:p>
        </xdr:txBody>
      </xdr:sp>
      <xdr:sp macro="" textlink="">
        <xdr:nvSpPr>
          <xdr:cNvPr id="28" name="Rectangle: Rounded Corners 27">
            <a:extLst>
              <a:ext uri="{FF2B5EF4-FFF2-40B4-BE49-F238E27FC236}">
                <a16:creationId xmlns:a16="http://schemas.microsoft.com/office/drawing/2014/main" id="{EAC1BD71-43E3-2A26-8217-198A1194896F}"/>
              </a:ext>
            </a:extLst>
          </xdr:cNvPr>
          <xdr:cNvSpPr/>
        </xdr:nvSpPr>
        <xdr:spPr>
          <a:xfrm>
            <a:off x="180975" y="1390650"/>
            <a:ext cx="1552575" cy="20955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Arial Black" panose="020B0A04020102020204" pitchFamily="34" charset="0"/>
              </a:rPr>
              <a:t>YOY</a:t>
            </a:r>
            <a:r>
              <a:rPr lang="en-IN" sz="900" b="0" i="0" u="none" strike="noStrike" baseline="0">
                <a:solidFill>
                  <a:schemeClr val="bg1"/>
                </a:solidFill>
                <a:latin typeface="Arial Black" panose="020B0A04020102020204" pitchFamily="34" charset="0"/>
              </a:rPr>
              <a:t> GROWTH </a:t>
            </a:r>
            <a:endParaRPr lang="en-IN" sz="900" b="0" i="0" u="none" strike="noStrike">
              <a:solidFill>
                <a:schemeClr val="bg1"/>
              </a:solidFill>
              <a:latin typeface="Arial Black" panose="020B0A04020102020204" pitchFamily="34" charset="0"/>
            </a:endParaRPr>
          </a:p>
        </xdr:txBody>
      </xdr:sp>
    </xdr:grpSp>
    <xdr:clientData/>
  </xdr:twoCellAnchor>
  <xdr:twoCellAnchor>
    <xdr:from>
      <xdr:col>12</xdr:col>
      <xdr:colOff>209550</xdr:colOff>
      <xdr:row>2</xdr:row>
      <xdr:rowOff>19051</xdr:rowOff>
    </xdr:from>
    <xdr:to>
      <xdr:col>16</xdr:col>
      <xdr:colOff>400050</xdr:colOff>
      <xdr:row>10</xdr:row>
      <xdr:rowOff>76200</xdr:rowOff>
    </xdr:to>
    <xdr:grpSp>
      <xdr:nvGrpSpPr>
        <xdr:cNvPr id="29" name="Group 28">
          <a:extLst>
            <a:ext uri="{FF2B5EF4-FFF2-40B4-BE49-F238E27FC236}">
              <a16:creationId xmlns:a16="http://schemas.microsoft.com/office/drawing/2014/main" id="{9B8746D2-E480-6DED-6B86-CAACCFF9C291}"/>
            </a:ext>
          </a:extLst>
        </xdr:cNvPr>
        <xdr:cNvGrpSpPr/>
      </xdr:nvGrpSpPr>
      <xdr:grpSpPr>
        <a:xfrm>
          <a:off x="7524750" y="400051"/>
          <a:ext cx="2628900" cy="1581149"/>
          <a:chOff x="85725" y="390525"/>
          <a:chExt cx="1724025" cy="1323975"/>
        </a:xfrm>
      </xdr:grpSpPr>
      <xdr:sp macro="" textlink="">
        <xdr:nvSpPr>
          <xdr:cNvPr id="30" name="Rectangle: Rounded Corners 29">
            <a:extLst>
              <a:ext uri="{FF2B5EF4-FFF2-40B4-BE49-F238E27FC236}">
                <a16:creationId xmlns:a16="http://schemas.microsoft.com/office/drawing/2014/main" id="{CB0D8377-AF86-A0F8-E234-25BC12BA99B1}"/>
              </a:ext>
            </a:extLst>
          </xdr:cNvPr>
          <xdr:cNvSpPr/>
        </xdr:nvSpPr>
        <xdr:spPr>
          <a:xfrm>
            <a:off x="85725" y="390525"/>
            <a:ext cx="1704975" cy="257175"/>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anose="020B0A04020102020204" pitchFamily="34" charset="0"/>
              </a:rPr>
              <a:t>NO</a:t>
            </a:r>
            <a:r>
              <a:rPr lang="en-IN" sz="1100" baseline="0">
                <a:latin typeface="Arial Black" panose="020B0A04020102020204" pitchFamily="34" charset="0"/>
              </a:rPr>
              <a:t> OF ORDER</a:t>
            </a:r>
            <a:endParaRPr lang="en-IN" sz="1100">
              <a:latin typeface="Arial Black" panose="020B0A04020102020204" pitchFamily="34" charset="0"/>
            </a:endParaRPr>
          </a:p>
        </xdr:txBody>
      </xdr:sp>
      <xdr:sp macro="" textlink="">
        <xdr:nvSpPr>
          <xdr:cNvPr id="31" name="Rectangle: Rounded Corners 30">
            <a:extLst>
              <a:ext uri="{FF2B5EF4-FFF2-40B4-BE49-F238E27FC236}">
                <a16:creationId xmlns:a16="http://schemas.microsoft.com/office/drawing/2014/main" id="{A9D8F636-977A-1DDC-1AA6-5D80097727A9}"/>
              </a:ext>
            </a:extLst>
          </xdr:cNvPr>
          <xdr:cNvSpPr/>
        </xdr:nvSpPr>
        <xdr:spPr>
          <a:xfrm>
            <a:off x="85725" y="666750"/>
            <a:ext cx="1724025" cy="104775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32" name="Rectangle: Rounded Corners 31">
            <a:extLst>
              <a:ext uri="{FF2B5EF4-FFF2-40B4-BE49-F238E27FC236}">
                <a16:creationId xmlns:a16="http://schemas.microsoft.com/office/drawing/2014/main" id="{C071706E-D87A-7022-D60B-92FA518107F8}"/>
              </a:ext>
            </a:extLst>
          </xdr:cNvPr>
          <xdr:cNvSpPr/>
        </xdr:nvSpPr>
        <xdr:spPr>
          <a:xfrm>
            <a:off x="152400" y="762000"/>
            <a:ext cx="1609725" cy="22860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D93CBD7-D66D-4407-BD1E-6842BEDF5AA1}" type="TxLink">
              <a:rPr lang="en-US" sz="1100" b="0" i="0" u="none" strike="noStrike">
                <a:solidFill>
                  <a:schemeClr val="bg1"/>
                </a:solidFill>
                <a:latin typeface="Arial Black" panose="020B0A04020102020204" pitchFamily="34" charset="0"/>
              </a:rPr>
              <a:pPr algn="ctr"/>
              <a:t># 9994</a:t>
            </a:fld>
            <a:endParaRPr lang="en-IN" sz="1100">
              <a:solidFill>
                <a:schemeClr val="bg1"/>
              </a:solidFill>
              <a:latin typeface="Arial Black" panose="020B0A04020102020204" pitchFamily="34" charset="0"/>
            </a:endParaRPr>
          </a:p>
        </xdr:txBody>
      </xdr:sp>
      <xdr:sp macro="" textlink="">
        <xdr:nvSpPr>
          <xdr:cNvPr id="33" name="Rectangle: Rounded Corners 32">
            <a:extLst>
              <a:ext uri="{FF2B5EF4-FFF2-40B4-BE49-F238E27FC236}">
                <a16:creationId xmlns:a16="http://schemas.microsoft.com/office/drawing/2014/main" id="{1B90D21F-2E58-86C9-3E86-95023482AFE0}"/>
              </a:ext>
            </a:extLst>
          </xdr:cNvPr>
          <xdr:cNvSpPr/>
        </xdr:nvSpPr>
        <xdr:spPr>
          <a:xfrm>
            <a:off x="180975" y="1390650"/>
            <a:ext cx="1552575" cy="20955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Arial Black" panose="020B0A04020102020204" pitchFamily="34" charset="0"/>
              </a:rPr>
              <a:t>YOY</a:t>
            </a:r>
            <a:r>
              <a:rPr lang="en-IN" sz="900" b="0" i="0" u="none" strike="noStrike" baseline="0">
                <a:solidFill>
                  <a:schemeClr val="bg1"/>
                </a:solidFill>
                <a:latin typeface="Arial Black" panose="020B0A04020102020204" pitchFamily="34" charset="0"/>
              </a:rPr>
              <a:t> GROWTH </a:t>
            </a:r>
            <a:endParaRPr lang="en-IN" sz="900" b="0" i="0" u="none" strike="noStrike">
              <a:solidFill>
                <a:schemeClr val="bg1"/>
              </a:solidFill>
              <a:latin typeface="Arial Black" panose="020B0A04020102020204" pitchFamily="34" charset="0"/>
            </a:endParaRPr>
          </a:p>
        </xdr:txBody>
      </xdr:sp>
    </xdr:grpSp>
    <xdr:clientData/>
  </xdr:twoCellAnchor>
  <xdr:twoCellAnchor>
    <xdr:from>
      <xdr:col>0</xdr:col>
      <xdr:colOff>95250</xdr:colOff>
      <xdr:row>2</xdr:row>
      <xdr:rowOff>28573</xdr:rowOff>
    </xdr:from>
    <xdr:to>
      <xdr:col>4</xdr:col>
      <xdr:colOff>9525</xdr:colOff>
      <xdr:row>10</xdr:row>
      <xdr:rowOff>85724</xdr:rowOff>
    </xdr:to>
    <xdr:grpSp>
      <xdr:nvGrpSpPr>
        <xdr:cNvPr id="8" name="Group 7">
          <a:extLst>
            <a:ext uri="{FF2B5EF4-FFF2-40B4-BE49-F238E27FC236}">
              <a16:creationId xmlns:a16="http://schemas.microsoft.com/office/drawing/2014/main" id="{D3D8E513-28B8-19C1-8CEB-91DC2F0D2AE9}"/>
            </a:ext>
          </a:extLst>
        </xdr:cNvPr>
        <xdr:cNvGrpSpPr/>
      </xdr:nvGrpSpPr>
      <xdr:grpSpPr>
        <a:xfrm>
          <a:off x="95250" y="409573"/>
          <a:ext cx="2352675" cy="1581151"/>
          <a:chOff x="85725" y="390525"/>
          <a:chExt cx="1724025" cy="1323975"/>
        </a:xfrm>
      </xdr:grpSpPr>
      <xdr:sp macro="" textlink="">
        <xdr:nvSpPr>
          <xdr:cNvPr id="9" name="Rectangle: Rounded Corners 8">
            <a:extLst>
              <a:ext uri="{FF2B5EF4-FFF2-40B4-BE49-F238E27FC236}">
                <a16:creationId xmlns:a16="http://schemas.microsoft.com/office/drawing/2014/main" id="{5CA2B06C-9869-88A0-C7FD-FB47FC85C11D}"/>
              </a:ext>
            </a:extLst>
          </xdr:cNvPr>
          <xdr:cNvSpPr/>
        </xdr:nvSpPr>
        <xdr:spPr>
          <a:xfrm>
            <a:off x="95250" y="390525"/>
            <a:ext cx="1704975" cy="257175"/>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anose="020B0A04020102020204" pitchFamily="34" charset="0"/>
              </a:rPr>
              <a:t>PROFIT</a:t>
            </a:r>
          </a:p>
        </xdr:txBody>
      </xdr:sp>
      <xdr:sp macro="" textlink="">
        <xdr:nvSpPr>
          <xdr:cNvPr id="11" name="Rectangle: Rounded Corners 10">
            <a:extLst>
              <a:ext uri="{FF2B5EF4-FFF2-40B4-BE49-F238E27FC236}">
                <a16:creationId xmlns:a16="http://schemas.microsoft.com/office/drawing/2014/main" id="{9EB28078-4F51-2B7A-19D1-12DF7B0D95F1}"/>
              </a:ext>
            </a:extLst>
          </xdr:cNvPr>
          <xdr:cNvSpPr/>
        </xdr:nvSpPr>
        <xdr:spPr>
          <a:xfrm>
            <a:off x="85725" y="666750"/>
            <a:ext cx="1724025" cy="104775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2" name="Rectangle: Rounded Corners 11">
            <a:extLst>
              <a:ext uri="{FF2B5EF4-FFF2-40B4-BE49-F238E27FC236}">
                <a16:creationId xmlns:a16="http://schemas.microsoft.com/office/drawing/2014/main" id="{0B95403C-6E79-8021-3006-1EAFEF8F68E7}"/>
              </a:ext>
            </a:extLst>
          </xdr:cNvPr>
          <xdr:cNvSpPr/>
        </xdr:nvSpPr>
        <xdr:spPr>
          <a:xfrm>
            <a:off x="152400" y="762000"/>
            <a:ext cx="1609725" cy="2286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6B7BDD3-61EC-4793-A371-96ED75B18A3E}" type="TxLink">
              <a:rPr lang="en-US" sz="1100" b="0" i="0" u="none" strike="noStrike">
                <a:solidFill>
                  <a:schemeClr val="bg1"/>
                </a:solidFill>
                <a:latin typeface="Arial Black" panose="020B0A04020102020204" pitchFamily="34" charset="0"/>
              </a:rPr>
              <a:pPr algn="ctr"/>
              <a:t> $39,706.36 </a:t>
            </a:fld>
            <a:endParaRPr lang="en-IN" sz="1100">
              <a:solidFill>
                <a:schemeClr val="bg1"/>
              </a:solidFill>
              <a:latin typeface="Arial Black" panose="020B0A04020102020204" pitchFamily="34" charset="0"/>
            </a:endParaRPr>
          </a:p>
        </xdr:txBody>
      </xdr:sp>
      <xdr:sp macro="" textlink="">
        <xdr:nvSpPr>
          <xdr:cNvPr id="34" name="Rectangle: Rounded Corners 33">
            <a:extLst>
              <a:ext uri="{FF2B5EF4-FFF2-40B4-BE49-F238E27FC236}">
                <a16:creationId xmlns:a16="http://schemas.microsoft.com/office/drawing/2014/main" id="{EBA725C1-4310-8C8B-CB5B-F0B6D792354B}"/>
              </a:ext>
            </a:extLst>
          </xdr:cNvPr>
          <xdr:cNvSpPr/>
        </xdr:nvSpPr>
        <xdr:spPr>
          <a:xfrm>
            <a:off x="180975" y="1390650"/>
            <a:ext cx="1552575" cy="209550"/>
          </a:xfrm>
          <a:prstGeom prst="roundRect">
            <a:avLst/>
          </a:prstGeom>
          <a:gradFill>
            <a:gsLst>
              <a:gs pos="0">
                <a:schemeClr val="tx1">
                  <a:lumMod val="85000"/>
                  <a:lumOff val="15000"/>
                  <a:alpha val="80000"/>
                </a:schemeClr>
              </a:gs>
              <a:gs pos="100000">
                <a:schemeClr val="tx1">
                  <a:lumMod val="75000"/>
                  <a:lumOff val="2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Arial Black" panose="020B0A04020102020204" pitchFamily="34" charset="0"/>
              </a:rPr>
              <a:t>YOY</a:t>
            </a:r>
            <a:r>
              <a:rPr lang="en-IN" sz="900" b="0" i="0" u="none" strike="noStrike" baseline="0">
                <a:solidFill>
                  <a:schemeClr val="bg1"/>
                </a:solidFill>
                <a:latin typeface="Arial Black" panose="020B0A04020102020204" pitchFamily="34" charset="0"/>
              </a:rPr>
              <a:t> GROWTH </a:t>
            </a:r>
            <a:endParaRPr lang="en-IN" sz="900" b="0" i="0" u="none" strike="noStrike">
              <a:solidFill>
                <a:schemeClr val="bg1"/>
              </a:solidFill>
              <a:latin typeface="Arial Black" panose="020B0A04020102020204" pitchFamily="34" charset="0"/>
            </a:endParaRPr>
          </a:p>
        </xdr:txBody>
      </xdr:sp>
    </xdr:grpSp>
    <xdr:clientData/>
  </xdr:twoCellAnchor>
  <xdr:twoCellAnchor>
    <xdr:from>
      <xdr:col>0</xdr:col>
      <xdr:colOff>238125</xdr:colOff>
      <xdr:row>5</xdr:row>
      <xdr:rowOff>85723</xdr:rowOff>
    </xdr:from>
    <xdr:to>
      <xdr:col>3</xdr:col>
      <xdr:colOff>395286</xdr:colOff>
      <xdr:row>8</xdr:row>
      <xdr:rowOff>23810</xdr:rowOff>
    </xdr:to>
    <xdr:graphicFrame macro="">
      <xdr:nvGraphicFramePr>
        <xdr:cNvPr id="35" name="Chart 34">
          <a:extLst>
            <a:ext uri="{FF2B5EF4-FFF2-40B4-BE49-F238E27FC236}">
              <a16:creationId xmlns:a16="http://schemas.microsoft.com/office/drawing/2014/main" id="{164C9EA7-910F-4236-8CCC-73872952C5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133350</xdr:colOff>
      <xdr:row>5</xdr:row>
      <xdr:rowOff>152399</xdr:rowOff>
    </xdr:from>
    <xdr:to>
      <xdr:col>7</xdr:col>
      <xdr:colOff>528636</xdr:colOff>
      <xdr:row>8</xdr:row>
      <xdr:rowOff>28574</xdr:rowOff>
    </xdr:to>
    <xdr:graphicFrame macro="">
      <xdr:nvGraphicFramePr>
        <xdr:cNvPr id="36" name="Chart 35">
          <a:extLst>
            <a:ext uri="{FF2B5EF4-FFF2-40B4-BE49-F238E27FC236}">
              <a16:creationId xmlns:a16="http://schemas.microsoft.com/office/drawing/2014/main" id="{B04693C9-5F3B-465B-A3BD-976FE669A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133350</xdr:colOff>
      <xdr:row>5</xdr:row>
      <xdr:rowOff>19050</xdr:rowOff>
    </xdr:from>
    <xdr:to>
      <xdr:col>12</xdr:col>
      <xdr:colOff>104775</xdr:colOff>
      <xdr:row>8</xdr:row>
      <xdr:rowOff>114300</xdr:rowOff>
    </xdr:to>
    <xdr:graphicFrame macro="">
      <xdr:nvGraphicFramePr>
        <xdr:cNvPr id="37" name="Chart 36">
          <a:extLst>
            <a:ext uri="{FF2B5EF4-FFF2-40B4-BE49-F238E27FC236}">
              <a16:creationId xmlns:a16="http://schemas.microsoft.com/office/drawing/2014/main" id="{6CDA1705-E03E-44C6-AEA1-718AD6CBB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390525</xdr:colOff>
      <xdr:row>5</xdr:row>
      <xdr:rowOff>38101</xdr:rowOff>
    </xdr:from>
    <xdr:to>
      <xdr:col>16</xdr:col>
      <xdr:colOff>333375</xdr:colOff>
      <xdr:row>8</xdr:row>
      <xdr:rowOff>185738</xdr:rowOff>
    </xdr:to>
    <xdr:graphicFrame macro="">
      <xdr:nvGraphicFramePr>
        <xdr:cNvPr id="38" name="Chart 37">
          <a:extLst>
            <a:ext uri="{FF2B5EF4-FFF2-40B4-BE49-F238E27FC236}">
              <a16:creationId xmlns:a16="http://schemas.microsoft.com/office/drawing/2014/main" id="{61BF2CD8-A3B2-4ED9-A834-19D808958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504825</xdr:colOff>
      <xdr:row>5</xdr:row>
      <xdr:rowOff>47626</xdr:rowOff>
    </xdr:from>
    <xdr:to>
      <xdr:col>20</xdr:col>
      <xdr:colOff>485775</xdr:colOff>
      <xdr:row>8</xdr:row>
      <xdr:rowOff>161926</xdr:rowOff>
    </xdr:to>
    <xdr:graphicFrame macro="">
      <xdr:nvGraphicFramePr>
        <xdr:cNvPr id="39" name="Chart 38">
          <a:extLst>
            <a:ext uri="{FF2B5EF4-FFF2-40B4-BE49-F238E27FC236}">
              <a16:creationId xmlns:a16="http://schemas.microsoft.com/office/drawing/2014/main" id="{92EDC662-F374-4291-9324-40B10F139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28126</xdr:colOff>
          <xdr:row>8</xdr:row>
          <xdr:rowOff>104775</xdr:rowOff>
        </xdr:from>
        <xdr:to>
          <xdr:col>3</xdr:col>
          <xdr:colOff>476249</xdr:colOff>
          <xdr:row>9</xdr:row>
          <xdr:rowOff>123824</xdr:rowOff>
        </xdr:to>
        <xdr:pic>
          <xdr:nvPicPr>
            <xdr:cNvPr id="41" name="Picture 40">
              <a:extLst>
                <a:ext uri="{FF2B5EF4-FFF2-40B4-BE49-F238E27FC236}">
                  <a16:creationId xmlns:a16="http://schemas.microsoft.com/office/drawing/2014/main" id="{3E20E262-4E4C-135E-44E6-DDA317C7D53C}"/>
                </a:ext>
              </a:extLst>
            </xdr:cNvPr>
            <xdr:cNvPicPr>
              <a:picLocks noChangeAspect="1" noChangeArrowheads="1"/>
              <a:extLst>
                <a:ext uri="{84589F7E-364E-4C9E-8A38-B11213B215E9}">
                  <a14:cameraTool cellRange="'kpi yoy'!$H$8" spid="_x0000_s7236"/>
                </a:ext>
              </a:extLst>
            </xdr:cNvPicPr>
          </xdr:nvPicPr>
          <xdr:blipFill>
            <a:blip xmlns:r="http://schemas.openxmlformats.org/officeDocument/2006/relationships" r:embed="rId6"/>
            <a:srcRect/>
            <a:stretch>
              <a:fillRect/>
            </a:stretch>
          </xdr:blipFill>
          <xdr:spPr bwMode="auto">
            <a:xfrm>
              <a:off x="1247326" y="1628775"/>
              <a:ext cx="1057723" cy="20954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95249</xdr:colOff>
          <xdr:row>8</xdr:row>
          <xdr:rowOff>104683</xdr:rowOff>
        </xdr:from>
        <xdr:to>
          <xdr:col>7</xdr:col>
          <xdr:colOff>528310</xdr:colOff>
          <xdr:row>9</xdr:row>
          <xdr:rowOff>120748</xdr:rowOff>
        </xdr:to>
        <xdr:pic>
          <xdr:nvPicPr>
            <xdr:cNvPr id="44" name="Picture 43">
              <a:extLst>
                <a:ext uri="{FF2B5EF4-FFF2-40B4-BE49-F238E27FC236}">
                  <a16:creationId xmlns:a16="http://schemas.microsoft.com/office/drawing/2014/main" id="{063F8090-164A-C37C-32D6-320DDBEC549F}"/>
                </a:ext>
              </a:extLst>
            </xdr:cNvPr>
            <xdr:cNvPicPr>
              <a:picLocks noChangeAspect="1" noChangeArrowheads="1"/>
              <a:extLst>
                <a:ext uri="{84589F7E-364E-4C9E-8A38-B11213B215E9}">
                  <a14:cameraTool cellRange="'kpi yoy'!$I$8" spid="_x0000_s7237"/>
                </a:ext>
              </a:extLst>
            </xdr:cNvPicPr>
          </xdr:nvPicPr>
          <xdr:blipFill rotWithShape="1">
            <a:blip xmlns:r="http://schemas.openxmlformats.org/officeDocument/2006/relationships" r:embed="rId7"/>
            <a:srcRect t="1822" b="1822"/>
            <a:stretch>
              <a:fillRect/>
            </a:stretch>
          </xdr:blipFill>
          <xdr:spPr bwMode="auto">
            <a:xfrm>
              <a:off x="3752849" y="1628683"/>
              <a:ext cx="1042661" cy="206565"/>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113851</xdr:colOff>
          <xdr:row>8</xdr:row>
          <xdr:rowOff>85725</xdr:rowOff>
        </xdr:from>
        <xdr:to>
          <xdr:col>11</xdr:col>
          <xdr:colOff>561975</xdr:colOff>
          <xdr:row>9</xdr:row>
          <xdr:rowOff>104774</xdr:rowOff>
        </xdr:to>
        <xdr:pic>
          <xdr:nvPicPr>
            <xdr:cNvPr id="46" name="Picture 45">
              <a:extLst>
                <a:ext uri="{FF2B5EF4-FFF2-40B4-BE49-F238E27FC236}">
                  <a16:creationId xmlns:a16="http://schemas.microsoft.com/office/drawing/2014/main" id="{4F1B22A4-CC08-14B5-B13F-E530C6C871BA}"/>
                </a:ext>
              </a:extLst>
            </xdr:cNvPr>
            <xdr:cNvPicPr>
              <a:picLocks noChangeAspect="1" noChangeArrowheads="1"/>
              <a:extLst>
                <a:ext uri="{84589F7E-364E-4C9E-8A38-B11213B215E9}">
                  <a14:cameraTool cellRange="'kpi yoy'!$J$8" spid="_x0000_s7238"/>
                </a:ext>
              </a:extLst>
            </xdr:cNvPicPr>
          </xdr:nvPicPr>
          <xdr:blipFill>
            <a:blip xmlns:r="http://schemas.openxmlformats.org/officeDocument/2006/relationships" r:embed="rId8"/>
            <a:srcRect/>
            <a:stretch>
              <a:fillRect/>
            </a:stretch>
          </xdr:blipFill>
          <xdr:spPr bwMode="auto">
            <a:xfrm>
              <a:off x="6209851" y="1609725"/>
              <a:ext cx="1057724" cy="20954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332921</xdr:colOff>
          <xdr:row>8</xdr:row>
          <xdr:rowOff>104775</xdr:rowOff>
        </xdr:from>
        <xdr:to>
          <xdr:col>16</xdr:col>
          <xdr:colOff>171450</xdr:colOff>
          <xdr:row>9</xdr:row>
          <xdr:rowOff>123825</xdr:rowOff>
        </xdr:to>
        <xdr:pic>
          <xdr:nvPicPr>
            <xdr:cNvPr id="48" name="Picture 47">
              <a:extLst>
                <a:ext uri="{FF2B5EF4-FFF2-40B4-BE49-F238E27FC236}">
                  <a16:creationId xmlns:a16="http://schemas.microsoft.com/office/drawing/2014/main" id="{DE3B0238-01B4-B23B-0861-DADC2006C45D}"/>
                </a:ext>
              </a:extLst>
            </xdr:cNvPr>
            <xdr:cNvPicPr>
              <a:picLocks noChangeAspect="1" noChangeArrowheads="1"/>
              <a:extLst>
                <a:ext uri="{84589F7E-364E-4C9E-8A38-B11213B215E9}">
                  <a14:cameraTool cellRange="'kpi yoy'!$K$8" spid="_x0000_s7239"/>
                </a:ext>
              </a:extLst>
            </xdr:cNvPicPr>
          </xdr:nvPicPr>
          <xdr:blipFill>
            <a:blip xmlns:r="http://schemas.openxmlformats.org/officeDocument/2006/relationships" r:embed="rId9"/>
            <a:srcRect/>
            <a:stretch>
              <a:fillRect/>
            </a:stretch>
          </xdr:blipFill>
          <xdr:spPr bwMode="auto">
            <a:xfrm>
              <a:off x="8867321" y="1628775"/>
              <a:ext cx="1057729"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485321</xdr:colOff>
          <xdr:row>8</xdr:row>
          <xdr:rowOff>104775</xdr:rowOff>
        </xdr:from>
        <xdr:to>
          <xdr:col>20</xdr:col>
          <xdr:colOff>323850</xdr:colOff>
          <xdr:row>9</xdr:row>
          <xdr:rowOff>123825</xdr:rowOff>
        </xdr:to>
        <xdr:pic>
          <xdr:nvPicPr>
            <xdr:cNvPr id="51" name="Picture 50">
              <a:extLst>
                <a:ext uri="{FF2B5EF4-FFF2-40B4-BE49-F238E27FC236}">
                  <a16:creationId xmlns:a16="http://schemas.microsoft.com/office/drawing/2014/main" id="{8B179C2B-A775-A32D-21E5-C3257B8DC66F}"/>
                </a:ext>
              </a:extLst>
            </xdr:cNvPr>
            <xdr:cNvPicPr>
              <a:picLocks noChangeAspect="1" noChangeArrowheads="1"/>
              <a:extLst>
                <a:ext uri="{84589F7E-364E-4C9E-8A38-B11213B215E9}">
                  <a14:cameraTool cellRange="'kpi yoy'!$L$8" spid="_x0000_s7240"/>
                </a:ext>
              </a:extLst>
            </xdr:cNvPicPr>
          </xdr:nvPicPr>
          <xdr:blipFill>
            <a:blip xmlns:r="http://schemas.openxmlformats.org/officeDocument/2006/relationships" r:embed="rId10"/>
            <a:srcRect/>
            <a:stretch>
              <a:fillRect/>
            </a:stretch>
          </xdr:blipFill>
          <xdr:spPr bwMode="auto">
            <a:xfrm>
              <a:off x="11458121" y="1628775"/>
              <a:ext cx="1057729"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104775</xdr:colOff>
      <xdr:row>10</xdr:row>
      <xdr:rowOff>152400</xdr:rowOff>
    </xdr:from>
    <xdr:to>
      <xdr:col>20</xdr:col>
      <xdr:colOff>581025</xdr:colOff>
      <xdr:row>32</xdr:row>
      <xdr:rowOff>0</xdr:rowOff>
    </xdr:to>
    <xdr:grpSp>
      <xdr:nvGrpSpPr>
        <xdr:cNvPr id="7170" name="Group 7169">
          <a:extLst>
            <a:ext uri="{FF2B5EF4-FFF2-40B4-BE49-F238E27FC236}">
              <a16:creationId xmlns:a16="http://schemas.microsoft.com/office/drawing/2014/main" id="{DA005C21-188C-F960-69E1-77F4182CF6F0}"/>
            </a:ext>
          </a:extLst>
        </xdr:cNvPr>
        <xdr:cNvGrpSpPr/>
      </xdr:nvGrpSpPr>
      <xdr:grpSpPr>
        <a:xfrm>
          <a:off x="104775" y="2057400"/>
          <a:ext cx="12668250" cy="4038600"/>
          <a:chOff x="104775" y="2057400"/>
          <a:chExt cx="12668250" cy="4038600"/>
        </a:xfrm>
      </xdr:grpSpPr>
      <xdr:sp macro="" textlink="">
        <xdr:nvSpPr>
          <xdr:cNvPr id="52" name="Rectangle: Rounded Corners 51">
            <a:extLst>
              <a:ext uri="{FF2B5EF4-FFF2-40B4-BE49-F238E27FC236}">
                <a16:creationId xmlns:a16="http://schemas.microsoft.com/office/drawing/2014/main" id="{771EADD9-A35C-8EE0-D61F-7A238889D7CF}"/>
              </a:ext>
            </a:extLst>
          </xdr:cNvPr>
          <xdr:cNvSpPr/>
        </xdr:nvSpPr>
        <xdr:spPr>
          <a:xfrm>
            <a:off x="104775" y="2066925"/>
            <a:ext cx="4829175" cy="1981200"/>
          </a:xfrm>
          <a:prstGeom prst="roundRect">
            <a:avLst>
              <a:gd name="adj" fmla="val 11859"/>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B0CDED55-C0D5-C2D1-0005-80E6F6C7E55D}"/>
              </a:ext>
            </a:extLst>
          </xdr:cNvPr>
          <xdr:cNvSpPr/>
        </xdr:nvSpPr>
        <xdr:spPr>
          <a:xfrm>
            <a:off x="5029200" y="2057400"/>
            <a:ext cx="4829175" cy="1981200"/>
          </a:xfrm>
          <a:prstGeom prst="roundRect">
            <a:avLst>
              <a:gd name="adj" fmla="val 11859"/>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Rectangle: Rounded Corners 53">
            <a:extLst>
              <a:ext uri="{FF2B5EF4-FFF2-40B4-BE49-F238E27FC236}">
                <a16:creationId xmlns:a16="http://schemas.microsoft.com/office/drawing/2014/main" id="{326653E9-A4F3-8A5F-1371-661036D0D0C4}"/>
              </a:ext>
            </a:extLst>
          </xdr:cNvPr>
          <xdr:cNvSpPr/>
        </xdr:nvSpPr>
        <xdr:spPr>
          <a:xfrm>
            <a:off x="9944100" y="2095500"/>
            <a:ext cx="2819400" cy="1981200"/>
          </a:xfrm>
          <a:prstGeom prst="roundRect">
            <a:avLst>
              <a:gd name="adj" fmla="val 11859"/>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Rectangle: Rounded Corners 56">
            <a:extLst>
              <a:ext uri="{FF2B5EF4-FFF2-40B4-BE49-F238E27FC236}">
                <a16:creationId xmlns:a16="http://schemas.microsoft.com/office/drawing/2014/main" id="{2B036353-6498-FF71-1EF8-6DD31BCC1AF9}"/>
              </a:ext>
            </a:extLst>
          </xdr:cNvPr>
          <xdr:cNvSpPr/>
        </xdr:nvSpPr>
        <xdr:spPr>
          <a:xfrm>
            <a:off x="8972550" y="4114800"/>
            <a:ext cx="3800475" cy="1981200"/>
          </a:xfrm>
          <a:prstGeom prst="roundRect">
            <a:avLst>
              <a:gd name="adj" fmla="val 11859"/>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Rectangle: Rounded Corners 57">
            <a:extLst>
              <a:ext uri="{FF2B5EF4-FFF2-40B4-BE49-F238E27FC236}">
                <a16:creationId xmlns:a16="http://schemas.microsoft.com/office/drawing/2014/main" id="{5184E91B-8EBC-7224-19A8-628D990B3FA5}"/>
              </a:ext>
            </a:extLst>
          </xdr:cNvPr>
          <xdr:cNvSpPr/>
        </xdr:nvSpPr>
        <xdr:spPr>
          <a:xfrm>
            <a:off x="257175" y="2133600"/>
            <a:ext cx="2724150" cy="276225"/>
          </a:xfrm>
          <a:prstGeom prst="roundRect">
            <a:avLst/>
          </a:prstGeom>
          <a:gradFill>
            <a:gsLst>
              <a:gs pos="0">
                <a:schemeClr val="tx1">
                  <a:lumMod val="85000"/>
                  <a:lumOff val="15000"/>
                </a:schemeClr>
              </a:gs>
              <a:gs pos="89000">
                <a:schemeClr val="tx1">
                  <a:lumMod val="65000"/>
                  <a:lumOff val="35000"/>
                  <a:alpha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SALES</a:t>
            </a:r>
            <a:r>
              <a:rPr lang="en-IN" sz="1100" baseline="0">
                <a:latin typeface="Arial Black" panose="020B0A04020102020204" pitchFamily="34" charset="0"/>
              </a:rPr>
              <a:t> AND PROFIT ANALYSIS</a:t>
            </a:r>
            <a:endParaRPr lang="en-IN" sz="1100">
              <a:latin typeface="Arial Black" panose="020B0A04020102020204" pitchFamily="34" charset="0"/>
            </a:endParaRPr>
          </a:p>
        </xdr:txBody>
      </xdr:sp>
      <xdr:sp macro="" textlink="">
        <xdr:nvSpPr>
          <xdr:cNvPr id="59" name="Rectangle: Rounded Corners 58">
            <a:extLst>
              <a:ext uri="{FF2B5EF4-FFF2-40B4-BE49-F238E27FC236}">
                <a16:creationId xmlns:a16="http://schemas.microsoft.com/office/drawing/2014/main" id="{ABAA62D8-B1E9-6DC5-BC8B-60DA7BDD6922}"/>
              </a:ext>
            </a:extLst>
          </xdr:cNvPr>
          <xdr:cNvSpPr/>
        </xdr:nvSpPr>
        <xdr:spPr>
          <a:xfrm>
            <a:off x="10001250" y="2171700"/>
            <a:ext cx="2724150" cy="276225"/>
          </a:xfrm>
          <a:prstGeom prst="roundRect">
            <a:avLst/>
          </a:prstGeom>
          <a:gradFill>
            <a:gsLst>
              <a:gs pos="0">
                <a:schemeClr val="tx1">
                  <a:lumMod val="85000"/>
                  <a:lumOff val="15000"/>
                </a:schemeClr>
              </a:gs>
              <a:gs pos="89000">
                <a:schemeClr val="tx1">
                  <a:lumMod val="65000"/>
                  <a:lumOff val="35000"/>
                  <a:alpha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0">
                <a:latin typeface="Arial Black" panose="020B0A04020102020204" pitchFamily="34" charset="0"/>
              </a:rPr>
              <a:t>CATEGORY</a:t>
            </a:r>
            <a:r>
              <a:rPr lang="en-IN" sz="1000" b="0" baseline="0">
                <a:latin typeface="Arial Black" panose="020B0A04020102020204" pitchFamily="34" charset="0"/>
              </a:rPr>
              <a:t> WISE SALES SHARE %</a:t>
            </a:r>
            <a:endParaRPr lang="en-IN" sz="1000" b="0">
              <a:latin typeface="Arial Black" panose="020B0A04020102020204" pitchFamily="34" charset="0"/>
            </a:endParaRPr>
          </a:p>
        </xdr:txBody>
      </xdr:sp>
      <xdr:sp macro="" textlink="">
        <xdr:nvSpPr>
          <xdr:cNvPr id="62" name="Rectangle: Rounded Corners 61">
            <a:extLst>
              <a:ext uri="{FF2B5EF4-FFF2-40B4-BE49-F238E27FC236}">
                <a16:creationId xmlns:a16="http://schemas.microsoft.com/office/drawing/2014/main" id="{1F5E659B-8F4E-1DD3-FF4F-FEF91431856A}"/>
              </a:ext>
            </a:extLst>
          </xdr:cNvPr>
          <xdr:cNvSpPr/>
        </xdr:nvSpPr>
        <xdr:spPr>
          <a:xfrm>
            <a:off x="5124450" y="2152650"/>
            <a:ext cx="2724150" cy="276225"/>
          </a:xfrm>
          <a:prstGeom prst="roundRect">
            <a:avLst/>
          </a:prstGeom>
          <a:gradFill>
            <a:gsLst>
              <a:gs pos="0">
                <a:schemeClr val="tx1">
                  <a:lumMod val="85000"/>
                  <a:lumOff val="15000"/>
                </a:schemeClr>
              </a:gs>
              <a:gs pos="89000">
                <a:schemeClr val="tx1">
                  <a:lumMod val="65000"/>
                  <a:lumOff val="35000"/>
                  <a:alpha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CATEGORY</a:t>
            </a:r>
            <a:r>
              <a:rPr lang="en-IN" sz="1100" baseline="0">
                <a:latin typeface="Arial Black" panose="020B0A04020102020204" pitchFamily="34" charset="0"/>
              </a:rPr>
              <a:t> WISE PROFIT</a:t>
            </a:r>
            <a:endParaRPr lang="en-IN" sz="1100">
              <a:latin typeface="Arial Black" panose="020B0A04020102020204" pitchFamily="34" charset="0"/>
            </a:endParaRPr>
          </a:p>
        </xdr:txBody>
      </xdr:sp>
    </xdr:grpSp>
    <xdr:clientData/>
  </xdr:twoCellAnchor>
  <xdr:twoCellAnchor>
    <xdr:from>
      <xdr:col>0</xdr:col>
      <xdr:colOff>85725</xdr:colOff>
      <xdr:row>21</xdr:row>
      <xdr:rowOff>104775</xdr:rowOff>
    </xdr:from>
    <xdr:to>
      <xdr:col>14</xdr:col>
      <xdr:colOff>314324</xdr:colOff>
      <xdr:row>32</xdr:row>
      <xdr:rowOff>9525</xdr:rowOff>
    </xdr:to>
    <xdr:grpSp>
      <xdr:nvGrpSpPr>
        <xdr:cNvPr id="7171" name="Group 7170">
          <a:extLst>
            <a:ext uri="{FF2B5EF4-FFF2-40B4-BE49-F238E27FC236}">
              <a16:creationId xmlns:a16="http://schemas.microsoft.com/office/drawing/2014/main" id="{7C5BEB12-A567-BBDF-D19E-B3728A395BD2}"/>
            </a:ext>
          </a:extLst>
        </xdr:cNvPr>
        <xdr:cNvGrpSpPr/>
      </xdr:nvGrpSpPr>
      <xdr:grpSpPr>
        <a:xfrm>
          <a:off x="85725" y="4105275"/>
          <a:ext cx="8762999" cy="2000250"/>
          <a:chOff x="85725" y="4105275"/>
          <a:chExt cx="8762999" cy="2000250"/>
        </a:xfrm>
      </xdr:grpSpPr>
      <xdr:sp macro="" textlink="">
        <xdr:nvSpPr>
          <xdr:cNvPr id="55" name="Rectangle: Rounded Corners 54">
            <a:extLst>
              <a:ext uri="{FF2B5EF4-FFF2-40B4-BE49-F238E27FC236}">
                <a16:creationId xmlns:a16="http://schemas.microsoft.com/office/drawing/2014/main" id="{5166545C-506F-9C7B-60D0-B6DEF425D98A}"/>
              </a:ext>
            </a:extLst>
          </xdr:cNvPr>
          <xdr:cNvSpPr/>
        </xdr:nvSpPr>
        <xdr:spPr>
          <a:xfrm>
            <a:off x="85725" y="4124325"/>
            <a:ext cx="4829175" cy="1981200"/>
          </a:xfrm>
          <a:prstGeom prst="roundRect">
            <a:avLst>
              <a:gd name="adj" fmla="val 11859"/>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Rounded Corners 55">
            <a:extLst>
              <a:ext uri="{FF2B5EF4-FFF2-40B4-BE49-F238E27FC236}">
                <a16:creationId xmlns:a16="http://schemas.microsoft.com/office/drawing/2014/main" id="{EE12D0DC-4FB5-23B1-2989-0CF42BA21780}"/>
              </a:ext>
            </a:extLst>
          </xdr:cNvPr>
          <xdr:cNvSpPr/>
        </xdr:nvSpPr>
        <xdr:spPr>
          <a:xfrm>
            <a:off x="5019675" y="4105275"/>
            <a:ext cx="3829049" cy="1981200"/>
          </a:xfrm>
          <a:prstGeom prst="roundRect">
            <a:avLst>
              <a:gd name="adj" fmla="val 11859"/>
            </a:avLst>
          </a:prstGeom>
          <a:gradFill>
            <a:gsLst>
              <a:gs pos="0">
                <a:schemeClr val="tx1">
                  <a:lumMod val="85000"/>
                  <a:lumOff val="15000"/>
                </a:schemeClr>
              </a:gs>
              <a:gs pos="100000">
                <a:schemeClr val="tx1">
                  <a:lumMod val="65000"/>
                  <a:lumOff val="35000"/>
                  <a:alpha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3" name="Rectangle: Rounded Corners 62">
            <a:extLst>
              <a:ext uri="{FF2B5EF4-FFF2-40B4-BE49-F238E27FC236}">
                <a16:creationId xmlns:a16="http://schemas.microsoft.com/office/drawing/2014/main" id="{1641EC10-ABF9-4550-B39E-9A3924B85D04}"/>
              </a:ext>
            </a:extLst>
          </xdr:cNvPr>
          <xdr:cNvSpPr/>
        </xdr:nvSpPr>
        <xdr:spPr>
          <a:xfrm>
            <a:off x="219075" y="4248150"/>
            <a:ext cx="2724150" cy="276225"/>
          </a:xfrm>
          <a:prstGeom prst="roundRect">
            <a:avLst/>
          </a:prstGeom>
          <a:gradFill>
            <a:gsLst>
              <a:gs pos="0">
                <a:schemeClr val="tx1">
                  <a:lumMod val="85000"/>
                  <a:lumOff val="15000"/>
                </a:schemeClr>
              </a:gs>
              <a:gs pos="89000">
                <a:schemeClr val="tx1">
                  <a:lumMod val="65000"/>
                  <a:lumOff val="35000"/>
                  <a:alpha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168" name="Rectangle: Rounded Corners 7167">
            <a:extLst>
              <a:ext uri="{FF2B5EF4-FFF2-40B4-BE49-F238E27FC236}">
                <a16:creationId xmlns:a16="http://schemas.microsoft.com/office/drawing/2014/main" id="{CA6BCAC5-2DDB-1329-A3D6-D2D031219020}"/>
              </a:ext>
            </a:extLst>
          </xdr:cNvPr>
          <xdr:cNvSpPr/>
        </xdr:nvSpPr>
        <xdr:spPr>
          <a:xfrm>
            <a:off x="5210175" y="4210050"/>
            <a:ext cx="2724150" cy="276225"/>
          </a:xfrm>
          <a:prstGeom prst="roundRect">
            <a:avLst/>
          </a:prstGeom>
          <a:gradFill>
            <a:gsLst>
              <a:gs pos="0">
                <a:schemeClr val="tx1">
                  <a:lumMod val="85000"/>
                  <a:lumOff val="15000"/>
                </a:schemeClr>
              </a:gs>
              <a:gs pos="89000">
                <a:schemeClr val="tx1">
                  <a:lumMod val="65000"/>
                  <a:lumOff val="35000"/>
                  <a:alpha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a:latin typeface="Arial Black" panose="020B0A04020102020204" pitchFamily="34" charset="0"/>
              </a:rPr>
              <a:t>TOP 5 SUB</a:t>
            </a:r>
            <a:r>
              <a:rPr lang="en-IN" sz="1100" b="0" baseline="0">
                <a:latin typeface="Arial Black" panose="020B0A04020102020204" pitchFamily="34" charset="0"/>
              </a:rPr>
              <a:t> CATEGORIES</a:t>
            </a:r>
            <a:endParaRPr lang="en-IN" sz="1100" b="0">
              <a:latin typeface="Arial Black" panose="020B0A04020102020204" pitchFamily="34" charset="0"/>
            </a:endParaRPr>
          </a:p>
        </xdr:txBody>
      </xdr:sp>
    </xdr:grpSp>
    <xdr:clientData/>
  </xdr:twoCellAnchor>
  <xdr:twoCellAnchor>
    <xdr:from>
      <xdr:col>15</xdr:col>
      <xdr:colOff>66675</xdr:colOff>
      <xdr:row>22</xdr:row>
      <xdr:rowOff>38100</xdr:rowOff>
    </xdr:from>
    <xdr:to>
      <xdr:col>19</xdr:col>
      <xdr:colOff>352425</xdr:colOff>
      <xdr:row>23</xdr:row>
      <xdr:rowOff>123825</xdr:rowOff>
    </xdr:to>
    <xdr:sp macro="" textlink="">
      <xdr:nvSpPr>
        <xdr:cNvPr id="7169" name="Rectangle: Rounded Corners 7168">
          <a:extLst>
            <a:ext uri="{FF2B5EF4-FFF2-40B4-BE49-F238E27FC236}">
              <a16:creationId xmlns:a16="http://schemas.microsoft.com/office/drawing/2014/main" id="{5EA1B3A2-7D35-90F8-6C0E-1CE7EE62D70A}"/>
            </a:ext>
          </a:extLst>
        </xdr:cNvPr>
        <xdr:cNvSpPr/>
      </xdr:nvSpPr>
      <xdr:spPr>
        <a:xfrm>
          <a:off x="9210675" y="4229100"/>
          <a:ext cx="2724150" cy="276225"/>
        </a:xfrm>
        <a:prstGeom prst="roundRect">
          <a:avLst/>
        </a:prstGeom>
        <a:gradFill>
          <a:gsLst>
            <a:gs pos="0">
              <a:schemeClr val="tx1">
                <a:lumMod val="85000"/>
                <a:lumOff val="15000"/>
              </a:schemeClr>
            </a:gs>
            <a:gs pos="89000">
              <a:schemeClr val="tx1">
                <a:lumMod val="65000"/>
                <a:lumOff val="35000"/>
                <a:alpha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Arial Black" panose="020B0A04020102020204" pitchFamily="34" charset="0"/>
            </a:rPr>
            <a:t>FILTERS</a:t>
          </a:r>
        </a:p>
      </xdr:txBody>
    </xdr:sp>
    <xdr:clientData/>
  </xdr:twoCellAnchor>
  <xdr:twoCellAnchor>
    <xdr:from>
      <xdr:col>0</xdr:col>
      <xdr:colOff>171450</xdr:colOff>
      <xdr:row>12</xdr:row>
      <xdr:rowOff>76201</xdr:rowOff>
    </xdr:from>
    <xdr:to>
      <xdr:col>7</xdr:col>
      <xdr:colOff>600075</xdr:colOff>
      <xdr:row>21</xdr:row>
      <xdr:rowOff>66675</xdr:rowOff>
    </xdr:to>
    <xdr:graphicFrame macro="">
      <xdr:nvGraphicFramePr>
        <xdr:cNvPr id="7172" name="Chart 7171">
          <a:extLst>
            <a:ext uri="{FF2B5EF4-FFF2-40B4-BE49-F238E27FC236}">
              <a16:creationId xmlns:a16="http://schemas.microsoft.com/office/drawing/2014/main" id="{DF511141-08A4-47B7-B8F6-2C17C2E08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342901</xdr:colOff>
      <xdr:row>13</xdr:row>
      <xdr:rowOff>38099</xdr:rowOff>
    </xdr:from>
    <xdr:to>
      <xdr:col>15</xdr:col>
      <xdr:colOff>542925</xdr:colOff>
      <xdr:row>20</xdr:row>
      <xdr:rowOff>57150</xdr:rowOff>
    </xdr:to>
    <mc:AlternateContent xmlns:mc="http://schemas.openxmlformats.org/markup-compatibility/2006">
      <mc:Choice xmlns:cx1="http://schemas.microsoft.com/office/drawing/2015/9/8/chartex" Requires="cx1">
        <xdr:graphicFrame macro="">
          <xdr:nvGraphicFramePr>
            <xdr:cNvPr id="7173" name="Chart 7172">
              <a:extLst>
                <a:ext uri="{FF2B5EF4-FFF2-40B4-BE49-F238E27FC236}">
                  <a16:creationId xmlns:a16="http://schemas.microsoft.com/office/drawing/2014/main" id="{AD1E0BC2-E4D6-44E9-A51E-59C0A38B0F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19701" y="2514599"/>
              <a:ext cx="4467224" cy="13525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390525</xdr:colOff>
      <xdr:row>13</xdr:row>
      <xdr:rowOff>0</xdr:rowOff>
    </xdr:from>
    <xdr:to>
      <xdr:col>20</xdr:col>
      <xdr:colOff>428625</xdr:colOff>
      <xdr:row>21</xdr:row>
      <xdr:rowOff>38100</xdr:rowOff>
    </xdr:to>
    <xdr:graphicFrame macro="">
      <xdr:nvGraphicFramePr>
        <xdr:cNvPr id="7174" name="Chart 7173">
          <a:extLst>
            <a:ext uri="{FF2B5EF4-FFF2-40B4-BE49-F238E27FC236}">
              <a16:creationId xmlns:a16="http://schemas.microsoft.com/office/drawing/2014/main" id="{F0ED9C7D-F967-43F4-8139-EF0198A0E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209550</xdr:colOff>
      <xdr:row>23</xdr:row>
      <xdr:rowOff>133349</xdr:rowOff>
    </xdr:from>
    <xdr:to>
      <xdr:col>14</xdr:col>
      <xdr:colOff>238125</xdr:colOff>
      <xdr:row>31</xdr:row>
      <xdr:rowOff>133350</xdr:rowOff>
    </xdr:to>
    <xdr:graphicFrame macro="">
      <xdr:nvGraphicFramePr>
        <xdr:cNvPr id="7175" name="Chart 7174">
          <a:extLst>
            <a:ext uri="{FF2B5EF4-FFF2-40B4-BE49-F238E27FC236}">
              <a16:creationId xmlns:a16="http://schemas.microsoft.com/office/drawing/2014/main" id="{38E0D4CC-D85E-4687-9166-77996F065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16</xdr:col>
      <xdr:colOff>447675</xdr:colOff>
      <xdr:row>23</xdr:row>
      <xdr:rowOff>171450</xdr:rowOff>
    </xdr:from>
    <xdr:to>
      <xdr:col>18</xdr:col>
      <xdr:colOff>381000</xdr:colOff>
      <xdr:row>31</xdr:row>
      <xdr:rowOff>104775</xdr:rowOff>
    </xdr:to>
    <mc:AlternateContent xmlns:mc="http://schemas.openxmlformats.org/markup-compatibility/2006">
      <mc:Choice xmlns:a14="http://schemas.microsoft.com/office/drawing/2010/main" Requires="a14">
        <xdr:graphicFrame macro="">
          <xdr:nvGraphicFramePr>
            <xdr:cNvPr id="7192" name="Region 1">
              <a:extLst>
                <a:ext uri="{FF2B5EF4-FFF2-40B4-BE49-F238E27FC236}">
                  <a16:creationId xmlns:a16="http://schemas.microsoft.com/office/drawing/2014/main" id="{BAB270AB-FAC8-4CD4-A1C4-927FB929D3E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201275" y="4552950"/>
              <a:ext cx="1152525"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457200</xdr:colOff>
      <xdr:row>23</xdr:row>
      <xdr:rowOff>171451</xdr:rowOff>
    </xdr:from>
    <xdr:to>
      <xdr:col>20</xdr:col>
      <xdr:colOff>495300</xdr:colOff>
      <xdr:row>31</xdr:row>
      <xdr:rowOff>95250</xdr:rowOff>
    </xdr:to>
    <mc:AlternateContent xmlns:mc="http://schemas.openxmlformats.org/markup-compatibility/2006">
      <mc:Choice xmlns:a14="http://schemas.microsoft.com/office/drawing/2010/main" Requires="a14">
        <xdr:graphicFrame macro="">
          <xdr:nvGraphicFramePr>
            <xdr:cNvPr id="7193" name="Segment 1">
              <a:extLst>
                <a:ext uri="{FF2B5EF4-FFF2-40B4-BE49-F238E27FC236}">
                  <a16:creationId xmlns:a16="http://schemas.microsoft.com/office/drawing/2014/main" id="{92F2374D-A444-4B73-BC05-D0725CC3754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430000" y="4552951"/>
              <a:ext cx="125730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571500</xdr:colOff>
      <xdr:row>23</xdr:row>
      <xdr:rowOff>180975</xdr:rowOff>
    </xdr:from>
    <xdr:to>
      <xdr:col>16</xdr:col>
      <xdr:colOff>381000</xdr:colOff>
      <xdr:row>31</xdr:row>
      <xdr:rowOff>114300</xdr:rowOff>
    </xdr:to>
    <mc:AlternateContent xmlns:mc="http://schemas.openxmlformats.org/markup-compatibility/2006">
      <mc:Choice xmlns:a14="http://schemas.microsoft.com/office/drawing/2010/main" Requires="a14">
        <xdr:graphicFrame macro="">
          <xdr:nvGraphicFramePr>
            <xdr:cNvPr id="7194" name="Year 1">
              <a:extLst>
                <a:ext uri="{FF2B5EF4-FFF2-40B4-BE49-F238E27FC236}">
                  <a16:creationId xmlns:a16="http://schemas.microsoft.com/office/drawing/2014/main" id="{6EFE4004-38CD-4F33-87D6-13AD964CDC0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105900" y="4562475"/>
              <a:ext cx="102870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223837</xdr:colOff>
      <xdr:row>3</xdr:row>
      <xdr:rowOff>157162</xdr:rowOff>
    </xdr:from>
    <xdr:to>
      <xdr:col>11</xdr:col>
      <xdr:colOff>528637</xdr:colOff>
      <xdr:row>18</xdr:row>
      <xdr:rowOff>42862</xdr:rowOff>
    </xdr:to>
    <xdr:graphicFrame macro="">
      <xdr:nvGraphicFramePr>
        <xdr:cNvPr id="2" name="Chart 1">
          <a:extLst>
            <a:ext uri="{FF2B5EF4-FFF2-40B4-BE49-F238E27FC236}">
              <a16:creationId xmlns:a16="http://schemas.microsoft.com/office/drawing/2014/main" id="{EB2686FA-E476-DEA3-2633-4A8A3704F1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962025</xdr:colOff>
      <xdr:row>4</xdr:row>
      <xdr:rowOff>33337</xdr:rowOff>
    </xdr:from>
    <xdr:to>
      <xdr:col>12</xdr:col>
      <xdr:colOff>266700</xdr:colOff>
      <xdr:row>18</xdr:row>
      <xdr:rowOff>109537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48ACAB2-4AB2-CCAE-DF0B-D4D67B3976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7953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371475</xdr:colOff>
      <xdr:row>2</xdr:row>
      <xdr:rowOff>85725</xdr:rowOff>
    </xdr:from>
    <xdr:to>
      <xdr:col>9</xdr:col>
      <xdr:colOff>371475</xdr:colOff>
      <xdr:row>15</xdr:row>
      <xdr:rowOff>133350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AF5DC4AB-ABD0-D70A-2D7A-5DE9016190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10150" y="466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238125</xdr:colOff>
      <xdr:row>4</xdr:row>
      <xdr:rowOff>180975</xdr:rowOff>
    </xdr:from>
    <xdr:to>
      <xdr:col>10</xdr:col>
      <xdr:colOff>238125</xdr:colOff>
      <xdr:row>18</xdr:row>
      <xdr:rowOff>38100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7256703-501D-DEF2-1D43-CA14B4CA1FC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86400" y="942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504825</xdr:colOff>
      <xdr:row>6</xdr:row>
      <xdr:rowOff>142875</xdr:rowOff>
    </xdr:from>
    <xdr:to>
      <xdr:col>14</xdr:col>
      <xdr:colOff>504825</xdr:colOff>
      <xdr:row>20</xdr:row>
      <xdr:rowOff>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33ED90C7-2B74-6D9A-7D83-04A196FF391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191500" y="12858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300037</xdr:colOff>
      <xdr:row>3</xdr:row>
      <xdr:rowOff>90487</xdr:rowOff>
    </xdr:from>
    <xdr:to>
      <xdr:col>11</xdr:col>
      <xdr:colOff>604837</xdr:colOff>
      <xdr:row>17</xdr:row>
      <xdr:rowOff>166687</xdr:rowOff>
    </xdr:to>
    <xdr:graphicFrame macro="">
      <xdr:nvGraphicFramePr>
        <xdr:cNvPr id="2" name="Chart 1">
          <a:extLst>
            <a:ext uri="{FF2B5EF4-FFF2-40B4-BE49-F238E27FC236}">
              <a16:creationId xmlns:a16="http://schemas.microsoft.com/office/drawing/2014/main" id="{F8CD14CD-CB84-9BE6-A271-A37FAF80F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452437</xdr:colOff>
      <xdr:row>4</xdr:row>
      <xdr:rowOff>33337</xdr:rowOff>
    </xdr:from>
    <xdr:to>
      <xdr:col>11</xdr:col>
      <xdr:colOff>147637</xdr:colOff>
      <xdr:row>18</xdr:row>
      <xdr:rowOff>109537</xdr:rowOff>
    </xdr:to>
    <xdr:graphicFrame macro="">
      <xdr:nvGraphicFramePr>
        <xdr:cNvPr id="2" name="Chart 1">
          <a:extLst>
            <a:ext uri="{FF2B5EF4-FFF2-40B4-BE49-F238E27FC236}">
              <a16:creationId xmlns:a16="http://schemas.microsoft.com/office/drawing/2014/main" id="{8D794B43-AF2C-B3AE-FE7C-A15CCAB730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18</xdr:row>
      <xdr:rowOff>104775</xdr:rowOff>
    </xdr:from>
    <xdr:to>
      <xdr:col>2</xdr:col>
      <xdr:colOff>271461</xdr:colOff>
      <xdr:row>21</xdr:row>
      <xdr:rowOff>42862</xdr:rowOff>
    </xdr:to>
    <xdr:graphicFrame macro="">
      <xdr:nvGraphicFramePr>
        <xdr:cNvPr id="3" name="Chart 2">
          <a:extLst>
            <a:ext uri="{FF2B5EF4-FFF2-40B4-BE49-F238E27FC236}">
              <a16:creationId xmlns:a16="http://schemas.microsoft.com/office/drawing/2014/main" id="{ACA61BB6-C00A-4622-B218-F0815A600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428625</xdr:colOff>
      <xdr:row>18</xdr:row>
      <xdr:rowOff>128588</xdr:rowOff>
    </xdr:from>
    <xdr:to>
      <xdr:col>5</xdr:col>
      <xdr:colOff>309561</xdr:colOff>
      <xdr:row>22</xdr:row>
      <xdr:rowOff>85726</xdr:rowOff>
    </xdr:to>
    <xdr:graphicFrame macro="">
      <xdr:nvGraphicFramePr>
        <xdr:cNvPr id="4" name="Chart 3">
          <a:extLst>
            <a:ext uri="{FF2B5EF4-FFF2-40B4-BE49-F238E27FC236}">
              <a16:creationId xmlns:a16="http://schemas.microsoft.com/office/drawing/2014/main" id="{2B15EFDF-9A1A-D0D2-5262-74B3D243D9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419099</xdr:colOff>
      <xdr:row>18</xdr:row>
      <xdr:rowOff>147638</xdr:rowOff>
    </xdr:from>
    <xdr:to>
      <xdr:col>8</xdr:col>
      <xdr:colOff>347660</xdr:colOff>
      <xdr:row>22</xdr:row>
      <xdr:rowOff>85725</xdr:rowOff>
    </xdr:to>
    <xdr:graphicFrame macro="">
      <xdr:nvGraphicFramePr>
        <xdr:cNvPr id="5" name="Chart 4">
          <a:extLst>
            <a:ext uri="{FF2B5EF4-FFF2-40B4-BE49-F238E27FC236}">
              <a16:creationId xmlns:a16="http://schemas.microsoft.com/office/drawing/2014/main" id="{44BF0732-442C-6C79-98B4-11A1E2D61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876300</xdr:colOff>
      <xdr:row>18</xdr:row>
      <xdr:rowOff>61913</xdr:rowOff>
    </xdr:from>
    <xdr:to>
      <xdr:col>11</xdr:col>
      <xdr:colOff>147636</xdr:colOff>
      <xdr:row>22</xdr:row>
      <xdr:rowOff>19050</xdr:rowOff>
    </xdr:to>
    <xdr:graphicFrame macro="">
      <xdr:nvGraphicFramePr>
        <xdr:cNvPr id="6" name="Chart 5">
          <a:extLst>
            <a:ext uri="{FF2B5EF4-FFF2-40B4-BE49-F238E27FC236}">
              <a16:creationId xmlns:a16="http://schemas.microsoft.com/office/drawing/2014/main" id="{ADA65C3B-1C5C-9434-AC22-22EFD71CD4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542925</xdr:colOff>
      <xdr:row>17</xdr:row>
      <xdr:rowOff>185738</xdr:rowOff>
    </xdr:from>
    <xdr:to>
      <xdr:col>13</xdr:col>
      <xdr:colOff>1195387</xdr:colOff>
      <xdr:row>22</xdr:row>
      <xdr:rowOff>28575</xdr:rowOff>
    </xdr:to>
    <xdr:graphicFrame macro="">
      <xdr:nvGraphicFramePr>
        <xdr:cNvPr id="7" name="Chart 6">
          <a:extLst>
            <a:ext uri="{FF2B5EF4-FFF2-40B4-BE49-F238E27FC236}">
              <a16:creationId xmlns:a16="http://schemas.microsoft.com/office/drawing/2014/main" id="{0055B2CE-5161-2A69-FDC8-143EAABBD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baz" refreshedDate="45157.599791203706" createdVersion="8" refreshedVersion="8" minRefreshableVersion="3" recordCount="9994" xr:uid="{119D88C2-6BC4-4C0C-BA0A-1A7B561D1646}">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rofit Margin" numFmtId="0" formula="Profit/Sales" databaseField="0"/>
  </cacheFields>
  <extLst>
    <ext xmlns:x14="http://schemas.microsoft.com/office/spreadsheetml/2009/9/main" uri="{725AE2AE-9491-48be-B2B4-4EB974FC3084}">
      <x14:pivotCacheDefinition pivotCacheId="2169779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8BD7D2-4C7F-4766-A521-472539F7DC68}"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4B295F-1E1C-4CD6-8BE7-D13283F082B1}"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9CD1CC-9B7D-4217-800D-F54965560174}"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08040B-717D-418D-8DBF-A7F25204A2DE}"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59ED5A-7848-49E2-AA57-39E6C02170B9}"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6AFFAA-345A-45EE-AA72-D2F4B2656179}"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D81D47-7D45-477C-99F1-B90DF83D02B0}"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19A066-0B2B-4BFE-A6E3-6E3A5334EC35}"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DE51B2-6121-4C64-93F0-24865E81A1A8}"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2"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017087-7DF1-4F40-AFDD-F54123B15BE7}"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rofit Margin" fld="24"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E984649-0B01-479F-9779-B7BC9816C77C}"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F37857E-9907-46D3-97B4-9BB979113161}" sourceName="Year">
  <pivotTables>
    <pivotTable tabId="4" name="PivotTable2"/>
    <pivotTable tabId="3" name="PivotTable1"/>
    <pivotTable tabId="5" name="PivotTable3"/>
    <pivotTable tabId="8" name="PivotTable2"/>
    <pivotTable tabId="8" name="PivotTable3"/>
    <pivotTable tabId="8" name="PivotTable4"/>
    <pivotTable tabId="8" name="PivotTable5"/>
    <pivotTable tabId="8" name="PivotTable6"/>
    <pivotTable tabId="6" name="PivotTable4"/>
    <pivotTable tabId="7" name="PivotTable1"/>
    <pivotTable tabId="9" name="PivotTable7"/>
  </pivotTables>
  <data>
    <tabular pivotCacheId="21697791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0055290-D76D-4643-9126-A1722CCAF6A8}" sourceName="Segment">
  <pivotTables>
    <pivotTable tabId="4" name="PivotTable2"/>
    <pivotTable tabId="3" name="PivotTable1"/>
    <pivotTable tabId="5" name="PivotTable3"/>
    <pivotTable tabId="8" name="PivotTable2"/>
    <pivotTable tabId="8" name="PivotTable3"/>
    <pivotTable tabId="8" name="PivotTable4"/>
    <pivotTable tabId="8" name="PivotTable5"/>
    <pivotTable tabId="8" name="PivotTable6"/>
    <pivotTable tabId="6" name="PivotTable4"/>
    <pivotTable tabId="7" name="PivotTable1"/>
    <pivotTable tabId="9" name="PivotTable7"/>
  </pivotTables>
  <data>
    <tabular pivotCacheId="21697791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4AA4C26-84FB-497A-A050-270267C3A8E8}" sourceName="Region">
  <pivotTables>
    <pivotTable tabId="4" name="PivotTable2"/>
    <pivotTable tabId="3" name="PivotTable1"/>
    <pivotTable tabId="5" name="PivotTable3"/>
    <pivotTable tabId="8" name="PivotTable2"/>
    <pivotTable tabId="8" name="PivotTable3"/>
    <pivotTable tabId="8" name="PivotTable4"/>
    <pivotTable tabId="8" name="PivotTable5"/>
    <pivotTable tabId="8" name="PivotTable6"/>
    <pivotTable tabId="6" name="PivotTable4"/>
    <pivotTable tabId="7" name="PivotTable1"/>
    <pivotTable tabId="9" name="PivotTable7"/>
  </pivotTables>
  <data>
    <tabular pivotCacheId="21697791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8823675-4D93-4B26-8CA1-B1161D83F0BB}" cache="Slicer_Year" caption="Year" style="AB" rowHeight="241300"/>
  <slicer name="Segment 1" xr10:uid="{7A72235A-561B-4AFB-8D00-9A937D390ECD}" cache="Slicer_Segment" caption="Segment" style="AB" rowHeight="241300"/>
  <slicer name="Region 1" xr10:uid="{BF77BF54-28D3-4BEB-B518-921882129DC6}" cache="Slicer_Region" caption="Region" style="AB"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A14ACAE-8649-43D6-AFE4-8D49FFE294EA}" cache="Slicer_Year" caption="Year" rowHeight="241300"/>
  <slicer name="Segment" xr10:uid="{803F3681-3179-4B6D-90D7-678FADE57FB9}" cache="Slicer_Segment" caption="Segment" rowHeight="241300"/>
  <slicer name="Region" xr10:uid="{23A5082E-E3B7-43CE-AAF0-054CF747CCD5}"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FDB26-778B-4856-B07F-B8A3A7C920B9}">
  <dimension ref="A1"/>
  <sheetViews>
    <sheetView showGridLines="0" showRowColHeaders="0" tabSelected="1" topLeftCell="A6" zoomScaleNormal="100" workbookViewId="0">
      <selection activeCell="S34" sqref="S34"/>
    </sheetView>
  </sheetViews>
  <sheetFormatPr defaultRowHeight="15"/>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0D00D-88D1-4CB7-944F-F0BFC92A8AFD}">
  <dimension ref="A3:C16"/>
  <sheetViews>
    <sheetView workbookViewId="0">
      <selection activeCell="C8" sqref="C8"/>
    </sheetView>
  </sheetViews>
  <sheetFormatPr defaultRowHeight="15"/>
  <cols>
    <col min="1" max="1" width="13.140625" bestFit="1" customWidth="1"/>
    <col min="2" max="2" width="12.140625" bestFit="1" customWidth="1"/>
    <col min="3" max="3" width="12.5703125" bestFit="1" customWidth="1"/>
  </cols>
  <sheetData>
    <row r="3" spans="1:3">
      <c r="A3" s="9" t="s">
        <v>10933</v>
      </c>
      <c r="B3" s="6" t="s">
        <v>10947</v>
      </c>
      <c r="C3" s="15" t="s">
        <v>10948</v>
      </c>
    </row>
    <row r="4" spans="1:3">
      <c r="A4" s="10" t="s">
        <v>10935</v>
      </c>
      <c r="B4" s="16">
        <v>95365.937600000019</v>
      </c>
      <c r="C4" s="19">
        <v>9199.2699999999986</v>
      </c>
    </row>
    <row r="5" spans="1:3">
      <c r="A5" s="12" t="s">
        <v>10936</v>
      </c>
      <c r="B5" s="17">
        <v>60172.649400000024</v>
      </c>
      <c r="C5" s="20">
        <v>10288.898699999991</v>
      </c>
    </row>
    <row r="6" spans="1:3">
      <c r="A6" s="12" t="s">
        <v>10937</v>
      </c>
      <c r="B6" s="17">
        <v>199252.98399999991</v>
      </c>
      <c r="C6" s="20">
        <v>26806.573700000015</v>
      </c>
    </row>
    <row r="7" spans="1:3">
      <c r="A7" s="12" t="s">
        <v>10938</v>
      </c>
      <c r="B7" s="17">
        <v>141851.5674</v>
      </c>
      <c r="C7" s="20">
        <v>13437.806799999998</v>
      </c>
    </row>
    <row r="8" spans="1:3">
      <c r="A8" s="12" t="s">
        <v>10939</v>
      </c>
      <c r="B8" s="17">
        <v>156122.28669999994</v>
      </c>
      <c r="C8" s="20">
        <v>22308.51279999999</v>
      </c>
    </row>
    <row r="9" spans="1:3">
      <c r="A9" s="12" t="s">
        <v>10940</v>
      </c>
      <c r="B9" s="17">
        <v>147082.61130000011</v>
      </c>
      <c r="C9" s="20">
        <v>20899.334500000012</v>
      </c>
    </row>
    <row r="10" spans="1:3">
      <c r="A10" s="12" t="s">
        <v>10941</v>
      </c>
      <c r="B10" s="17">
        <v>149580.83800000031</v>
      </c>
      <c r="C10" s="20">
        <v>13535.38299999998</v>
      </c>
    </row>
    <row r="11" spans="1:3">
      <c r="A11" s="12" t="s">
        <v>10942</v>
      </c>
      <c r="B11" s="17">
        <v>159589.45099999988</v>
      </c>
      <c r="C11" s="20">
        <v>21896.715399999972</v>
      </c>
    </row>
    <row r="12" spans="1:3">
      <c r="A12" s="12" t="s">
        <v>10943</v>
      </c>
      <c r="B12" s="17">
        <v>309770.09970000025</v>
      </c>
      <c r="C12" s="20">
        <v>37293.192500000034</v>
      </c>
    </row>
    <row r="13" spans="1:3">
      <c r="A13" s="12" t="s">
        <v>10944</v>
      </c>
      <c r="B13" s="17">
        <v>197115.20170000009</v>
      </c>
      <c r="C13" s="20">
        <v>31469.663800000035</v>
      </c>
    </row>
    <row r="14" spans="1:3">
      <c r="A14" s="12" t="s">
        <v>10945</v>
      </c>
      <c r="B14" s="17">
        <v>349120.07400000008</v>
      </c>
      <c r="C14" s="20">
        <v>35825.536599999927</v>
      </c>
    </row>
    <row r="15" spans="1:3">
      <c r="A15" s="12" t="s">
        <v>10946</v>
      </c>
      <c r="B15" s="17">
        <v>332177.15950000001</v>
      </c>
      <c r="C15" s="20">
        <v>43436.13390000003</v>
      </c>
    </row>
    <row r="16" spans="1:3">
      <c r="A16" s="14" t="s">
        <v>10934</v>
      </c>
      <c r="B16" s="18">
        <v>2297200.8603000008</v>
      </c>
      <c r="C16" s="21">
        <v>286397.02169999998</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3DC90-7CC3-4C9B-B364-77ADAC5CF6A3}">
  <dimension ref="A3:F7"/>
  <sheetViews>
    <sheetView workbookViewId="0">
      <selection activeCell="Q9" sqref="Q9"/>
    </sheetView>
  </sheetViews>
  <sheetFormatPr defaultRowHeight="15"/>
  <cols>
    <col min="1" max="1" width="14.5703125" bestFit="1" customWidth="1"/>
    <col min="2" max="2" width="12.5703125" bestFit="1" customWidth="1"/>
    <col min="5" max="5" width="14.5703125" bestFit="1" customWidth="1"/>
    <col min="6" max="6" width="9.5703125" bestFit="1" customWidth="1"/>
  </cols>
  <sheetData>
    <row r="3" spans="1:6">
      <c r="A3" s="9" t="s">
        <v>10933</v>
      </c>
      <c r="B3" s="7" t="s">
        <v>10948</v>
      </c>
      <c r="E3" s="25" t="s">
        <v>15</v>
      </c>
      <c r="F3" s="26" t="s">
        <v>21</v>
      </c>
    </row>
    <row r="4" spans="1:6">
      <c r="A4" s="22" t="s">
        <v>71</v>
      </c>
      <c r="B4" s="11">
        <v>145454.9480999998</v>
      </c>
      <c r="E4" t="str">
        <f>A4</f>
        <v>Technology</v>
      </c>
      <c r="F4" s="27">
        <f>GETPIVOTDATA("Profit",$A$3,"Category",A4)</f>
        <v>145454.9480999998</v>
      </c>
    </row>
    <row r="5" spans="1:6">
      <c r="A5" s="23" t="s">
        <v>46</v>
      </c>
      <c r="B5" s="13">
        <v>122490.8008000001</v>
      </c>
      <c r="E5" t="str">
        <f t="shared" ref="E5:E7" si="0">A5</f>
        <v>Office Supplies</v>
      </c>
      <c r="F5" s="27">
        <f t="shared" ref="F5:F6" si="1">GETPIVOTDATA("Profit",$A$3,"Category",A5)</f>
        <v>122490.8008000001</v>
      </c>
    </row>
    <row r="6" spans="1:6">
      <c r="A6" s="23" t="s">
        <v>32</v>
      </c>
      <c r="B6" s="13">
        <v>18451.272799999992</v>
      </c>
      <c r="E6" t="str">
        <f t="shared" si="0"/>
        <v>Furniture</v>
      </c>
      <c r="F6" s="27">
        <f t="shared" si="1"/>
        <v>18451.272799999992</v>
      </c>
    </row>
    <row r="7" spans="1:6">
      <c r="A7" s="24" t="s">
        <v>10934</v>
      </c>
      <c r="B7" s="8">
        <v>286397.02169999992</v>
      </c>
      <c r="E7" t="str">
        <f t="shared" si="0"/>
        <v>Grand Total</v>
      </c>
      <c r="F7" s="2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B605-219D-4D08-84D5-ADD2E3F6A2DE}">
  <dimension ref="A3:B7"/>
  <sheetViews>
    <sheetView workbookViewId="0">
      <selection activeCell="B4" sqref="B4"/>
    </sheetView>
  </sheetViews>
  <sheetFormatPr defaultRowHeight="15"/>
  <cols>
    <col min="1" max="1" width="14.5703125" bestFit="1" customWidth="1"/>
    <col min="2" max="2" width="12.140625" bestFit="1" customWidth="1"/>
  </cols>
  <sheetData>
    <row r="3" spans="1:2">
      <c r="A3" s="9" t="s">
        <v>10933</v>
      </c>
      <c r="B3" s="7" t="s">
        <v>10947</v>
      </c>
    </row>
    <row r="4" spans="1:2">
      <c r="A4" s="22" t="s">
        <v>32</v>
      </c>
      <c r="B4" s="28">
        <v>0.32300170530281774</v>
      </c>
    </row>
    <row r="5" spans="1:2">
      <c r="A5" s="23" t="s">
        <v>46</v>
      </c>
      <c r="B5" s="29">
        <v>0.31301008302169103</v>
      </c>
    </row>
    <row r="6" spans="1:2">
      <c r="A6" s="23" t="s">
        <v>71</v>
      </c>
      <c r="B6" s="29">
        <v>0.36398821167549117</v>
      </c>
    </row>
    <row r="7" spans="1:2">
      <c r="A7" s="24" t="s">
        <v>10934</v>
      </c>
      <c r="B7" s="3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ECDB0-2E00-4334-B4B2-667285C6F3F0}">
  <dimension ref="A3:B53"/>
  <sheetViews>
    <sheetView workbookViewId="0">
      <selection activeCell="B8" sqref="B8"/>
    </sheetView>
  </sheetViews>
  <sheetFormatPr defaultRowHeight="15"/>
  <cols>
    <col min="1" max="1" width="18.7109375" bestFit="1" customWidth="1"/>
    <col min="2" max="2" width="12.140625" bestFit="1" customWidth="1"/>
  </cols>
  <sheetData>
    <row r="3" spans="1:2">
      <c r="A3" s="9" t="s">
        <v>10933</v>
      </c>
      <c r="B3" s="7" t="s">
        <v>10947</v>
      </c>
    </row>
    <row r="4" spans="1:2">
      <c r="A4" s="22" t="s">
        <v>358</v>
      </c>
      <c r="B4" s="31">
        <v>19510.639999999992</v>
      </c>
    </row>
    <row r="5" spans="1:2">
      <c r="A5" s="23" t="s">
        <v>310</v>
      </c>
      <c r="B5" s="32">
        <v>35282.000999999997</v>
      </c>
    </row>
    <row r="6" spans="1:2">
      <c r="A6" s="23" t="s">
        <v>1707</v>
      </c>
      <c r="B6" s="32">
        <v>11678.129999999997</v>
      </c>
    </row>
    <row r="7" spans="1:2">
      <c r="A7" s="23" t="s">
        <v>43</v>
      </c>
      <c r="B7" s="32">
        <v>457687.63150000101</v>
      </c>
    </row>
    <row r="8" spans="1:2">
      <c r="A8" s="23" t="s">
        <v>457</v>
      </c>
      <c r="B8" s="32">
        <v>32108.117999999995</v>
      </c>
    </row>
    <row r="9" spans="1:2">
      <c r="A9" s="23" t="s">
        <v>747</v>
      </c>
      <c r="B9" s="32">
        <v>13384.356999999996</v>
      </c>
    </row>
    <row r="10" spans="1:2">
      <c r="A10" s="23" t="s">
        <v>245</v>
      </c>
      <c r="B10" s="32">
        <v>27451.068999999992</v>
      </c>
    </row>
    <row r="11" spans="1:2">
      <c r="A11" s="23" t="s">
        <v>3034</v>
      </c>
      <c r="B11" s="32">
        <v>2865.0199999999995</v>
      </c>
    </row>
    <row r="12" spans="1:2">
      <c r="A12" s="23" t="s">
        <v>54</v>
      </c>
      <c r="B12" s="32">
        <v>89473.707999999999</v>
      </c>
    </row>
    <row r="13" spans="1:2">
      <c r="A13" s="23" t="s">
        <v>1272</v>
      </c>
      <c r="B13" s="32">
        <v>49095.840000000004</v>
      </c>
    </row>
    <row r="14" spans="1:2">
      <c r="A14" s="23" t="s">
        <v>6260</v>
      </c>
      <c r="B14" s="32">
        <v>4382.4860000000017</v>
      </c>
    </row>
    <row r="15" spans="1:2">
      <c r="A15" s="23" t="s">
        <v>211</v>
      </c>
      <c r="B15" s="32">
        <v>80166.10099999985</v>
      </c>
    </row>
    <row r="16" spans="1:2">
      <c r="A16" s="23" t="s">
        <v>254</v>
      </c>
      <c r="B16" s="32">
        <v>53555.360000000001</v>
      </c>
    </row>
    <row r="17" spans="1:2">
      <c r="A17" s="23" t="s">
        <v>489</v>
      </c>
      <c r="B17" s="32">
        <v>4579.7599999999993</v>
      </c>
    </row>
    <row r="18" spans="1:2">
      <c r="A18" s="23" t="s">
        <v>4530</v>
      </c>
      <c r="B18" s="32">
        <v>2914.31</v>
      </c>
    </row>
    <row r="19" spans="1:2">
      <c r="A19" s="23" t="s">
        <v>29</v>
      </c>
      <c r="B19" s="32">
        <v>36591.749999999971</v>
      </c>
    </row>
    <row r="20" spans="1:2">
      <c r="A20" s="23" t="s">
        <v>736</v>
      </c>
      <c r="B20" s="32">
        <v>9217.0299999999988</v>
      </c>
    </row>
    <row r="21" spans="1:2">
      <c r="A21" s="23" t="s">
        <v>5235</v>
      </c>
      <c r="B21" s="32">
        <v>1270.53</v>
      </c>
    </row>
    <row r="22" spans="1:2">
      <c r="A22" s="23" t="s">
        <v>2735</v>
      </c>
      <c r="B22" s="32">
        <v>23705.523000000005</v>
      </c>
    </row>
    <row r="23" spans="1:2">
      <c r="A23" s="23" t="s">
        <v>1245</v>
      </c>
      <c r="B23" s="32">
        <v>28634.43399999999</v>
      </c>
    </row>
    <row r="24" spans="1:2">
      <c r="A24" s="23" t="s">
        <v>238</v>
      </c>
      <c r="B24" s="32">
        <v>76269.614000000016</v>
      </c>
    </row>
    <row r="25" spans="1:2">
      <c r="A25" s="23" t="s">
        <v>229</v>
      </c>
      <c r="B25" s="32">
        <v>29863.149999999994</v>
      </c>
    </row>
    <row r="26" spans="1:2">
      <c r="A26" s="23" t="s">
        <v>1487</v>
      </c>
      <c r="B26" s="32">
        <v>10771.34</v>
      </c>
    </row>
    <row r="27" spans="1:2">
      <c r="A27" s="23" t="s">
        <v>596</v>
      </c>
      <c r="B27" s="32">
        <v>22205.149999999998</v>
      </c>
    </row>
    <row r="28" spans="1:2">
      <c r="A28" s="23" t="s">
        <v>1762</v>
      </c>
      <c r="B28" s="32">
        <v>5589.3519999999971</v>
      </c>
    </row>
    <row r="29" spans="1:2">
      <c r="A29" s="23" t="s">
        <v>138</v>
      </c>
      <c r="B29" s="32">
        <v>7464.9299999999985</v>
      </c>
    </row>
    <row r="30" spans="1:2">
      <c r="A30" s="23" t="s">
        <v>1392</v>
      </c>
      <c r="B30" s="32">
        <v>16729.101999999999</v>
      </c>
    </row>
    <row r="31" spans="1:2">
      <c r="A31" s="23" t="s">
        <v>2694</v>
      </c>
      <c r="B31" s="32">
        <v>7292.5239999999994</v>
      </c>
    </row>
    <row r="32" spans="1:2">
      <c r="A32" s="23" t="s">
        <v>788</v>
      </c>
      <c r="B32" s="32">
        <v>35764.312000000013</v>
      </c>
    </row>
    <row r="33" spans="1:2">
      <c r="A33" s="23" t="s">
        <v>668</v>
      </c>
      <c r="B33" s="32">
        <v>4783.5220000000008</v>
      </c>
    </row>
    <row r="34" spans="1:2">
      <c r="A34" s="23" t="s">
        <v>267</v>
      </c>
      <c r="B34" s="32">
        <v>310876.27099999978</v>
      </c>
    </row>
    <row r="35" spans="1:2">
      <c r="A35" s="23" t="s">
        <v>88</v>
      </c>
      <c r="B35" s="32">
        <v>55603.163999999968</v>
      </c>
    </row>
    <row r="36" spans="1:2">
      <c r="A36" s="23" t="s">
        <v>7449</v>
      </c>
      <c r="B36" s="32">
        <v>919.91</v>
      </c>
    </row>
    <row r="37" spans="1:2">
      <c r="A37" s="23" t="s">
        <v>498</v>
      </c>
      <c r="B37" s="32">
        <v>78258.135999999926</v>
      </c>
    </row>
    <row r="38" spans="1:2">
      <c r="A38" s="23" t="s">
        <v>649</v>
      </c>
      <c r="B38" s="32">
        <v>19683.390000000003</v>
      </c>
    </row>
    <row r="39" spans="1:2">
      <c r="A39" s="23" t="s">
        <v>420</v>
      </c>
      <c r="B39" s="32">
        <v>17431.149999999991</v>
      </c>
    </row>
    <row r="40" spans="1:2">
      <c r="A40" s="23" t="s">
        <v>147</v>
      </c>
      <c r="B40" s="32">
        <v>116511.91400000003</v>
      </c>
    </row>
    <row r="41" spans="1:2">
      <c r="A41" s="23" t="s">
        <v>1399</v>
      </c>
      <c r="B41" s="32">
        <v>22627.955999999995</v>
      </c>
    </row>
    <row r="42" spans="1:2">
      <c r="A42" s="23" t="s">
        <v>383</v>
      </c>
      <c r="B42" s="32">
        <v>8481.7099999999991</v>
      </c>
    </row>
    <row r="43" spans="1:2">
      <c r="A43" s="23" t="s">
        <v>5326</v>
      </c>
      <c r="B43" s="32">
        <v>1315.5600000000002</v>
      </c>
    </row>
    <row r="44" spans="1:2">
      <c r="A44" s="23" t="s">
        <v>335</v>
      </c>
      <c r="B44" s="32">
        <v>30661.872999999981</v>
      </c>
    </row>
    <row r="45" spans="1:2">
      <c r="A45" s="23" t="s">
        <v>104</v>
      </c>
      <c r="B45" s="32">
        <v>170188.04580000002</v>
      </c>
    </row>
    <row r="46" spans="1:2">
      <c r="A46" s="23" t="s">
        <v>121</v>
      </c>
      <c r="B46" s="32">
        <v>11220.055999999999</v>
      </c>
    </row>
    <row r="47" spans="1:2">
      <c r="A47" s="23" t="s">
        <v>5203</v>
      </c>
      <c r="B47" s="32">
        <v>8929.369999999999</v>
      </c>
    </row>
    <row r="48" spans="1:2">
      <c r="A48" s="23" t="s">
        <v>319</v>
      </c>
      <c r="B48" s="32">
        <v>70636.719999999987</v>
      </c>
    </row>
    <row r="49" spans="1:2">
      <c r="A49" s="23" t="s">
        <v>96</v>
      </c>
      <c r="B49" s="32">
        <v>138641.26999999993</v>
      </c>
    </row>
    <row r="50" spans="1:2">
      <c r="A50" s="23" t="s">
        <v>9726</v>
      </c>
      <c r="B50" s="32">
        <v>1209.8240000000001</v>
      </c>
    </row>
    <row r="51" spans="1:2">
      <c r="A51" s="23" t="s">
        <v>114</v>
      </c>
      <c r="B51" s="32">
        <v>32114.610000000019</v>
      </c>
    </row>
    <row r="52" spans="1:2">
      <c r="A52" s="23" t="s">
        <v>8542</v>
      </c>
      <c r="B52" s="32">
        <v>1603.1360000000002</v>
      </c>
    </row>
    <row r="53" spans="1:2">
      <c r="A53" s="24" t="s">
        <v>10934</v>
      </c>
      <c r="B53" s="33">
        <v>2297200.8603000003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6573C-DF13-4E3A-97A7-BAC27DB279A9}">
  <dimension ref="A3:B9"/>
  <sheetViews>
    <sheetView workbookViewId="0">
      <selection activeCell="B6" sqref="B6"/>
    </sheetView>
  </sheetViews>
  <sheetFormatPr defaultRowHeight="15"/>
  <cols>
    <col min="1" max="1" width="13.140625" bestFit="1" customWidth="1"/>
    <col min="2" max="2" width="12.140625" bestFit="1" customWidth="1"/>
  </cols>
  <sheetData>
    <row r="3" spans="1:2">
      <c r="A3" s="9" t="s">
        <v>10933</v>
      </c>
      <c r="B3" s="7" t="s">
        <v>10947</v>
      </c>
    </row>
    <row r="4" spans="1:2">
      <c r="A4" s="22" t="s">
        <v>75</v>
      </c>
      <c r="B4" s="11">
        <v>203412.73300000009</v>
      </c>
    </row>
    <row r="5" spans="1:2">
      <c r="A5" s="23" t="s">
        <v>56</v>
      </c>
      <c r="B5" s="13">
        <v>206965.53200000009</v>
      </c>
    </row>
    <row r="6" spans="1:2">
      <c r="A6" s="23" t="s">
        <v>59</v>
      </c>
      <c r="B6" s="13">
        <v>223843.60800000012</v>
      </c>
    </row>
    <row r="7" spans="1:2">
      <c r="A7" s="23" t="s">
        <v>36</v>
      </c>
      <c r="B7" s="13">
        <v>328449.1030000007</v>
      </c>
    </row>
    <row r="8" spans="1:2">
      <c r="A8" s="23" t="s">
        <v>72</v>
      </c>
      <c r="B8" s="13">
        <v>330007.05400000012</v>
      </c>
    </row>
    <row r="9" spans="1:2">
      <c r="A9" s="24" t="s">
        <v>10934</v>
      </c>
      <c r="B9" s="8">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5C457-50FC-4F2F-9C21-268EF2BFB645}">
  <dimension ref="A3:N17"/>
  <sheetViews>
    <sheetView topLeftCell="F4" workbookViewId="0">
      <selection activeCell="N17" sqref="N17"/>
    </sheetView>
  </sheetViews>
  <sheetFormatPr defaultRowHeight="15"/>
  <cols>
    <col min="1" max="1" width="13.140625" bestFit="1" customWidth="1"/>
    <col min="2" max="2" width="12.140625" bestFit="1" customWidth="1"/>
    <col min="4" max="4" width="13.140625" bestFit="1" customWidth="1"/>
    <col min="5" max="5" width="12.5703125" bestFit="1" customWidth="1"/>
    <col min="7" max="7" width="13.140625" bestFit="1" customWidth="1"/>
    <col min="8" max="9" width="15.42578125" bestFit="1" customWidth="1"/>
    <col min="10" max="10" width="13.140625" bestFit="1" customWidth="1"/>
    <col min="11" max="11" width="16.5703125" bestFit="1" customWidth="1"/>
    <col min="13" max="13" width="13.140625" bestFit="1" customWidth="1"/>
    <col min="14" max="14" width="20.140625" bestFit="1" customWidth="1"/>
  </cols>
  <sheetData>
    <row r="3" spans="1:14">
      <c r="A3" s="9" t="s">
        <v>10933</v>
      </c>
      <c r="B3" s="7" t="s">
        <v>10947</v>
      </c>
      <c r="D3" s="9" t="s">
        <v>10933</v>
      </c>
      <c r="E3" s="7" t="s">
        <v>10948</v>
      </c>
      <c r="G3" s="9" t="s">
        <v>10933</v>
      </c>
      <c r="H3" s="7" t="s">
        <v>10953</v>
      </c>
      <c r="J3" s="9" t="s">
        <v>10933</v>
      </c>
      <c r="K3" s="7" t="s">
        <v>10954</v>
      </c>
      <c r="M3" s="9" t="s">
        <v>10933</v>
      </c>
      <c r="N3" s="7" t="s">
        <v>10955</v>
      </c>
    </row>
    <row r="4" spans="1:14">
      <c r="A4" s="10" t="s">
        <v>10935</v>
      </c>
      <c r="B4" s="11">
        <v>95365.937600000019</v>
      </c>
      <c r="D4" s="10" t="s">
        <v>10935</v>
      </c>
      <c r="E4" s="11">
        <v>9199.2699999999986</v>
      </c>
      <c r="G4" s="10" t="s">
        <v>10935</v>
      </c>
      <c r="H4" s="11">
        <v>1500</v>
      </c>
      <c r="J4" s="10" t="s">
        <v>10935</v>
      </c>
      <c r="K4" s="11">
        <v>387</v>
      </c>
      <c r="M4" s="10" t="s">
        <v>10935</v>
      </c>
      <c r="N4" s="11">
        <v>9.6462848596792869E-2</v>
      </c>
    </row>
    <row r="5" spans="1:14">
      <c r="A5" s="12" t="s">
        <v>10936</v>
      </c>
      <c r="B5" s="13">
        <v>60172.649400000024</v>
      </c>
      <c r="D5" s="12" t="s">
        <v>10936</v>
      </c>
      <c r="E5" s="13">
        <v>10288.898699999991</v>
      </c>
      <c r="G5" s="12" t="s">
        <v>10936</v>
      </c>
      <c r="H5" s="13">
        <v>1068</v>
      </c>
      <c r="J5" s="12" t="s">
        <v>10936</v>
      </c>
      <c r="K5" s="13">
        <v>301</v>
      </c>
      <c r="M5" s="12" t="s">
        <v>10936</v>
      </c>
      <c r="N5" s="13">
        <v>0.17098962406664425</v>
      </c>
    </row>
    <row r="6" spans="1:14">
      <c r="A6" s="12" t="s">
        <v>10937</v>
      </c>
      <c r="B6" s="13">
        <v>199252.98399999991</v>
      </c>
      <c r="D6" s="12" t="s">
        <v>10937</v>
      </c>
      <c r="E6" s="13">
        <v>26806.573700000015</v>
      </c>
      <c r="G6" s="12" t="s">
        <v>10937</v>
      </c>
      <c r="H6" s="13">
        <v>2491</v>
      </c>
      <c r="J6" s="12" t="s">
        <v>10937</v>
      </c>
      <c r="K6" s="13">
        <v>680</v>
      </c>
      <c r="M6" s="12" t="s">
        <v>10937</v>
      </c>
      <c r="N6" s="13">
        <v>0.13453536886554246</v>
      </c>
    </row>
    <row r="7" spans="1:14">
      <c r="A7" s="12" t="s">
        <v>10938</v>
      </c>
      <c r="B7" s="13">
        <v>141851.5674</v>
      </c>
      <c r="D7" s="12" t="s">
        <v>10938</v>
      </c>
      <c r="E7" s="13">
        <v>13437.806799999998</v>
      </c>
      <c r="G7" s="12" t="s">
        <v>10938</v>
      </c>
      <c r="H7" s="13">
        <v>2441</v>
      </c>
      <c r="J7" s="12" t="s">
        <v>10938</v>
      </c>
      <c r="K7" s="13">
        <v>663</v>
      </c>
      <c r="M7" s="12" t="s">
        <v>10938</v>
      </c>
      <c r="N7" s="13">
        <v>9.4731465053942004E-2</v>
      </c>
    </row>
    <row r="8" spans="1:14">
      <c r="A8" s="12" t="s">
        <v>10939</v>
      </c>
      <c r="B8" s="13">
        <v>156122.28669999994</v>
      </c>
      <c r="D8" s="12" t="s">
        <v>10939</v>
      </c>
      <c r="E8" s="13">
        <v>22308.51279999999</v>
      </c>
      <c r="G8" s="12" t="s">
        <v>10939</v>
      </c>
      <c r="H8" s="13">
        <v>2850</v>
      </c>
      <c r="J8" s="12" t="s">
        <v>10939</v>
      </c>
      <c r="K8" s="13">
        <v>750</v>
      </c>
      <c r="M8" s="12" t="s">
        <v>10939</v>
      </c>
      <c r="N8" s="13">
        <v>0.14289127626517142</v>
      </c>
    </row>
    <row r="9" spans="1:14">
      <c r="A9" s="12" t="s">
        <v>10940</v>
      </c>
      <c r="B9" s="13">
        <v>147082.61130000011</v>
      </c>
      <c r="D9" s="12" t="s">
        <v>10940</v>
      </c>
      <c r="E9" s="13">
        <v>20899.334500000012</v>
      </c>
      <c r="G9" s="12" t="s">
        <v>10940</v>
      </c>
      <c r="H9" s="13">
        <v>2644</v>
      </c>
      <c r="J9" s="12" t="s">
        <v>10940</v>
      </c>
      <c r="K9" s="13">
        <v>709</v>
      </c>
      <c r="M9" s="12" t="s">
        <v>10940</v>
      </c>
      <c r="N9" s="13">
        <v>0.1420924901678027</v>
      </c>
    </row>
    <row r="10" spans="1:14">
      <c r="A10" s="12" t="s">
        <v>10941</v>
      </c>
      <c r="B10" s="13">
        <v>149580.83800000031</v>
      </c>
      <c r="D10" s="12" t="s">
        <v>10941</v>
      </c>
      <c r="E10" s="13">
        <v>13535.38299999998</v>
      </c>
      <c r="G10" s="12" t="s">
        <v>10941</v>
      </c>
      <c r="H10" s="13">
        <v>2705</v>
      </c>
      <c r="J10" s="12" t="s">
        <v>10941</v>
      </c>
      <c r="K10" s="13">
        <v>708</v>
      </c>
      <c r="M10" s="12" t="s">
        <v>10941</v>
      </c>
      <c r="N10" s="13">
        <v>9.0488749635163512E-2</v>
      </c>
    </row>
    <row r="11" spans="1:14">
      <c r="A11" s="12" t="s">
        <v>10942</v>
      </c>
      <c r="B11" s="13">
        <v>159589.45099999988</v>
      </c>
      <c r="D11" s="12" t="s">
        <v>10942</v>
      </c>
      <c r="E11" s="13">
        <v>21896.715399999972</v>
      </c>
      <c r="G11" s="12" t="s">
        <v>10942</v>
      </c>
      <c r="H11" s="13">
        <v>2796</v>
      </c>
      <c r="J11" s="12" t="s">
        <v>10942</v>
      </c>
      <c r="K11" s="13">
        <v>710</v>
      </c>
      <c r="M11" s="12" t="s">
        <v>10942</v>
      </c>
      <c r="N11" s="13">
        <v>0.13720653378273723</v>
      </c>
    </row>
    <row r="12" spans="1:14">
      <c r="A12" s="12" t="s">
        <v>10943</v>
      </c>
      <c r="B12" s="13">
        <v>309770.09970000025</v>
      </c>
      <c r="D12" s="12" t="s">
        <v>10943</v>
      </c>
      <c r="E12" s="13">
        <v>37293.192500000034</v>
      </c>
      <c r="G12" s="12" t="s">
        <v>10943</v>
      </c>
      <c r="H12" s="13">
        <v>5073</v>
      </c>
      <c r="J12" s="12" t="s">
        <v>10943</v>
      </c>
      <c r="K12" s="13">
        <v>1386</v>
      </c>
      <c r="M12" s="12" t="s">
        <v>10943</v>
      </c>
      <c r="N12" s="13">
        <v>0.12038990379031732</v>
      </c>
    </row>
    <row r="13" spans="1:14">
      <c r="A13" s="12" t="s">
        <v>10944</v>
      </c>
      <c r="B13" s="13">
        <v>197115.20170000009</v>
      </c>
      <c r="D13" s="12" t="s">
        <v>10944</v>
      </c>
      <c r="E13" s="13">
        <v>31469.663800000035</v>
      </c>
      <c r="G13" s="12" t="s">
        <v>10944</v>
      </c>
      <c r="H13" s="13">
        <v>3095</v>
      </c>
      <c r="J13" s="12" t="s">
        <v>10944</v>
      </c>
      <c r="K13" s="13">
        <v>817</v>
      </c>
      <c r="M13" s="12" t="s">
        <v>10944</v>
      </c>
      <c r="N13" s="13">
        <v>0.15965112547684351</v>
      </c>
    </row>
    <row r="14" spans="1:14">
      <c r="A14" s="12" t="s">
        <v>10945</v>
      </c>
      <c r="B14" s="13">
        <v>349120.07400000008</v>
      </c>
      <c r="D14" s="12" t="s">
        <v>10945</v>
      </c>
      <c r="E14" s="13">
        <v>35825.536599999927</v>
      </c>
      <c r="G14" s="12" t="s">
        <v>10945</v>
      </c>
      <c r="H14" s="13">
        <v>5741</v>
      </c>
      <c r="J14" s="12" t="s">
        <v>10945</v>
      </c>
      <c r="K14" s="13">
        <v>1462</v>
      </c>
      <c r="M14" s="12" t="s">
        <v>10945</v>
      </c>
      <c r="N14" s="13">
        <v>0.10261666191099604</v>
      </c>
    </row>
    <row r="15" spans="1:14">
      <c r="A15" s="12" t="s">
        <v>10946</v>
      </c>
      <c r="B15" s="13">
        <v>332177.15950000001</v>
      </c>
      <c r="D15" s="12" t="s">
        <v>10946</v>
      </c>
      <c r="E15" s="13">
        <v>43436.13390000003</v>
      </c>
      <c r="G15" s="12" t="s">
        <v>10946</v>
      </c>
      <c r="H15" s="13">
        <v>5469</v>
      </c>
      <c r="J15" s="12" t="s">
        <v>10946</v>
      </c>
      <c r="K15" s="13">
        <v>1421</v>
      </c>
      <c r="M15" s="12" t="s">
        <v>10946</v>
      </c>
      <c r="N15" s="13">
        <v>0.13076195234308405</v>
      </c>
    </row>
    <row r="16" spans="1:14">
      <c r="A16" s="14" t="s">
        <v>10934</v>
      </c>
      <c r="B16" s="8">
        <v>2297200.8603000008</v>
      </c>
      <c r="D16" s="14" t="s">
        <v>10934</v>
      </c>
      <c r="E16" s="8">
        <v>286397.02169999998</v>
      </c>
      <c r="G16" s="14" t="s">
        <v>10934</v>
      </c>
      <c r="H16" s="8">
        <v>37873</v>
      </c>
      <c r="J16" s="14" t="s">
        <v>10934</v>
      </c>
      <c r="K16" s="8">
        <v>9994</v>
      </c>
      <c r="M16" s="14" t="s">
        <v>10934</v>
      </c>
      <c r="N16" s="8">
        <v>0.12467217240315856</v>
      </c>
    </row>
    <row r="17" spans="2:14">
      <c r="B17" s="38">
        <f>GETPIVOTDATA("Sales",$A$3)</f>
        <v>2297200.8603000008</v>
      </c>
      <c r="E17" s="38">
        <f>GETPIVOTDATA("Profit",$D$3)</f>
        <v>286397.02169999998</v>
      </c>
      <c r="H17" s="39">
        <f>GETPIVOTDATA("Quantity",$G$3)</f>
        <v>37873</v>
      </c>
      <c r="K17" s="39">
        <f>GETPIVOTDATA("Order ID",$J$3)</f>
        <v>9994</v>
      </c>
      <c r="N17" s="40">
        <f>GETPIVOTDATA("Prrofit Margin",$M$3)</f>
        <v>0.12467217240315856</v>
      </c>
    </row>
  </sheetData>
  <pageMargins left="0.7" right="0.7" top="0.75" bottom="0.75" header="0.3" footer="0.3"/>
  <pageSetup paperSize="9"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EA825-66F6-4776-9A80-C7FE0232256B}">
  <dimension ref="A3:L8"/>
  <sheetViews>
    <sheetView workbookViewId="0">
      <selection activeCell="L8" sqref="L8"/>
    </sheetView>
  </sheetViews>
  <sheetFormatPr defaultRowHeight="1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20.140625" bestFit="1" customWidth="1"/>
    <col min="7" max="4196" width="15" bestFit="1" customWidth="1"/>
    <col min="4197" max="5010" width="14.85546875" bestFit="1" customWidth="1"/>
    <col min="5011" max="9205" width="15" bestFit="1" customWidth="1"/>
    <col min="9206" max="10019" width="14.85546875" bestFit="1" customWidth="1"/>
    <col min="10020" max="10020" width="15.42578125" bestFit="1" customWidth="1"/>
    <col min="10021" max="14214" width="15" bestFit="1" customWidth="1"/>
    <col min="14215" max="15028" width="14.85546875" bestFit="1" customWidth="1"/>
    <col min="15029" max="15029" width="17.28515625" bestFit="1" customWidth="1"/>
    <col min="15030" max="15030" width="17.7109375" bestFit="1" customWidth="1"/>
    <col min="15031" max="15031" width="20.42578125" bestFit="1" customWidth="1"/>
  </cols>
  <sheetData>
    <row r="3" spans="1:12">
      <c r="A3" s="9" t="s">
        <v>10933</v>
      </c>
      <c r="B3" s="6" t="s">
        <v>10947</v>
      </c>
      <c r="C3" s="41" t="s">
        <v>10948</v>
      </c>
      <c r="D3" s="41" t="s">
        <v>10953</v>
      </c>
      <c r="E3" s="41" t="s">
        <v>10954</v>
      </c>
      <c r="F3" s="15" t="s">
        <v>10955</v>
      </c>
    </row>
    <row r="4" spans="1:12">
      <c r="A4" s="22" t="s">
        <v>10949</v>
      </c>
      <c r="B4" s="34">
        <v>484247.49810000096</v>
      </c>
      <c r="C4" s="42">
        <v>49543.974100000007</v>
      </c>
      <c r="D4" s="42">
        <v>7581</v>
      </c>
      <c r="E4" s="42">
        <v>1993</v>
      </c>
      <c r="F4" s="35">
        <v>0.10231126499236715</v>
      </c>
    </row>
    <row r="5" spans="1:12">
      <c r="A5" s="23" t="s">
        <v>10950</v>
      </c>
      <c r="B5" s="36">
        <v>470532.50899999985</v>
      </c>
      <c r="C5" s="43">
        <v>61618.603700000051</v>
      </c>
      <c r="D5" s="43">
        <v>7979</v>
      </c>
      <c r="E5" s="43">
        <v>2102</v>
      </c>
      <c r="F5" s="37">
        <v>0.13095504034557592</v>
      </c>
    </row>
    <row r="6" spans="1:12">
      <c r="A6" s="23" t="s">
        <v>10951</v>
      </c>
      <c r="B6" s="36">
        <v>608473.83000000066</v>
      </c>
      <c r="C6" s="43">
        <v>81726.930800000177</v>
      </c>
      <c r="D6" s="43">
        <v>9810</v>
      </c>
      <c r="E6" s="43">
        <v>2580</v>
      </c>
      <c r="F6" s="37">
        <v>0.13431461924993568</v>
      </c>
    </row>
    <row r="7" spans="1:12">
      <c r="A7" s="44" t="s">
        <v>10952</v>
      </c>
      <c r="B7" s="45">
        <v>733947.0231999997</v>
      </c>
      <c r="C7" s="46">
        <v>93507.513099999967</v>
      </c>
      <c r="D7" s="46">
        <v>12503</v>
      </c>
      <c r="E7" s="46">
        <v>3319</v>
      </c>
      <c r="F7" s="47">
        <v>0.12740362743390987</v>
      </c>
    </row>
    <row r="8" spans="1:12">
      <c r="H8" s="48">
        <f>(GETPIVOTDATA("Sum of Sales",$A$3,"Years",2014)/GETPIVOTDATA("Sum of Sales",$A$3,"Years",2013))-1</f>
        <v>0.20620967905883303</v>
      </c>
      <c r="I8" s="48">
        <f>(GETPIVOTDATA("Sum of Profit",$A$3,"Years",2014)/GETPIVOTDATA("Sum of Profit",$A$3,"Years",2013))-1</f>
        <v>0.14414565902185772</v>
      </c>
      <c r="J8" s="48">
        <f>(GETPIVOTDATA("Sum of Quantity",$A$3,"Years",2014)/GETPIVOTDATA("Sum of Quantity",$A$3,"Years",2013))-1</f>
        <v>0.27451580020387367</v>
      </c>
      <c r="K8" s="48">
        <f>(GETPIVOTDATA("Count of Order ID",$A$3,"Years",2014)/GETPIVOTDATA("Count of Order ID",$A$3,"Years",2013))-1</f>
        <v>0.2864341085271318</v>
      </c>
      <c r="L8" s="48">
        <f>(GETPIVOTDATA("Sum of Prrofit Margin",$A$3,"Years",2014)/GETPIVOTDATA("Sum of Prrofit Margin",$A$3,"Years",2013))-1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20" sqref="E20"/>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92ACB274-923A-44B5-879B-5365D4BB42EA}">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62EBAEDC-199E-4B5E-BF8B-74C9BE4632F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combo chart</vt:lpstr>
      <vt:lpstr>waterfall chart</vt:lpstr>
      <vt:lpstr>donut chart</vt:lpstr>
      <vt:lpstr>Sheet4</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Arbaz</cp:lastModifiedBy>
  <dcterms:created xsi:type="dcterms:W3CDTF">2015-06-05T18:17:20Z</dcterms:created>
  <dcterms:modified xsi:type="dcterms:W3CDTF">2023-08-22T12:38:25Z</dcterms:modified>
</cp:coreProperties>
</file>