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ly\Desktop\"/>
    </mc:Choice>
  </mc:AlternateContent>
  <bookViews>
    <workbookView xWindow="0" yWindow="0" windowWidth="11370" windowHeight="3150" activeTab="3"/>
  </bookViews>
  <sheets>
    <sheet name="Main data" sheetId="2" r:id="rId1"/>
    <sheet name="Travel purpose" sheetId="4" r:id="rId2"/>
    <sheet name="Purpose" sheetId="7" r:id="rId3"/>
    <sheet name="Holiday" sheetId="6" r:id="rId4"/>
    <sheet name="Business" sheetId="8" r:id="rId5"/>
    <sheet name="Study" sheetId="5" r:id="rId6"/>
  </sheets>
  <definedNames>
    <definedName name="_xlnm._FilterDatabase" localSheetId="0" hidden="1">'Main data'!$F$2:$F$11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7" l="1"/>
  <c r="H16" i="5" l="1"/>
  <c r="G16" i="5"/>
  <c r="M21" i="7" l="1"/>
  <c r="L21" i="7"/>
  <c r="K21" i="7"/>
  <c r="I21" i="7"/>
  <c r="H21" i="7"/>
  <c r="G21" i="7"/>
  <c r="M20" i="7"/>
  <c r="L20" i="7"/>
  <c r="K20" i="7"/>
  <c r="I20" i="7"/>
  <c r="H20" i="7"/>
  <c r="G20" i="7"/>
  <c r="M19" i="7"/>
  <c r="L19" i="7"/>
  <c r="K19" i="7"/>
  <c r="I19" i="7"/>
  <c r="H19" i="7"/>
  <c r="G19" i="7"/>
  <c r="M18" i="7"/>
  <c r="L18" i="7"/>
  <c r="K18" i="7"/>
  <c r="I18" i="7"/>
  <c r="H18" i="7"/>
  <c r="G18" i="7"/>
  <c r="M17" i="7"/>
  <c r="L17" i="7"/>
  <c r="K17" i="7"/>
  <c r="I17" i="7"/>
  <c r="H17" i="7"/>
  <c r="G17" i="7"/>
  <c r="M16" i="7"/>
  <c r="L16" i="7"/>
  <c r="K16" i="7"/>
  <c r="I16" i="7"/>
  <c r="H16" i="7"/>
  <c r="G16" i="7"/>
  <c r="M15" i="7"/>
  <c r="L15" i="7"/>
  <c r="K15" i="7"/>
  <c r="I15" i="7"/>
  <c r="H15" i="7"/>
  <c r="G15" i="7"/>
  <c r="M14" i="7"/>
  <c r="L14" i="7"/>
  <c r="K14" i="7"/>
  <c r="I14" i="7"/>
  <c r="H14" i="7"/>
  <c r="G14" i="7"/>
  <c r="M13" i="7"/>
  <c r="L13" i="7"/>
  <c r="K13" i="7"/>
  <c r="I13" i="7"/>
  <c r="H13" i="7"/>
  <c r="G13" i="7"/>
  <c r="M12" i="7"/>
  <c r="L12" i="7"/>
  <c r="K12" i="7"/>
  <c r="I12" i="7"/>
  <c r="H12" i="7"/>
  <c r="G12" i="7"/>
  <c r="M11" i="7"/>
  <c r="L11" i="7"/>
  <c r="K11" i="7"/>
  <c r="I11" i="7"/>
  <c r="H11" i="7"/>
  <c r="G11" i="7"/>
  <c r="M10" i="7"/>
  <c r="L10" i="7"/>
  <c r="K10" i="7"/>
  <c r="I10" i="7"/>
  <c r="H10" i="7"/>
  <c r="G10" i="7"/>
  <c r="M9" i="7"/>
  <c r="L9" i="7"/>
  <c r="K9" i="7"/>
  <c r="I9" i="7"/>
  <c r="H9" i="7"/>
  <c r="G9" i="7"/>
</calcChain>
</file>

<file path=xl/sharedStrings.xml><?xml version="1.0" encoding="utf-8"?>
<sst xmlns="http://schemas.openxmlformats.org/spreadsheetml/2006/main" count="78" uniqueCount="59">
  <si>
    <t>Year</t>
  </si>
  <si>
    <t>Crimes</t>
  </si>
  <si>
    <t>-</t>
  </si>
  <si>
    <t>CPI</t>
  </si>
  <si>
    <t>Money value</t>
  </si>
  <si>
    <t>Average hotel &amp; restaurant CPI</t>
  </si>
  <si>
    <t>average cinema
 ticket</t>
  </si>
  <si>
    <t>Visits to UK ( million )</t>
  </si>
  <si>
    <t>Tourists spending 
( millione pounds )</t>
  </si>
  <si>
    <t/>
  </si>
  <si>
    <t>Holiday (thousands)</t>
  </si>
  <si>
    <t>Business (thousands)</t>
  </si>
  <si>
    <t>Visit Friends or Relatives (thousands)</t>
  </si>
  <si>
    <t>Miscellaneous (thousands)</t>
  </si>
  <si>
    <t>Purpose</t>
  </si>
  <si>
    <t>Life expectancy</t>
  </si>
  <si>
    <t>daily hotel
price ( GBP )</t>
  </si>
  <si>
    <t>Money value2</t>
  </si>
  <si>
    <t>UK GDP
 ( trillion dollars )</t>
  </si>
  <si>
    <t>Visit</t>
  </si>
  <si>
    <t>Spend</t>
  </si>
  <si>
    <t>Number of
 Visits (m)</t>
  </si>
  <si>
    <t>Holiday</t>
  </si>
  <si>
    <t>Business</t>
  </si>
  <si>
    <t>Study</t>
  </si>
  <si>
    <t>Spend (£bn)</t>
  </si>
  <si>
    <t>visits</t>
  </si>
  <si>
    <t>Government expenditure
(tertiary education )</t>
  </si>
  <si>
    <t>expenditure as % GDP</t>
  </si>
  <si>
    <t># papers</t>
  </si>
  <si>
    <t>Citation per paper</t>
  </si>
  <si>
    <t>number of visits</t>
  </si>
  <si>
    <t>Daily hotel price (GBP)</t>
  </si>
  <si>
    <t>Average Money value</t>
  </si>
  <si>
    <t>UK to US money exchange</t>
  </si>
  <si>
    <t>Tourists spending ( millione pounds )</t>
  </si>
  <si>
    <t>GDP</t>
  </si>
  <si>
    <t>0.20 %</t>
  </si>
  <si>
    <t>1.92 % </t>
  </si>
  <si>
    <t>0.50 %</t>
  </si>
  <si>
    <t>1.64 % </t>
  </si>
  <si>
    <t>1.99 %</t>
  </si>
  <si>
    <t>1.25 % </t>
  </si>
  <si>
    <t>2.71 %</t>
  </si>
  <si>
    <t>4.20 %</t>
  </si>
  <si>
    <t>3.73 %</t>
  </si>
  <si>
    <t>2.83 %</t>
  </si>
  <si>
    <t>3.11 %</t>
  </si>
  <si>
    <t>2.12 %</t>
  </si>
  <si>
    <t>2.97 %</t>
  </si>
  <si>
    <t>Inflation rate</t>
  </si>
  <si>
    <t>Employent rate(%)</t>
  </si>
  <si>
    <t>Business population(million)</t>
  </si>
  <si>
    <t>Tax rate (%)</t>
  </si>
  <si>
    <t>interest rate(%)</t>
  </si>
  <si>
    <t>Non-UK born workers</t>
  </si>
  <si>
    <t>مجموع چهار فصل</t>
  </si>
  <si>
    <t>Average weekly earning</t>
  </si>
  <si>
    <t>Euro to 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</si>
</sst>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-* #,##0_-;\-* #,##0_-;_-* &quot;-&quot;??_-;_-@_-"/>
    <numFmt numFmtId="165" formatCode="_-* #,##0.0_-;\-* #,##0.0_-;_-* &quot;-&quot;??_-;_-@_-"/>
    <numFmt numFmtId="166" formatCode="_-* #,##0.00_-;\-* #,##0.00_-;_-* &quot;-&quot;??_-;_-@_-"/>
    <numFmt numFmtId="167" formatCode="_-* #,##0.000_-;\-* #,##0.000_-;_-* &quot;-&quot;??_-;_-@_-"/>
    <numFmt numFmtId="168" formatCode="_-* #,##0.0000_-;\-* #,##0.0000_-;_-* &quot;-&quot;??_-;_-@_-"/>
    <numFmt numFmtId="169" formatCode="_-* #,##0.00000_-;\-* #,##0.00000_-;_-* &quot;-&quot;??_-;_-@_-"/>
    <numFmt numFmtId="170" formatCode="0.0"/>
    <numFmt numFmtId="171" formatCode="_-* #,##0.00000000000000_-;\-* #,##0.00000000000000_-;_-* &quot;-&quot;??_-;_-@_-"/>
    <numFmt numFmtId="172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B Nazanin"/>
      <charset val="178"/>
    </font>
    <font>
      <sz val="8"/>
      <name val="Arial"/>
      <family val="2"/>
    </font>
    <font>
      <b/>
      <i/>
      <sz val="8"/>
      <name val="Arial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i/>
      <sz val="8"/>
      <color rgb="FFFF0000"/>
      <name val="Arial"/>
      <family val="2"/>
    </font>
    <font>
      <sz val="11"/>
      <color rgb="FFFF0000"/>
      <name val="B Nazanin"/>
      <charset val="178"/>
    </font>
    <font>
      <b/>
      <i/>
      <sz val="8"/>
      <color theme="1"/>
      <name val="Arial"/>
      <family val="2"/>
    </font>
    <font>
      <sz val="10"/>
      <color theme="0"/>
      <name val="B Nazanin"/>
      <charset val="178"/>
    </font>
    <font>
      <sz val="11"/>
      <color theme="0"/>
      <name val="Calibri"/>
      <family val="2"/>
      <scheme val="minor"/>
    </font>
    <font>
      <sz val="11"/>
      <color theme="0"/>
      <name val="B Nazanin"/>
      <charset val="178"/>
    </font>
    <font>
      <b/>
      <i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3C3D3D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9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5" fillId="0" borderId="0" xfId="3" applyNumberFormat="1" applyFont="1" applyBorder="1" applyAlignment="1">
      <alignment horizontal="center" vertical="center"/>
    </xf>
    <xf numFmtId="164" fontId="7" fillId="0" borderId="0" xfId="3" applyNumberFormat="1" applyFont="1" applyFill="1" applyBorder="1" applyAlignment="1">
      <alignment horizontal="center" vertical="center"/>
    </xf>
    <xf numFmtId="165" fontId="5" fillId="0" borderId="0" xfId="3" applyNumberFormat="1" applyFont="1" applyBorder="1" applyAlignment="1">
      <alignment horizontal="center" vertical="center"/>
    </xf>
    <xf numFmtId="166" fontId="5" fillId="0" borderId="0" xfId="3" applyNumberFormat="1" applyFont="1" applyBorder="1" applyAlignment="1">
      <alignment horizontal="center" vertical="center"/>
    </xf>
    <xf numFmtId="167" fontId="5" fillId="0" borderId="0" xfId="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3" applyNumberFormat="1" applyFont="1" applyBorder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1" fontId="5" fillId="0" borderId="0" xfId="3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8" fillId="0" borderId="0" xfId="3" applyNumberFormat="1" applyFont="1" applyBorder="1" applyAlignment="1">
      <alignment horizontal="center" vertical="center"/>
    </xf>
    <xf numFmtId="168" fontId="8" fillId="0" borderId="0" xfId="3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9" fontId="10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6" fontId="5" fillId="0" borderId="0" xfId="3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2" fontId="20" fillId="0" borderId="1" xfId="0" applyNumberFormat="1" applyFont="1" applyBorder="1" applyAlignment="1">
      <alignment horizontal="center" vertical="center"/>
    </xf>
    <xf numFmtId="2" fontId="20" fillId="0" borderId="3" xfId="0" applyNumberFormat="1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/>
    </xf>
    <xf numFmtId="0" fontId="0" fillId="0" borderId="18" xfId="0" applyBorder="1"/>
    <xf numFmtId="171" fontId="5" fillId="0" borderId="1" xfId="3" applyNumberFormat="1" applyFont="1" applyBorder="1" applyAlignment="1">
      <alignment horizontal="center" vertical="center"/>
    </xf>
    <xf numFmtId="0" fontId="0" fillId="0" borderId="1" xfId="0" applyBorder="1"/>
    <xf numFmtId="0" fontId="19" fillId="3" borderId="1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style1433147726861" xfId="1"/>
  </cellStyles>
  <dxfs count="13"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1" formatCode="_-* #,##0.00000000000000_-;\-* #,##0.000000000000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0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B Nazani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L58" totalsRowShown="0" headerRowDxfId="12">
  <autoFilter ref="A1:L58"/>
  <tableColumns count="12">
    <tableColumn id="1" name="Year" dataDxfId="11"/>
    <tableColumn id="2" name="Crimes" dataDxfId="10" dataCellStyle="Comma"/>
    <tableColumn id="3" name="daily hotel_x000a_price ( GBP )" dataDxfId="9"/>
    <tableColumn id="4" name="CPI" dataDxfId="8"/>
    <tableColumn id="5" name="Money value" dataDxfId="7"/>
    <tableColumn id="6" name="Money value2" dataDxfId="6"/>
    <tableColumn id="7" name="average cinema_x000a_ ticket" dataDxfId="5"/>
    <tableColumn id="8" name="Average hotel &amp; restaurant CPI" dataDxfId="4"/>
    <tableColumn id="9" name="Visits to UK ( million )" dataDxfId="3"/>
    <tableColumn id="10" name="Tourists spending _x000a_( millione pounds )" dataDxfId="2"/>
    <tableColumn id="11" name="UK GDP_x000a_ ( trillion dollars )" dataDxfId="1" dataCellStyle="Comma"/>
    <tableColumn id="12" name="Life expectancy" dataDxfId="0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showGridLines="0" workbookViewId="0">
      <selection activeCell="K3" sqref="K3:K15"/>
    </sheetView>
  </sheetViews>
  <sheetFormatPr defaultRowHeight="18" x14ac:dyDescent="0.25"/>
  <cols>
    <col min="1" max="1" width="15.5703125" style="1" bestFit="1" customWidth="1"/>
    <col min="2" max="2" width="12.140625" style="1" customWidth="1"/>
    <col min="3" max="3" width="14.140625" style="1" customWidth="1"/>
    <col min="4" max="4" width="13.7109375" style="24" customWidth="1"/>
    <col min="5" max="5" width="16" style="1" bestFit="1" customWidth="1"/>
    <col min="6" max="6" width="14.7109375" style="1" customWidth="1"/>
    <col min="7" max="7" width="20.7109375" style="1" customWidth="1"/>
    <col min="8" max="8" width="21.85546875" style="1" customWidth="1"/>
    <col min="9" max="9" width="26" style="1" customWidth="1"/>
    <col min="10" max="10" width="21" style="1" customWidth="1"/>
    <col min="11" max="11" width="20.42578125" style="1" customWidth="1"/>
    <col min="12" max="12" width="19.5703125" style="1" customWidth="1"/>
    <col min="13" max="16384" width="9.140625" style="1"/>
  </cols>
  <sheetData>
    <row r="1" spans="1:13" s="29" customFormat="1" ht="47.25" customHeight="1" x14ac:dyDescent="0.25">
      <c r="A1" s="26" t="s">
        <v>0</v>
      </c>
      <c r="B1" s="26" t="s">
        <v>1</v>
      </c>
      <c r="C1" s="27" t="s">
        <v>16</v>
      </c>
      <c r="D1" s="30" t="s">
        <v>3</v>
      </c>
      <c r="E1" s="26" t="s">
        <v>4</v>
      </c>
      <c r="F1" s="26" t="s">
        <v>17</v>
      </c>
      <c r="G1" s="27" t="s">
        <v>6</v>
      </c>
      <c r="H1" s="27" t="s">
        <v>5</v>
      </c>
      <c r="I1" s="27" t="s">
        <v>7</v>
      </c>
      <c r="J1" s="27" t="s">
        <v>8</v>
      </c>
      <c r="K1" s="27" t="s">
        <v>18</v>
      </c>
      <c r="L1" s="27" t="s">
        <v>15</v>
      </c>
      <c r="M1" s="28"/>
    </row>
    <row r="2" spans="1:13" ht="24.75" customHeight="1" x14ac:dyDescent="0.25">
      <c r="A2" s="5">
        <v>2016</v>
      </c>
      <c r="B2" s="1" t="s">
        <v>2</v>
      </c>
      <c r="C2" s="9">
        <v>141.38</v>
      </c>
      <c r="D2" s="24" t="s">
        <v>2</v>
      </c>
      <c r="E2" s="23">
        <v>1.2285314798355</v>
      </c>
      <c r="F2" s="21">
        <v>1.1081000000000001</v>
      </c>
      <c r="G2" s="1" t="s">
        <v>2</v>
      </c>
      <c r="H2" s="1" t="s">
        <v>2</v>
      </c>
      <c r="I2" s="1" t="s">
        <v>2</v>
      </c>
      <c r="K2" s="1" t="s">
        <v>2</v>
      </c>
      <c r="L2" s="19" t="s">
        <v>2</v>
      </c>
      <c r="M2"/>
    </row>
    <row r="3" spans="1:13" x14ac:dyDescent="0.25">
      <c r="A3" s="4">
        <v>2015</v>
      </c>
      <c r="B3" s="6">
        <v>3580638</v>
      </c>
      <c r="C3" s="9">
        <v>142.93</v>
      </c>
      <c r="D3" s="12">
        <v>0</v>
      </c>
      <c r="E3" s="23">
        <v>1.4819205999374001</v>
      </c>
      <c r="F3" s="21">
        <v>1.1096999999999999</v>
      </c>
      <c r="G3" s="9">
        <v>7.21</v>
      </c>
      <c r="H3" s="9">
        <v>100</v>
      </c>
      <c r="I3" s="10">
        <v>36.115000000000002</v>
      </c>
      <c r="J3" s="6">
        <v>22072</v>
      </c>
      <c r="K3" s="18">
        <v>2.8580030879656944</v>
      </c>
      <c r="L3" s="20">
        <v>81.069999999999993</v>
      </c>
      <c r="M3"/>
    </row>
    <row r="4" spans="1:13" x14ac:dyDescent="0.25">
      <c r="A4" s="5">
        <v>2014</v>
      </c>
      <c r="B4" s="6">
        <v>3506539</v>
      </c>
      <c r="C4" s="9">
        <v>139.52000000000001</v>
      </c>
      <c r="D4" s="25">
        <v>1.5</v>
      </c>
      <c r="E4" s="23">
        <v>1.5569047927855999</v>
      </c>
      <c r="F4" s="21">
        <v>1.3291999999999999</v>
      </c>
      <c r="G4" s="9">
        <v>6.27</v>
      </c>
      <c r="H4" s="9">
        <v>98.1</v>
      </c>
      <c r="I4" s="10">
        <v>34.377000000000002</v>
      </c>
      <c r="J4" s="6">
        <v>21849</v>
      </c>
      <c r="K4" s="18">
        <v>2.9988335591957123</v>
      </c>
      <c r="L4" s="9">
        <v>81.05609756097563</v>
      </c>
      <c r="M4"/>
    </row>
    <row r="5" spans="1:13" x14ac:dyDescent="0.25">
      <c r="A5" s="4">
        <v>2013</v>
      </c>
      <c r="B5" s="6">
        <v>3553168</v>
      </c>
      <c r="C5" s="9">
        <v>136.57</v>
      </c>
      <c r="D5" s="25">
        <v>2.6</v>
      </c>
      <c r="E5" s="23">
        <v>1.6495118141174001</v>
      </c>
      <c r="F5" s="21">
        <v>1.3285</v>
      </c>
      <c r="G5" s="9">
        <v>6.53</v>
      </c>
      <c r="H5" s="9">
        <v>95.8</v>
      </c>
      <c r="I5" s="10">
        <v>32.692</v>
      </c>
      <c r="J5" s="6">
        <v>21258</v>
      </c>
      <c r="K5" s="18">
        <v>2.7195094724926956</v>
      </c>
      <c r="L5" s="9">
        <v>81.004878048780498</v>
      </c>
      <c r="M5"/>
    </row>
    <row r="6" spans="1:13" x14ac:dyDescent="0.25">
      <c r="A6" s="4">
        <v>2012</v>
      </c>
      <c r="B6" s="6">
        <v>3903581</v>
      </c>
      <c r="C6" s="9">
        <v>139.35</v>
      </c>
      <c r="D6" s="25">
        <v>2.8</v>
      </c>
      <c r="E6" s="23">
        <v>1.6162921190262001</v>
      </c>
      <c r="F6" s="21">
        <v>1.2857000000000001</v>
      </c>
      <c r="G6" s="9">
        <v>6.37</v>
      </c>
      <c r="H6" s="9">
        <v>93.3</v>
      </c>
      <c r="I6" s="10">
        <v>31.084</v>
      </c>
      <c r="J6" s="6">
        <v>18640</v>
      </c>
      <c r="K6" s="18">
        <v>2.6460026340596232</v>
      </c>
      <c r="L6" s="9">
        <v>80.904878048780489</v>
      </c>
      <c r="M6"/>
    </row>
    <row r="7" spans="1:13" x14ac:dyDescent="0.25">
      <c r="A7" s="5">
        <v>2011</v>
      </c>
      <c r="B7" s="6">
        <v>4078475</v>
      </c>
      <c r="C7" s="9">
        <v>133.41999999999999</v>
      </c>
      <c r="D7" s="25">
        <v>4.5</v>
      </c>
      <c r="E7" s="23">
        <v>1.5415922403336</v>
      </c>
      <c r="F7" s="21">
        <v>1.3927</v>
      </c>
      <c r="G7" s="9">
        <v>6.06</v>
      </c>
      <c r="H7" s="9">
        <v>90.5</v>
      </c>
      <c r="I7" s="10">
        <v>30.797999999999998</v>
      </c>
      <c r="J7" s="6">
        <v>17998</v>
      </c>
      <c r="K7" s="18">
        <v>2.6089953533087646</v>
      </c>
      <c r="L7" s="9">
        <v>80.951219512195124</v>
      </c>
      <c r="M7"/>
    </row>
    <row r="8" spans="1:13" x14ac:dyDescent="0.25">
      <c r="A8" s="4">
        <v>2010</v>
      </c>
      <c r="B8" s="6">
        <v>4265036</v>
      </c>
      <c r="C8" s="9">
        <v>123.45</v>
      </c>
      <c r="D8" s="25">
        <v>3.3</v>
      </c>
      <c r="E8" s="23">
        <v>1.5437101125717001</v>
      </c>
      <c r="F8" s="21">
        <v>1.3273999999999999</v>
      </c>
      <c r="G8" s="9">
        <v>5.95</v>
      </c>
      <c r="H8" s="9">
        <v>86.6</v>
      </c>
      <c r="I8" s="10">
        <v>29.803000000000001</v>
      </c>
      <c r="J8" s="6">
        <v>16899</v>
      </c>
      <c r="K8" s="18">
        <v>2.4296029048207664</v>
      </c>
      <c r="L8" s="9">
        <v>80.402439024390247</v>
      </c>
      <c r="M8"/>
    </row>
    <row r="9" spans="1:13" x14ac:dyDescent="0.25">
      <c r="A9" s="4">
        <v>2009</v>
      </c>
      <c r="B9" s="6">
        <v>4630383</v>
      </c>
      <c r="C9" s="9">
        <v>113.9</v>
      </c>
      <c r="D9" s="25">
        <v>2.2000000000000002</v>
      </c>
      <c r="E9" s="23">
        <v>1.6182016134262001</v>
      </c>
      <c r="F9" s="21">
        <v>1.3945000000000001</v>
      </c>
      <c r="G9" s="9">
        <v>5.44</v>
      </c>
      <c r="H9" s="9">
        <v>84.2</v>
      </c>
      <c r="I9" s="10">
        <v>29.888999999999999</v>
      </c>
      <c r="J9" s="6">
        <v>16592</v>
      </c>
      <c r="K9" s="18">
        <v>2.3671272783922728</v>
      </c>
      <c r="L9" s="9">
        <v>80.051219512195118</v>
      </c>
      <c r="M9"/>
    </row>
    <row r="10" spans="1:13" x14ac:dyDescent="0.25">
      <c r="A10" s="5">
        <v>2008</v>
      </c>
      <c r="B10" s="6">
        <v>4881140</v>
      </c>
      <c r="C10" s="9">
        <v>119.85</v>
      </c>
      <c r="D10" s="25">
        <v>3.6</v>
      </c>
      <c r="E10" s="23">
        <v>1.4656095504761</v>
      </c>
      <c r="F10" s="21">
        <v>1.4714</v>
      </c>
      <c r="G10" s="9">
        <v>5.2</v>
      </c>
      <c r="H10" s="9">
        <v>82.3</v>
      </c>
      <c r="I10" s="10">
        <v>31.888000000000002</v>
      </c>
      <c r="J10" s="6">
        <v>16323</v>
      </c>
      <c r="K10" s="18">
        <v>2.8754632352941174</v>
      </c>
      <c r="L10" s="9">
        <v>79.599999999999994</v>
      </c>
      <c r="M10"/>
    </row>
    <row r="11" spans="1:13" x14ac:dyDescent="0.25">
      <c r="A11" s="4">
        <v>2007</v>
      </c>
      <c r="B11" s="6">
        <v>5322377</v>
      </c>
      <c r="C11" s="9">
        <v>115</v>
      </c>
      <c r="D11" s="25">
        <v>2.2999999999999998</v>
      </c>
      <c r="E11" s="23">
        <v>1.9866102933884</v>
      </c>
      <c r="F11" s="21">
        <v>1.3704000000000001</v>
      </c>
      <c r="G11" s="9">
        <v>5.05</v>
      </c>
      <c r="H11" s="9">
        <v>79.2</v>
      </c>
      <c r="I11" s="10">
        <v>32.777999999999999</v>
      </c>
      <c r="J11" s="6">
        <v>15960</v>
      </c>
      <c r="K11" s="18">
        <v>3.063005202080832</v>
      </c>
      <c r="L11" s="9">
        <v>79.448780487804882</v>
      </c>
      <c r="M11"/>
    </row>
    <row r="12" spans="1:13" x14ac:dyDescent="0.25">
      <c r="A12" s="4">
        <v>2006</v>
      </c>
      <c r="B12" s="6">
        <v>5425691</v>
      </c>
      <c r="C12" s="9">
        <v>100</v>
      </c>
      <c r="D12" s="25">
        <v>2.2999999999999998</v>
      </c>
      <c r="E12" s="23">
        <v>1.9642121791839999</v>
      </c>
      <c r="F12" s="22"/>
      <c r="G12" s="9">
        <v>4.87</v>
      </c>
      <c r="H12" s="9">
        <v>76.5</v>
      </c>
      <c r="I12" s="10">
        <v>32.713000000000001</v>
      </c>
      <c r="J12" s="6">
        <v>16002</v>
      </c>
      <c r="K12" s="18">
        <v>2.6782778288868445</v>
      </c>
      <c r="L12" s="9">
        <v>79.248780487804893</v>
      </c>
      <c r="M12"/>
    </row>
    <row r="13" spans="1:13" x14ac:dyDescent="0.25">
      <c r="A13" s="5">
        <v>2005</v>
      </c>
      <c r="B13" s="6">
        <v>5476771</v>
      </c>
      <c r="C13" s="9"/>
      <c r="D13" s="25">
        <v>2.1</v>
      </c>
      <c r="E13" s="23">
        <v>1.7206965684891</v>
      </c>
      <c r="F13" s="22"/>
      <c r="G13" s="9">
        <v>4.71</v>
      </c>
      <c r="H13" s="9">
        <v>74.099999999999994</v>
      </c>
      <c r="I13" s="10">
        <v>29.97</v>
      </c>
      <c r="J13" s="6">
        <v>14248</v>
      </c>
      <c r="K13" s="18">
        <v>2.5081036363636362</v>
      </c>
      <c r="L13" s="9">
        <v>79.048780487804891</v>
      </c>
      <c r="M13"/>
    </row>
    <row r="14" spans="1:13" x14ac:dyDescent="0.25">
      <c r="A14" s="4">
        <v>2004</v>
      </c>
      <c r="B14" s="6">
        <v>5843549</v>
      </c>
      <c r="C14" s="9"/>
      <c r="D14" s="25">
        <v>1.3</v>
      </c>
      <c r="E14" s="23">
        <v>1.9197911024094001</v>
      </c>
      <c r="F14" s="22"/>
      <c r="G14" s="9">
        <v>4.49</v>
      </c>
      <c r="H14" s="9">
        <v>71.7</v>
      </c>
      <c r="I14" s="10">
        <v>27.754999999999999</v>
      </c>
      <c r="J14" s="6">
        <v>13047</v>
      </c>
      <c r="K14" s="18">
        <v>2.3890040278286344</v>
      </c>
      <c r="L14" s="9">
        <v>78.746341463414637</v>
      </c>
      <c r="M14"/>
    </row>
    <row r="15" spans="1:13" x14ac:dyDescent="0.25">
      <c r="A15" s="4">
        <v>2003</v>
      </c>
      <c r="B15" s="6">
        <v>5791277</v>
      </c>
      <c r="C15" s="9"/>
      <c r="D15" s="25">
        <v>1.4</v>
      </c>
      <c r="E15" s="23">
        <v>1.7888127565384</v>
      </c>
      <c r="F15" s="22"/>
      <c r="G15" s="9">
        <v>4.4400000000000004</v>
      </c>
      <c r="I15" s="10">
        <v>24.715</v>
      </c>
      <c r="J15" s="6">
        <v>11855</v>
      </c>
      <c r="K15" s="18">
        <v>2.028488163265306</v>
      </c>
      <c r="L15" s="9">
        <v>78.44634146341464</v>
      </c>
      <c r="M15"/>
    </row>
    <row r="16" spans="1:13" x14ac:dyDescent="0.25">
      <c r="A16" s="5">
        <v>2002</v>
      </c>
      <c r="B16" s="7">
        <v>5525024</v>
      </c>
      <c r="C16" s="9"/>
      <c r="D16" s="25">
        <v>1.3</v>
      </c>
      <c r="E16" s="23">
        <v>1.60839</v>
      </c>
      <c r="F16" s="22"/>
      <c r="G16" s="9">
        <v>4.29</v>
      </c>
      <c r="I16" s="10">
        <v>24.18</v>
      </c>
      <c r="J16" s="6">
        <v>11737</v>
      </c>
      <c r="K16" s="18">
        <v>1.7575719424460432</v>
      </c>
      <c r="L16" s="9">
        <v>78.143902439024387</v>
      </c>
      <c r="M16"/>
    </row>
    <row r="17" spans="1:13" x14ac:dyDescent="0.25">
      <c r="A17" s="4">
        <v>2001</v>
      </c>
      <c r="B17" s="6">
        <v>5170843</v>
      </c>
      <c r="C17" s="9"/>
      <c r="D17" s="25">
        <v>1.2</v>
      </c>
      <c r="E17" s="23">
        <v>1.4539599999999999</v>
      </c>
      <c r="F17" s="22"/>
      <c r="G17" s="9">
        <v>4.1399999999999997</v>
      </c>
      <c r="I17" s="10">
        <v>22.835000000000001</v>
      </c>
      <c r="J17" s="6">
        <v>11306</v>
      </c>
      <c r="K17" s="18">
        <v>1.6130344033395709</v>
      </c>
      <c r="L17" s="9">
        <v>77.992682926829275</v>
      </c>
      <c r="M17"/>
    </row>
    <row r="18" spans="1:13" x14ac:dyDescent="0.25">
      <c r="A18" s="4">
        <v>2000</v>
      </c>
      <c r="B18" s="6">
        <v>5301187</v>
      </c>
      <c r="C18" s="9"/>
      <c r="D18" s="25">
        <v>0.8</v>
      </c>
      <c r="E18" s="23">
        <v>1.4932399999999999</v>
      </c>
      <c r="F18" s="22"/>
      <c r="G18" s="9">
        <v>4.4000000000000004</v>
      </c>
      <c r="I18" s="10">
        <v>25.209</v>
      </c>
      <c r="J18" s="6">
        <v>12805</v>
      </c>
      <c r="K18" s="18">
        <v>1.6354410652141018</v>
      </c>
      <c r="L18" s="9">
        <v>77.741463414634154</v>
      </c>
      <c r="M18"/>
    </row>
    <row r="19" spans="1:13" x14ac:dyDescent="0.25">
      <c r="A19" s="4">
        <v>1999</v>
      </c>
      <c r="B19" s="6">
        <v>5109089</v>
      </c>
      <c r="C19" s="9"/>
      <c r="D19" s="25">
        <v>1.3</v>
      </c>
      <c r="E19" s="9"/>
      <c r="G19" s="9"/>
      <c r="I19" s="10">
        <v>25.393999999999998</v>
      </c>
      <c r="J19" s="6">
        <v>12498</v>
      </c>
      <c r="K19" s="18">
        <v>1.6521679339912636</v>
      </c>
      <c r="L19" s="9">
        <v>77.390243902439039</v>
      </c>
    </row>
    <row r="20" spans="1:13" x14ac:dyDescent="0.25">
      <c r="A20" s="4">
        <v>1998</v>
      </c>
      <c r="B20" s="6">
        <v>4545337</v>
      </c>
      <c r="D20" s="25">
        <v>1.6</v>
      </c>
      <c r="E20" s="9"/>
      <c r="G20" s="9"/>
      <c r="I20" s="10">
        <v>25.745000000000001</v>
      </c>
      <c r="J20" s="6">
        <v>12671</v>
      </c>
      <c r="K20" s="18">
        <v>1.6235640940708842</v>
      </c>
      <c r="L20" s="9">
        <v>77.190243902439036</v>
      </c>
    </row>
    <row r="21" spans="1:13" x14ac:dyDescent="0.25">
      <c r="A21" s="4">
        <v>1997</v>
      </c>
      <c r="B21" s="6">
        <v>4598327</v>
      </c>
      <c r="D21" s="25">
        <v>1.8</v>
      </c>
      <c r="E21" s="9"/>
      <c r="G21" s="8"/>
      <c r="I21" s="10">
        <v>25.515000000000001</v>
      </c>
      <c r="J21" s="6">
        <v>12244</v>
      </c>
      <c r="K21" s="18">
        <v>1.5370907007203667</v>
      </c>
      <c r="L21" s="9">
        <v>77.210975609756119</v>
      </c>
    </row>
    <row r="22" spans="1:13" x14ac:dyDescent="0.25">
      <c r="A22" s="4">
        <v>1996</v>
      </c>
      <c r="B22" s="6">
        <v>5036552</v>
      </c>
      <c r="D22" s="25">
        <v>2.5</v>
      </c>
      <c r="E22" s="9"/>
      <c r="G22" s="13"/>
      <c r="I22" s="10">
        <v>25.163</v>
      </c>
      <c r="J22" s="6">
        <v>12290</v>
      </c>
      <c r="K22" s="18">
        <v>1.3929797191887676</v>
      </c>
      <c r="L22" s="9">
        <v>77.087804878048786</v>
      </c>
    </row>
    <row r="23" spans="1:13" x14ac:dyDescent="0.25">
      <c r="A23" s="4">
        <v>1995</v>
      </c>
      <c r="B23" s="6">
        <v>5100241</v>
      </c>
      <c r="D23" s="25">
        <v>2.6</v>
      </c>
      <c r="E23" s="9"/>
      <c r="G23" s="13"/>
      <c r="I23" s="10">
        <v>23.536999999999999</v>
      </c>
      <c r="J23" s="6">
        <v>11763</v>
      </c>
      <c r="K23" s="18">
        <v>1.3202556414707272</v>
      </c>
      <c r="L23" s="9">
        <v>76.836585365853665</v>
      </c>
    </row>
    <row r="24" spans="1:13" x14ac:dyDescent="0.25">
      <c r="A24" s="4">
        <v>1994</v>
      </c>
      <c r="B24" s="6">
        <v>5252980</v>
      </c>
      <c r="D24" s="25">
        <v>2</v>
      </c>
      <c r="E24" s="9"/>
      <c r="G24" s="13"/>
      <c r="I24" s="9"/>
      <c r="J24" s="14"/>
      <c r="K24" s="18">
        <v>1.1404897459442915</v>
      </c>
      <c r="L24" s="9">
        <v>76.885365853658541</v>
      </c>
    </row>
    <row r="25" spans="1:13" x14ac:dyDescent="0.25">
      <c r="A25" s="4">
        <v>1993</v>
      </c>
      <c r="B25" s="6">
        <v>5526255</v>
      </c>
      <c r="D25" s="25">
        <v>2.5</v>
      </c>
      <c r="E25" s="9"/>
      <c r="G25" s="13"/>
      <c r="I25" s="14"/>
      <c r="J25" s="14"/>
      <c r="K25" s="18">
        <v>1.0613887222555489</v>
      </c>
      <c r="L25" s="9">
        <v>76.385365853658527</v>
      </c>
    </row>
    <row r="26" spans="1:13" x14ac:dyDescent="0.25">
      <c r="A26" s="4">
        <v>1992</v>
      </c>
      <c r="B26" s="6">
        <v>5591717</v>
      </c>
      <c r="D26" s="25">
        <v>4.3</v>
      </c>
      <c r="E26" s="9"/>
      <c r="I26" s="14"/>
      <c r="J26" s="14"/>
      <c r="K26" s="18">
        <v>1.1796595296595298</v>
      </c>
      <c r="L26" s="9">
        <v>76.434146341463418</v>
      </c>
    </row>
    <row r="27" spans="1:13" x14ac:dyDescent="0.25">
      <c r="A27" s="4">
        <v>1991</v>
      </c>
      <c r="B27" s="6">
        <v>5276173</v>
      </c>
      <c r="D27" s="25">
        <v>7.5</v>
      </c>
      <c r="E27" s="9"/>
      <c r="J27" s="14"/>
      <c r="K27" s="18">
        <v>1.1427971781305115</v>
      </c>
      <c r="L27" s="9">
        <v>76.082926829268317</v>
      </c>
    </row>
    <row r="28" spans="1:13" x14ac:dyDescent="0.25">
      <c r="A28" s="4">
        <v>1990</v>
      </c>
      <c r="B28" s="6">
        <v>4543611</v>
      </c>
      <c r="D28" s="25">
        <v>7</v>
      </c>
      <c r="E28" s="9"/>
      <c r="J28" s="14"/>
      <c r="K28" s="18">
        <v>1.0931693892045453</v>
      </c>
      <c r="L28" s="9">
        <v>75.880487804878058</v>
      </c>
    </row>
    <row r="29" spans="1:13" x14ac:dyDescent="0.25">
      <c r="A29" s="4">
        <v>1989</v>
      </c>
      <c r="B29" s="6">
        <v>3870748</v>
      </c>
      <c r="D29" s="25">
        <v>5.2</v>
      </c>
      <c r="E29" s="9"/>
      <c r="J29" s="14"/>
      <c r="K29" s="18">
        <v>0.92688481675392675</v>
      </c>
      <c r="L29" s="9">
        <v>75.582926829268317</v>
      </c>
    </row>
    <row r="30" spans="1:13" x14ac:dyDescent="0.25">
      <c r="A30" s="4">
        <v>1988</v>
      </c>
      <c r="B30" s="6">
        <v>3715767</v>
      </c>
      <c r="J30" s="14"/>
      <c r="K30" s="18">
        <v>0.91012273212379935</v>
      </c>
      <c r="L30" s="9">
        <v>75.380487804878058</v>
      </c>
    </row>
    <row r="31" spans="1:13" x14ac:dyDescent="0.25">
      <c r="A31" s="4">
        <v>1987</v>
      </c>
      <c r="B31" s="6">
        <v>3892201</v>
      </c>
      <c r="J31" s="14"/>
      <c r="K31" s="18">
        <v>0.74516260826932501</v>
      </c>
      <c r="L31" s="9">
        <v>75.280487804878049</v>
      </c>
    </row>
    <row r="32" spans="1:13" x14ac:dyDescent="0.25">
      <c r="A32" s="4">
        <v>1986</v>
      </c>
      <c r="B32" s="6">
        <v>3847410</v>
      </c>
      <c r="J32" s="14"/>
      <c r="K32" s="18">
        <v>0.60145265318088537</v>
      </c>
      <c r="L32" s="9">
        <v>74.929268292682949</v>
      </c>
    </row>
    <row r="33" spans="1:12" x14ac:dyDescent="0.25">
      <c r="A33" s="4">
        <v>1985</v>
      </c>
      <c r="B33" s="6">
        <v>3611883</v>
      </c>
      <c r="J33" s="14"/>
      <c r="K33" s="18">
        <v>0.48928516427104723</v>
      </c>
      <c r="L33" s="9">
        <v>74.629268292682937</v>
      </c>
    </row>
    <row r="34" spans="1:12" x14ac:dyDescent="0.25">
      <c r="A34" s="4">
        <v>1984</v>
      </c>
      <c r="B34" s="6">
        <v>3499107</v>
      </c>
      <c r="J34" s="14"/>
      <c r="K34" s="18">
        <v>0.46148709763234896</v>
      </c>
      <c r="L34" s="9">
        <v>74.778048780487822</v>
      </c>
    </row>
    <row r="35" spans="1:12" x14ac:dyDescent="0.25">
      <c r="A35" s="4">
        <v>1983</v>
      </c>
      <c r="B35" s="6">
        <v>3247030</v>
      </c>
      <c r="J35" s="14"/>
      <c r="K35" s="18">
        <v>0.48961800818553891</v>
      </c>
      <c r="L35" s="9">
        <v>74.378048780487816</v>
      </c>
    </row>
    <row r="36" spans="1:12" x14ac:dyDescent="0.25">
      <c r="A36" s="4">
        <v>1982</v>
      </c>
      <c r="B36" s="6">
        <v>3262422</v>
      </c>
      <c r="J36" s="14"/>
      <c r="K36" s="18">
        <v>0.51504891684136966</v>
      </c>
      <c r="L36" s="9">
        <v>74.178048780487813</v>
      </c>
    </row>
    <row r="37" spans="1:12" x14ac:dyDescent="0.25">
      <c r="A37" s="4">
        <v>1981</v>
      </c>
      <c r="B37" s="6">
        <v>2963764</v>
      </c>
      <c r="J37" s="14"/>
      <c r="K37" s="18">
        <v>0.5407656752411576</v>
      </c>
      <c r="L37" s="9">
        <v>74.026829268292687</v>
      </c>
    </row>
    <row r="38" spans="1:12" x14ac:dyDescent="0.25">
      <c r="A38" s="4">
        <v>1980</v>
      </c>
      <c r="B38" s="6">
        <v>2688235</v>
      </c>
      <c r="J38" s="14"/>
      <c r="K38" s="18">
        <v>0.56494771089937257</v>
      </c>
      <c r="L38" s="9">
        <v>73.675609756097572</v>
      </c>
    </row>
    <row r="39" spans="1:12" x14ac:dyDescent="0.25">
      <c r="A39" s="4">
        <v>1979</v>
      </c>
      <c r="B39" s="6">
        <v>2536737</v>
      </c>
      <c r="J39" s="14"/>
      <c r="K39" s="18">
        <v>0.43899407030919102</v>
      </c>
      <c r="L39" s="9">
        <v>73.275609756097566</v>
      </c>
    </row>
    <row r="40" spans="1:12" x14ac:dyDescent="0.25">
      <c r="A40" s="4">
        <v>1978</v>
      </c>
      <c r="B40" s="6">
        <v>2561499</v>
      </c>
      <c r="J40" s="14"/>
      <c r="K40" s="18">
        <v>0.33588302972195594</v>
      </c>
      <c r="L40" s="9">
        <v>73.175609756097558</v>
      </c>
    </row>
    <row r="41" spans="1:12" x14ac:dyDescent="0.25">
      <c r="A41" s="4">
        <v>1977</v>
      </c>
      <c r="B41" s="6">
        <v>2636517</v>
      </c>
      <c r="J41" s="14"/>
      <c r="K41" s="18">
        <v>0.2630664573521716</v>
      </c>
      <c r="L41" s="9">
        <v>73.224390243902448</v>
      </c>
    </row>
    <row r="42" spans="1:12" x14ac:dyDescent="0.25">
      <c r="A42" s="4">
        <v>1976</v>
      </c>
      <c r="B42" s="6">
        <v>2135713</v>
      </c>
      <c r="J42" s="14"/>
      <c r="K42" s="18">
        <v>0.2326145552560647</v>
      </c>
      <c r="L42" s="9">
        <v>72.775609756097566</v>
      </c>
    </row>
    <row r="43" spans="1:12" x14ac:dyDescent="0.25">
      <c r="A43" s="4">
        <v>1975</v>
      </c>
      <c r="B43" s="6">
        <v>2105631</v>
      </c>
      <c r="J43" s="14"/>
      <c r="K43" s="18">
        <v>0.24175663716814155</v>
      </c>
      <c r="L43" s="9">
        <v>72.724390243902448</v>
      </c>
    </row>
    <row r="44" spans="1:12" x14ac:dyDescent="0.25">
      <c r="A44" s="4">
        <v>1974</v>
      </c>
      <c r="B44" s="6">
        <v>1963360</v>
      </c>
      <c r="J44" s="14"/>
      <c r="K44" s="18">
        <v>0.20613136979897145</v>
      </c>
      <c r="L44" s="9">
        <v>72.524390243902445</v>
      </c>
    </row>
    <row r="45" spans="1:12" x14ac:dyDescent="0.25">
      <c r="A45" s="4">
        <v>1973</v>
      </c>
      <c r="B45" s="6">
        <v>1657669</v>
      </c>
      <c r="J45" s="14"/>
      <c r="K45" s="18">
        <v>0.19253797158255756</v>
      </c>
      <c r="L45" s="9">
        <v>72.324390243902442</v>
      </c>
    </row>
    <row r="46" spans="1:12" x14ac:dyDescent="0.25">
      <c r="A46" s="4">
        <v>1972</v>
      </c>
      <c r="B46" s="6">
        <v>1690219</v>
      </c>
      <c r="J46" s="14"/>
      <c r="K46" s="18">
        <v>0.16996503496503498</v>
      </c>
      <c r="L46" s="9">
        <v>72.12439024390244</v>
      </c>
    </row>
    <row r="47" spans="1:12" x14ac:dyDescent="0.25">
      <c r="A47" s="4">
        <v>1971</v>
      </c>
      <c r="B47" s="6">
        <v>1646081</v>
      </c>
      <c r="J47" s="14"/>
      <c r="K47" s="18">
        <v>0.14811389632513994</v>
      </c>
      <c r="L47" s="9">
        <v>72.273170731707339</v>
      </c>
    </row>
    <row r="48" spans="1:12" x14ac:dyDescent="0.25">
      <c r="A48" s="4">
        <v>1970</v>
      </c>
      <c r="B48" s="6">
        <v>1555995</v>
      </c>
      <c r="J48" s="14"/>
      <c r="K48" s="18">
        <v>0.13067194624430045</v>
      </c>
      <c r="L48" s="9">
        <v>71.973170731707327</v>
      </c>
    </row>
    <row r="49" spans="1:12" x14ac:dyDescent="0.25">
      <c r="A49" s="4">
        <v>1969</v>
      </c>
      <c r="B49" s="6">
        <v>1488638</v>
      </c>
      <c r="J49" s="14"/>
      <c r="K49" s="18">
        <v>0.11267687482198735</v>
      </c>
      <c r="L49" s="9">
        <v>71.721951219512206</v>
      </c>
    </row>
    <row r="50" spans="1:12" x14ac:dyDescent="0.25">
      <c r="A50" s="4">
        <v>1968</v>
      </c>
      <c r="B50" s="6">
        <v>1289090</v>
      </c>
      <c r="J50" s="14"/>
      <c r="K50" s="18">
        <v>0.10470273624808445</v>
      </c>
      <c r="L50" s="9">
        <v>71.724390243902462</v>
      </c>
    </row>
    <row r="51" spans="1:12" x14ac:dyDescent="0.25">
      <c r="A51" s="4">
        <v>1967</v>
      </c>
      <c r="B51" s="6">
        <v>1207354</v>
      </c>
      <c r="J51" s="14"/>
      <c r="K51" s="18">
        <v>0.11118538340952136</v>
      </c>
      <c r="L51" s="9">
        <v>72.12439024390244</v>
      </c>
    </row>
    <row r="52" spans="1:12" x14ac:dyDescent="0.25">
      <c r="A52" s="4">
        <v>1966</v>
      </c>
      <c r="B52" s="6">
        <v>1199859</v>
      </c>
      <c r="J52" s="14"/>
      <c r="K52" s="18">
        <v>0.10709072144705732</v>
      </c>
      <c r="L52" s="9">
        <v>71.573170731707322</v>
      </c>
    </row>
    <row r="53" spans="1:12" x14ac:dyDescent="0.25">
      <c r="A53" s="4">
        <v>1965</v>
      </c>
      <c r="B53" s="6">
        <v>1133882</v>
      </c>
      <c r="J53" s="14"/>
      <c r="K53" s="18">
        <v>0.10059578230916469</v>
      </c>
      <c r="L53" s="9">
        <v>71.62439024390244</v>
      </c>
    </row>
    <row r="54" spans="1:12" x14ac:dyDescent="0.25">
      <c r="A54" s="4">
        <v>1964</v>
      </c>
      <c r="B54" s="6">
        <v>1067963</v>
      </c>
      <c r="J54" s="14"/>
      <c r="K54" s="18">
        <v>9.3387598813926914E-2</v>
      </c>
      <c r="L54" s="9">
        <v>71.62439024390244</v>
      </c>
    </row>
    <row r="55" spans="1:12" x14ac:dyDescent="0.25">
      <c r="A55" s="4">
        <v>1963</v>
      </c>
      <c r="B55" s="6">
        <v>978076</v>
      </c>
      <c r="J55" s="14"/>
      <c r="K55" s="18">
        <v>8.5443766670427898E-2</v>
      </c>
      <c r="L55" s="9">
        <v>70.826829268292698</v>
      </c>
    </row>
    <row r="56" spans="1:12" x14ac:dyDescent="0.25">
      <c r="A56" s="4">
        <v>1962</v>
      </c>
      <c r="B56" s="6">
        <v>896424</v>
      </c>
      <c r="J56" s="14"/>
      <c r="K56" s="18">
        <v>8.0601939635248324E-2</v>
      </c>
      <c r="L56" s="9">
        <v>70.926829268292693</v>
      </c>
    </row>
    <row r="57" spans="1:12" x14ac:dyDescent="0.25">
      <c r="A57" s="4">
        <v>1961</v>
      </c>
      <c r="B57" s="6">
        <v>806900</v>
      </c>
      <c r="J57" s="14"/>
      <c r="K57" s="18">
        <v>7.6694360635915865E-2</v>
      </c>
      <c r="L57" s="9">
        <v>70.878048780487816</v>
      </c>
    </row>
    <row r="58" spans="1:12" x14ac:dyDescent="0.25">
      <c r="A58" s="4">
        <v>1960</v>
      </c>
      <c r="B58" s="6">
        <v>743713</v>
      </c>
      <c r="J58" s="14"/>
      <c r="K58" s="18">
        <v>7.2328047042158769E-2</v>
      </c>
      <c r="L58" s="9">
        <v>71.126829268292695</v>
      </c>
    </row>
    <row r="59" spans="1:12" x14ac:dyDescent="0.25">
      <c r="A59" s="4"/>
      <c r="B59" s="6"/>
      <c r="J59" s="14"/>
    </row>
    <row r="60" spans="1:12" x14ac:dyDescent="0.25">
      <c r="A60" s="4"/>
      <c r="B60" s="6"/>
      <c r="J60" s="14"/>
    </row>
    <row r="61" spans="1:12" x14ac:dyDescent="0.25">
      <c r="A61" s="4"/>
      <c r="B61" s="6"/>
      <c r="J61" s="14"/>
    </row>
    <row r="62" spans="1:12" x14ac:dyDescent="0.25">
      <c r="A62" s="4"/>
      <c r="B62" s="6"/>
      <c r="J62" s="14"/>
    </row>
    <row r="63" spans="1:12" x14ac:dyDescent="0.25">
      <c r="A63" s="4"/>
      <c r="B63" s="6"/>
      <c r="J63" s="14"/>
    </row>
    <row r="64" spans="1:12" x14ac:dyDescent="0.25">
      <c r="A64" s="4"/>
      <c r="B64" s="6"/>
      <c r="J64" s="14"/>
    </row>
    <row r="65" spans="1:10" x14ac:dyDescent="0.25">
      <c r="A65" s="4"/>
      <c r="B65" s="6"/>
      <c r="J65" s="14"/>
    </row>
    <row r="66" spans="1:10" x14ac:dyDescent="0.25">
      <c r="A66" s="4"/>
      <c r="B66" s="6"/>
      <c r="J66" s="14"/>
    </row>
    <row r="67" spans="1:10" x14ac:dyDescent="0.25">
      <c r="A67" s="4"/>
      <c r="B67" s="6"/>
      <c r="J67" s="14"/>
    </row>
    <row r="68" spans="1:10" x14ac:dyDescent="0.25">
      <c r="A68" s="4"/>
      <c r="B68" s="6"/>
      <c r="J68" s="14"/>
    </row>
    <row r="69" spans="1:10" x14ac:dyDescent="0.25">
      <c r="A69" s="4"/>
      <c r="B69" s="6"/>
      <c r="J69" s="14"/>
    </row>
    <row r="70" spans="1:10" x14ac:dyDescent="0.25">
      <c r="A70" s="4"/>
      <c r="B70" s="6"/>
      <c r="J70" s="14"/>
    </row>
    <row r="71" spans="1:10" x14ac:dyDescent="0.25">
      <c r="A71" s="4"/>
      <c r="B71" s="6"/>
      <c r="J71" s="14"/>
    </row>
    <row r="72" spans="1:10" x14ac:dyDescent="0.25">
      <c r="A72" s="4"/>
      <c r="B72" s="6"/>
      <c r="J72" s="14"/>
    </row>
    <row r="73" spans="1:10" x14ac:dyDescent="0.25">
      <c r="A73" s="4"/>
      <c r="B73" s="6"/>
      <c r="J73" s="14"/>
    </row>
    <row r="74" spans="1:10" x14ac:dyDescent="0.25">
      <c r="A74" s="4"/>
      <c r="B74" s="6"/>
      <c r="J74" s="14"/>
    </row>
    <row r="75" spans="1:10" x14ac:dyDescent="0.25">
      <c r="A75" s="4"/>
      <c r="B75" s="6"/>
      <c r="J75" s="14"/>
    </row>
    <row r="76" spans="1:10" x14ac:dyDescent="0.25">
      <c r="A76" s="4"/>
      <c r="B76" s="6"/>
      <c r="J76" s="14"/>
    </row>
    <row r="77" spans="1:10" x14ac:dyDescent="0.25">
      <c r="A77" s="4"/>
      <c r="B77" s="6"/>
      <c r="J77" s="14"/>
    </row>
    <row r="78" spans="1:10" x14ac:dyDescent="0.25">
      <c r="A78" s="4"/>
      <c r="B78" s="6"/>
      <c r="J78" s="14"/>
    </row>
    <row r="79" spans="1:10" x14ac:dyDescent="0.25">
      <c r="A79" s="4"/>
      <c r="B79" s="6"/>
      <c r="J79" s="14"/>
    </row>
    <row r="80" spans="1:10" x14ac:dyDescent="0.25">
      <c r="A80" s="4"/>
      <c r="B80" s="6"/>
      <c r="J80" s="14"/>
    </row>
    <row r="81" spans="1:10" x14ac:dyDescent="0.25">
      <c r="A81" s="4"/>
      <c r="B81" s="6"/>
      <c r="J81" s="14"/>
    </row>
    <row r="82" spans="1:10" x14ac:dyDescent="0.25">
      <c r="A82" s="4"/>
      <c r="B82" s="6"/>
      <c r="J82" s="14"/>
    </row>
    <row r="83" spans="1:10" x14ac:dyDescent="0.25">
      <c r="A83" s="4"/>
      <c r="B83" s="6"/>
      <c r="J83" s="14"/>
    </row>
    <row r="84" spans="1:10" x14ac:dyDescent="0.25">
      <c r="A84" s="4"/>
      <c r="B84" s="6"/>
      <c r="J84" s="14"/>
    </row>
    <row r="85" spans="1:10" x14ac:dyDescent="0.25">
      <c r="A85" s="4"/>
      <c r="B85" s="6"/>
      <c r="J85" s="14"/>
    </row>
    <row r="86" spans="1:10" x14ac:dyDescent="0.25">
      <c r="A86" s="4"/>
      <c r="B86" s="6"/>
      <c r="J86" s="14"/>
    </row>
    <row r="87" spans="1:10" x14ac:dyDescent="0.25">
      <c r="A87" s="4"/>
      <c r="B87" s="6"/>
      <c r="J87" s="14"/>
    </row>
    <row r="88" spans="1:10" x14ac:dyDescent="0.25">
      <c r="A88" s="4"/>
      <c r="B88" s="6"/>
      <c r="J88" s="14"/>
    </row>
    <row r="89" spans="1:10" x14ac:dyDescent="0.25">
      <c r="A89" s="4"/>
      <c r="B89" s="6"/>
      <c r="J89" s="14"/>
    </row>
    <row r="90" spans="1:10" x14ac:dyDescent="0.25">
      <c r="A90" s="4"/>
      <c r="B90" s="6"/>
      <c r="J90" s="14"/>
    </row>
    <row r="91" spans="1:10" x14ac:dyDescent="0.25">
      <c r="A91" s="4"/>
      <c r="B91" s="6"/>
      <c r="J91" s="14"/>
    </row>
    <row r="92" spans="1:10" x14ac:dyDescent="0.25">
      <c r="A92" s="4"/>
      <c r="B92" s="6"/>
      <c r="J92" s="14"/>
    </row>
    <row r="93" spans="1:10" x14ac:dyDescent="0.25">
      <c r="A93" s="4"/>
      <c r="B93" s="6"/>
      <c r="J93" s="14"/>
    </row>
    <row r="94" spans="1:10" x14ac:dyDescent="0.25">
      <c r="A94" s="4"/>
      <c r="B94" s="6"/>
      <c r="J94" s="14"/>
    </row>
    <row r="95" spans="1:10" x14ac:dyDescent="0.25">
      <c r="A95" s="4"/>
      <c r="B95" s="6"/>
      <c r="J95" s="14"/>
    </row>
    <row r="96" spans="1:10" x14ac:dyDescent="0.25">
      <c r="A96" s="4"/>
      <c r="B96" s="6"/>
      <c r="J96" s="14"/>
    </row>
    <row r="97" spans="1:10" x14ac:dyDescent="0.25">
      <c r="A97" s="4"/>
      <c r="B97" s="6"/>
      <c r="J97" s="14"/>
    </row>
    <row r="98" spans="1:10" x14ac:dyDescent="0.25">
      <c r="A98" s="4"/>
      <c r="B98" s="6"/>
      <c r="J98" s="14"/>
    </row>
    <row r="99" spans="1:10" x14ac:dyDescent="0.25">
      <c r="A99" s="4"/>
      <c r="B99" s="6"/>
      <c r="J99" s="14"/>
    </row>
    <row r="100" spans="1:10" x14ac:dyDescent="0.25">
      <c r="A100" s="4"/>
      <c r="B100" s="6"/>
      <c r="J100" s="14"/>
    </row>
    <row r="101" spans="1:10" x14ac:dyDescent="0.25">
      <c r="A101" s="4"/>
      <c r="B101" s="6"/>
      <c r="J101" s="14"/>
    </row>
    <row r="102" spans="1:10" x14ac:dyDescent="0.25">
      <c r="A102" s="4"/>
      <c r="B102" s="6"/>
      <c r="J102" s="14"/>
    </row>
    <row r="103" spans="1:10" x14ac:dyDescent="0.25">
      <c r="A103" s="4"/>
      <c r="B103" s="6"/>
      <c r="J103" s="14"/>
    </row>
    <row r="104" spans="1:10" x14ac:dyDescent="0.25">
      <c r="A104" s="4"/>
      <c r="B104" s="6"/>
      <c r="J104" s="14"/>
    </row>
    <row r="105" spans="1:10" x14ac:dyDescent="0.25">
      <c r="A105" s="4"/>
      <c r="B105" s="6"/>
      <c r="J105" s="14"/>
    </row>
    <row r="106" spans="1:10" x14ac:dyDescent="0.25">
      <c r="A106" s="4"/>
      <c r="B106" s="6"/>
      <c r="J106" s="14"/>
    </row>
    <row r="107" spans="1:10" x14ac:dyDescent="0.25">
      <c r="A107" s="4"/>
      <c r="B107" s="6"/>
      <c r="J107" s="14"/>
    </row>
    <row r="108" spans="1:10" x14ac:dyDescent="0.25">
      <c r="A108" s="4"/>
      <c r="B108" s="6"/>
      <c r="J108" s="14"/>
    </row>
    <row r="109" spans="1:10" x14ac:dyDescent="0.25">
      <c r="A109" s="4"/>
      <c r="B109" s="6"/>
      <c r="J109" s="14"/>
    </row>
    <row r="110" spans="1:10" x14ac:dyDescent="0.25">
      <c r="A110" s="4"/>
      <c r="B110" s="6"/>
      <c r="J110" s="14"/>
    </row>
    <row r="111" spans="1:10" x14ac:dyDescent="0.25">
      <c r="A111" s="4"/>
      <c r="B111" s="6"/>
      <c r="J111" s="14"/>
    </row>
    <row r="112" spans="1:10" x14ac:dyDescent="0.25">
      <c r="A112" s="4"/>
      <c r="B112" s="6"/>
      <c r="J112" s="14"/>
    </row>
    <row r="113" spans="1:10" x14ac:dyDescent="0.25">
      <c r="A113" s="4"/>
      <c r="B113" s="6"/>
      <c r="J113" s="14"/>
    </row>
    <row r="114" spans="1:10" x14ac:dyDescent="0.25">
      <c r="A114" s="4"/>
      <c r="B114" s="6"/>
      <c r="J114" s="14"/>
    </row>
    <row r="115" spans="1:10" x14ac:dyDescent="0.25">
      <c r="A115" s="4"/>
      <c r="B115" s="6"/>
      <c r="J115" s="14"/>
    </row>
    <row r="116" spans="1:10" x14ac:dyDescent="0.25">
      <c r="A116" s="4"/>
      <c r="B116" s="6"/>
      <c r="J116" s="14"/>
    </row>
    <row r="117" spans="1:10" x14ac:dyDescent="0.25">
      <c r="A117" s="4"/>
      <c r="B117" s="6"/>
      <c r="J117" s="14"/>
    </row>
    <row r="118" spans="1:10" x14ac:dyDescent="0.25">
      <c r="A118" s="4"/>
      <c r="B118" s="6"/>
      <c r="J118" s="14"/>
    </row>
    <row r="119" spans="1:10" x14ac:dyDescent="0.25">
      <c r="A119" s="2"/>
      <c r="B119" s="6"/>
      <c r="J119" s="14"/>
    </row>
    <row r="120" spans="1:10" x14ac:dyDescent="0.25">
      <c r="A120" s="3"/>
      <c r="B120" s="6"/>
      <c r="J120" s="14"/>
    </row>
  </sheetData>
  <sortState ref="L4:M123">
    <sortCondition descending="1" ref="L4:L123"/>
  </sortState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27"/>
  <sheetViews>
    <sheetView showGridLines="0" workbookViewId="0">
      <selection activeCell="F17" sqref="F17"/>
    </sheetView>
  </sheetViews>
  <sheetFormatPr defaultRowHeight="15" x14ac:dyDescent="0.25"/>
  <cols>
    <col min="4" max="4" width="9.140625" style="11"/>
    <col min="5" max="5" width="19" style="11" bestFit="1" customWidth="1"/>
    <col min="6" max="6" width="20" style="11" bestFit="1" customWidth="1"/>
    <col min="7" max="7" width="34.7109375" style="11" bestFit="1" customWidth="1"/>
    <col min="8" max="8" width="25.140625" style="11" bestFit="1" customWidth="1"/>
  </cols>
  <sheetData>
    <row r="3" spans="4:8" x14ac:dyDescent="0.25">
      <c r="E3" s="67" t="s">
        <v>14</v>
      </c>
      <c r="F3" s="67"/>
      <c r="G3" s="67"/>
      <c r="H3" s="67"/>
    </row>
    <row r="4" spans="4:8" x14ac:dyDescent="0.25">
      <c r="E4" s="67"/>
      <c r="F4" s="67"/>
      <c r="G4" s="67"/>
      <c r="H4" s="67"/>
    </row>
    <row r="5" spans="4:8" ht="20.25" customHeight="1" x14ac:dyDescent="0.25">
      <c r="E5" s="67"/>
      <c r="F5" s="67"/>
      <c r="G5" s="67"/>
      <c r="H5" s="67"/>
    </row>
    <row r="6" spans="4:8" ht="24" customHeight="1" x14ac:dyDescent="0.25">
      <c r="D6" s="11" t="s">
        <v>9</v>
      </c>
      <c r="E6" s="17" t="s">
        <v>10</v>
      </c>
      <c r="F6" s="15" t="s">
        <v>11</v>
      </c>
      <c r="G6" s="15" t="s">
        <v>12</v>
      </c>
      <c r="H6" s="15" t="s">
        <v>13</v>
      </c>
    </row>
    <row r="7" spans="4:8" x14ac:dyDescent="0.25">
      <c r="D7" s="15">
        <v>1995</v>
      </c>
      <c r="E7" s="16">
        <v>10323</v>
      </c>
      <c r="F7" s="16">
        <v>5763</v>
      </c>
      <c r="G7" s="16">
        <v>4602</v>
      </c>
      <c r="H7" s="16">
        <v>2849</v>
      </c>
    </row>
    <row r="8" spans="4:8" x14ac:dyDescent="0.25">
      <c r="D8" s="15">
        <v>1996</v>
      </c>
      <c r="E8" s="16">
        <v>10987</v>
      </c>
      <c r="F8" s="16">
        <v>6095</v>
      </c>
      <c r="G8" s="16">
        <v>4898</v>
      </c>
      <c r="H8" s="16">
        <v>3182</v>
      </c>
    </row>
    <row r="9" spans="4:8" x14ac:dyDescent="0.25">
      <c r="D9" s="15">
        <v>1997</v>
      </c>
      <c r="E9" s="16">
        <v>10803</v>
      </c>
      <c r="F9" s="16">
        <v>6347</v>
      </c>
      <c r="G9" s="16">
        <v>5155</v>
      </c>
      <c r="H9" s="16">
        <v>3209</v>
      </c>
    </row>
    <row r="10" spans="4:8" x14ac:dyDescent="0.25">
      <c r="D10" s="15">
        <v>1998</v>
      </c>
      <c r="E10" s="16">
        <v>10475</v>
      </c>
      <c r="F10" s="16">
        <v>6882</v>
      </c>
      <c r="G10" s="16">
        <v>5400</v>
      </c>
      <c r="H10" s="16">
        <v>2988</v>
      </c>
    </row>
    <row r="11" spans="4:8" x14ac:dyDescent="0.25">
      <c r="D11" s="15">
        <v>1999</v>
      </c>
      <c r="E11" s="16">
        <v>9826</v>
      </c>
      <c r="F11" s="16">
        <v>7044</v>
      </c>
      <c r="G11" s="16">
        <v>5640</v>
      </c>
      <c r="H11" s="16">
        <v>2884</v>
      </c>
    </row>
    <row r="12" spans="4:8" x14ac:dyDescent="0.25">
      <c r="D12" s="15">
        <v>2000</v>
      </c>
      <c r="E12" s="16">
        <v>9302</v>
      </c>
      <c r="F12" s="16">
        <v>7322</v>
      </c>
      <c r="G12" s="16">
        <v>5834</v>
      </c>
      <c r="H12" s="16">
        <v>2750</v>
      </c>
    </row>
    <row r="13" spans="4:8" x14ac:dyDescent="0.25">
      <c r="D13" s="15">
        <v>2001</v>
      </c>
      <c r="E13" s="16">
        <v>7585</v>
      </c>
      <c r="F13" s="16">
        <v>6778</v>
      </c>
      <c r="G13" s="16">
        <v>5898</v>
      </c>
      <c r="H13" s="16">
        <v>2574</v>
      </c>
    </row>
    <row r="14" spans="4:8" x14ac:dyDescent="0.25">
      <c r="D14" s="15">
        <v>2002</v>
      </c>
      <c r="E14" s="16">
        <v>7735</v>
      </c>
      <c r="F14" s="16">
        <v>7158</v>
      </c>
      <c r="G14" s="16">
        <v>6398</v>
      </c>
      <c r="H14" s="16">
        <v>2888</v>
      </c>
    </row>
    <row r="15" spans="4:8" x14ac:dyDescent="0.25">
      <c r="D15" s="15">
        <v>2003</v>
      </c>
      <c r="E15" s="16">
        <v>7973</v>
      </c>
      <c r="F15" s="16">
        <v>6967</v>
      </c>
      <c r="G15" s="16">
        <v>6978</v>
      </c>
      <c r="H15" s="16">
        <v>2797</v>
      </c>
    </row>
    <row r="16" spans="4:8" x14ac:dyDescent="0.25">
      <c r="D16" s="15">
        <v>2004</v>
      </c>
      <c r="E16" s="16">
        <v>9275</v>
      </c>
      <c r="F16" s="16">
        <v>7470</v>
      </c>
      <c r="G16" s="16">
        <v>7861</v>
      </c>
      <c r="H16" s="16">
        <v>3149</v>
      </c>
    </row>
    <row r="17" spans="4:8" x14ac:dyDescent="0.25">
      <c r="D17" s="15">
        <v>2005</v>
      </c>
      <c r="E17" s="16">
        <v>9713</v>
      </c>
      <c r="F17" s="16">
        <v>8168</v>
      </c>
      <c r="G17" s="16">
        <v>8687</v>
      </c>
      <c r="H17" s="16">
        <v>3401</v>
      </c>
    </row>
    <row r="18" spans="4:8" x14ac:dyDescent="0.25">
      <c r="D18" s="15">
        <v>2006</v>
      </c>
      <c r="E18" s="16">
        <v>10566</v>
      </c>
      <c r="F18" s="16">
        <v>9019</v>
      </c>
      <c r="G18" s="16">
        <v>9406</v>
      </c>
      <c r="H18" s="16">
        <v>3722</v>
      </c>
    </row>
    <row r="19" spans="4:8" x14ac:dyDescent="0.25">
      <c r="D19" s="15">
        <v>2007</v>
      </c>
      <c r="E19" s="16">
        <v>10758</v>
      </c>
      <c r="F19" s="16">
        <v>8845</v>
      </c>
      <c r="G19" s="16">
        <v>9720</v>
      </c>
      <c r="H19" s="16">
        <v>3456</v>
      </c>
    </row>
    <row r="20" spans="4:8" x14ac:dyDescent="0.25">
      <c r="D20" s="15">
        <v>2008</v>
      </c>
      <c r="E20" s="16">
        <v>10923</v>
      </c>
      <c r="F20" s="16">
        <v>8124</v>
      </c>
      <c r="G20" s="16">
        <v>9727</v>
      </c>
      <c r="H20" s="16">
        <v>3113</v>
      </c>
    </row>
    <row r="21" spans="4:8" x14ac:dyDescent="0.25">
      <c r="D21" s="15">
        <v>2009</v>
      </c>
      <c r="E21" s="16">
        <v>11424</v>
      </c>
      <c r="F21" s="16">
        <v>6579</v>
      </c>
      <c r="G21" s="16">
        <v>8783</v>
      </c>
      <c r="H21" s="16">
        <v>3103</v>
      </c>
    </row>
    <row r="22" spans="4:8" x14ac:dyDescent="0.25">
      <c r="D22" s="15">
        <v>2010</v>
      </c>
      <c r="E22" s="16">
        <v>11668</v>
      </c>
      <c r="F22" s="16">
        <v>6793</v>
      </c>
      <c r="G22" s="16">
        <v>8408</v>
      </c>
      <c r="H22" s="16">
        <v>2935</v>
      </c>
    </row>
    <row r="23" spans="4:8" x14ac:dyDescent="0.25">
      <c r="D23" s="15">
        <v>2011</v>
      </c>
      <c r="E23" s="16">
        <v>12008</v>
      </c>
      <c r="F23" s="16">
        <v>7238</v>
      </c>
      <c r="G23" s="16">
        <v>8841</v>
      </c>
      <c r="H23" s="16">
        <v>2710</v>
      </c>
    </row>
    <row r="24" spans="4:8" x14ac:dyDescent="0.25">
      <c r="D24" s="15">
        <v>2012</v>
      </c>
      <c r="E24" s="16">
        <v>11961</v>
      </c>
      <c r="F24" s="16">
        <v>7422</v>
      </c>
      <c r="G24" s="16">
        <v>8948</v>
      </c>
      <c r="H24" s="16">
        <v>2752</v>
      </c>
    </row>
    <row r="25" spans="4:8" x14ac:dyDescent="0.25">
      <c r="D25" s="15">
        <v>2013</v>
      </c>
      <c r="E25" s="16">
        <v>12668</v>
      </c>
      <c r="F25" s="16">
        <v>7898</v>
      </c>
      <c r="G25" s="16">
        <v>9313</v>
      </c>
      <c r="H25" s="16">
        <v>2813</v>
      </c>
    </row>
    <row r="26" spans="4:8" x14ac:dyDescent="0.25">
      <c r="D26" s="15">
        <v>2014</v>
      </c>
      <c r="E26" s="16">
        <v>13578</v>
      </c>
      <c r="F26" s="16">
        <v>8277</v>
      </c>
      <c r="G26" s="16">
        <v>9756</v>
      </c>
      <c r="H26" s="16">
        <v>2766</v>
      </c>
    </row>
    <row r="27" spans="4:8" x14ac:dyDescent="0.25">
      <c r="D27" s="15">
        <v>2015</v>
      </c>
      <c r="E27" s="16">
        <v>13857</v>
      </c>
      <c r="F27" s="16">
        <v>8865</v>
      </c>
      <c r="G27" s="16">
        <v>10451</v>
      </c>
      <c r="H27" s="16">
        <v>2943</v>
      </c>
    </row>
  </sheetData>
  <mergeCells count="1">
    <mergeCell ref="E3:H5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25"/>
  <sheetViews>
    <sheetView topLeftCell="D1" workbookViewId="0">
      <selection activeCell="I12" sqref="I12:I18"/>
    </sheetView>
  </sheetViews>
  <sheetFormatPr defaultRowHeight="15" x14ac:dyDescent="0.25"/>
  <cols>
    <col min="6" max="6" width="13.42578125" customWidth="1"/>
    <col min="8" max="8" width="14" customWidth="1"/>
    <col min="12" max="12" width="15.140625" customWidth="1"/>
  </cols>
  <sheetData>
    <row r="6" spans="5:13" ht="15.75" thickBot="1" x14ac:dyDescent="0.3"/>
    <row r="7" spans="5:13" ht="45.75" customHeight="1" thickBot="1" x14ac:dyDescent="0.3">
      <c r="F7" s="68" t="s">
        <v>19</v>
      </c>
      <c r="G7" s="69"/>
      <c r="H7" s="69"/>
      <c r="I7" s="70"/>
      <c r="J7" s="71" t="s">
        <v>20</v>
      </c>
      <c r="K7" s="72"/>
      <c r="L7" s="72"/>
      <c r="M7" s="73"/>
    </row>
    <row r="8" spans="5:13" ht="48" customHeight="1" x14ac:dyDescent="0.25">
      <c r="E8" s="53" t="s">
        <v>0</v>
      </c>
      <c r="F8" s="39" t="s">
        <v>21</v>
      </c>
      <c r="G8" s="35" t="s">
        <v>22</v>
      </c>
      <c r="H8" s="35" t="s">
        <v>23</v>
      </c>
      <c r="I8" s="40" t="s">
        <v>24</v>
      </c>
      <c r="J8" s="46" t="s">
        <v>25</v>
      </c>
      <c r="K8" s="36" t="s">
        <v>22</v>
      </c>
      <c r="L8" s="36" t="s">
        <v>23</v>
      </c>
      <c r="M8" s="47" t="s">
        <v>24</v>
      </c>
    </row>
    <row r="9" spans="5:13" x14ac:dyDescent="0.25">
      <c r="E9" s="54">
        <v>2003</v>
      </c>
      <c r="F9" s="41">
        <v>24.715</v>
      </c>
      <c r="G9" s="37">
        <f>0.38*F9</f>
        <v>9.3917000000000002</v>
      </c>
      <c r="H9" s="37">
        <f>0.25*F9</f>
        <v>6.17875</v>
      </c>
      <c r="I9" s="42">
        <f>0.02*F9</f>
        <v>0.49430000000000002</v>
      </c>
      <c r="J9" s="48">
        <v>11.855</v>
      </c>
      <c r="K9" s="38">
        <f>0.39*J9</f>
        <v>4.6234500000000001</v>
      </c>
      <c r="L9" s="38">
        <f>0.24*J9</f>
        <v>2.8452000000000002</v>
      </c>
      <c r="M9" s="49">
        <f>0.08*J9</f>
        <v>0.94840000000000002</v>
      </c>
    </row>
    <row r="10" spans="5:13" x14ac:dyDescent="0.25">
      <c r="E10" s="54">
        <v>2004</v>
      </c>
      <c r="F10" s="41">
        <v>27.754999999999999</v>
      </c>
      <c r="G10" s="37">
        <f t="shared" ref="G10:G21" si="0">0.38*F10</f>
        <v>10.546899999999999</v>
      </c>
      <c r="H10" s="37">
        <f t="shared" ref="H10:H21" si="1">0.25*F10</f>
        <v>6.9387499999999998</v>
      </c>
      <c r="I10" s="42">
        <f t="shared" ref="I10:I21" si="2">0.02*F10</f>
        <v>0.55510000000000004</v>
      </c>
      <c r="J10" s="48">
        <v>13.047000000000001</v>
      </c>
      <c r="K10" s="38">
        <f t="shared" ref="K10:K21" si="3">0.39*J10</f>
        <v>5.08833</v>
      </c>
      <c r="L10" s="38">
        <f t="shared" ref="L10:L21" si="4">0.24*J10</f>
        <v>3.1312799999999998</v>
      </c>
      <c r="M10" s="49">
        <f t="shared" ref="M10:M21" si="5">0.08*J10</f>
        <v>1.04376</v>
      </c>
    </row>
    <row r="11" spans="5:13" x14ac:dyDescent="0.25">
      <c r="E11" s="54">
        <v>2005</v>
      </c>
      <c r="F11" s="41">
        <v>29.97</v>
      </c>
      <c r="G11" s="37">
        <f t="shared" si="0"/>
        <v>11.3886</v>
      </c>
      <c r="H11" s="37">
        <f t="shared" si="1"/>
        <v>7.4924999999999997</v>
      </c>
      <c r="I11" s="42">
        <f t="shared" si="2"/>
        <v>0.59940000000000004</v>
      </c>
      <c r="J11" s="48">
        <v>14.247999999999999</v>
      </c>
      <c r="K11" s="38">
        <f t="shared" si="3"/>
        <v>5.5567200000000003</v>
      </c>
      <c r="L11" s="38">
        <f t="shared" si="4"/>
        <v>3.4195199999999999</v>
      </c>
      <c r="M11" s="49">
        <f t="shared" si="5"/>
        <v>1.13984</v>
      </c>
    </row>
    <row r="12" spans="5:13" x14ac:dyDescent="0.25">
      <c r="E12" s="54">
        <v>2006</v>
      </c>
      <c r="F12" s="41">
        <v>32.713000000000001</v>
      </c>
      <c r="G12" s="37">
        <f t="shared" si="0"/>
        <v>12.43094</v>
      </c>
      <c r="H12" s="37">
        <f t="shared" si="1"/>
        <v>8.1782500000000002</v>
      </c>
      <c r="I12" s="42">
        <f t="shared" si="2"/>
        <v>0.65426000000000006</v>
      </c>
      <c r="J12" s="48">
        <v>16.001999999999999</v>
      </c>
      <c r="K12" s="38">
        <f t="shared" si="3"/>
        <v>6.24078</v>
      </c>
      <c r="L12" s="38">
        <f t="shared" si="4"/>
        <v>3.8404799999999994</v>
      </c>
      <c r="M12" s="49">
        <f t="shared" si="5"/>
        <v>1.28016</v>
      </c>
    </row>
    <row r="13" spans="5:13" x14ac:dyDescent="0.25">
      <c r="E13" s="54">
        <v>2007</v>
      </c>
      <c r="F13" s="41">
        <v>32.777999999999999</v>
      </c>
      <c r="G13" s="37">
        <f t="shared" si="0"/>
        <v>12.455639999999999</v>
      </c>
      <c r="H13" s="37">
        <f t="shared" si="1"/>
        <v>8.1944999999999997</v>
      </c>
      <c r="I13" s="42">
        <f t="shared" si="2"/>
        <v>0.65556000000000003</v>
      </c>
      <c r="J13" s="48">
        <v>15.96</v>
      </c>
      <c r="K13" s="38">
        <f t="shared" si="3"/>
        <v>6.2244000000000002</v>
      </c>
      <c r="L13" s="38">
        <f t="shared" si="4"/>
        <v>3.8304</v>
      </c>
      <c r="M13" s="49">
        <f t="shared" si="5"/>
        <v>1.2768000000000002</v>
      </c>
    </row>
    <row r="14" spans="5:13" x14ac:dyDescent="0.25">
      <c r="E14" s="54">
        <v>2008</v>
      </c>
      <c r="F14" s="41">
        <v>31.888000000000002</v>
      </c>
      <c r="G14" s="37">
        <f t="shared" si="0"/>
        <v>12.11744</v>
      </c>
      <c r="H14" s="37">
        <f t="shared" si="1"/>
        <v>7.9720000000000004</v>
      </c>
      <c r="I14" s="42">
        <f t="shared" si="2"/>
        <v>0.63775999999999999</v>
      </c>
      <c r="J14" s="48">
        <v>16.323</v>
      </c>
      <c r="K14" s="38">
        <f t="shared" si="3"/>
        <v>6.3659700000000008</v>
      </c>
      <c r="L14" s="38">
        <f t="shared" si="4"/>
        <v>3.9175200000000001</v>
      </c>
      <c r="M14" s="49">
        <f t="shared" si="5"/>
        <v>1.3058400000000001</v>
      </c>
    </row>
    <row r="15" spans="5:13" x14ac:dyDescent="0.25">
      <c r="E15" s="54">
        <v>2009</v>
      </c>
      <c r="F15" s="41">
        <v>29.888999999999999</v>
      </c>
      <c r="G15" s="37">
        <f t="shared" si="0"/>
        <v>11.35782</v>
      </c>
      <c r="H15" s="37">
        <f t="shared" si="1"/>
        <v>7.4722499999999998</v>
      </c>
      <c r="I15" s="42">
        <f t="shared" si="2"/>
        <v>0.59777999999999998</v>
      </c>
      <c r="J15" s="48">
        <v>16.591999999999999</v>
      </c>
      <c r="K15" s="38">
        <f t="shared" si="3"/>
        <v>6.4708799999999993</v>
      </c>
      <c r="L15" s="38">
        <f t="shared" si="4"/>
        <v>3.9820799999999994</v>
      </c>
      <c r="M15" s="49">
        <f t="shared" si="5"/>
        <v>1.3273599999999999</v>
      </c>
    </row>
    <row r="16" spans="5:13" x14ac:dyDescent="0.25">
      <c r="E16" s="54">
        <v>2010</v>
      </c>
      <c r="F16" s="41">
        <v>29.803000000000001</v>
      </c>
      <c r="G16" s="37">
        <f t="shared" si="0"/>
        <v>11.325140000000001</v>
      </c>
      <c r="H16" s="37">
        <f t="shared" si="1"/>
        <v>7.4507500000000002</v>
      </c>
      <c r="I16" s="42">
        <f t="shared" si="2"/>
        <v>0.59606000000000003</v>
      </c>
      <c r="J16" s="48">
        <v>16.899000000000001</v>
      </c>
      <c r="K16" s="38">
        <f t="shared" si="3"/>
        <v>6.5906100000000007</v>
      </c>
      <c r="L16" s="38">
        <f t="shared" si="4"/>
        <v>4.0557600000000003</v>
      </c>
      <c r="M16" s="49">
        <f t="shared" si="5"/>
        <v>1.35192</v>
      </c>
    </row>
    <row r="17" spans="5:13" x14ac:dyDescent="0.25">
      <c r="E17" s="54">
        <v>2011</v>
      </c>
      <c r="F17" s="41">
        <v>30.797999999999998</v>
      </c>
      <c r="G17" s="37">
        <f t="shared" si="0"/>
        <v>11.703239999999999</v>
      </c>
      <c r="H17" s="37">
        <f t="shared" si="1"/>
        <v>7.6994999999999996</v>
      </c>
      <c r="I17" s="42">
        <f t="shared" si="2"/>
        <v>0.61595999999999995</v>
      </c>
      <c r="J17" s="48">
        <v>17.998000000000001</v>
      </c>
      <c r="K17" s="38">
        <f t="shared" si="3"/>
        <v>7.0192200000000007</v>
      </c>
      <c r="L17" s="38">
        <f t="shared" si="4"/>
        <v>4.3195199999999998</v>
      </c>
      <c r="M17" s="49">
        <f t="shared" si="5"/>
        <v>1.43984</v>
      </c>
    </row>
    <row r="18" spans="5:13" x14ac:dyDescent="0.25">
      <c r="E18" s="54">
        <v>2012</v>
      </c>
      <c r="F18" s="41">
        <v>31.084</v>
      </c>
      <c r="G18" s="37">
        <f t="shared" si="0"/>
        <v>11.811920000000001</v>
      </c>
      <c r="H18" s="37">
        <f t="shared" si="1"/>
        <v>7.7709999999999999</v>
      </c>
      <c r="I18" s="42">
        <f t="shared" si="2"/>
        <v>0.62168000000000001</v>
      </c>
      <c r="J18" s="48">
        <v>18.64</v>
      </c>
      <c r="K18" s="38">
        <f t="shared" si="3"/>
        <v>7.2696000000000005</v>
      </c>
      <c r="L18" s="38">
        <f t="shared" si="4"/>
        <v>4.4736000000000002</v>
      </c>
      <c r="M18" s="49">
        <f t="shared" si="5"/>
        <v>1.4912000000000001</v>
      </c>
    </row>
    <row r="19" spans="5:13" x14ac:dyDescent="0.25">
      <c r="E19" s="54">
        <v>2013</v>
      </c>
      <c r="F19" s="41">
        <v>32.692</v>
      </c>
      <c r="G19" s="37">
        <f t="shared" si="0"/>
        <v>12.42296</v>
      </c>
      <c r="H19" s="37">
        <f t="shared" si="1"/>
        <v>8.173</v>
      </c>
      <c r="I19" s="42">
        <f t="shared" si="2"/>
        <v>0.65383999999999998</v>
      </c>
      <c r="J19" s="48">
        <v>21.257999999999999</v>
      </c>
      <c r="K19" s="38">
        <f t="shared" si="3"/>
        <v>8.2906200000000005</v>
      </c>
      <c r="L19" s="38">
        <f t="shared" si="4"/>
        <v>5.1019199999999998</v>
      </c>
      <c r="M19" s="49">
        <f t="shared" si="5"/>
        <v>1.7006399999999999</v>
      </c>
    </row>
    <row r="20" spans="5:13" x14ac:dyDescent="0.25">
      <c r="E20" s="54">
        <v>2014</v>
      </c>
      <c r="F20" s="41">
        <v>34.377000000000002</v>
      </c>
      <c r="G20" s="37">
        <f t="shared" si="0"/>
        <v>13.063260000000001</v>
      </c>
      <c r="H20" s="37">
        <f t="shared" si="1"/>
        <v>8.5942500000000006</v>
      </c>
      <c r="I20" s="42">
        <f t="shared" si="2"/>
        <v>0.68754000000000004</v>
      </c>
      <c r="J20" s="48">
        <v>21.849</v>
      </c>
      <c r="K20" s="38">
        <f t="shared" si="3"/>
        <v>8.5211100000000002</v>
      </c>
      <c r="L20" s="38">
        <f t="shared" si="4"/>
        <v>5.24376</v>
      </c>
      <c r="M20" s="49">
        <f t="shared" si="5"/>
        <v>1.7479200000000001</v>
      </c>
    </row>
    <row r="21" spans="5:13" ht="15.75" thickBot="1" x14ac:dyDescent="0.3">
      <c r="E21" s="55">
        <v>2015</v>
      </c>
      <c r="F21" s="43">
        <v>36.115000000000002</v>
      </c>
      <c r="G21" s="44">
        <f t="shared" si="0"/>
        <v>13.723700000000001</v>
      </c>
      <c r="H21" s="44">
        <f t="shared" si="1"/>
        <v>9.0287500000000005</v>
      </c>
      <c r="I21" s="45">
        <f t="shared" si="2"/>
        <v>0.72230000000000005</v>
      </c>
      <c r="J21" s="50">
        <v>22.071999999999999</v>
      </c>
      <c r="K21" s="51">
        <f t="shared" si="3"/>
        <v>8.6080799999999993</v>
      </c>
      <c r="L21" s="51">
        <f t="shared" si="4"/>
        <v>5.2972799999999998</v>
      </c>
      <c r="M21" s="52">
        <f t="shared" si="5"/>
        <v>1.76576</v>
      </c>
    </row>
    <row r="25" spans="5:13" x14ac:dyDescent="0.25">
      <c r="F25">
        <f>0.134*F20</f>
        <v>4.6065180000000003</v>
      </c>
    </row>
  </sheetData>
  <mergeCells count="2">
    <mergeCell ref="F7:I7"/>
    <mergeCell ref="J7:M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19" sqref="D19"/>
    </sheetView>
  </sheetViews>
  <sheetFormatPr defaultRowHeight="15" x14ac:dyDescent="0.25"/>
  <cols>
    <col min="2" max="2" width="15.28515625" customWidth="1"/>
    <col min="3" max="3" width="14.140625" customWidth="1"/>
    <col min="4" max="4" width="18.28515625" customWidth="1"/>
    <col min="5" max="5" width="19.28515625" customWidth="1"/>
    <col min="6" max="6" width="23" customWidth="1"/>
    <col min="7" max="7" width="10.28515625" customWidth="1"/>
    <col min="8" max="8" width="8.140625" customWidth="1"/>
    <col min="9" max="9" width="18.28515625" customWidth="1"/>
  </cols>
  <sheetData>
    <row r="1" spans="1:11" ht="39" customHeight="1" x14ac:dyDescent="0.25">
      <c r="A1" s="11" t="s">
        <v>0</v>
      </c>
      <c r="B1" s="33" t="s">
        <v>31</v>
      </c>
      <c r="C1" s="33" t="s">
        <v>32</v>
      </c>
      <c r="D1" s="33" t="s">
        <v>34</v>
      </c>
      <c r="E1" s="33" t="s">
        <v>5</v>
      </c>
      <c r="F1" s="33" t="s">
        <v>35</v>
      </c>
      <c r="G1" s="17" t="s">
        <v>1</v>
      </c>
      <c r="H1" s="17" t="s">
        <v>3</v>
      </c>
      <c r="I1" s="33" t="s">
        <v>33</v>
      </c>
      <c r="J1" s="33" t="s">
        <v>58</v>
      </c>
      <c r="K1" s="11" t="s">
        <v>9</v>
      </c>
    </row>
    <row r="2" spans="1:11" x14ac:dyDescent="0.25">
      <c r="A2" s="15">
        <v>2003</v>
      </c>
      <c r="B2" s="62">
        <v>7972.8218579999984</v>
      </c>
      <c r="C2" s="58">
        <v>93.311272727272694</v>
      </c>
      <c r="D2" s="16">
        <v>1.635499</v>
      </c>
      <c r="E2" s="59">
        <v>68.754545454545394</v>
      </c>
      <c r="F2" s="32">
        <v>11855</v>
      </c>
      <c r="G2" s="16">
        <v>5791277</v>
      </c>
      <c r="H2" s="16">
        <v>1.4</v>
      </c>
      <c r="I2" s="31">
        <v>1.7888127565384</v>
      </c>
      <c r="J2" s="66">
        <v>0.69332800000000006</v>
      </c>
    </row>
    <row r="3" spans="1:11" x14ac:dyDescent="0.25">
      <c r="A3" s="15">
        <v>2004</v>
      </c>
      <c r="B3" s="62">
        <v>9274.9443400000109</v>
      </c>
      <c r="C3" s="58">
        <v>97.722969696969699</v>
      </c>
      <c r="D3" s="16">
        <v>1.8328949999999999</v>
      </c>
      <c r="E3" s="34">
        <v>71.7</v>
      </c>
      <c r="F3" s="32">
        <v>13047</v>
      </c>
      <c r="G3" s="16">
        <v>5843549</v>
      </c>
      <c r="H3" s="16">
        <v>1.3</v>
      </c>
      <c r="I3" s="31">
        <v>1.9197911024094001</v>
      </c>
      <c r="J3" s="66">
        <v>0.678701</v>
      </c>
    </row>
    <row r="4" spans="1:11" x14ac:dyDescent="0.25">
      <c r="A4" s="15">
        <v>2005</v>
      </c>
      <c r="B4" s="62">
        <v>9713.2914879999935</v>
      </c>
      <c r="C4" s="58">
        <v>102.134666666667</v>
      </c>
      <c r="D4" s="16">
        <v>1.820271</v>
      </c>
      <c r="E4" s="34">
        <v>74.099999999999994</v>
      </c>
      <c r="F4" s="32">
        <v>14248</v>
      </c>
      <c r="G4" s="16">
        <v>5476771</v>
      </c>
      <c r="H4" s="16">
        <v>2.1</v>
      </c>
      <c r="I4" s="31">
        <v>1.7206965684891</v>
      </c>
      <c r="J4" s="66">
        <v>0.68457699999999999</v>
      </c>
    </row>
    <row r="5" spans="1:11" x14ac:dyDescent="0.25">
      <c r="A5" s="15">
        <v>2006</v>
      </c>
      <c r="B5" s="62">
        <v>10566.246582000027</v>
      </c>
      <c r="C5" s="16">
        <v>100</v>
      </c>
      <c r="D5" s="16">
        <v>1.8428659999999999</v>
      </c>
      <c r="E5" s="34">
        <v>76.5</v>
      </c>
      <c r="F5" s="32">
        <v>16002</v>
      </c>
      <c r="G5" s="16">
        <v>5425691</v>
      </c>
      <c r="H5" s="16">
        <v>2.2999999999999998</v>
      </c>
      <c r="I5" s="31">
        <v>1.9642121791839999</v>
      </c>
      <c r="J5" s="66">
        <v>0.68193599999999999</v>
      </c>
    </row>
    <row r="6" spans="1:11" x14ac:dyDescent="0.25">
      <c r="A6" s="15">
        <v>2007</v>
      </c>
      <c r="B6" s="62">
        <v>10757.738330999997</v>
      </c>
      <c r="C6" s="16">
        <v>115</v>
      </c>
      <c r="D6" s="16">
        <v>2.00156</v>
      </c>
      <c r="E6" s="34">
        <v>79.2</v>
      </c>
      <c r="F6" s="32">
        <v>15960</v>
      </c>
      <c r="G6" s="16">
        <v>5322377</v>
      </c>
      <c r="H6" s="16">
        <v>2.2999999999999998</v>
      </c>
      <c r="I6" s="31">
        <v>1.9866102933884</v>
      </c>
      <c r="J6" s="66">
        <v>0.684504</v>
      </c>
    </row>
    <row r="7" spans="1:11" x14ac:dyDescent="0.25">
      <c r="A7" s="15">
        <v>2008</v>
      </c>
      <c r="B7" s="62">
        <v>10923.104951999974</v>
      </c>
      <c r="C7" s="16">
        <v>119.85</v>
      </c>
      <c r="D7" s="16">
        <v>1.855443</v>
      </c>
      <c r="E7" s="34">
        <v>82.3</v>
      </c>
      <c r="F7" s="32">
        <v>16323</v>
      </c>
      <c r="G7" s="16">
        <v>4881140</v>
      </c>
      <c r="H7" s="16">
        <v>3.6</v>
      </c>
      <c r="I7" s="31">
        <v>1.4656095504761</v>
      </c>
      <c r="J7" s="66">
        <v>0.79605300000000001</v>
      </c>
    </row>
    <row r="8" spans="1:11" x14ac:dyDescent="0.25">
      <c r="A8" s="15">
        <v>2009</v>
      </c>
      <c r="B8" s="62">
        <v>11424.376705443181</v>
      </c>
      <c r="C8" s="16">
        <v>113.9</v>
      </c>
      <c r="D8" s="16">
        <v>1.565394</v>
      </c>
      <c r="E8" s="34">
        <v>84.2</v>
      </c>
      <c r="F8" s="32">
        <v>16592</v>
      </c>
      <c r="G8" s="16">
        <v>4630383</v>
      </c>
      <c r="H8" s="16">
        <v>2.2000000000000002</v>
      </c>
      <c r="I8" s="31">
        <v>1.6182016134262001</v>
      </c>
      <c r="J8" s="66">
        <v>0.89159500000000003</v>
      </c>
    </row>
    <row r="9" spans="1:11" x14ac:dyDescent="0.25">
      <c r="A9" s="15">
        <v>2010</v>
      </c>
      <c r="B9" s="62">
        <v>11668.074971999997</v>
      </c>
      <c r="C9" s="16">
        <v>123.45</v>
      </c>
      <c r="D9" s="16">
        <v>1.545893</v>
      </c>
      <c r="E9" s="34">
        <v>86.6</v>
      </c>
      <c r="F9" s="32">
        <v>16899</v>
      </c>
      <c r="G9" s="16">
        <v>4265036</v>
      </c>
      <c r="H9" s="16">
        <v>3.3</v>
      </c>
      <c r="I9" s="31">
        <v>1.5437101125717001</v>
      </c>
      <c r="J9" s="66">
        <v>0.85853800000000002</v>
      </c>
    </row>
    <row r="10" spans="1:11" x14ac:dyDescent="0.25">
      <c r="A10" s="15">
        <v>2011</v>
      </c>
      <c r="B10" s="62">
        <v>12007.962165999985</v>
      </c>
      <c r="C10" s="16">
        <v>133.41999999999999</v>
      </c>
      <c r="D10" s="16">
        <v>1.604123</v>
      </c>
      <c r="E10" s="34">
        <v>90.5</v>
      </c>
      <c r="F10" s="32">
        <v>17998</v>
      </c>
      <c r="G10" s="16">
        <v>4078475</v>
      </c>
      <c r="H10" s="16">
        <v>4.5</v>
      </c>
      <c r="I10" s="31">
        <v>1.5415922403336</v>
      </c>
      <c r="J10" s="66">
        <v>0.86793299999999995</v>
      </c>
    </row>
    <row r="11" spans="1:11" x14ac:dyDescent="0.25">
      <c r="A11" s="15">
        <v>2012</v>
      </c>
      <c r="B11" s="62">
        <v>11961</v>
      </c>
      <c r="C11" s="16">
        <v>139.35</v>
      </c>
      <c r="D11" s="16">
        <v>1.5848770000000001</v>
      </c>
      <c r="E11" s="34">
        <v>93.3</v>
      </c>
      <c r="F11" s="32">
        <v>18640</v>
      </c>
      <c r="G11" s="16">
        <v>3903581</v>
      </c>
      <c r="H11" s="16">
        <v>2.8</v>
      </c>
      <c r="I11" s="31">
        <v>1.6162921190262001</v>
      </c>
      <c r="J11" s="66">
        <v>0.81120499999999995</v>
      </c>
    </row>
    <row r="12" spans="1:11" x14ac:dyDescent="0.25">
      <c r="A12" s="15">
        <v>2013</v>
      </c>
      <c r="B12" s="62">
        <v>12700</v>
      </c>
      <c r="C12" s="16">
        <v>136.57</v>
      </c>
      <c r="D12" s="16">
        <v>1.5647679999999999</v>
      </c>
      <c r="E12" s="34">
        <v>95.8</v>
      </c>
      <c r="F12" s="32">
        <v>21258</v>
      </c>
      <c r="G12" s="16">
        <v>3553168</v>
      </c>
      <c r="H12" s="16">
        <v>2.6</v>
      </c>
      <c r="I12" s="31">
        <v>1.6495118141174001</v>
      </c>
      <c r="J12" s="66">
        <v>0.84909900000000005</v>
      </c>
    </row>
    <row r="13" spans="1:11" x14ac:dyDescent="0.25">
      <c r="A13" s="15">
        <v>2014</v>
      </c>
      <c r="B13" s="62">
        <v>13400</v>
      </c>
      <c r="C13" s="16">
        <v>139.52000000000001</v>
      </c>
      <c r="D13" s="16">
        <v>1.6477010000000001</v>
      </c>
      <c r="E13" s="34">
        <v>98.1</v>
      </c>
      <c r="F13" s="32">
        <v>21849</v>
      </c>
      <c r="G13" s="16">
        <v>3506539</v>
      </c>
      <c r="H13" s="16">
        <v>1.5</v>
      </c>
      <c r="I13" s="31">
        <v>1.5569047927855999</v>
      </c>
      <c r="J13" s="66">
        <v>0.80649199999999999</v>
      </c>
    </row>
    <row r="14" spans="1:11" x14ac:dyDescent="0.25">
      <c r="A14" s="15">
        <v>2015</v>
      </c>
      <c r="B14" s="62">
        <v>13724</v>
      </c>
      <c r="C14" s="16">
        <v>142.93</v>
      </c>
      <c r="D14" s="16">
        <v>1.5285040000000001</v>
      </c>
      <c r="E14" s="34">
        <v>100</v>
      </c>
      <c r="F14" s="32">
        <v>22072</v>
      </c>
      <c r="G14" s="16">
        <v>3580638</v>
      </c>
      <c r="H14" s="16">
        <v>0</v>
      </c>
      <c r="I14" s="31">
        <v>1.4819205999374001</v>
      </c>
      <c r="J14" s="66">
        <v>0.72611199999999998</v>
      </c>
    </row>
  </sheetData>
  <sortState ref="A7:I19">
    <sortCondition ref="A7:A19"/>
  </sortState>
  <pageMargins left="0.7" right="0.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19"/>
  <sheetViews>
    <sheetView topLeftCell="B1" workbookViewId="0">
      <selection activeCell="K19" sqref="K19"/>
    </sheetView>
  </sheetViews>
  <sheetFormatPr defaultRowHeight="15" x14ac:dyDescent="0.25"/>
  <cols>
    <col min="6" max="6" width="16.140625" bestFit="1" customWidth="1"/>
    <col min="7" max="7" width="12.5703125" bestFit="1" customWidth="1"/>
    <col min="8" max="8" width="15.140625" bestFit="1" customWidth="1"/>
    <col min="9" max="9" width="13.7109375" customWidth="1"/>
    <col min="10" max="10" width="27.140625" style="11" bestFit="1" customWidth="1"/>
    <col min="11" max="11" width="20.5703125" bestFit="1" customWidth="1"/>
    <col min="12" max="12" width="20.28515625" bestFit="1" customWidth="1"/>
    <col min="13" max="13" width="22.7109375" bestFit="1" customWidth="1"/>
    <col min="14" max="14" width="20.140625" bestFit="1" customWidth="1"/>
  </cols>
  <sheetData>
    <row r="5" spans="4:13" ht="18" x14ac:dyDescent="0.25">
      <c r="L5" s="1" t="s">
        <v>56</v>
      </c>
    </row>
    <row r="6" spans="4:13" ht="21.75" customHeight="1" x14ac:dyDescent="0.25">
      <c r="D6" s="15" t="s">
        <v>0</v>
      </c>
      <c r="E6" s="15" t="s">
        <v>26</v>
      </c>
      <c r="F6" s="15" t="s">
        <v>36</v>
      </c>
      <c r="G6" s="15" t="s">
        <v>50</v>
      </c>
      <c r="H6" s="15" t="s">
        <v>54</v>
      </c>
      <c r="I6" s="15" t="s">
        <v>53</v>
      </c>
      <c r="J6" s="15" t="s">
        <v>52</v>
      </c>
      <c r="K6" s="15" t="s">
        <v>51</v>
      </c>
      <c r="L6" s="15" t="s">
        <v>55</v>
      </c>
      <c r="M6" s="15" t="s">
        <v>57</v>
      </c>
    </row>
    <row r="7" spans="4:13" x14ac:dyDescent="0.25">
      <c r="D7" s="16">
        <v>2003</v>
      </c>
      <c r="E7" s="63">
        <v>6967.2411329999986</v>
      </c>
      <c r="F7" s="65">
        <v>2.028488163265306</v>
      </c>
      <c r="G7" s="65" t="s">
        <v>38</v>
      </c>
      <c r="H7" s="16">
        <v>3.6920000000000002</v>
      </c>
      <c r="I7" s="16"/>
      <c r="J7" s="16">
        <v>3.7</v>
      </c>
      <c r="K7" s="16">
        <v>72.8</v>
      </c>
      <c r="L7" s="16">
        <v>10260.626</v>
      </c>
      <c r="M7" s="16">
        <v>355</v>
      </c>
    </row>
    <row r="8" spans="4:13" x14ac:dyDescent="0.25">
      <c r="D8" s="16">
        <v>2004</v>
      </c>
      <c r="E8" s="63">
        <v>7469.8895400000019</v>
      </c>
      <c r="F8" s="65">
        <v>2.3890040278286344</v>
      </c>
      <c r="G8" s="65" t="s">
        <v>40</v>
      </c>
      <c r="H8" s="16">
        <v>4.3860000000000001</v>
      </c>
      <c r="I8" s="16"/>
      <c r="J8" s="16">
        <v>3.9</v>
      </c>
      <c r="K8" s="16">
        <v>72.900000000000006</v>
      </c>
      <c r="L8" s="16">
        <v>10826.842000000001</v>
      </c>
      <c r="M8" s="16">
        <v>370</v>
      </c>
    </row>
    <row r="9" spans="4:13" x14ac:dyDescent="0.25">
      <c r="D9" s="16">
        <v>2005</v>
      </c>
      <c r="E9" s="63">
        <v>8167.8379499999974</v>
      </c>
      <c r="F9" s="65">
        <v>2.5081036363636362</v>
      </c>
      <c r="G9" s="65" t="s">
        <v>42</v>
      </c>
      <c r="H9" s="16">
        <v>4.6479999999999997</v>
      </c>
      <c r="I9" s="16">
        <v>34.700000000000003</v>
      </c>
      <c r="J9" s="16">
        <v>3.9</v>
      </c>
      <c r="K9" s="16">
        <v>72.900000000000006</v>
      </c>
      <c r="L9" s="16">
        <v>11642.584000000001</v>
      </c>
      <c r="M9" s="16">
        <v>387</v>
      </c>
    </row>
    <row r="10" spans="4:13" x14ac:dyDescent="0.25">
      <c r="D10" s="16">
        <v>2006</v>
      </c>
      <c r="E10" s="63">
        <v>9018.5838260000146</v>
      </c>
      <c r="F10" s="65">
        <v>2.6782778288868445</v>
      </c>
      <c r="G10" s="65" t="s">
        <v>49</v>
      </c>
      <c r="H10" s="16">
        <v>4.6379999999999999</v>
      </c>
      <c r="I10" s="16">
        <v>34.6</v>
      </c>
      <c r="J10" s="16">
        <v>4.0999999999999996</v>
      </c>
      <c r="K10" s="16">
        <v>72.8</v>
      </c>
      <c r="L10" s="16">
        <v>12952.477000000001</v>
      </c>
      <c r="M10" s="16">
        <v>406</v>
      </c>
    </row>
    <row r="11" spans="4:13" x14ac:dyDescent="0.25">
      <c r="D11" s="16">
        <v>2007</v>
      </c>
      <c r="E11" s="63">
        <v>8844.7018969999881</v>
      </c>
      <c r="F11" s="65">
        <v>3.063005202080832</v>
      </c>
      <c r="G11" s="65" t="s">
        <v>48</v>
      </c>
      <c r="H11" s="16">
        <v>5.5129999999999999</v>
      </c>
      <c r="I11" s="16">
        <v>34.6</v>
      </c>
      <c r="J11" s="16">
        <v>4.3</v>
      </c>
      <c r="K11" s="16">
        <v>72.7</v>
      </c>
      <c r="L11" s="16">
        <v>14101.444</v>
      </c>
      <c r="M11" s="16">
        <v>427</v>
      </c>
    </row>
    <row r="12" spans="4:13" x14ac:dyDescent="0.25">
      <c r="D12" s="16">
        <v>2008</v>
      </c>
      <c r="E12" s="63">
        <v>8124.2977069999906</v>
      </c>
      <c r="F12" s="65">
        <v>2.8754632352941174</v>
      </c>
      <c r="G12" s="65" t="s">
        <v>47</v>
      </c>
      <c r="H12" s="16">
        <v>4.6820000000000004</v>
      </c>
      <c r="I12" s="16">
        <v>34.200000000000003</v>
      </c>
      <c r="J12" s="16">
        <v>4.3</v>
      </c>
      <c r="K12" s="16">
        <v>72.599999999999994</v>
      </c>
      <c r="L12" s="16">
        <v>15118.906999999999</v>
      </c>
      <c r="M12" s="16">
        <v>443</v>
      </c>
    </row>
    <row r="13" spans="4:13" x14ac:dyDescent="0.25">
      <c r="D13" s="16">
        <v>2009</v>
      </c>
      <c r="E13" s="63">
        <v>6578.6606309999988</v>
      </c>
      <c r="F13" s="65">
        <v>2.3671272783922728</v>
      </c>
      <c r="G13" s="65" t="s">
        <v>46</v>
      </c>
      <c r="H13" s="16">
        <v>0.64200000000000002</v>
      </c>
      <c r="I13" s="16">
        <v>34.9</v>
      </c>
      <c r="J13" s="16">
        <v>4.4000000000000004</v>
      </c>
      <c r="K13" s="16">
        <v>70.900000000000006</v>
      </c>
      <c r="L13" s="16">
        <v>15153.581</v>
      </c>
      <c r="M13" s="16">
        <v>438</v>
      </c>
    </row>
    <row r="14" spans="4:13" x14ac:dyDescent="0.25">
      <c r="D14" s="16">
        <v>2010</v>
      </c>
      <c r="E14" s="63">
        <v>6792.8306280000006</v>
      </c>
      <c r="F14" s="65">
        <v>2.4296029048207664</v>
      </c>
      <c r="G14" s="65" t="s">
        <v>45</v>
      </c>
      <c r="H14" s="16">
        <v>0.5</v>
      </c>
      <c r="I14" s="16">
        <v>36.1</v>
      </c>
      <c r="J14" s="16">
        <v>4.5</v>
      </c>
      <c r="K14" s="16">
        <v>70.400000000000006</v>
      </c>
      <c r="L14" s="16">
        <v>15545.755000000001</v>
      </c>
      <c r="M14" s="16">
        <v>447</v>
      </c>
    </row>
    <row r="15" spans="4:13" x14ac:dyDescent="0.25">
      <c r="D15" s="16">
        <v>2011</v>
      </c>
      <c r="E15" s="63">
        <v>7238.2768229999983</v>
      </c>
      <c r="F15" s="65">
        <v>2.6089953533087646</v>
      </c>
      <c r="G15" s="65" t="s">
        <v>44</v>
      </c>
      <c r="H15" s="16">
        <v>0.5</v>
      </c>
      <c r="I15" s="16">
        <v>36.200000000000003</v>
      </c>
      <c r="J15" s="16">
        <v>4.5999999999999996</v>
      </c>
      <c r="K15" s="16">
        <v>70.3</v>
      </c>
      <c r="L15" s="16">
        <v>16589.287</v>
      </c>
      <c r="M15" s="16">
        <v>458</v>
      </c>
    </row>
    <row r="16" spans="4:13" x14ac:dyDescent="0.25">
      <c r="D16" s="16">
        <v>2012</v>
      </c>
      <c r="E16" s="63">
        <v>7422</v>
      </c>
      <c r="F16" s="65">
        <v>2.6460026340596232</v>
      </c>
      <c r="G16" s="65" t="s">
        <v>43</v>
      </c>
      <c r="H16" s="16">
        <v>0.5</v>
      </c>
      <c r="I16" s="16">
        <v>35</v>
      </c>
      <c r="J16" s="16">
        <v>4.8</v>
      </c>
      <c r="K16" s="16">
        <v>71</v>
      </c>
      <c r="L16" s="16">
        <v>17072.036</v>
      </c>
      <c r="M16" s="16">
        <v>464</v>
      </c>
    </row>
    <row r="17" spans="4:14" x14ac:dyDescent="0.25">
      <c r="D17" s="16">
        <v>2013</v>
      </c>
      <c r="E17" s="63">
        <v>7900</v>
      </c>
      <c r="F17" s="65">
        <v>2.7195094724926956</v>
      </c>
      <c r="G17" s="65" t="s">
        <v>41</v>
      </c>
      <c r="H17" s="16">
        <v>0.5</v>
      </c>
      <c r="I17" s="16">
        <v>34.700000000000003</v>
      </c>
      <c r="J17" s="16">
        <v>4.9000000000000004</v>
      </c>
      <c r="K17" s="16">
        <v>71.5</v>
      </c>
      <c r="L17" s="16">
        <v>17748.494999999999</v>
      </c>
      <c r="M17" s="16">
        <v>470</v>
      </c>
    </row>
    <row r="18" spans="4:14" x14ac:dyDescent="0.25">
      <c r="D18" s="16">
        <v>2014</v>
      </c>
      <c r="E18" s="63">
        <v>8300</v>
      </c>
      <c r="F18" s="65">
        <v>2.9988335591957123</v>
      </c>
      <c r="G18" s="65" t="s">
        <v>39</v>
      </c>
      <c r="H18" s="16">
        <v>0.5</v>
      </c>
      <c r="I18" s="16">
        <v>33.5</v>
      </c>
      <c r="J18" s="16">
        <v>5.2</v>
      </c>
      <c r="K18" s="16">
        <v>72.900000000000006</v>
      </c>
      <c r="L18" s="16">
        <v>18991.146000000001</v>
      </c>
      <c r="M18" s="16">
        <v>477</v>
      </c>
    </row>
    <row r="19" spans="4:14" x14ac:dyDescent="0.25">
      <c r="D19" s="16">
        <v>2015</v>
      </c>
      <c r="E19" s="63">
        <v>9029</v>
      </c>
      <c r="F19" s="65">
        <v>2.8580030879656944</v>
      </c>
      <c r="G19" s="65" t="s">
        <v>37</v>
      </c>
      <c r="H19" s="16">
        <v>0.5</v>
      </c>
      <c r="I19" s="16">
        <v>32</v>
      </c>
      <c r="J19" s="16">
        <v>5.4</v>
      </c>
      <c r="K19" s="16">
        <v>73.7</v>
      </c>
      <c r="L19" s="16">
        <v>20176.589</v>
      </c>
      <c r="M19" s="16">
        <v>490</v>
      </c>
      <c r="N19" s="64"/>
    </row>
  </sheetData>
  <sortState ref="K6:L19">
    <sortCondition ref="K6:K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O19"/>
  <sheetViews>
    <sheetView zoomScaleNormal="100" workbookViewId="0">
      <selection activeCell="F19" sqref="F17:F19"/>
    </sheetView>
  </sheetViews>
  <sheetFormatPr defaultRowHeight="15" x14ac:dyDescent="0.25"/>
  <cols>
    <col min="7" max="7" width="28.28515625" customWidth="1"/>
    <col min="8" max="8" width="23.5703125" customWidth="1"/>
    <col min="9" max="9" width="15.140625" customWidth="1"/>
    <col min="10" max="10" width="20.28515625" customWidth="1"/>
  </cols>
  <sheetData>
    <row r="6" spans="5:15" ht="30" x14ac:dyDescent="0.25">
      <c r="E6" s="16" t="s">
        <v>0</v>
      </c>
      <c r="F6" s="16" t="s">
        <v>26</v>
      </c>
      <c r="G6" s="56" t="s">
        <v>27</v>
      </c>
      <c r="H6" s="16" t="s">
        <v>28</v>
      </c>
      <c r="I6" s="16" t="s">
        <v>29</v>
      </c>
      <c r="J6" s="16" t="s">
        <v>30</v>
      </c>
    </row>
    <row r="7" spans="5:15" x14ac:dyDescent="0.25">
      <c r="E7" s="16">
        <v>2003</v>
      </c>
      <c r="F7" s="42">
        <v>0.49430000000000002</v>
      </c>
      <c r="G7" s="16"/>
      <c r="H7" s="16"/>
      <c r="I7" s="16">
        <v>106546</v>
      </c>
      <c r="J7" s="16">
        <v>34.81</v>
      </c>
    </row>
    <row r="8" spans="5:15" x14ac:dyDescent="0.25">
      <c r="E8" s="16">
        <v>2004</v>
      </c>
      <c r="F8" s="42">
        <v>0.55510000000000004</v>
      </c>
      <c r="G8" s="16"/>
      <c r="H8" s="16"/>
      <c r="I8" s="16">
        <v>114166</v>
      </c>
      <c r="J8" s="16">
        <v>30.23</v>
      </c>
      <c r="O8">
        <v>2003</v>
      </c>
    </row>
    <row r="9" spans="5:15" x14ac:dyDescent="0.25">
      <c r="E9" s="16">
        <v>2005</v>
      </c>
      <c r="F9" s="42">
        <v>0.59940000000000004</v>
      </c>
      <c r="G9" s="16"/>
      <c r="H9" s="16"/>
      <c r="I9" s="57">
        <v>127926</v>
      </c>
      <c r="J9" s="57">
        <v>26.92</v>
      </c>
    </row>
    <row r="10" spans="5:15" x14ac:dyDescent="0.25">
      <c r="E10" s="16">
        <v>2006</v>
      </c>
      <c r="F10" s="42">
        <v>0.65426000000000006</v>
      </c>
      <c r="G10" s="57">
        <v>9415.01</v>
      </c>
      <c r="H10" s="57">
        <v>5.23</v>
      </c>
      <c r="I10" s="16">
        <v>137933</v>
      </c>
      <c r="J10" s="16">
        <v>23.99</v>
      </c>
    </row>
    <row r="11" spans="5:15" x14ac:dyDescent="0.25">
      <c r="E11" s="16">
        <v>2007</v>
      </c>
      <c r="F11" s="42">
        <v>0.65556000000000003</v>
      </c>
      <c r="G11" s="57">
        <v>8510.7999999999993</v>
      </c>
      <c r="H11" s="57">
        <v>5.15</v>
      </c>
      <c r="I11" s="16">
        <v>145344</v>
      </c>
      <c r="J11" s="16">
        <v>22.32</v>
      </c>
    </row>
    <row r="12" spans="5:15" x14ac:dyDescent="0.25">
      <c r="E12" s="16">
        <v>2008</v>
      </c>
      <c r="F12" s="42">
        <v>0.63775999999999999</v>
      </c>
      <c r="G12" s="57">
        <v>7924.18</v>
      </c>
      <c r="H12" s="57">
        <v>5.1100000000000003</v>
      </c>
      <c r="I12" s="16">
        <v>148788</v>
      </c>
      <c r="J12" s="16">
        <v>20.04</v>
      </c>
    </row>
    <row r="13" spans="5:15" x14ac:dyDescent="0.25">
      <c r="E13" s="16">
        <v>2009</v>
      </c>
      <c r="F13" s="42">
        <v>0.59777999999999998</v>
      </c>
      <c r="G13" s="57">
        <v>7375.15</v>
      </c>
      <c r="H13" s="57">
        <v>5.31</v>
      </c>
      <c r="I13" s="16">
        <v>159297</v>
      </c>
      <c r="J13" s="16">
        <v>17.53</v>
      </c>
    </row>
    <row r="14" spans="5:15" x14ac:dyDescent="0.25">
      <c r="E14" s="16">
        <v>2010</v>
      </c>
      <c r="F14" s="42">
        <v>0.59606000000000003</v>
      </c>
      <c r="G14" s="57">
        <v>8895.9500000000007</v>
      </c>
      <c r="H14" s="57">
        <v>5.94</v>
      </c>
      <c r="I14" s="16">
        <v>165664</v>
      </c>
      <c r="J14" s="16">
        <v>14.65</v>
      </c>
    </row>
    <row r="15" spans="5:15" x14ac:dyDescent="0.25">
      <c r="E15" s="16">
        <v>2011</v>
      </c>
      <c r="F15" s="42">
        <v>0.61595999999999995</v>
      </c>
      <c r="G15" s="57">
        <v>11505.12</v>
      </c>
      <c r="H15" s="57">
        <v>5.76</v>
      </c>
      <c r="I15" s="16">
        <v>171216</v>
      </c>
      <c r="J15" s="16">
        <v>11.76</v>
      </c>
    </row>
    <row r="16" spans="5:15" x14ac:dyDescent="0.25">
      <c r="E16" s="16">
        <v>2012</v>
      </c>
      <c r="F16" s="42">
        <v>0.5</v>
      </c>
      <c r="G16" s="60">
        <f>0.25*SUM(G17,G18,G15,G14)</f>
        <v>12244.412500000002</v>
      </c>
      <c r="H16" s="61">
        <f>0.25*(H18+H17+H15+H14)</f>
        <v>5.785000000000001</v>
      </c>
      <c r="I16" s="16">
        <v>182662</v>
      </c>
      <c r="J16" s="16">
        <v>8.92</v>
      </c>
    </row>
    <row r="17" spans="5:10" x14ac:dyDescent="0.25">
      <c r="E17" s="16">
        <v>2013</v>
      </c>
      <c r="F17" s="42">
        <v>0.5</v>
      </c>
      <c r="G17" s="57">
        <v>13663.26</v>
      </c>
      <c r="H17" s="57">
        <v>5.69</v>
      </c>
      <c r="I17" s="16">
        <v>187005</v>
      </c>
      <c r="J17" s="16">
        <v>5.86</v>
      </c>
    </row>
    <row r="18" spans="5:10" x14ac:dyDescent="0.25">
      <c r="E18" s="16">
        <v>2014</v>
      </c>
      <c r="F18" s="42">
        <v>0.7</v>
      </c>
      <c r="G18" s="57">
        <v>14913.32</v>
      </c>
      <c r="H18" s="57">
        <v>5.75</v>
      </c>
      <c r="I18" s="16">
        <v>181096</v>
      </c>
      <c r="J18" s="16">
        <v>3.02</v>
      </c>
    </row>
    <row r="19" spans="5:10" ht="15.75" thickBot="1" x14ac:dyDescent="0.3">
      <c r="E19" s="16">
        <v>2015</v>
      </c>
      <c r="F19" s="45">
        <v>0.72230000000000005</v>
      </c>
      <c r="G19" s="16" t="s">
        <v>2</v>
      </c>
      <c r="H19" s="61">
        <v>5.58</v>
      </c>
      <c r="I19" s="16">
        <v>169483</v>
      </c>
      <c r="J19" s="16"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data</vt:lpstr>
      <vt:lpstr>Travel purpose</vt:lpstr>
      <vt:lpstr>Purpose</vt:lpstr>
      <vt:lpstr>Holiday</vt:lpstr>
      <vt:lpstr>Business</vt:lpstr>
      <vt:lpstr>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Shokouhi</dc:creator>
  <cp:lastModifiedBy>family</cp:lastModifiedBy>
  <dcterms:created xsi:type="dcterms:W3CDTF">2016-11-20T13:39:45Z</dcterms:created>
  <dcterms:modified xsi:type="dcterms:W3CDTF">2018-02-23T07:28:02Z</dcterms:modified>
</cp:coreProperties>
</file>