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3040" windowHeight="9192" tabRatio="868"/>
  </bookViews>
  <sheets>
    <sheet name="محمد مهدوی" sheetId="14" r:id="rId1"/>
    <sheet name="مسعود صیدی" sheetId="16" r:id="rId2"/>
    <sheet name="دیتا" sheetId="12" r:id="rId3"/>
  </sheets>
  <definedNames>
    <definedName name="_xlnm._FilterDatabase" localSheetId="2" hidden="1">دیتا!$A$2:$N$2</definedName>
    <definedName name="ColumnTitle1" localSheetId="0">#REF!</definedName>
    <definedName name="ColumnTitle1" localSheetId="1">#REF!</definedName>
    <definedName name="ColumnTitle1">#REF!</definedName>
    <definedName name="Mileage_Total" localSheetId="0">#REF!</definedName>
    <definedName name="Mileage_Total" localSheetId="1">#REF!</definedName>
    <definedName name="Mileage_Total">#REF!</definedName>
    <definedName name="_xlnm.Print_Titles" localSheetId="0">'محمد مهدوی'!#REF!</definedName>
    <definedName name="_xlnm.Print_Titles" localSheetId="1">'مسعود صیدی'!$10:$10</definedName>
    <definedName name="Reimbursement_Total" localSheetId="0">#REF!</definedName>
    <definedName name="Reimbursement_Total" localSheetId="1">#REF!</definedName>
    <definedName name="Reimbursement_Total">#REF!</definedName>
    <definedName name="RowTitleRegion1..C6" localSheetId="0">'محمد مهدوی'!$B$4</definedName>
    <definedName name="RowTitleRegion1..C6" localSheetId="1">'مسعود صیدی'!$B$4</definedName>
    <definedName name="RowTitleRegion1..C6">#REF!</definedName>
    <definedName name="RowTitleRegion2..E6" localSheetId="0">'محمد مهدوی'!$D$4</definedName>
    <definedName name="RowTitleRegion2..E6" localSheetId="1">'مسعود صیدی'!$D$4</definedName>
    <definedName name="RowTitleRegion2..E6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6" l="1"/>
  <c r="K4" i="12" l="1"/>
  <c r="K5" i="12"/>
  <c r="K3" i="12"/>
  <c r="C7" i="16" l="1"/>
  <c r="C8" i="14"/>
  <c r="C7" i="14"/>
  <c r="E7" i="16" l="1"/>
  <c r="E6" i="16"/>
  <c r="C6" i="16"/>
  <c r="H5" i="16"/>
  <c r="E5" i="16"/>
  <c r="C5" i="16"/>
  <c r="H4" i="16"/>
  <c r="E4" i="16"/>
  <c r="C4" i="16"/>
  <c r="E7" i="14"/>
  <c r="E6" i="14"/>
  <c r="C6" i="14"/>
  <c r="H5" i="14"/>
  <c r="E5" i="14"/>
  <c r="C5" i="14"/>
  <c r="H4" i="14"/>
  <c r="E4" i="14"/>
  <c r="C4" i="14"/>
</calcChain>
</file>

<file path=xl/sharedStrings.xml><?xml version="1.0" encoding="utf-8"?>
<sst xmlns="http://schemas.openxmlformats.org/spreadsheetml/2006/main" count="91" uniqueCount="61">
  <si>
    <t>نام و نام خانوادگی</t>
  </si>
  <si>
    <t xml:space="preserve">رشته و دانشگاه: </t>
  </si>
  <si>
    <t>کد ملی</t>
  </si>
  <si>
    <t>رشته و دانشگاه</t>
  </si>
  <si>
    <t>پروژه 1</t>
  </si>
  <si>
    <t>پروژه 2</t>
  </si>
  <si>
    <t>پروژه 3</t>
  </si>
  <si>
    <t>پروژه 4</t>
  </si>
  <si>
    <t>سابقه</t>
  </si>
  <si>
    <t>ابزار های زبان برنامه نویسی</t>
  </si>
  <si>
    <t>سامانه تماس زرتشت</t>
  </si>
  <si>
    <t>سامانه بازرسی حوزه های آزمون تهران</t>
  </si>
  <si>
    <t>سامانه ثبت مدارس</t>
  </si>
  <si>
    <t>پروژه ها</t>
  </si>
  <si>
    <t>پروژه در حال انجام</t>
  </si>
  <si>
    <t>پروژه در حال پشتیبانی</t>
  </si>
  <si>
    <t>محمد مهدوی</t>
  </si>
  <si>
    <t>مهندسی شیمی امیرکبیر</t>
  </si>
  <si>
    <t>شش سال</t>
  </si>
  <si>
    <t>php، Laravel، SQL، Html، Css، Js</t>
  </si>
  <si>
    <t>محمد فخرانی</t>
  </si>
  <si>
    <t>مهندسی هوافضا امیرکبیر</t>
  </si>
  <si>
    <t>پنج سال</t>
  </si>
  <si>
    <t>php، Laravel، SQL،Python، Flutter، Html، Css، Js</t>
  </si>
  <si>
    <t>مسعود صیدی</t>
  </si>
  <si>
    <t>php، Laravel، SQL، Html، Css، Js، jquery، Angular.js، Matlab، Fortran</t>
  </si>
  <si>
    <t>سامانه استخدام کانون(رزومه ساز و پرونده الکنرونیکی، روند مصاحبه تا استخدام)</t>
  </si>
  <si>
    <t>پروژه ها:</t>
  </si>
  <si>
    <t>پروژه های در حال انجام و پشتیبانی:</t>
  </si>
  <si>
    <t>نام و نام خانوادگی:</t>
  </si>
  <si>
    <t>سابقه:</t>
  </si>
  <si>
    <t>ابزار های زبان برنامه نویسی:</t>
  </si>
  <si>
    <t>سمت:</t>
  </si>
  <si>
    <t>سمت</t>
  </si>
  <si>
    <t>برنامه نویس</t>
  </si>
  <si>
    <t>سامانه مدارس:</t>
  </si>
  <si>
    <t>سامانه کتاب:</t>
  </si>
  <si>
    <t>سامانه اتوماسیون کتاب</t>
  </si>
  <si>
    <t>پروژه 5</t>
  </si>
  <si>
    <t>مهندسی کامپیوتر علم و صنعت</t>
  </si>
  <si>
    <r>
      <t xml:space="preserve">فروردین1401
</t>
    </r>
    <r>
      <rPr>
        <sz val="36"/>
        <color rgb="FF00B0F0"/>
        <rFont val="Arial"/>
        <family val="2"/>
      </rPr>
      <t>برخی کارهای انجام شده</t>
    </r>
  </si>
  <si>
    <t>1 - رفع مغایرت های ثبت نامی در آزمون های 19 فروردین و 7 فروردین</t>
  </si>
  <si>
    <t>2 - اضافه کردن برخی اطلاعات به گزارشات مورد استفاده کاربران</t>
  </si>
  <si>
    <t>3- رفع مشکلات محاسبات مالی قرارداد های متمم  سیستمی</t>
  </si>
  <si>
    <t>4- برخی موارد کوچک پشتیبانی و پیگیری</t>
  </si>
  <si>
    <t>سامانه کارگزینی:</t>
  </si>
  <si>
    <t xml:space="preserve">1- جلسات با آقای رضاییان پیرامون طراحی سامانه 
</t>
  </si>
  <si>
    <t>2- بررسی نیازمندی های سامانه و اولویت بندی توسعه سامانه</t>
  </si>
  <si>
    <t>3-طراحی work_Flow سامانه</t>
  </si>
  <si>
    <t xml:space="preserve">4-طراحی  dataBase و جداول مربوط 
</t>
  </si>
  <si>
    <t>5- طراحی مدل ها و روابط بین مدل ها و روابط بین جداول</t>
  </si>
  <si>
    <t xml:space="preserve">6- Login &amp; register &amp; profile
</t>
  </si>
  <si>
    <t xml:space="preserve">8-تعریف واحد های کانون و همچنین امکان تعریف واحد جدید و ویرایش در پنل ادمین
</t>
  </si>
  <si>
    <t xml:space="preserve">7- تعریف رشته ها و دانشگاه ها و آپلود اطلاعات برای استفاده در پنل ها 
</t>
  </si>
  <si>
    <t xml:space="preserve">5-طراحی و layout بندی قالب پنل
</t>
  </si>
  <si>
    <t xml:space="preserve">6-طراحی css سایت
</t>
  </si>
  <si>
    <t xml:space="preserve">7- طراحی html قالب سایت
</t>
  </si>
  <si>
    <t xml:space="preserve">8-تعریف شهرها واستان ها امکان انتخاب هر شهر با توجه به استان
</t>
  </si>
  <si>
    <t xml:space="preserve">1- اضافه کردن برخی فیلد ها در لیست درخواست های مدیر تولید ها
</t>
  </si>
  <si>
    <t xml:space="preserve">2-اجباری کردن برخی فیلدها هنگام ثبت درخواست جدید 
</t>
  </si>
  <si>
    <t>3- برخی موارد کوچک پشتیبانی و پیگیری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</si>
</sst>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&quot;$&quot;#,##0.00"/>
  </numFmts>
  <fonts count="22">
    <font>
      <sz val="11"/>
      <name val="Arial"/>
      <family val="2"/>
    </font>
    <font>
      <sz val="11"/>
      <color theme="1"/>
      <name val="Franklin Gothic Book"/>
      <family val="2"/>
      <charset val="178"/>
      <scheme val="minor"/>
    </font>
    <font>
      <sz val="11"/>
      <name val="Arial"/>
      <family val="2"/>
    </font>
    <font>
      <b/>
      <sz val="11"/>
      <name val="Franklin Gothic Book"/>
      <family val="2"/>
      <scheme val="minor"/>
    </font>
    <font>
      <b/>
      <sz val="18"/>
      <color theme="1" tint="0.24994659260841701"/>
      <name val="Constantia"/>
      <family val="2"/>
      <scheme val="major"/>
    </font>
    <font>
      <sz val="11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b/>
      <sz val="11"/>
      <color theme="1"/>
      <name val="Franklin Gothic Book"/>
      <family val="2"/>
    </font>
    <font>
      <b/>
      <sz val="12"/>
      <name val="Franklin Gothic Book"/>
      <family val="2"/>
    </font>
    <font>
      <b/>
      <sz val="14"/>
      <name val="Franklin Gothic Book"/>
      <family val="2"/>
    </font>
    <font>
      <b/>
      <sz val="16"/>
      <color rgb="FFFF0000"/>
      <name val="Franklin Gothic Book"/>
      <family val="2"/>
    </font>
    <font>
      <b/>
      <sz val="14"/>
      <color theme="1"/>
      <name val="Franklin Gothic Book"/>
      <family val="2"/>
    </font>
    <font>
      <b/>
      <sz val="12"/>
      <color theme="3"/>
      <name val="Franklin Gothic Book"/>
      <family val="2"/>
    </font>
    <font>
      <b/>
      <sz val="16"/>
      <color theme="3"/>
      <name val="Franklin Gothic Book"/>
      <family val="2"/>
    </font>
    <font>
      <sz val="11"/>
      <color rgb="FF000000"/>
      <name val="B Nazanin"/>
      <charset val="178"/>
    </font>
    <font>
      <sz val="36"/>
      <name val="Arial"/>
      <family val="2"/>
    </font>
    <font>
      <sz val="36"/>
      <color rgb="FF00B0F0"/>
      <name val="Arial"/>
      <family val="2"/>
    </font>
    <font>
      <sz val="11"/>
      <name val="B Nazanin"/>
      <charset val="178"/>
    </font>
    <font>
      <b/>
      <sz val="26"/>
      <name val="B Nazanin"/>
      <charset val="178"/>
    </font>
    <font>
      <b/>
      <sz val="48"/>
      <color rgb="FFFF0000"/>
      <name val="B Nazanin"/>
      <charset val="178"/>
    </font>
    <font>
      <b/>
      <sz val="18"/>
      <color theme="3"/>
      <name val="Franklin Gothic Book"/>
      <family val="2"/>
    </font>
    <font>
      <b/>
      <sz val="20"/>
      <color theme="3"/>
      <name val="Franklin Gothic Book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rgb="FF002060"/>
      </bottom>
      <diagonal/>
    </border>
  </borders>
  <cellStyleXfs count="16">
    <xf numFmtId="0" fontId="0" fillId="0" borderId="0">
      <alignment wrapText="1"/>
    </xf>
    <xf numFmtId="166" fontId="2" fillId="0" borderId="0" applyFill="0" applyBorder="0" applyAlignment="0" applyProtection="0"/>
    <xf numFmtId="165" fontId="2" fillId="0" borderId="0" applyFill="0" applyBorder="0" applyAlignment="0" applyProtection="0"/>
    <xf numFmtId="167" fontId="2" fillId="0" borderId="0" applyFont="0" applyFill="0" applyBorder="0" applyProtection="0">
      <alignment horizontal="right"/>
    </xf>
    <xf numFmtId="164" fontId="2" fillId="0" borderId="0" applyFill="0" applyBorder="0" applyAlignment="0" applyProtection="0"/>
    <xf numFmtId="9" fontId="2" fillId="0" borderId="0" applyFill="0" applyBorder="0" applyAlignment="0" applyProtection="0"/>
    <xf numFmtId="0" fontId="4" fillId="0" borderId="0" applyNumberFormat="0" applyFill="0" applyBorder="0" applyProtection="0">
      <alignment horizontal="left" indent="1"/>
    </xf>
    <xf numFmtId="0" fontId="3" fillId="0" borderId="0" applyNumberFormat="0" applyFill="0" applyProtection="0">
      <alignment horizontal="right" indent="1"/>
    </xf>
    <xf numFmtId="0" fontId="3" fillId="0" borderId="1" applyNumberFormat="0" applyFill="0" applyAlignment="0" applyProtection="0"/>
    <xf numFmtId="14" fontId="5" fillId="0" borderId="0" applyFill="0" applyProtection="0">
      <alignment horizontal="center"/>
    </xf>
    <xf numFmtId="0" fontId="2" fillId="0" borderId="0" applyNumberFormat="0" applyFont="0" applyFill="0" applyBorder="0" applyProtection="0">
      <alignment horizontal="right" wrapText="1"/>
    </xf>
    <xf numFmtId="0" fontId="3" fillId="0" borderId="0" applyNumberFormat="0" applyFill="0" applyProtection="0">
      <alignment horizontal="center"/>
    </xf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1" fontId="2" fillId="0" borderId="0" applyFont="0" applyFill="0" applyBorder="0" applyAlignment="0">
      <alignment wrapText="1"/>
    </xf>
    <xf numFmtId="0" fontId="1" fillId="0" borderId="0"/>
  </cellStyleXfs>
  <cellXfs count="29">
    <xf numFmtId="0" fontId="0" fillId="0" borderId="0" xfId="0">
      <alignment wrapText="1"/>
    </xf>
    <xf numFmtId="0" fontId="4" fillId="2" borderId="0" xfId="6" applyFill="1">
      <alignment horizontal="left" indent="1"/>
    </xf>
    <xf numFmtId="0" fontId="0" fillId="2" borderId="0" xfId="0" applyFill="1">
      <alignment wrapText="1"/>
    </xf>
    <xf numFmtId="0" fontId="9" fillId="0" borderId="4" xfId="10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9" fillId="0" borderId="4" xfId="10" applyNumberFormat="1" applyFont="1" applyBorder="1" applyAlignment="1">
      <alignment horizontal="right" wrapText="1"/>
    </xf>
    <xf numFmtId="0" fontId="7" fillId="0" borderId="3" xfId="3" applyNumberFormat="1" applyFont="1" applyBorder="1" applyAlignment="1">
      <alignment horizontal="right"/>
    </xf>
    <xf numFmtId="0" fontId="0" fillId="0" borderId="0" xfId="0" applyNumberFormat="1">
      <alignment wrapText="1"/>
    </xf>
    <xf numFmtId="0" fontId="12" fillId="0" borderId="0" xfId="7" applyNumberFormat="1" applyFont="1" applyAlignment="1">
      <alignment horizontal="right" vertical="center"/>
    </xf>
    <xf numFmtId="0" fontId="10" fillId="0" borderId="3" xfId="8" applyNumberFormat="1" applyFont="1" applyBorder="1" applyAlignment="1">
      <alignment horizontal="right" wrapText="1"/>
    </xf>
    <xf numFmtId="0" fontId="9" fillId="0" borderId="3" xfId="8" applyNumberFormat="1" applyFont="1" applyBorder="1" applyAlignment="1">
      <alignment horizontal="right" wrapText="1"/>
    </xf>
    <xf numFmtId="0" fontId="13" fillId="0" borderId="0" xfId="7" applyNumberFormat="1" applyFont="1" applyAlignment="1">
      <alignment horizontal="right" wrapText="1"/>
    </xf>
    <xf numFmtId="0" fontId="8" fillId="0" borderId="3" xfId="8" applyNumberFormat="1" applyFont="1" applyBorder="1" applyAlignment="1">
      <alignment horizontal="right" wrapText="1"/>
    </xf>
    <xf numFmtId="0" fontId="12" fillId="0" borderId="0" xfId="7" applyNumberFormat="1" applyFont="1" applyAlignment="1">
      <alignment horizontal="center" vertical="center"/>
    </xf>
    <xf numFmtId="0" fontId="3" fillId="0" borderId="3" xfId="8" applyNumberFormat="1" applyFont="1" applyBorder="1" applyAlignment="1">
      <alignment horizontal="right" wrapText="1"/>
    </xf>
    <xf numFmtId="0" fontId="6" fillId="0" borderId="0" xfId="7" applyNumberFormat="1" applyFont="1" applyAlignment="1">
      <alignment horizontal="center" vertical="center"/>
    </xf>
    <xf numFmtId="0" fontId="17" fillId="0" borderId="0" xfId="0" applyFont="1">
      <alignment wrapText="1"/>
    </xf>
    <xf numFmtId="0" fontId="18" fillId="0" borderId="0" xfId="0" applyFont="1" applyBorder="1" applyAlignment="1">
      <alignment horizontal="right" vertical="center" readingOrder="2"/>
    </xf>
    <xf numFmtId="0" fontId="17" fillId="0" borderId="0" xfId="0" applyFont="1" applyBorder="1">
      <alignment wrapText="1"/>
    </xf>
    <xf numFmtId="0" fontId="19" fillId="0" borderId="0" xfId="0" applyFont="1" applyBorder="1" applyAlignment="1">
      <alignment horizontal="center" vertical="center" readingOrder="2"/>
    </xf>
    <xf numFmtId="0" fontId="17" fillId="4" borderId="0" xfId="0" applyFont="1" applyFill="1">
      <alignment wrapText="1"/>
    </xf>
    <xf numFmtId="0" fontId="18" fillId="4" borderId="0" xfId="0" applyFont="1" applyFill="1" applyBorder="1" applyAlignment="1">
      <alignment horizontal="right" vertical="center" readingOrder="2"/>
    </xf>
    <xf numFmtId="0" fontId="12" fillId="0" borderId="0" xfId="7" applyNumberFormat="1" applyFont="1" applyAlignment="1">
      <alignment horizontal="center" vertical="top" wrapText="1"/>
    </xf>
    <xf numFmtId="0" fontId="15" fillId="3" borderId="5" xfId="0" applyFont="1" applyFill="1" applyBorder="1" applyAlignment="1">
      <alignment horizontal="right" vertical="center" wrapText="1"/>
    </xf>
    <xf numFmtId="0" fontId="18" fillId="0" borderId="0" xfId="0" applyFont="1" applyFill="1" applyBorder="1" applyAlignment="1">
      <alignment horizontal="right" vertical="center" readingOrder="2"/>
    </xf>
    <xf numFmtId="0" fontId="11" fillId="0" borderId="3" xfId="3" applyNumberFormat="1" applyFont="1" applyBorder="1" applyAlignment="1">
      <alignment horizontal="right" wrapText="1"/>
    </xf>
    <xf numFmtId="0" fontId="20" fillId="0" borderId="0" xfId="7" applyNumberFormat="1" applyFont="1" applyAlignment="1">
      <alignment horizontal="center" vertical="center" wrapText="1"/>
    </xf>
    <xf numFmtId="0" fontId="21" fillId="0" borderId="0" xfId="7" applyNumberFormat="1" applyFont="1" applyAlignment="1">
      <alignment horizontal="center" vertical="center" wrapText="1"/>
    </xf>
  </cellXfs>
  <cellStyles count="16"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Date" xfId="9"/>
    <cellStyle name="Heading 1" xfId="7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Input box" xfId="8"/>
    <cellStyle name="Mileage" xfId="14"/>
    <cellStyle name="Normal" xfId="0" builtinId="0" customBuiltin="1"/>
    <cellStyle name="Normal 2" xfId="15"/>
    <cellStyle name="Percent" xfId="5" builtinId="5" customBuiltin="1"/>
    <cellStyle name="Right align" xfId="10"/>
    <cellStyle name="Title" xfId="6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gradientFill degree="90">
          <stop position="0">
            <color theme="3"/>
          </stop>
          <stop position="1">
            <color theme="3" tint="-0.25098422193060094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Light1" defaultPivotStyle="PivotStyleLight16">
    <tableStyle name="Business Table" pivot="0" count="3">
      <tableStyleElement type="wholeTable" dxfId="2"/>
      <tableStyleElement type="headerRow" dxfId="1"/>
      <tableStyleElement type="second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3FCFF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454F67"/>
      <rgbColor rgb="00333399"/>
      <rgbColor rgb="00333333"/>
    </indexedColors>
    <mruColors>
      <color rgb="FF8FB4FF"/>
      <color rgb="FFA1A1A1"/>
      <color rgb="FFF9C6B1"/>
      <color rgb="FF3296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158749</xdr:colOff>
      <xdr:row>0</xdr:row>
      <xdr:rowOff>15874</xdr:rowOff>
    </xdr:from>
    <xdr:to>
      <xdr:col>8</xdr:col>
      <xdr:colOff>1378584</xdr:colOff>
      <xdr:row>1</xdr:row>
      <xdr:rowOff>47624</xdr:rowOff>
    </xdr:to>
    <xdr:pic>
      <xdr:nvPicPr>
        <xdr:cNvPr id="2" name="Picture 1" descr="Decorative elemen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6683376" y="126999"/>
          <a:ext cx="15081250" cy="746125"/>
        </a:xfrm>
        <a:prstGeom prst="rect">
          <a:avLst/>
        </a:prstGeom>
      </xdr:spPr>
    </xdr:pic>
    <xdr:clientData/>
  </xdr:twoCellAnchor>
  <xdr:twoCellAnchor>
    <xdr:from>
      <xdr:col>1</xdr:col>
      <xdr:colOff>174626</xdr:colOff>
      <xdr:row>0</xdr:row>
      <xdr:rowOff>158752</xdr:rowOff>
    </xdr:from>
    <xdr:to>
      <xdr:col>8</xdr:col>
      <xdr:colOff>508005</xdr:colOff>
      <xdr:row>0</xdr:row>
      <xdr:rowOff>682626</xdr:rowOff>
    </xdr:to>
    <xdr:sp macro="" textlink="">
      <xdr:nvSpPr>
        <xdr:cNvPr id="3" name="TextBox 2" descr="Titl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1439112245" y="269877"/>
          <a:ext cx="12430129" cy="52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52000" bIns="288000" rtlCol="0" anchor="t" anchorCtr="0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a-IR" sz="32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onstantia"/>
              <a:ea typeface="+mn-ea"/>
              <a:cs typeface="+mn-cs"/>
            </a:rPr>
            <a:t>   گروه</a:t>
          </a:r>
          <a:r>
            <a:rPr kumimoji="0" lang="en-US" sz="32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onstantia"/>
              <a:ea typeface="+mn-ea"/>
              <a:cs typeface="+mn-cs"/>
            </a:rPr>
            <a:t> </a:t>
          </a:r>
          <a:r>
            <a:rPr kumimoji="0" lang="fa-IR" sz="32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onstantia"/>
              <a:ea typeface="+mn-ea"/>
              <a:cs typeface="+mn-cs"/>
            </a:rPr>
            <a:t>برنامه نویسی زرتشت</a:t>
          </a:r>
          <a:endParaRPr kumimoji="0" lang="en-GB" sz="32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Constantia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79375</xdr:colOff>
      <xdr:row>1</xdr:row>
      <xdr:rowOff>177800</xdr:rowOff>
    </xdr:from>
    <xdr:to>
      <xdr:col>10</xdr:col>
      <xdr:colOff>498475</xdr:colOff>
      <xdr:row>5</xdr:row>
      <xdr:rowOff>223956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6740525" y="749300"/>
          <a:ext cx="1117600" cy="145812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  <a:reflection blurRad="6350" stA="52000" endA="300" endPos="35000" dir="5400000" sy="-100000" algn="bl" rotWithShape="0"/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0</xdr:row>
      <xdr:rowOff>0</xdr:rowOff>
    </xdr:from>
    <xdr:to>
      <xdr:col>7</xdr:col>
      <xdr:colOff>90311</xdr:colOff>
      <xdr:row>1</xdr:row>
      <xdr:rowOff>40821</xdr:rowOff>
    </xdr:to>
    <xdr:pic>
      <xdr:nvPicPr>
        <xdr:cNvPr id="2" name="Picture 1" descr="Decorative elemen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8274050" y="0"/>
          <a:ext cx="13411200" cy="612321"/>
        </a:xfrm>
        <a:prstGeom prst="rect">
          <a:avLst/>
        </a:prstGeom>
      </xdr:spPr>
    </xdr:pic>
    <xdr:clientData/>
  </xdr:twoCellAnchor>
  <xdr:twoCellAnchor>
    <xdr:from>
      <xdr:col>1</xdr:col>
      <xdr:colOff>31751</xdr:colOff>
      <xdr:row>0</xdr:row>
      <xdr:rowOff>0</xdr:rowOff>
    </xdr:from>
    <xdr:to>
      <xdr:col>9</xdr:col>
      <xdr:colOff>25405</xdr:colOff>
      <xdr:row>0</xdr:row>
      <xdr:rowOff>571499</xdr:rowOff>
    </xdr:to>
    <xdr:sp macro="" textlink="">
      <xdr:nvSpPr>
        <xdr:cNvPr id="3" name="TextBox 2" descr="Titl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 flipH="1">
          <a:off x="11437912095" y="0"/>
          <a:ext cx="13773154" cy="571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52000" bIns="288000" rtlCol="0" anchor="t" anchorCtr="0"/>
        <a:lstStyle/>
        <a:p>
          <a:pPr algn="r" rtl="1"/>
          <a:r>
            <a:rPr lang="fa-IR" sz="3200">
              <a:solidFill>
                <a:schemeClr val="bg1"/>
              </a:solidFill>
              <a:latin typeface="+mj-lt"/>
            </a:rPr>
            <a:t>   گروه</a:t>
          </a:r>
          <a:r>
            <a:rPr lang="en-US" sz="3200" baseline="0">
              <a:solidFill>
                <a:schemeClr val="bg1"/>
              </a:solidFill>
              <a:latin typeface="+mj-lt"/>
            </a:rPr>
            <a:t> </a:t>
          </a:r>
          <a:r>
            <a:rPr lang="fa-IR" sz="3200" baseline="0">
              <a:solidFill>
                <a:schemeClr val="bg1"/>
              </a:solidFill>
              <a:latin typeface="+mj-lt"/>
            </a:rPr>
            <a:t>برنامه نویسی زرتشت</a:t>
          </a:r>
          <a:endParaRPr lang="en-GB" sz="3200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8</xdr:col>
      <xdr:colOff>388620</xdr:colOff>
      <xdr:row>1</xdr:row>
      <xdr:rowOff>185420</xdr:rowOff>
    </xdr:from>
    <xdr:to>
      <xdr:col>8</xdr:col>
      <xdr:colOff>1606934</xdr:colOff>
      <xdr:row>4</xdr:row>
      <xdr:rowOff>845964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80474226" y="764540"/>
          <a:ext cx="1218314" cy="136267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  <a:reflection blurRad="6350" stA="52000" endA="300" endPos="35000" dir="5400000" sy="-100000" algn="bl" rotWithShape="0"/>
        </a:effectLst>
        <a:scene3d>
          <a:camera prst="perspectiveLef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Business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B1:I25"/>
  <sheetViews>
    <sheetView showGridLines="0" rightToLeft="1" tabSelected="1" view="pageLayout" zoomScale="70" zoomScaleNormal="60" zoomScalePageLayoutView="70" workbookViewId="0">
      <selection activeCell="B10" sqref="B10:I10"/>
    </sheetView>
  </sheetViews>
  <sheetFormatPr defaultRowHeight="30" customHeight="1"/>
  <cols>
    <col min="1" max="1" width="2.59765625" customWidth="1"/>
    <col min="2" max="2" width="42.69921875" customWidth="1"/>
    <col min="3" max="3" width="26.69921875" customWidth="1"/>
    <col min="4" max="4" width="22.19921875" customWidth="1"/>
    <col min="5" max="5" width="27.59765625" customWidth="1"/>
    <col min="7" max="7" width="16.69921875" customWidth="1"/>
    <col min="8" max="8" width="30.3984375" customWidth="1"/>
    <col min="9" max="9" width="21.69921875" customWidth="1"/>
  </cols>
  <sheetData>
    <row r="1" spans="2:9" ht="56.25" customHeight="1">
      <c r="B1" s="1"/>
      <c r="C1" s="2"/>
      <c r="D1" s="2"/>
      <c r="E1" s="2"/>
      <c r="F1" s="2"/>
      <c r="G1" s="2"/>
      <c r="H1" s="2"/>
      <c r="I1" s="2"/>
    </row>
    <row r="2" spans="2:9" ht="15" customHeight="1">
      <c r="B2" s="8"/>
      <c r="C2" s="8"/>
      <c r="D2" s="8"/>
      <c r="E2" s="8"/>
      <c r="F2" s="8"/>
      <c r="G2" s="8"/>
      <c r="H2" s="8"/>
    </row>
    <row r="3" spans="2:9" ht="28.5" hidden="1" customHeight="1">
      <c r="B3" s="8" t="s">
        <v>2</v>
      </c>
      <c r="C3" s="8">
        <v>2</v>
      </c>
      <c r="D3" s="8"/>
      <c r="E3" s="8"/>
      <c r="F3" s="8"/>
      <c r="G3" s="8"/>
      <c r="H3" s="8"/>
    </row>
    <row r="4" spans="2:9" ht="38.4" customHeight="1">
      <c r="B4" s="9" t="s">
        <v>29</v>
      </c>
      <c r="C4" s="10" t="str">
        <f>VLOOKUP(C3,دیتا!A:M,2,0)</f>
        <v>محمد مهدوی</v>
      </c>
      <c r="D4" s="27" t="s">
        <v>27</v>
      </c>
      <c r="E4" s="11" t="str">
        <f>VLOOKUP(C3,دیتا!A:N,6,0)</f>
        <v>سامانه ثبت مدارس</v>
      </c>
      <c r="F4" s="8"/>
      <c r="G4" s="23" t="s">
        <v>28</v>
      </c>
      <c r="H4" s="12" t="str">
        <f>VLOOKUP(C3,دیتا!A:N,11,0)</f>
        <v>سامانه ثبت مدارس، سامانه استخدام کانون(رزومه ساز و پرونده الکنرونیکی، روند مصاحبه تا استخدام)،، سامانه اتوماسیون کتاب ، سامانه تماس زرتشت</v>
      </c>
    </row>
    <row r="5" spans="2:9" ht="56.4" customHeight="1">
      <c r="B5" s="9" t="s">
        <v>1</v>
      </c>
      <c r="C5" s="13" t="str">
        <f>VLOOKUP(C3,دیتا!A:M,3,0)</f>
        <v>مهندسی شیمی امیرکبیر</v>
      </c>
      <c r="D5" s="14"/>
      <c r="E5" s="26" t="str">
        <f>VLOOKUP(C3,دیتا!A:N,7,0)</f>
        <v>سامانه استخدام کانون(رزومه ساز و پرونده الکنرونیکی، روند مصاحبه تا استخدام)</v>
      </c>
      <c r="F5" s="8"/>
      <c r="G5" s="23"/>
      <c r="H5" s="3" t="str">
        <f>VLOOKUP(C3,دیتا!A:N,12,0)</f>
        <v>سامانه ثبت مدارس</v>
      </c>
    </row>
    <row r="6" spans="2:9" ht="27.75" customHeight="1">
      <c r="B6" s="9" t="s">
        <v>30</v>
      </c>
      <c r="C6" s="15" t="str">
        <f>VLOOKUP(C3,دیتا!A:M,4,0)</f>
        <v>شش سال</v>
      </c>
      <c r="D6" s="14"/>
      <c r="E6" s="6" t="str">
        <f>VLOOKUP(C3,دیتا!A:N,8,0)</f>
        <v>سامانه اتوماسیون کتاب</v>
      </c>
      <c r="F6" s="8"/>
      <c r="G6" s="23"/>
      <c r="H6" s="3"/>
    </row>
    <row r="7" spans="2:9" ht="24.75" customHeight="1">
      <c r="B7" s="9" t="s">
        <v>32</v>
      </c>
      <c r="C7" s="7" t="e">
        <f>VLOOKUP(C3,دیتا!A:N,31,0)</f>
        <v>#REF!</v>
      </c>
      <c r="D7" s="16"/>
      <c r="E7" s="6" t="str">
        <f>VLOOKUP(C3,دیتا!A:N,9,0)</f>
        <v>سامانه تماس زرتشت</v>
      </c>
      <c r="F7" s="8"/>
      <c r="G7" s="23"/>
      <c r="H7" s="8"/>
    </row>
    <row r="8" spans="2:9" ht="25.2" customHeight="1">
      <c r="B8" s="9" t="s">
        <v>31</v>
      </c>
      <c r="C8" s="7" t="str">
        <f>VLOOKUP(C3,دیتا!A:M,5,0)</f>
        <v>php، Laravel، SQL، Html، Css، Js</v>
      </c>
      <c r="D8" s="16"/>
      <c r="E8" s="8"/>
      <c r="F8" s="8"/>
      <c r="G8" s="23"/>
      <c r="H8" s="8"/>
    </row>
    <row r="9" spans="2:9" ht="15" customHeight="1">
      <c r="B9" s="8"/>
      <c r="C9" s="8"/>
      <c r="D9" s="8"/>
      <c r="E9" s="8"/>
      <c r="F9" s="8"/>
      <c r="G9" s="8"/>
      <c r="H9" s="8"/>
    </row>
    <row r="10" spans="2:9" ht="94.5" customHeight="1" thickBot="1">
      <c r="B10" s="24" t="s">
        <v>40</v>
      </c>
      <c r="C10" s="24"/>
      <c r="D10" s="24"/>
      <c r="E10" s="24"/>
      <c r="F10" s="24"/>
      <c r="G10" s="24"/>
      <c r="H10" s="24"/>
      <c r="I10" s="24"/>
    </row>
    <row r="11" spans="2:9" s="17" customFormat="1" ht="65.400000000000006" customHeight="1">
      <c r="B11" s="20" t="s">
        <v>35</v>
      </c>
      <c r="C11" s="19"/>
      <c r="D11" s="19"/>
      <c r="E11" s="19"/>
      <c r="F11" s="19"/>
      <c r="G11" s="19"/>
      <c r="H11" s="19"/>
      <c r="I11" s="19"/>
    </row>
    <row r="12" spans="2:9" s="17" customFormat="1" ht="39" customHeight="1">
      <c r="B12" s="18" t="s">
        <v>41</v>
      </c>
      <c r="C12" s="18"/>
      <c r="D12" s="18"/>
    </row>
    <row r="13" spans="2:9" s="17" customFormat="1" ht="39" customHeight="1">
      <c r="B13" s="18" t="s">
        <v>42</v>
      </c>
    </row>
    <row r="14" spans="2:9" s="17" customFormat="1" ht="39" customHeight="1">
      <c r="B14" s="18" t="s">
        <v>43</v>
      </c>
    </row>
    <row r="15" spans="2:9" s="17" customFormat="1" ht="39" customHeight="1">
      <c r="B15" s="18" t="s">
        <v>44</v>
      </c>
    </row>
    <row r="16" spans="2:9" s="21" customFormat="1" ht="39" customHeight="1">
      <c r="B16" s="22"/>
    </row>
    <row r="17" spans="2:2" s="17" customFormat="1" ht="64.2" customHeight="1">
      <c r="B17" s="20" t="s">
        <v>45</v>
      </c>
    </row>
    <row r="18" spans="2:2" s="17" customFormat="1" ht="39" customHeight="1">
      <c r="B18" s="18" t="s">
        <v>46</v>
      </c>
    </row>
    <row r="19" spans="2:2" s="17" customFormat="1" ht="39" customHeight="1">
      <c r="B19" s="18" t="s">
        <v>47</v>
      </c>
    </row>
    <row r="20" spans="2:2" s="17" customFormat="1" ht="39" customHeight="1">
      <c r="B20" s="18" t="s">
        <v>48</v>
      </c>
    </row>
    <row r="21" spans="2:2" ht="30" customHeight="1">
      <c r="B21" s="18" t="s">
        <v>49</v>
      </c>
    </row>
    <row r="22" spans="2:2" ht="44.4" customHeight="1">
      <c r="B22" s="25" t="s">
        <v>50</v>
      </c>
    </row>
    <row r="23" spans="2:2" ht="40.799999999999997" customHeight="1">
      <c r="B23" s="25" t="s">
        <v>51</v>
      </c>
    </row>
    <row r="24" spans="2:2" ht="38.4" customHeight="1">
      <c r="B24" s="25" t="s">
        <v>53</v>
      </c>
    </row>
    <row r="25" spans="2:2" ht="30" customHeight="1">
      <c r="B25" s="25" t="s">
        <v>52</v>
      </c>
    </row>
  </sheetData>
  <mergeCells count="2">
    <mergeCell ref="G4:G8"/>
    <mergeCell ref="B10:I10"/>
  </mergeCells>
  <dataValidations count="13">
    <dataValidation allowBlank="1" showInputMessage="1" showErrorMessage="1" prompt="Period is automatically updated in cell at right based on entries in Expenses table, below" sqref="D6:D8"/>
    <dataValidation allowBlank="1" showInputMessage="1" showErrorMessage="1" prompt="Period is automatically updated based on entries in Expense table, below" sqref="E6:E7 H6"/>
    <dataValidation allowBlank="1" showInputMessage="1" showErrorMessage="1" prompt="Use this Mileage Log and Expense Report to calculate total reimbursement. Enter details in cells B3 to E6._x000a_" sqref="A1"/>
    <dataValidation allowBlank="1" showErrorMessage="1" prompt="Title of this worksheet is in this cell. Enter details in cells B3 to E6" sqref="B1"/>
    <dataValidation allowBlank="1" showInputMessage="1" showErrorMessage="1" prompt="Enter Employee Name in cell at right" sqref="B4"/>
    <dataValidation allowBlank="1" showInputMessage="1" showErrorMessage="1" prompt="Enter Employee Name in this cell" sqref="C4"/>
    <dataValidation allowBlank="1" showInputMessage="1" showErrorMessage="1" prompt="Enter Employee ID in cell at right" sqref="B5"/>
    <dataValidation allowBlank="1" showInputMessage="1" showErrorMessage="1" prompt="Enter Vehicle Description in cell at right" sqref="D4 G4 B6:B8"/>
    <dataValidation allowBlank="1" showInputMessage="1" showErrorMessage="1" prompt="Enter Vehicle Description in this cell" sqref="E4 C6:C8"/>
    <dataValidation allowBlank="1" showInputMessage="1" showErrorMessage="1" prompt="Enter Authorized by person’s name in this cell" sqref="C5"/>
    <dataValidation allowBlank="1" showInputMessage="1" showErrorMessage="1" prompt="Enter Rate Per Mile in this cell" sqref="E5"/>
    <dataValidation allowBlank="1" showInputMessage="1" showErrorMessage="1" prompt="Enter Rate Per Mile in cell at right" sqref="D5"/>
    <dataValidation allowBlank="1" showErrorMessage="1" sqref="A2:A3"/>
  </dataValidations>
  <printOptions horizontalCentered="1"/>
  <pageMargins left="0.25" right="0.25" top="0" bottom="0" header="0.3" footer="0.3"/>
  <pageSetup scale="43" fitToHeight="0" orientation="portrait" r:id="rId1"/>
  <headerFooter differentFirst="1"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B1:I27"/>
  <sheetViews>
    <sheetView showGridLines="0" rightToLeft="1" showWhiteSpace="0" view="pageLayout" zoomScale="70" zoomScaleNormal="50" zoomScalePageLayoutView="70" workbookViewId="0">
      <selection activeCell="C7" sqref="C7"/>
    </sheetView>
  </sheetViews>
  <sheetFormatPr defaultRowHeight="30" customHeight="1"/>
  <cols>
    <col min="1" max="1" width="7.09765625" customWidth="1"/>
    <col min="2" max="2" width="60.19921875" customWidth="1"/>
    <col min="3" max="3" width="35.5" customWidth="1"/>
    <col min="4" max="4" width="22.19921875" customWidth="1"/>
    <col min="5" max="5" width="27.59765625" customWidth="1"/>
    <col min="7" max="7" width="16.69921875" customWidth="1"/>
    <col min="8" max="8" width="30.3984375" customWidth="1"/>
    <col min="9" max="9" width="21.69921875" customWidth="1"/>
  </cols>
  <sheetData>
    <row r="1" spans="2:9" ht="45.45" customHeight="1">
      <c r="B1" s="1"/>
      <c r="C1" s="2"/>
      <c r="D1" s="2"/>
      <c r="E1" s="2"/>
      <c r="F1" s="2"/>
      <c r="G1" s="2"/>
      <c r="H1" s="2"/>
      <c r="I1" s="2"/>
    </row>
    <row r="2" spans="2:9" ht="15" customHeight="1">
      <c r="B2" s="8"/>
      <c r="C2" s="8"/>
      <c r="D2" s="8"/>
      <c r="E2" s="8"/>
      <c r="F2" s="8"/>
      <c r="G2" s="8"/>
      <c r="H2" s="8"/>
    </row>
    <row r="3" spans="2:9" ht="15" hidden="1" customHeight="1">
      <c r="B3" s="8" t="s">
        <v>2</v>
      </c>
      <c r="C3" s="8">
        <v>4</v>
      </c>
      <c r="D3" s="8"/>
      <c r="E3" s="8"/>
      <c r="F3" s="8"/>
      <c r="G3" s="8"/>
      <c r="H3" s="8"/>
    </row>
    <row r="4" spans="2:9" ht="38.4" customHeight="1">
      <c r="B4" s="9" t="s">
        <v>29</v>
      </c>
      <c r="C4" s="10" t="str">
        <f>VLOOKUP(C3,دیتا!A:M,2,0)</f>
        <v>مسعود صیدی</v>
      </c>
      <c r="D4" s="28" t="s">
        <v>27</v>
      </c>
      <c r="E4" s="11" t="str">
        <f>VLOOKUP(C3,دیتا!A:N,6,0)</f>
        <v>سامانه تماس زرتشت</v>
      </c>
      <c r="F4" s="8"/>
      <c r="G4" s="23" t="s">
        <v>28</v>
      </c>
      <c r="H4" s="12" t="str">
        <f>VLOOKUP(C3,دیتا!A:N,11,0)</f>
        <v>سامانه تماس زرتشت، سامانه استخدام کانون(رزومه ساز و پرونده الکنرونیکی، روند مصاحبه تا استخدام)،، سامانه ثبت مدارس ، سامانه اتوماسیون کتاب</v>
      </c>
    </row>
    <row r="5" spans="2:9" ht="66.599999999999994" customHeight="1">
      <c r="B5" s="9" t="s">
        <v>1</v>
      </c>
      <c r="C5" s="13" t="str">
        <f>VLOOKUP(C3,دیتا!A:M,3,0)</f>
        <v>مهندسی هوافضا امیرکبیر</v>
      </c>
      <c r="D5" s="14"/>
      <c r="E5" s="26" t="str">
        <f>VLOOKUP(C3,دیتا!A:N,7,0)</f>
        <v>سامانه استخدام کانون(رزومه ساز و پرونده الکنرونیکی، روند مصاحبه تا استخدام)</v>
      </c>
      <c r="F5" s="8"/>
      <c r="G5" s="23"/>
      <c r="H5" s="3" t="str">
        <f>VLOOKUP(C3,دیتا!A:N,12,0)</f>
        <v>سامانه اتوماسیون کتاب</v>
      </c>
    </row>
    <row r="6" spans="2:9" ht="56.4" customHeight="1">
      <c r="B6" s="9" t="s">
        <v>30</v>
      </c>
      <c r="C6" s="15" t="str">
        <f>VLOOKUP(C3,دیتا!A:M,4,0)</f>
        <v>پنج سال</v>
      </c>
      <c r="D6" s="14"/>
      <c r="E6" s="6" t="str">
        <f>VLOOKUP(C3,دیتا!A:N,8,0)</f>
        <v>سامانه ثبت مدارس</v>
      </c>
      <c r="F6" s="8"/>
      <c r="G6" s="23"/>
      <c r="H6" s="3"/>
    </row>
    <row r="7" spans="2:9" ht="46.2" customHeight="1">
      <c r="B7" s="9" t="s">
        <v>32</v>
      </c>
      <c r="C7" s="7" t="e">
        <f>VLOOKUP(C3,دیتا!A:N,31,0)</f>
        <v>#REF!</v>
      </c>
      <c r="D7" s="16"/>
      <c r="E7" s="6" t="str">
        <f>VLOOKUP(C3,دیتا!A:N,9,0)</f>
        <v>سامانه اتوماسیون کتاب</v>
      </c>
      <c r="F7" s="8"/>
      <c r="G7" s="23"/>
      <c r="H7" s="8"/>
    </row>
    <row r="8" spans="2:9" ht="25.2" customHeight="1">
      <c r="B8" s="9" t="s">
        <v>31</v>
      </c>
      <c r="C8" s="7" t="str">
        <f>VLOOKUP(C3,دیتا!A:M,5,0)</f>
        <v>php، Laravel، SQL، Html، Css، Js، jquery، Angular.js، Matlab، Fortran</v>
      </c>
      <c r="D8" s="16"/>
      <c r="E8" s="8"/>
      <c r="F8" s="8"/>
      <c r="G8" s="23"/>
      <c r="H8" s="8"/>
    </row>
    <row r="9" spans="2:9" ht="15" customHeight="1">
      <c r="B9" s="8"/>
      <c r="C9" s="8"/>
      <c r="D9" s="8"/>
      <c r="E9" s="8"/>
      <c r="F9" s="8"/>
      <c r="G9" s="8"/>
      <c r="H9" s="8"/>
    </row>
    <row r="10" spans="2:9" ht="24.6" customHeight="1">
      <c r="B10" s="8"/>
      <c r="C10" s="8"/>
      <c r="D10" s="8"/>
      <c r="E10" s="8"/>
      <c r="F10" s="8"/>
      <c r="G10" s="8"/>
      <c r="H10" s="8"/>
    </row>
    <row r="11" spans="2:9" ht="24.45" customHeight="1">
      <c r="B11" s="8"/>
      <c r="C11" s="8"/>
      <c r="D11" s="8"/>
      <c r="E11" s="8"/>
      <c r="F11" s="8"/>
      <c r="G11" s="8"/>
      <c r="H11" s="8"/>
    </row>
    <row r="12" spans="2:9" ht="97.5" customHeight="1" thickBot="1">
      <c r="B12" s="24" t="s">
        <v>40</v>
      </c>
      <c r="C12" s="24"/>
      <c r="D12" s="24"/>
      <c r="E12" s="24"/>
      <c r="F12" s="24"/>
      <c r="G12" s="24"/>
      <c r="H12" s="24"/>
      <c r="I12" s="24"/>
    </row>
    <row r="13" spans="2:9" ht="54" customHeight="1">
      <c r="B13" s="20" t="s">
        <v>45</v>
      </c>
    </row>
    <row r="14" spans="2:9" ht="54" customHeight="1">
      <c r="B14" s="18" t="s">
        <v>46</v>
      </c>
    </row>
    <row r="15" spans="2:9" ht="54" customHeight="1">
      <c r="B15" s="18" t="s">
        <v>47</v>
      </c>
    </row>
    <row r="16" spans="2:9" ht="54" customHeight="1">
      <c r="B16" s="18" t="s">
        <v>48</v>
      </c>
    </row>
    <row r="17" spans="2:2" ht="58.2" customHeight="1">
      <c r="B17" s="18" t="s">
        <v>49</v>
      </c>
    </row>
    <row r="18" spans="2:2" ht="83.4" customHeight="1">
      <c r="B18" s="18" t="s">
        <v>54</v>
      </c>
    </row>
    <row r="19" spans="2:2" ht="63.6" customHeight="1">
      <c r="B19" s="18" t="s">
        <v>55</v>
      </c>
    </row>
    <row r="20" spans="2:2" ht="61.8" customHeight="1">
      <c r="B20" s="18" t="s">
        <v>56</v>
      </c>
    </row>
    <row r="21" spans="2:2" ht="54" customHeight="1">
      <c r="B21" s="18" t="s">
        <v>57</v>
      </c>
    </row>
    <row r="22" spans="2:2" s="21" customFormat="1" ht="39" customHeight="1">
      <c r="B22" s="22"/>
    </row>
    <row r="23" spans="2:2" ht="54" customHeight="1">
      <c r="B23" s="20" t="s">
        <v>36</v>
      </c>
    </row>
    <row r="24" spans="2:2" ht="30" customHeight="1">
      <c r="B24" s="18"/>
    </row>
    <row r="25" spans="2:2" ht="46.2" customHeight="1">
      <c r="B25" s="18" t="s">
        <v>58</v>
      </c>
    </row>
    <row r="26" spans="2:2" ht="42" customHeight="1">
      <c r="B26" s="18" t="s">
        <v>59</v>
      </c>
    </row>
    <row r="27" spans="2:2" ht="30" customHeight="1">
      <c r="B27" s="18" t="s">
        <v>60</v>
      </c>
    </row>
  </sheetData>
  <mergeCells count="2">
    <mergeCell ref="G4:G8"/>
    <mergeCell ref="B12:I12"/>
  </mergeCells>
  <dataValidations count="13">
    <dataValidation allowBlank="1" showInputMessage="1" showErrorMessage="1" prompt="Period is automatically updated in cell at right based on entries in Expenses table, below" sqref="D6:D8"/>
    <dataValidation allowBlank="1" showInputMessage="1" showErrorMessage="1" prompt="Period is automatically updated based on entries in Expense table, below" sqref="E6:E7 H6"/>
    <dataValidation allowBlank="1" showInputMessage="1" showErrorMessage="1" prompt="Use this Mileage Log and Expense Report to calculate total reimbursement. Enter details in cells B3 to E6._x000a_" sqref="A1"/>
    <dataValidation allowBlank="1" showErrorMessage="1" prompt="Title of this worksheet is in this cell. Enter details in cells B3 to E6" sqref="B1"/>
    <dataValidation allowBlank="1" showInputMessage="1" showErrorMessage="1" prompt="Enter Employee Name in cell at right" sqref="B4"/>
    <dataValidation allowBlank="1" showInputMessage="1" showErrorMessage="1" prompt="Enter Employee Name in this cell" sqref="C4"/>
    <dataValidation allowBlank="1" showInputMessage="1" showErrorMessage="1" prompt="Enter Employee ID in cell at right" sqref="B5"/>
    <dataValidation allowBlank="1" showInputMessage="1" showErrorMessage="1" prompt="Enter Vehicle Description in cell at right" sqref="D4 G4 B6:B8"/>
    <dataValidation allowBlank="1" showInputMessage="1" showErrorMessage="1" prompt="Enter Vehicle Description in this cell" sqref="E4 C6:C8"/>
    <dataValidation allowBlank="1" showInputMessage="1" showErrorMessage="1" prompt="Enter Authorized by person’s name in this cell" sqref="C5"/>
    <dataValidation allowBlank="1" showInputMessage="1" showErrorMessage="1" prompt="Enter Rate Per Mile in this cell" sqref="E5"/>
    <dataValidation allowBlank="1" showInputMessage="1" showErrorMessage="1" prompt="Enter Rate Per Mile in cell at right" sqref="D5"/>
    <dataValidation allowBlank="1" showErrorMessage="1" sqref="A2:A3"/>
  </dataValidations>
  <printOptions horizontalCentered="1"/>
  <pageMargins left="0.25" right="0.25" top="0" bottom="0" header="0.3" footer="0.3"/>
  <pageSetup scale="39" fitToHeight="0" orientation="portrait" r:id="rId1"/>
  <headerFooter differentFirst="1"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"/>
  <sheetViews>
    <sheetView rightToLeft="1" topLeftCell="E1" workbookViewId="0">
      <selection activeCell="N5" sqref="N5"/>
    </sheetView>
  </sheetViews>
  <sheetFormatPr defaultColWidth="10.09765625" defaultRowHeight="13.8"/>
  <cols>
    <col min="1" max="1" width="6.5" style="4" customWidth="1"/>
    <col min="2" max="4" width="10.09765625" style="4"/>
    <col min="5" max="5" width="15.69921875" style="4" customWidth="1"/>
    <col min="6" max="6" width="28.69921875" style="4" customWidth="1"/>
    <col min="7" max="7" width="29.59765625" style="4" customWidth="1"/>
    <col min="8" max="8" width="16.69921875" style="4" customWidth="1"/>
    <col min="9" max="10" width="21.8984375" style="4" customWidth="1"/>
    <col min="11" max="11" width="14.59765625" style="4" customWidth="1"/>
    <col min="12" max="16384" width="10.09765625" style="4"/>
  </cols>
  <sheetData>
    <row r="2" spans="1:14" ht="63" customHeight="1">
      <c r="A2" s="4" t="s">
        <v>2</v>
      </c>
      <c r="B2" s="4" t="s">
        <v>0</v>
      </c>
      <c r="C2" s="4" t="s">
        <v>3</v>
      </c>
      <c r="D2" s="4" t="s">
        <v>8</v>
      </c>
      <c r="E2" s="5" t="s">
        <v>9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38</v>
      </c>
      <c r="K2" s="4" t="s">
        <v>13</v>
      </c>
      <c r="L2" s="4" t="s">
        <v>14</v>
      </c>
      <c r="M2" s="4" t="s">
        <v>15</v>
      </c>
      <c r="N2" s="4" t="s">
        <v>33</v>
      </c>
    </row>
    <row r="3" spans="1:14" ht="65.25" customHeight="1">
      <c r="A3" s="4">
        <v>2</v>
      </c>
      <c r="B3" s="4" t="s">
        <v>16</v>
      </c>
      <c r="C3" s="4" t="s">
        <v>17</v>
      </c>
      <c r="D3" s="4" t="s">
        <v>18</v>
      </c>
      <c r="E3" s="4" t="s">
        <v>19</v>
      </c>
      <c r="F3" s="4" t="s">
        <v>12</v>
      </c>
      <c r="G3" s="4" t="s">
        <v>26</v>
      </c>
      <c r="H3" s="4" t="s">
        <v>37</v>
      </c>
      <c r="I3" s="4" t="s">
        <v>10</v>
      </c>
      <c r="K3" s="4" t="str">
        <f>F3&amp;"، "&amp;G3&amp;"،، "&amp;H3&amp;" "&amp;J3&amp;"، "&amp;I3</f>
        <v>سامانه ثبت مدارس، سامانه استخدام کانون(رزومه ساز و پرونده الکنرونیکی، روند مصاحبه تا استخدام)،، سامانه اتوماسیون کتاب ، سامانه تماس زرتشت</v>
      </c>
      <c r="L3" s="4" t="s">
        <v>12</v>
      </c>
      <c r="M3" s="4" t="s">
        <v>12</v>
      </c>
      <c r="N3" s="4" t="s">
        <v>34</v>
      </c>
    </row>
    <row r="4" spans="1:14" ht="63" customHeight="1">
      <c r="A4" s="4">
        <v>3</v>
      </c>
      <c r="B4" s="4" t="s">
        <v>20</v>
      </c>
      <c r="C4" s="4" t="s">
        <v>39</v>
      </c>
      <c r="D4" s="4" t="s">
        <v>22</v>
      </c>
      <c r="E4" s="4" t="s">
        <v>23</v>
      </c>
      <c r="F4" s="4" t="s">
        <v>10</v>
      </c>
      <c r="G4" s="4" t="s">
        <v>11</v>
      </c>
      <c r="H4" s="4" t="s">
        <v>26</v>
      </c>
      <c r="I4" s="4" t="s">
        <v>12</v>
      </c>
      <c r="K4" s="4" t="str">
        <f t="shared" ref="K4:K5" si="0">F4&amp;"، "&amp;G4&amp;"،، "&amp;H4&amp;" "&amp;J4&amp;"، "&amp;I4</f>
        <v>سامانه تماس زرتشت، سامانه بازرسی حوزه های آزمون تهران،، سامانه استخدام کانون(رزومه ساز و پرونده الکنرونیکی، روند مصاحبه تا استخدام) ، سامانه ثبت مدارس</v>
      </c>
      <c r="L4" s="4" t="s">
        <v>12</v>
      </c>
      <c r="M4" s="4" t="s">
        <v>10</v>
      </c>
      <c r="N4" s="4" t="s">
        <v>34</v>
      </c>
    </row>
    <row r="5" spans="1:14" ht="63" customHeight="1">
      <c r="A5" s="4">
        <v>4</v>
      </c>
      <c r="B5" s="4" t="s">
        <v>24</v>
      </c>
      <c r="C5" s="4" t="s">
        <v>21</v>
      </c>
      <c r="D5" s="4" t="s">
        <v>22</v>
      </c>
      <c r="E5" s="4" t="s">
        <v>25</v>
      </c>
      <c r="F5" s="4" t="s">
        <v>10</v>
      </c>
      <c r="G5" s="4" t="s">
        <v>26</v>
      </c>
      <c r="H5" s="4" t="s">
        <v>12</v>
      </c>
      <c r="I5" s="4" t="s">
        <v>37</v>
      </c>
      <c r="K5" s="4" t="str">
        <f t="shared" si="0"/>
        <v>سامانه تماس زرتشت، سامانه استخدام کانون(رزومه ساز و پرونده الکنرونیکی، روند مصاحبه تا استخدام)،، سامانه ثبت مدارس ، سامانه اتوماسیون کتاب</v>
      </c>
      <c r="L5" s="4" t="s">
        <v>37</v>
      </c>
      <c r="N5" s="4" t="s">
        <v>34</v>
      </c>
    </row>
  </sheetData>
  <autoFilter ref="A2:N2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C528DF-1749-48A0-BEE2-608548CB86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8CF79D-171D-4829-843C-FE418F730A27}">
  <ds:schemaRefs>
    <ds:schemaRef ds:uri="http://purl.org/dc/dcmitype/"/>
    <ds:schemaRef ds:uri="http://schemas.microsoft.com/office/2006/documentManagement/types"/>
    <ds:schemaRef ds:uri="http://purl.org/dc/elements/1.1/"/>
    <ds:schemaRef ds:uri="16c05727-aa75-4e4a-9b5f-8a80a1165891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DFB6EEDF-BA86-4512-B85B-E67039E40B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محمد مهدوی</vt:lpstr>
      <vt:lpstr>مسعود صیدی</vt:lpstr>
      <vt:lpstr>دیتا</vt:lpstr>
      <vt:lpstr>'مسعود صیدی'!Print_Titles</vt:lpstr>
      <vt:lpstr>'محمد مهدوی'!RowTitleRegion1..C6</vt:lpstr>
      <vt:lpstr>'مسعود صیدی'!RowTitleRegion1..C6</vt:lpstr>
      <vt:lpstr>'محمد مهدوی'!RowTitleRegion2..E6</vt:lpstr>
      <vt:lpstr>'مسعود صیدی'!RowTitleRegion2..E6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2019-06-20T06:23:19Z</dcterms:created>
  <dcterms:modified xsi:type="dcterms:W3CDTF">2022-04-17T06:52:01Z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