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audio</t>
        </is>
      </c>
      <c r="B1" s="1" t="inlineStr">
        <is>
          <t>player</t>
        </is>
      </c>
      <c r="C1" s="1" t="inlineStr">
        <is>
          <t>text</t>
        </is>
      </c>
    </row>
    <row r="2">
      <c r="A2" t="inlineStr">
        <is>
          <t>1739962614_1_SPK_0_20250215_v2.1739624456.2279776.wav</t>
        </is>
      </c>
      <c r="B2">
        <f>HYPERLINK("1739962614_1_SPK_0_20250215_v2.1739624456.2279776.wav", "Play Audio")</f>
        <v/>
      </c>
      <c r="C2" t="inlineStr"/>
    </row>
    <row r="3">
      <c r="A3" t="inlineStr">
        <is>
          <t>1739962281_3_SPK_0_20250216_v2.1739683975.2295726.wav</t>
        </is>
      </c>
      <c r="B3">
        <f>HYPERLINK("1739962281_3_SPK_0_20250216_v2.1739683975.2295726.wav", "Play Audio")</f>
        <v/>
      </c>
      <c r="C3" t="inlineStr"/>
    </row>
    <row r="4">
      <c r="A4" t="inlineStr">
        <is>
          <t>1739962861_38_SPK_1_20250216_v2.1739695895.2308017.wav</t>
        </is>
      </c>
      <c r="B4">
        <f>HYPERLINK("1739962861_38_SPK_1_20250216_v2.1739695895.2308017.wav", "Play Audio")</f>
        <v/>
      </c>
      <c r="C4" t="inlineStr"/>
    </row>
    <row r="5">
      <c r="A5" t="inlineStr">
        <is>
          <t>1739962861_19_SPK_1_20250216_v2.1739695895.2308017.wav</t>
        </is>
      </c>
      <c r="B5">
        <f>HYPERLINK("1739962861_19_SPK_1_20250216_v2.1739695895.2308017.wav", "Play Audio")</f>
        <v/>
      </c>
      <c r="C5" t="inlineStr"/>
    </row>
    <row r="6">
      <c r="A6" t="inlineStr">
        <is>
          <t>1739962517_11_SPK_1_20250217_v2.1739793977.2374162.wav</t>
        </is>
      </c>
      <c r="B6">
        <f>HYPERLINK("1739962517_11_SPK_1_20250217_v2.1739793977.2374162.wav", "Play Audio")</f>
        <v/>
      </c>
      <c r="C6" t="inlineStr"/>
    </row>
    <row r="7">
      <c r="A7" t="inlineStr">
        <is>
          <t>1739962447_3_SPK_1_20250216_v2.1739686917.2297991.wav</t>
        </is>
      </c>
      <c r="B7">
        <f>HYPERLINK("1739962447_3_SPK_1_20250216_v2.1739686917.2297991.wav", "Play Audio")</f>
        <v/>
      </c>
      <c r="C7" t="inlineStr"/>
    </row>
    <row r="8">
      <c r="A8" t="inlineStr">
        <is>
          <t>1739962549_5_SPK_0_20250213_v2.1739451059.2219119.wav</t>
        </is>
      </c>
      <c r="B8">
        <f>HYPERLINK("1739962549_5_SPK_0_20250213_v2.1739451059.2219119.wav", "Play Audio")</f>
        <v/>
      </c>
      <c r="C8" t="inlineStr"/>
    </row>
    <row r="9">
      <c r="A9" t="inlineStr">
        <is>
          <t>1739962868_2_SPK_0_20250215_v2.1739614231.2265805.wav</t>
        </is>
      </c>
      <c r="B9">
        <f>HYPERLINK("1739962868_2_SPK_0_20250215_v2.1739614231.2265805.wav", "Play Audio")</f>
        <v/>
      </c>
      <c r="C9" t="inlineStr"/>
    </row>
    <row r="10">
      <c r="A10" t="inlineStr">
        <is>
          <t>1739962986_0_SPK_1_20250217_v2.1739811359.2393115.wav</t>
        </is>
      </c>
      <c r="B10">
        <f>HYPERLINK("1739962986_0_SPK_1_20250217_v2.1739811359.2393115.wav", "Play Audio")</f>
        <v/>
      </c>
      <c r="C10" t="inlineStr"/>
    </row>
    <row r="11">
      <c r="A11" t="inlineStr">
        <is>
          <t>1739962961_3_SPK_0_20250217_v2.1739810168.2391982.wav</t>
        </is>
      </c>
      <c r="B11">
        <f>HYPERLINK("1739962961_3_SPK_0_20250217_v2.1739810168.2391982.wav", "Play Audio")</f>
        <v/>
      </c>
      <c r="C11" t="inlineStr"/>
    </row>
    <row r="12">
      <c r="A12" t="inlineStr">
        <is>
          <t>1739962997_7_SPK_0_20250216_v2.1739697766.2309766.wav</t>
        </is>
      </c>
      <c r="B12">
        <f>HYPERLINK("1739962997_7_SPK_0_20250216_v2.1739697766.2309766.wav", "Play Audio")</f>
        <v/>
      </c>
      <c r="C12" t="inlineStr"/>
    </row>
    <row r="13">
      <c r="A13" t="inlineStr">
        <is>
          <t>1739962211_2_SPK_1_20250216_v2.1739685520.2296728.wav</t>
        </is>
      </c>
      <c r="B13">
        <f>HYPERLINK("1739962211_2_SPK_1_20250216_v2.1739685520.2296728.wav", "Play Audio")</f>
        <v/>
      </c>
      <c r="C13" t="inlineStr"/>
    </row>
    <row r="14">
      <c r="A14" t="inlineStr">
        <is>
          <t>1739962488_1_SPK_1_20250215_v2.1739630112.2282679.wav</t>
        </is>
      </c>
      <c r="B14">
        <f>HYPERLINK("1739962488_1_SPK_1_20250215_v2.1739630112.2282679.wav", "Play Audio")</f>
        <v/>
      </c>
      <c r="C14" t="inlineStr"/>
    </row>
    <row r="15">
      <c r="A15" t="inlineStr">
        <is>
          <t>1739962419_0_SPK_0_20250215_v2.1739617417.2275380.wav</t>
        </is>
      </c>
      <c r="B15">
        <f>HYPERLINK("1739962419_0_SPK_0_20250215_v2.1739617417.2275380.wav", "Play Audio")</f>
        <v/>
      </c>
      <c r="C15" t="inlineStr"/>
    </row>
    <row r="16">
      <c r="A16" t="inlineStr">
        <is>
          <t>1739962409_5_SPK_0_20250218_v2.1739864349.2431631.wav</t>
        </is>
      </c>
      <c r="B16">
        <f>HYPERLINK("1739962409_5_SPK_0_20250218_v2.1739864349.2431631.wav", "Play Audio")</f>
        <v/>
      </c>
      <c r="C16" t="inlineStr"/>
    </row>
    <row r="17">
      <c r="A17" t="inlineStr">
        <is>
          <t>1739962654_15_SPK_0_20250215_v2.1739599940.2256629.wav</t>
        </is>
      </c>
      <c r="B17">
        <f>HYPERLINK("1739962654_15_SPK_0_20250215_v2.1739599940.2256629.wav", "Play Audio")</f>
        <v/>
      </c>
      <c r="C17" t="inlineStr"/>
    </row>
    <row r="18">
      <c r="A18" t="inlineStr">
        <is>
          <t>1739962916_1_SPK_0_20250216_v2.1739691549.2303016.wav</t>
        </is>
      </c>
      <c r="B18">
        <f>HYPERLINK("1739962916_1_SPK_0_20250216_v2.1739691549.2303016.wav", "Play Audio")</f>
        <v/>
      </c>
      <c r="C18" t="inlineStr"/>
    </row>
    <row r="19">
      <c r="A19" t="inlineStr">
        <is>
          <t>1739962405_5_SPK_1_20250215_v2.1739608747.2261893.wav</t>
        </is>
      </c>
      <c r="B19">
        <f>HYPERLINK("1739962405_5_SPK_1_20250215_v2.1739608747.2261893.wav", "Play Audio")</f>
        <v/>
      </c>
      <c r="C19" t="inlineStr"/>
    </row>
    <row r="20">
      <c r="A20" t="inlineStr">
        <is>
          <t>1739962599_1_SPK_0_20250213_v2.1739451282.2219328.wav</t>
        </is>
      </c>
      <c r="B20">
        <f>HYPERLINK("1739962599_1_SPK_0_20250213_v2.1739451282.2219328.wav", "Play Audio")</f>
        <v/>
      </c>
      <c r="C20" t="inlineStr"/>
    </row>
    <row r="21">
      <c r="A21" t="inlineStr">
        <is>
          <t>1739962709_12_SPK_0_20250217_v2.1739780534.2356086.wav</t>
        </is>
      </c>
      <c r="B21">
        <f>HYPERLINK("1739962709_12_SPK_0_20250217_v2.1739780534.2356086.wav", "Play Audio")</f>
        <v/>
      </c>
      <c r="C21" t="inlineStr"/>
    </row>
    <row r="22">
      <c r="A22" t="inlineStr">
        <is>
          <t>1739962532_5_SPK_1_20250217_v2.1739782872.2359341.wav</t>
        </is>
      </c>
      <c r="B22">
        <f>HYPERLINK("1739962532_5_SPK_1_20250217_v2.1739782872.2359341.wav", "Play Audio")</f>
        <v/>
      </c>
      <c r="C22" t="inlineStr"/>
    </row>
    <row r="23">
      <c r="A23" t="inlineStr">
        <is>
          <t>1739962281_2_SPK_1_20250216_v2.1739683975.2295726.wav</t>
        </is>
      </c>
      <c r="B23">
        <f>HYPERLINK("1739962281_2_SPK_1_20250216_v2.1739683975.2295726.wav", "Play Audio")</f>
        <v/>
      </c>
      <c r="C23" t="inlineStr"/>
    </row>
    <row r="24">
      <c r="A24" t="inlineStr">
        <is>
          <t>1739961678_11_SPK_1_20250213_v2.1739437852.2203015.wav</t>
        </is>
      </c>
      <c r="B24">
        <f>HYPERLINK("1739961678_11_SPK_1_20250213_v2.1739437852.2203015.wav", "Play Audio")</f>
        <v/>
      </c>
      <c r="C24" t="inlineStr"/>
    </row>
    <row r="25">
      <c r="A25" t="inlineStr">
        <is>
          <t>1739962541_3_SPK_1_20250213_v2.1739448341.2216279.wav</t>
        </is>
      </c>
      <c r="B25">
        <f>HYPERLINK("1739962541_3_SPK_1_20250213_v2.1739448341.2216279.wav", "Play Audio")</f>
        <v/>
      </c>
      <c r="C25" t="inlineStr"/>
    </row>
    <row r="26">
      <c r="A26" t="inlineStr">
        <is>
          <t>1739962281_9_SPK_0_20250216_v2.1739683975.2295726.wav</t>
        </is>
      </c>
      <c r="B26">
        <f>HYPERLINK("1739962281_9_SPK_0_20250216_v2.1739683975.2295726.wav", "Play Audio")</f>
        <v/>
      </c>
      <c r="C26" t="inlineStr"/>
    </row>
    <row r="27">
      <c r="A27" t="inlineStr">
        <is>
          <t>1739962161_12_SPK_0_20250215_v2.1739603840.2258967.wav</t>
        </is>
      </c>
      <c r="B27">
        <f>HYPERLINK("1739962161_12_SPK_0_20250215_v2.1739603840.2258967.wav", "Play Audio")</f>
        <v/>
      </c>
      <c r="C27" t="inlineStr"/>
    </row>
    <row r="28">
      <c r="A28" t="inlineStr">
        <is>
          <t>1739962846_0_SPK_0_20250215_v2.1739632370.2283812.wav</t>
        </is>
      </c>
      <c r="B28">
        <f>HYPERLINK("1739962846_0_SPK_0_20250215_v2.1739632370.2283812.wav", "Play Audio")</f>
        <v/>
      </c>
      <c r="C28" t="inlineStr"/>
    </row>
    <row r="29">
      <c r="A29" t="inlineStr">
        <is>
          <t>1739961628_0_SPK_0_20250213_v2.1739437852.2203015.wav</t>
        </is>
      </c>
      <c r="B29">
        <f>HYPERLINK("1739961628_0_SPK_0_20250213_v2.1739437852.2203015.wav", "Play Audio")</f>
        <v/>
      </c>
      <c r="C29" t="inlineStr"/>
    </row>
    <row r="30">
      <c r="A30" t="inlineStr">
        <is>
          <t>1739962981_10_SPK_0_20250215_v2.1739611404.2264001.wav</t>
        </is>
      </c>
      <c r="B30">
        <f>HYPERLINK("1739962981_10_SPK_0_20250215_v2.1739611404.2264001.wav", "Play Audio")</f>
        <v/>
      </c>
      <c r="C30" t="inlineStr"/>
    </row>
    <row r="31">
      <c r="A31" t="inlineStr">
        <is>
          <t>1739962228_3_SPK_0_20250213_v2.1739444223.2211831.wav</t>
        </is>
      </c>
      <c r="B31">
        <f>HYPERLINK("1739962228_3_SPK_0_20250213_v2.1739444223.2211831.wav", "Play Audio")</f>
        <v/>
      </c>
      <c r="C31" t="inlineStr"/>
    </row>
    <row r="32">
      <c r="A32" t="inlineStr">
        <is>
          <t>1739962243_2_SPK_0_20250217_v2.1739806377.2388198.wav</t>
        </is>
      </c>
      <c r="B32">
        <f>HYPERLINK("1739962243_2_SPK_0_20250217_v2.1739806377.2388198.wav", "Play Audio")</f>
        <v/>
      </c>
      <c r="C32" t="inlineStr"/>
    </row>
    <row r="33">
      <c r="A33" t="inlineStr">
        <is>
          <t>1739962682_6_SPK_0_20250216_v2.1739692655.2304622.wav</t>
        </is>
      </c>
      <c r="B33">
        <f>HYPERLINK("1739962682_6_SPK_0_20250216_v2.1739692655.2304622.wav", "Play Audio")</f>
        <v/>
      </c>
      <c r="C33" t="inlineStr"/>
    </row>
    <row r="34">
      <c r="A34" t="inlineStr">
        <is>
          <t>1739962997_22_SPK_0_20250216_v2.1739697766.2309766.wav</t>
        </is>
      </c>
      <c r="B34">
        <f>HYPERLINK("1739962997_22_SPK_0_20250216_v2.1739697766.2309766.wav", "Play Audio")</f>
        <v/>
      </c>
      <c r="C34" t="inlineStr"/>
    </row>
    <row r="35">
      <c r="A35" t="inlineStr">
        <is>
          <t>1739962409_4_SPK_0_20250218_v2.1739864349.2431631.wav</t>
        </is>
      </c>
      <c r="B35">
        <f>HYPERLINK("1739962409_4_SPK_0_20250218_v2.1739864349.2431631.wav", "Play Audio")</f>
        <v/>
      </c>
      <c r="C35" t="inlineStr"/>
    </row>
    <row r="36">
      <c r="A36" t="inlineStr">
        <is>
          <t>1739962517_12_SPK_0_20250217_v2.1739793977.2374162.wav</t>
        </is>
      </c>
      <c r="B36">
        <f>HYPERLINK("1739962517_12_SPK_0_20250217_v2.1739793977.2374162.wav", "Play Audio")</f>
        <v/>
      </c>
      <c r="C36" t="inlineStr"/>
    </row>
    <row r="37">
      <c r="A37" t="inlineStr">
        <is>
          <t>1739962354_4_SPK_1_20250216_v2.1739698639.2310716.wav</t>
        </is>
      </c>
      <c r="B37">
        <f>HYPERLINK("1739962354_4_SPK_1_20250216_v2.1739698639.2310716.wav", "Play Audio")</f>
        <v/>
      </c>
      <c r="C37" t="inlineStr"/>
    </row>
    <row r="38">
      <c r="A38" t="inlineStr">
        <is>
          <t>1739962733_5_SPK_0_20250215_v2.1739626568.2281038.wav</t>
        </is>
      </c>
      <c r="B38">
        <f>HYPERLINK("1739962733_5_SPK_0_20250215_v2.1739626568.2281038.wav", "Play Audio")</f>
        <v/>
      </c>
      <c r="C38" t="inlineStr"/>
    </row>
    <row r="39">
      <c r="A39" t="inlineStr">
        <is>
          <t>1739961698_1_SPK_1_20250213_v2.1739437852.2203015.wav</t>
        </is>
      </c>
      <c r="B39">
        <f>HYPERLINK("1739961698_1_SPK_1_20250213_v2.1739437852.2203015.wav", "Play Audio")</f>
        <v/>
      </c>
      <c r="C39" t="inlineStr"/>
    </row>
    <row r="40">
      <c r="A40" t="inlineStr">
        <is>
          <t>1739962524_7_SPK_0_20250216_v2.1739692453.2304390.wav</t>
        </is>
      </c>
      <c r="B40">
        <f>HYPERLINK("1739962524_7_SPK_0_20250216_v2.1739692453.2304390.wav", "Play Audio")</f>
        <v/>
      </c>
      <c r="C40" t="inlineStr"/>
    </row>
    <row r="41">
      <c r="A41" t="inlineStr">
        <is>
          <t>1739962606_5_SPK_0_20250215_v2.1739630799.2283007.wav</t>
        </is>
      </c>
      <c r="B41">
        <f>HYPERLINK("1739962606_5_SPK_0_20250215_v2.1739630799.2283007.wav", "Play Audio")</f>
        <v/>
      </c>
      <c r="C41" t="inlineStr"/>
    </row>
    <row r="42">
      <c r="A42" t="inlineStr">
        <is>
          <t>1739962360_8_SPK_0_20250216_v2.1739716378.2337553.wav</t>
        </is>
      </c>
      <c r="B42">
        <f>HYPERLINK("1739962360_8_SPK_0_20250216_v2.1739716378.2337553.wav", "Play Audio")</f>
        <v/>
      </c>
      <c r="C42" t="inlineStr"/>
    </row>
    <row r="43">
      <c r="A43" t="inlineStr">
        <is>
          <t>1739963011_9_SPK_0_20250213_v2.1739440064.2207039.wav</t>
        </is>
      </c>
      <c r="B43">
        <f>HYPERLINK("1739963011_9_SPK_0_20250213_v2.1739440064.2207039.wav", "Play Audio")</f>
        <v/>
      </c>
      <c r="C43" t="inlineStr"/>
    </row>
    <row r="44">
      <c r="A44" t="inlineStr">
        <is>
          <t>1739962797_3_SPK_0_20250215_v2.1739636853.2285938.wav</t>
        </is>
      </c>
      <c r="B44">
        <f>HYPERLINK("1739962797_3_SPK_0_20250215_v2.1739636853.2285938.wav", "Play Audio")</f>
        <v/>
      </c>
      <c r="C44" t="inlineStr"/>
    </row>
    <row r="45">
      <c r="A45" t="inlineStr">
        <is>
          <t>1739962388_5_SPK_1_20250213_v2.1739437852.2203015.wav</t>
        </is>
      </c>
      <c r="B45">
        <f>HYPERLINK("1739962388_5_SPK_1_20250213_v2.1739437852.2203015.wav", "Play Audio")</f>
        <v/>
      </c>
      <c r="C45" t="inlineStr"/>
    </row>
    <row r="46">
      <c r="A46" t="inlineStr">
        <is>
          <t>1739962682_9_SPK_0_20250216_v2.1739692655.2304622.wav</t>
        </is>
      </c>
      <c r="B46">
        <f>HYPERLINK("1739962682_9_SPK_0_20250216_v2.1739692655.2304622.wav", "Play Audio")</f>
        <v/>
      </c>
      <c r="C46" t="inlineStr"/>
    </row>
    <row r="47">
      <c r="A47" t="inlineStr">
        <is>
          <t>1739962416_1_SPK_1_20250216_v2.1739698726.2310851.wav</t>
        </is>
      </c>
      <c r="B47">
        <f>HYPERLINK("1739962416_1_SPK_1_20250216_v2.1739698726.2310851.wav", "Play Audio")</f>
        <v/>
      </c>
      <c r="C47" t="inlineStr"/>
    </row>
    <row r="48">
      <c r="A48" t="inlineStr">
        <is>
          <t>1739962259_1_SPK_0_20250216_v2.1739685748.2296920.wav</t>
        </is>
      </c>
      <c r="B48">
        <f>HYPERLINK("1739962259_1_SPK_0_20250216_v2.1739685748.2296920.wav", "Play Audio")</f>
        <v/>
      </c>
      <c r="C48" t="inlineStr"/>
    </row>
    <row r="49">
      <c r="A49" t="inlineStr">
        <is>
          <t>1739962266_16_SPK_0_20250215_v2.1739600840.2256930.wav</t>
        </is>
      </c>
      <c r="B49">
        <f>HYPERLINK("1739962266_16_SPK_0_20250215_v2.1739600840.2256930.wav", "Play Audio")</f>
        <v/>
      </c>
      <c r="C49" t="inlineStr"/>
    </row>
    <row r="50">
      <c r="A50" t="inlineStr">
        <is>
          <t>1739962559_1_SPK_0_20250216_v2.1739714522.2336106.wav</t>
        </is>
      </c>
      <c r="B50">
        <f>HYPERLINK("1739962559_1_SPK_0_20250216_v2.1739714522.2336106.wav", "Play Audio")</f>
        <v/>
      </c>
      <c r="C50" t="inlineStr"/>
    </row>
    <row r="51">
      <c r="A51" t="inlineStr">
        <is>
          <t>1739962622_2_SPK_0_20250216_v2.1739720481.2339514.wav</t>
        </is>
      </c>
      <c r="B51">
        <f>HYPERLINK("1739962622_2_SPK_0_20250216_v2.1739720481.2339514.wav", "Play Audio")</f>
        <v/>
      </c>
      <c r="C51" t="inlineStr"/>
    </row>
    <row r="52">
      <c r="A52" t="inlineStr">
        <is>
          <t>1739962305_4_SPK_1_20250216_v2.1739695176.2307286.wav</t>
        </is>
      </c>
      <c r="B52">
        <f>HYPERLINK("1739962305_4_SPK_1_20250216_v2.1739695176.2307286.wav", "Play Audio")</f>
        <v/>
      </c>
      <c r="C52" t="inlineStr"/>
    </row>
    <row r="53">
      <c r="A53" t="inlineStr">
        <is>
          <t>1739962974_10_SPK_1_20250215_v2.1739611272.2263888.wav</t>
        </is>
      </c>
      <c r="B53">
        <f>HYPERLINK("1739962974_10_SPK_1_20250215_v2.1739611272.2263888.wav", "Play Audio")</f>
        <v/>
      </c>
      <c r="C53" t="inlineStr"/>
    </row>
    <row r="54">
      <c r="A54" t="inlineStr">
        <is>
          <t>1739962503_0_SPK_1_20250215_v2.1739623381.2279172.wav</t>
        </is>
      </c>
      <c r="B54">
        <f>HYPERLINK("1739962503_0_SPK_1_20250215_v2.1739623381.2279172.wav", "Play Audio")</f>
        <v/>
      </c>
      <c r="C54" t="inlineStr"/>
    </row>
    <row r="55">
      <c r="A55" t="inlineStr">
        <is>
          <t>1739961645_11_SPK_0_20250213_v2.1739437852.2203015.wav</t>
        </is>
      </c>
      <c r="B55">
        <f>HYPERLINK("1739961645_11_SPK_0_20250213_v2.1739437852.2203015.wav", "Play Audio")</f>
        <v/>
      </c>
      <c r="C55" t="inlineStr"/>
    </row>
    <row r="56">
      <c r="A56" t="inlineStr">
        <is>
          <t>1739961687_4_SPK_0_20250213_v2.1739437852.2203015.wav</t>
        </is>
      </c>
      <c r="B56">
        <f>HYPERLINK("1739961687_4_SPK_0_20250213_v2.1739437852.2203015.wav", "Play Audio")</f>
        <v/>
      </c>
      <c r="C56" t="inlineStr"/>
    </row>
    <row r="57">
      <c r="A57" t="inlineStr">
        <is>
          <t>1739962432_13_SPK_1_20250215_v2.1739642412.2288835.wav</t>
        </is>
      </c>
      <c r="B57">
        <f>HYPERLINK("1739962432_13_SPK_1_20250215_v2.1739642412.2288835.wav", "Play Audio")</f>
        <v/>
      </c>
      <c r="C57" t="inlineStr"/>
    </row>
    <row r="58">
      <c r="A58" t="inlineStr">
        <is>
          <t>1739962597_15_SPK_0_20250215_v2.1739624662.2279909.wav</t>
        </is>
      </c>
      <c r="B58">
        <f>HYPERLINK("1739962597_15_SPK_0_20250215_v2.1739624662.2279909.wav", "Play Audio")</f>
        <v/>
      </c>
      <c r="C58" t="inlineStr"/>
    </row>
    <row r="59">
      <c r="A59" t="inlineStr">
        <is>
          <t>1739962211_5_SPK_0_20250216_v2.1739685520.2296728.wav</t>
        </is>
      </c>
      <c r="B59">
        <f>HYPERLINK("1739962211_5_SPK_0_20250216_v2.1739685520.2296728.wav", "Play Audio")</f>
        <v/>
      </c>
      <c r="C59" t="inlineStr"/>
    </row>
    <row r="60">
      <c r="A60" t="inlineStr">
        <is>
          <t>1739962997_1_SPK_0_20250216_v2.1739697766.2309766.wav</t>
        </is>
      </c>
      <c r="B60">
        <f>HYPERLINK("1739962997_1_SPK_0_20250216_v2.1739697766.2309766.wav", "Play Audio")</f>
        <v/>
      </c>
      <c r="C60" t="inlineStr"/>
    </row>
    <row r="61">
      <c r="A61" t="inlineStr">
        <is>
          <t>1739962997_10_SPK_0_20250216_v2.1739697766.2309766.wav</t>
        </is>
      </c>
      <c r="B61">
        <f>HYPERLINK("1739962997_10_SPK_0_20250216_v2.1739697766.2309766.wav", "Play Audio")</f>
        <v/>
      </c>
      <c r="C61" t="inlineStr"/>
    </row>
    <row r="62">
      <c r="A62" t="inlineStr">
        <is>
          <t>1739962426_4_SPK_0_20250213_v2.1739453516.2221986.wav</t>
        </is>
      </c>
      <c r="B62">
        <f>HYPERLINK("1739962426_4_SPK_0_20250213_v2.1739453516.2221986.wav", "Play Audio")</f>
        <v/>
      </c>
      <c r="C62" t="inlineStr"/>
    </row>
    <row r="63">
      <c r="A63" t="inlineStr">
        <is>
          <t>1739962966_0_SPK_1_20250215_v2.1739600150.2256688.wav</t>
        </is>
      </c>
      <c r="B63">
        <f>HYPERLINK("1739962966_0_SPK_1_20250215_v2.1739600150.2256688.wav", "Play Audio")</f>
        <v/>
      </c>
      <c r="C63" t="inlineStr"/>
    </row>
    <row r="64">
      <c r="A64" t="inlineStr">
        <is>
          <t>1739962585_6_SPK_1_20250215_v2.1739597847.2256179.wav</t>
        </is>
      </c>
      <c r="B64">
        <f>HYPERLINK("1739962585_6_SPK_1_20250215_v2.1739597847.2256179.wav", "Play Audio")</f>
        <v/>
      </c>
      <c r="C64" t="inlineStr"/>
    </row>
    <row r="65">
      <c r="A65" t="inlineStr">
        <is>
          <t>1739962726_0_SPK_0_20250216_v2.1739685577.2296775.wav</t>
        </is>
      </c>
      <c r="B65">
        <f>HYPERLINK("1739962726_0_SPK_0_20250216_v2.1739685577.2296775.wav", "Play Audio")</f>
        <v/>
      </c>
      <c r="C65" t="inlineStr"/>
    </row>
    <row r="66">
      <c r="A66" t="inlineStr">
        <is>
          <t>1739962503_1_SPK_0_20250215_v2.1739623381.2279172.wav</t>
        </is>
      </c>
      <c r="B66">
        <f>HYPERLINK("1739962503_1_SPK_0_20250215_v2.1739623381.2279172.wav", "Play Audio")</f>
        <v/>
      </c>
      <c r="C66" t="inlineStr"/>
    </row>
    <row r="67">
      <c r="A67" t="inlineStr">
        <is>
          <t>1739962812_2_SPK_0_20250216_v2.1739717654.2338337.wav</t>
        </is>
      </c>
      <c r="B67">
        <f>HYPERLINK("1739962812_2_SPK_0_20250216_v2.1739717654.2338337.wav", "Play Audio")</f>
        <v/>
      </c>
      <c r="C67" t="inlineStr"/>
    </row>
    <row r="68">
      <c r="A68" t="inlineStr">
        <is>
          <t>1739962955_1_SPK_1_20250213_v2.1739439090.2205291.wav</t>
        </is>
      </c>
      <c r="B68">
        <f>HYPERLINK("1739962955_1_SPK_1_20250213_v2.1739439090.2205291.wav", "Play Audio")</f>
        <v/>
      </c>
      <c r="C68" t="inlineStr"/>
    </row>
    <row r="69">
      <c r="A69" t="inlineStr">
        <is>
          <t>1739962360_7_SPK_1_20250216_v2.1739716378.2337553.wav</t>
        </is>
      </c>
      <c r="B69">
        <f>HYPERLINK("1739962360_7_SPK_1_20250216_v2.1739716378.2337553.wav", "Play Audio")</f>
        <v/>
      </c>
      <c r="C69" t="inlineStr"/>
    </row>
    <row r="70">
      <c r="A70" t="inlineStr">
        <is>
          <t>1739962753_20_SPK_0_20250217_v2.1739783930.2360950.wav</t>
        </is>
      </c>
      <c r="B70">
        <f>HYPERLINK("1739962753_20_SPK_0_20250217_v2.1739783930.2360950.wav", "Play Audio")</f>
        <v/>
      </c>
      <c r="C70" t="inlineStr"/>
    </row>
    <row r="71">
      <c r="A71" t="inlineStr">
        <is>
          <t>1739962426_0_SPK_1_20250213_v2.1739453516.2221986.wav</t>
        </is>
      </c>
      <c r="B71">
        <f>HYPERLINK("1739962426_0_SPK_1_20250213_v2.1739453516.2221986.wav", "Play Audio")</f>
        <v/>
      </c>
      <c r="C71" t="inlineStr"/>
    </row>
    <row r="72">
      <c r="A72" t="inlineStr">
        <is>
          <t>1739962643_0_SPK_0_20250215_v2.1739619674.2276612.wav</t>
        </is>
      </c>
      <c r="B72">
        <f>HYPERLINK("1739962643_0_SPK_0_20250215_v2.1739619674.2276612.wav", "Play Audio")</f>
        <v/>
      </c>
      <c r="C72" t="inlineStr"/>
    </row>
    <row r="73">
      <c r="A73" t="inlineStr">
        <is>
          <t>1739962376_26_SPK_1_20250215_v2.1739611648.2264164.wav</t>
        </is>
      </c>
      <c r="B73">
        <f>HYPERLINK("1739962376_26_SPK_1_20250215_v2.1739611648.2264164.wav", "Play Audio")</f>
        <v/>
      </c>
      <c r="C73" t="inlineStr"/>
    </row>
    <row r="74">
      <c r="A74" t="inlineStr">
        <is>
          <t>1739962293_14_SPK_0_20250218_v2.1739858897.2424782.wav</t>
        </is>
      </c>
      <c r="B74">
        <f>HYPERLINK("1739962293_14_SPK_0_20250218_v2.1739858897.2424782.wav", "Play Audio")</f>
        <v/>
      </c>
      <c r="C74" t="inlineStr"/>
    </row>
    <row r="75">
      <c r="A75" t="inlineStr">
        <is>
          <t>1739962197_4_SPK_0_20250215_v2.1739615161.2265876.wav</t>
        </is>
      </c>
      <c r="B75">
        <f>HYPERLINK("1739962197_4_SPK_0_20250215_v2.1739615161.2265876.wav", "Play Audio")</f>
        <v/>
      </c>
      <c r="C75" t="inlineStr"/>
    </row>
    <row r="76">
      <c r="A76" t="inlineStr">
        <is>
          <t>1739962519_1_SPK_0_20250217_v2.1739806854.2388719.wav</t>
        </is>
      </c>
      <c r="B76">
        <f>HYPERLINK("1739962519_1_SPK_0_20250217_v2.1739806854.2388719.wav", "Play Audio")</f>
        <v/>
      </c>
      <c r="C76" t="inlineStr"/>
    </row>
    <row r="77">
      <c r="A77" t="inlineStr">
        <is>
          <t>1739962383_0_SPK_1_20250215_v2.1739615299.2266018.wav</t>
        </is>
      </c>
      <c r="B77">
        <f>HYPERLINK("1739962383_0_SPK_1_20250215_v2.1739615299.2266018.wav", "Play Audio")</f>
        <v/>
      </c>
      <c r="C77" t="inlineStr"/>
    </row>
    <row r="78">
      <c r="A78" t="inlineStr">
        <is>
          <t>1739962206_3_SPK_1_20250216_v2.1739687635.2298780.wav</t>
        </is>
      </c>
      <c r="B78">
        <f>HYPERLINK("1739962206_3_SPK_1_20250216_v2.1739687635.2298780.wav", "Play Audio")</f>
        <v/>
      </c>
      <c r="C78" t="inlineStr"/>
    </row>
    <row r="79">
      <c r="A79" t="inlineStr">
        <is>
          <t>1739963011_7_SPK_0_20250213_v2.1739440064.2207039.wav</t>
        </is>
      </c>
      <c r="B79">
        <f>HYPERLINK("1739963011_7_SPK_0_20250213_v2.1739440064.2207039.wav", "Play Audio")</f>
        <v/>
      </c>
      <c r="C79" t="inlineStr"/>
    </row>
    <row r="80">
      <c r="A80" t="inlineStr">
        <is>
          <t>1739962699_5_SPK_0_20250216_v2.1739705425.2330497.wav</t>
        </is>
      </c>
      <c r="B80">
        <f>HYPERLINK("1739962699_5_SPK_0_20250216_v2.1739705425.2330497.wav", "Play Audio")</f>
        <v/>
      </c>
      <c r="C80" t="inlineStr"/>
    </row>
    <row r="81">
      <c r="A81" t="inlineStr">
        <is>
          <t>1739962981_9_SPK_0_20250215_v2.1739611404.2264001.wav</t>
        </is>
      </c>
      <c r="B81">
        <f>HYPERLINK("1739962981_9_SPK_0_20250215_v2.1739611404.2264001.wav", "Play Audio")</f>
        <v/>
      </c>
      <c r="C81" t="inlineStr"/>
    </row>
    <row r="82">
      <c r="A82" t="inlineStr">
        <is>
          <t>1739962997_20_SPK_0_20250216_v2.1739697766.2309766.wav</t>
        </is>
      </c>
      <c r="B82">
        <f>HYPERLINK("1739962997_20_SPK_0_20250216_v2.1739697766.2309766.wav", "Play Audio")</f>
        <v/>
      </c>
      <c r="C82" t="inlineStr"/>
    </row>
    <row r="83">
      <c r="A83" t="inlineStr">
        <is>
          <t>1739962797_5_SPK_0_20250215_v2.1739636853.2285938.wav</t>
        </is>
      </c>
      <c r="B83">
        <f>HYPERLINK("1739962797_5_SPK_0_20250215_v2.1739636853.2285938.wav", "Play Audio")</f>
        <v/>
      </c>
      <c r="C83" t="inlineStr"/>
    </row>
    <row r="84">
      <c r="A84" t="inlineStr">
        <is>
          <t>1739962675_1_SPK_1_20250218_v2.1739864093.2431257.wav</t>
        </is>
      </c>
      <c r="B84">
        <f>HYPERLINK("1739962675_1_SPK_1_20250218_v2.1739864093.2431257.wav", "Play Audio")</f>
        <v/>
      </c>
      <c r="C84" t="inlineStr"/>
    </row>
    <row r="85">
      <c r="A85" t="inlineStr">
        <is>
          <t>1739962981_1_SPK_1_20250215_v2.1739611404.2264001.wav</t>
        </is>
      </c>
      <c r="B85">
        <f>HYPERLINK("1739962981_1_SPK_1_20250215_v2.1739611404.2264001.wav", "Play Audio")</f>
        <v/>
      </c>
      <c r="C85" t="inlineStr"/>
    </row>
    <row r="86">
      <c r="A86" t="inlineStr">
        <is>
          <t>1739962471_3_SPK_0_20250215_v2.1739606877.2260698.wav</t>
        </is>
      </c>
      <c r="B86">
        <f>HYPERLINK("1739962471_3_SPK_0_20250215_v2.1739606877.2260698.wav", "Play Audio")</f>
        <v/>
      </c>
      <c r="C86" t="inlineStr"/>
    </row>
    <row r="87">
      <c r="A87" t="inlineStr">
        <is>
          <t>1739962376_29_SPK_1_20250215_v2.1739611648.2264164.wav</t>
        </is>
      </c>
      <c r="B87">
        <f>HYPERLINK("1739962376_29_SPK_1_20250215_v2.1739611648.2264164.wav", "Play Audio")</f>
        <v/>
      </c>
      <c r="C87" t="inlineStr"/>
    </row>
    <row r="88">
      <c r="A88" t="inlineStr">
        <is>
          <t>1739962568_1_SPK_0_20250213_v2.1739442454.2209886.wav</t>
        </is>
      </c>
      <c r="B88">
        <f>HYPERLINK("1739962568_1_SPK_0_20250213_v2.1739442454.2209886.wav", "Play Audio")</f>
        <v/>
      </c>
      <c r="C88" t="inlineStr"/>
    </row>
    <row r="89">
      <c r="A89" t="inlineStr">
        <is>
          <t>1739963001_2_SPK_0_20250218_v2.1739859935.2425840.wav</t>
        </is>
      </c>
      <c r="B89">
        <f>HYPERLINK("1739963001_2_SPK_0_20250218_v2.1739859935.2425840.wav", "Play Audio")</f>
        <v/>
      </c>
      <c r="C89" t="inlineStr"/>
    </row>
    <row r="90">
      <c r="A90" t="inlineStr">
        <is>
          <t>1739962861_25_SPK_0_20250216_v2.1739695895.2308017.wav</t>
        </is>
      </c>
      <c r="B90">
        <f>HYPERLINK("1739962861_25_SPK_0_20250216_v2.1739695895.2308017.wav", "Play Audio")</f>
        <v/>
      </c>
      <c r="C90" t="inlineStr"/>
    </row>
    <row r="91">
      <c r="A91" t="inlineStr">
        <is>
          <t>1739962206_11_SPK_0_20250216_v2.1739687635.2298780.wav</t>
        </is>
      </c>
      <c r="B91">
        <f>HYPERLINK("1739962206_11_SPK_0_20250216_v2.1739687635.2298780.wav", "Play Audio")</f>
        <v/>
      </c>
      <c r="C91" t="inlineStr"/>
    </row>
    <row r="92">
      <c r="A92" t="inlineStr">
        <is>
          <t>1739962549_6_SPK_1_20250213_v2.1739451059.2219119.wav</t>
        </is>
      </c>
      <c r="B92">
        <f>HYPERLINK("1739962549_6_SPK_1_20250213_v2.1739451059.2219119.wav", "Play Audio")</f>
        <v/>
      </c>
      <c r="C92" t="inlineStr"/>
    </row>
    <row r="93">
      <c r="A93" t="inlineStr">
        <is>
          <t>1739962144_13_SPK_1_20250215_v2.1739639895.2287671.wav</t>
        </is>
      </c>
      <c r="B93">
        <f>HYPERLINK("1739962144_13_SPK_1_20250215_v2.1739639895.2287671.wav", "Play Audio")</f>
        <v/>
      </c>
      <c r="C93" t="inlineStr"/>
    </row>
    <row r="94">
      <c r="A94" t="inlineStr">
        <is>
          <t>1739962906_11_SPK_1_20250216_v2.1739710661.2333661.wav</t>
        </is>
      </c>
      <c r="B94">
        <f>HYPERLINK("1739962906_11_SPK_1_20250216_v2.1739710661.2333661.wav", "Play Audio")</f>
        <v/>
      </c>
      <c r="C94" t="inlineStr"/>
    </row>
    <row r="95">
      <c r="A95" t="inlineStr">
        <is>
          <t>1739962160_3_SPK_1_20250215_v2.1739603840.2258967.wav</t>
        </is>
      </c>
      <c r="B95">
        <f>HYPERLINK("1739962160_3_SPK_1_20250215_v2.1739603840.2258967.wav", "Play Audio")</f>
        <v/>
      </c>
      <c r="C95" t="inlineStr"/>
    </row>
    <row r="96">
      <c r="A96" t="inlineStr">
        <is>
          <t>1739962517_13_SPK_1_20250217_v2.1739793977.2374162.wav</t>
        </is>
      </c>
      <c r="B96">
        <f>HYPERLINK("1739962517_13_SPK_1_20250217_v2.1739793977.2374162.wav", "Play Audio")</f>
        <v/>
      </c>
      <c r="C96" t="inlineStr"/>
    </row>
    <row r="97">
      <c r="A97" t="inlineStr">
        <is>
          <t>1739962974_9_SPK_0_20250215_v2.1739611272.2263888.wav</t>
        </is>
      </c>
      <c r="B97">
        <f>HYPERLINK("1739962974_9_SPK_0_20250215_v2.1739611272.2263888.wav", "Play Audio")</f>
        <v/>
      </c>
      <c r="C97" t="inlineStr"/>
    </row>
    <row r="98">
      <c r="A98" t="inlineStr">
        <is>
          <t>1739962517_10_SPK_0_20250217_v2.1739793977.2374162.wav</t>
        </is>
      </c>
      <c r="B98">
        <f>HYPERLINK("1739962517_10_SPK_0_20250217_v2.1739793977.2374162.wav", "Play Audio")</f>
        <v/>
      </c>
      <c r="C98" t="inlineStr"/>
    </row>
    <row r="99">
      <c r="A99" t="inlineStr">
        <is>
          <t>1739962494_1_SPK_1_20250217_v2.1739780189.2355491.wav</t>
        </is>
      </c>
      <c r="B99">
        <f>HYPERLINK("1739962494_1_SPK_1_20250217_v2.1739780189.2355491.wav", "Play Audio")</f>
        <v/>
      </c>
      <c r="C99" t="inlineStr"/>
    </row>
    <row r="100">
      <c r="A100" t="inlineStr">
        <is>
          <t>1739962861_0_SPK_0_20250216_v2.1739695895.2308017.wav</t>
        </is>
      </c>
      <c r="B100">
        <f>HYPERLINK("1739962861_0_SPK_0_20250216_v2.1739695895.2308017.wav", "Play Audio")</f>
        <v/>
      </c>
      <c r="C100" t="inlineStr"/>
    </row>
    <row r="101">
      <c r="A101" t="inlineStr">
        <is>
          <t>1739962961_0_SPK_0_20250217_v2.1739810168.2391982.wav</t>
        </is>
      </c>
      <c r="B101">
        <f>HYPERLINK("1739962961_0_SPK_0_20250217_v2.1739810168.2391982.wav", "Play Audio")</f>
        <v/>
      </c>
      <c r="C101" t="inlineStr"/>
    </row>
    <row r="102">
      <c r="A102" t="inlineStr">
        <is>
          <t>1739962355_0_SPK_1_20250216_v2.1739704839.2330033.wav</t>
        </is>
      </c>
      <c r="B102">
        <f>HYPERLINK("1739962355_0_SPK_1_20250216_v2.1739704839.2330033.wav", "Play Audio")</f>
        <v/>
      </c>
      <c r="C102" t="inlineStr"/>
    </row>
    <row r="103">
      <c r="A103" t="inlineStr">
        <is>
          <t>1739962436_6_SPK_1_20250213_v2.1739461909.2231873.wav</t>
        </is>
      </c>
      <c r="B103">
        <f>HYPERLINK("1739962436_6_SPK_1_20250213_v2.1739461909.2231873.wav", "Play Audio")</f>
        <v/>
      </c>
      <c r="C103" t="inlineStr"/>
    </row>
    <row r="104">
      <c r="A104" t="inlineStr">
        <is>
          <t>1739962226_0_SPK_0_20250213_v2.1739449881.2217902.wav</t>
        </is>
      </c>
      <c r="B104">
        <f>HYPERLINK("1739962226_0_SPK_0_20250213_v2.1739449881.2217902.wav", "Play Audio")</f>
        <v/>
      </c>
      <c r="C104" t="inlineStr"/>
    </row>
    <row r="105">
      <c r="A105" t="inlineStr">
        <is>
          <t>1739962459_0_SPK_1_20250216_v2.1739696150.2308305.wav</t>
        </is>
      </c>
      <c r="B105">
        <f>HYPERLINK("1739962459_0_SPK_1_20250216_v2.1739696150.2308305.wav", "Play Audio")</f>
        <v/>
      </c>
      <c r="C105" t="inlineStr"/>
    </row>
    <row r="106">
      <c r="A106" t="inlineStr">
        <is>
          <t>1739962788_0_SPK_1_20250215_v2.1739638233.2286618.wav</t>
        </is>
      </c>
      <c r="B106">
        <f>HYPERLINK("1739962788_0_SPK_1_20250215_v2.1739638233.2286618.wav", "Play Audio")</f>
        <v/>
      </c>
      <c r="C106" t="inlineStr"/>
    </row>
    <row r="107">
      <c r="A107" t="inlineStr">
        <is>
          <t>1739962426_8_SPK_0_20250213_v2.1739453516.2221986.wav</t>
        </is>
      </c>
      <c r="B107">
        <f>HYPERLINK("1739962426_8_SPK_0_20250213_v2.1739453516.2221986.wav", "Play Audio")</f>
        <v/>
      </c>
      <c r="C107" t="inlineStr"/>
    </row>
    <row r="108">
      <c r="A108" t="inlineStr">
        <is>
          <t>1739962997_2_SPK_0_20250216_v2.1739697766.2309766.wav</t>
        </is>
      </c>
      <c r="B108">
        <f>HYPERLINK("1739962997_2_SPK_0_20250216_v2.1739697766.2309766.wav", "Play Audio")</f>
        <v/>
      </c>
      <c r="C108" t="inlineStr"/>
    </row>
    <row r="109">
      <c r="A109" t="inlineStr">
        <is>
          <t>1739962266_3_SPK_0_20250215_v2.1739600840.2256930.wav</t>
        </is>
      </c>
      <c r="B109">
        <f>HYPERLINK("1739962266_3_SPK_0_20250215_v2.1739600840.2256930.wav", "Play Audio")</f>
        <v/>
      </c>
      <c r="C109" t="inlineStr"/>
    </row>
    <row r="110">
      <c r="A110" t="inlineStr">
        <is>
          <t>1739962494_8_SPK_1_20250217_v2.1739780189.2355491.wav</t>
        </is>
      </c>
      <c r="B110">
        <f>HYPERLINK("1739962494_8_SPK_1_20250217_v2.1739780189.2355491.wav", "Play Audio")</f>
        <v/>
      </c>
      <c r="C110" t="inlineStr"/>
    </row>
    <row r="111">
      <c r="A111" t="inlineStr">
        <is>
          <t>1739962312_0_SPK_1_20250213_v2.1739441957.2209372.wav</t>
        </is>
      </c>
      <c r="B111">
        <f>HYPERLINK("1739962312_0_SPK_1_20250213_v2.1739441957.2209372.wav", "Play Audio")</f>
        <v/>
      </c>
      <c r="C111" t="inlineStr"/>
    </row>
    <row r="112">
      <c r="A112" t="inlineStr">
        <is>
          <t>1739962890_0_SPK_0_20250218_v2.1739864193.2431390.wav</t>
        </is>
      </c>
      <c r="B112">
        <f>HYPERLINK("1739962890_0_SPK_0_20250218_v2.1739864193.2431390.wav", "Play Audio")</f>
        <v/>
      </c>
      <c r="C112" t="inlineStr"/>
    </row>
    <row r="113">
      <c r="A113" t="inlineStr">
        <is>
          <t>1739962916_12_SPK_0_20250216_v2.1739691549.2303016.wav</t>
        </is>
      </c>
      <c r="B113">
        <f>HYPERLINK("1739962916_12_SPK_0_20250216_v2.1739691549.2303016.wav", "Play Audio")</f>
        <v/>
      </c>
      <c r="C113" t="inlineStr"/>
    </row>
    <row r="114">
      <c r="A114" t="inlineStr">
        <is>
          <t>1739962997_6_SPK_0_20250216_v2.1739697766.2309766.wav</t>
        </is>
      </c>
      <c r="B114">
        <f>HYPERLINK("1739962997_6_SPK_0_20250216_v2.1739697766.2309766.wav", "Play Audio")</f>
        <v/>
      </c>
      <c r="C114" t="inlineStr"/>
    </row>
    <row r="115">
      <c r="A115" t="inlineStr">
        <is>
          <t>1739962432_3_SPK_0_20250215_v2.1739642412.2288835.wav</t>
        </is>
      </c>
      <c r="B115">
        <f>HYPERLINK("1739962432_3_SPK_0_20250215_v2.1739642412.2288835.wav", "Play Audio")</f>
        <v/>
      </c>
      <c r="C115" t="inlineStr"/>
    </row>
    <row r="116">
      <c r="A116" t="inlineStr">
        <is>
          <t>1739962791_2_SPK_1_20250215_v2.1739610541.2263379.wav</t>
        </is>
      </c>
      <c r="B116">
        <f>HYPERLINK("1739962791_2_SPK_1_20250215_v2.1739610541.2263379.wav", "Play Audio")</f>
        <v/>
      </c>
      <c r="C116" t="inlineStr"/>
    </row>
    <row r="117">
      <c r="A117" t="inlineStr">
        <is>
          <t>1739962471_2_SPK_1_20250215_v2.1739606877.2260698.wav</t>
        </is>
      </c>
      <c r="B117">
        <f>HYPERLINK("1739962471_2_SPK_1_20250215_v2.1739606877.2260698.wav", "Play Audio")</f>
        <v/>
      </c>
      <c r="C117" t="inlineStr"/>
    </row>
    <row r="118">
      <c r="A118" t="inlineStr">
        <is>
          <t>1739962753_8_SPK_1_20250217_v2.1739783930.2360950.wav</t>
        </is>
      </c>
      <c r="B118">
        <f>HYPERLINK("1739962753_8_SPK_1_20250217_v2.1739783930.2360950.wav", "Play Audio")</f>
        <v/>
      </c>
      <c r="C118" t="inlineStr"/>
    </row>
    <row r="119">
      <c r="A119" t="inlineStr">
        <is>
          <t>1739962160_0_SPK_1_20250215_v2.1739603840.2258967.wav</t>
        </is>
      </c>
      <c r="B119">
        <f>HYPERLINK("1739962160_0_SPK_1_20250215_v2.1739603840.2258967.wav", "Play Audio")</f>
        <v/>
      </c>
      <c r="C119" t="inlineStr"/>
    </row>
    <row r="120">
      <c r="A120" t="inlineStr">
        <is>
          <t>1739962399_7_SPK_1_20250213_v2.1739454160.2223094.wav</t>
        </is>
      </c>
      <c r="B120">
        <f>HYPERLINK("1739962399_7_SPK_1_20250213_v2.1739454160.2223094.wav", "Play Audio")</f>
        <v/>
      </c>
      <c r="C120" t="inlineStr"/>
    </row>
    <row r="121">
      <c r="A121" t="inlineStr">
        <is>
          <t>1739962136_1_SPK_1_20250217_v2.1739781303.2357181.wav</t>
        </is>
      </c>
      <c r="B121">
        <f>HYPERLINK("1739962136_1_SPK_1_20250217_v2.1739781303.2357181.wav", "Play Audio")</f>
        <v/>
      </c>
      <c r="C121" t="inlineStr"/>
    </row>
    <row r="122">
      <c r="A122" t="inlineStr">
        <is>
          <t>1739962871_0_SPK_1_20250217_v2.1739803850.2385370.wav</t>
        </is>
      </c>
      <c r="B122">
        <f>HYPERLINK("1739962871_0_SPK_1_20250217_v2.1739803850.2385370.wav", "Play Audio")</f>
        <v/>
      </c>
      <c r="C122" t="inlineStr"/>
    </row>
    <row r="123">
      <c r="A123" t="inlineStr">
        <is>
          <t>1739962144_12_SPK_1_20250215_v2.1739639895.2287671.wav</t>
        </is>
      </c>
      <c r="B123">
        <f>HYPERLINK("1739962144_12_SPK_1_20250215_v2.1739639895.2287671.wav", "Play Audio")</f>
        <v/>
      </c>
      <c r="C123" t="inlineStr"/>
    </row>
    <row r="124">
      <c r="A124" t="inlineStr">
        <is>
          <t>1739962961_2_SPK_0_20250217_v2.1739810168.2391982.wav</t>
        </is>
      </c>
      <c r="B124">
        <f>HYPERLINK("1739962961_2_SPK_0_20250217_v2.1739810168.2391982.wav", "Play Audio")</f>
        <v/>
      </c>
      <c r="C124" t="inlineStr"/>
    </row>
    <row r="125">
      <c r="A125" t="inlineStr">
        <is>
          <t>1739961624_11_SPK_0_20250213_v2.1739437852.2203015.wav</t>
        </is>
      </c>
      <c r="B125">
        <f>HYPERLINK("1739961624_11_SPK_0_20250213_v2.1739437852.2203015.wav", "Play Audio")</f>
        <v/>
      </c>
      <c r="C125" t="inlineStr"/>
    </row>
    <row r="126">
      <c r="A126" t="inlineStr">
        <is>
          <t>1739962718_3_SPK_1_20250216_v2.1739695767.2307891.wav</t>
        </is>
      </c>
      <c r="B126">
        <f>HYPERLINK("1739962718_3_SPK_1_20250216_v2.1739695767.2307891.wav", "Play Audio")</f>
        <v/>
      </c>
      <c r="C126" t="inlineStr"/>
    </row>
    <row r="127">
      <c r="A127" t="inlineStr">
        <is>
          <t>1739962642_13_SPK_1_20250218_v2.1739864664.2432073.wav</t>
        </is>
      </c>
      <c r="B127">
        <f>HYPERLINK("1739962642_13_SPK_1_20250218_v2.1739864664.2432073.wav", "Play Audio")</f>
        <v/>
      </c>
      <c r="C127" t="inlineStr"/>
    </row>
    <row r="128">
      <c r="A128" t="inlineStr">
        <is>
          <t>1739962382_9_SPK_0_20250216_v2.1739717892.2338455.wav</t>
        </is>
      </c>
      <c r="B128">
        <f>HYPERLINK("1739962382_9_SPK_0_20250216_v2.1739717892.2338455.wav", "Play Audio")</f>
        <v/>
      </c>
      <c r="C128" t="inlineStr"/>
    </row>
    <row r="129">
      <c r="A129" t="inlineStr">
        <is>
          <t>1739963013_2_SPK_0_20250215_v2.1739628243.2281870.wav</t>
        </is>
      </c>
      <c r="B129">
        <f>HYPERLINK("1739963013_2_SPK_0_20250215_v2.1739628243.2281870.wav", "Play Audio")</f>
        <v/>
      </c>
      <c r="C129" t="inlineStr"/>
    </row>
    <row r="130">
      <c r="A130" t="inlineStr">
        <is>
          <t>1739962961_7_SPK_0_20250217_v2.1739810168.2391982.wav</t>
        </is>
      </c>
      <c r="B130">
        <f>HYPERLINK("1739962961_7_SPK_0_20250217_v2.1739810168.2391982.wav", "Play Audio")</f>
        <v/>
      </c>
      <c r="C130" t="inlineStr"/>
    </row>
    <row r="131">
      <c r="A131" t="inlineStr">
        <is>
          <t>1739962269_0_SPK_0_20250213_v2.1739460437.2230409.wav</t>
        </is>
      </c>
      <c r="B131">
        <f>HYPERLINK("1739962269_0_SPK_0_20250213_v2.1739460437.2230409.wav", "Play Audio")</f>
        <v/>
      </c>
      <c r="C131" t="inlineStr"/>
    </row>
    <row r="132">
      <c r="A132" t="inlineStr">
        <is>
          <t>1739961655_5_SPK_1_20250213_v2.1739437852.2203015.wav</t>
        </is>
      </c>
      <c r="B132">
        <f>HYPERLINK("1739961655_5_SPK_1_20250213_v2.1739437852.2203015.wav", "Play Audio")</f>
        <v/>
      </c>
      <c r="C132" t="inlineStr"/>
    </row>
    <row r="133">
      <c r="A133" t="inlineStr">
        <is>
          <t>1739962642_1_SPK_0_20250218_v2.1739864664.2432073.wav</t>
        </is>
      </c>
      <c r="B133">
        <f>HYPERLINK("1739962642_1_SPK_0_20250218_v2.1739864664.2432073.wav", "Play Audio")</f>
        <v/>
      </c>
      <c r="C133" t="inlineStr"/>
    </row>
    <row r="134">
      <c r="A134" t="inlineStr">
        <is>
          <t>1739962690_0_SPK_0_20250218_v2.1739866544.2434478.wav</t>
        </is>
      </c>
      <c r="B134">
        <f>HYPERLINK("1739962690_0_SPK_0_20250218_v2.1739866544.2434478.wav", "Play Audio")</f>
        <v/>
      </c>
      <c r="C134" t="inlineStr"/>
    </row>
    <row r="135">
      <c r="A135" t="inlineStr">
        <is>
          <t>1739962961_1_SPK_0_20250217_v2.1739810168.2391982.wav</t>
        </is>
      </c>
      <c r="B135">
        <f>HYPERLINK("1739962961_1_SPK_0_20250217_v2.1739810168.2391982.wav", "Play Audio")</f>
        <v/>
      </c>
      <c r="C135" t="inlineStr"/>
    </row>
    <row r="136">
      <c r="A136" t="inlineStr">
        <is>
          <t>1739962321_0_SPK_1_20250217_v2.1739805409.2387098.wav</t>
        </is>
      </c>
      <c r="B136">
        <f>HYPERLINK("1739962321_0_SPK_1_20250217_v2.1739805409.2387098.wav", "Play Audio")</f>
        <v/>
      </c>
      <c r="C136" t="inlineStr"/>
    </row>
    <row r="137">
      <c r="A137" t="inlineStr">
        <is>
          <t>1739962266_8_SPK_0_20250215_v2.1739600840.2256930.wav</t>
        </is>
      </c>
      <c r="B137">
        <f>HYPERLINK("1739962266_8_SPK_0_20250215_v2.1739600840.2256930.wav", "Play Audio")</f>
        <v/>
      </c>
      <c r="C137" t="inlineStr"/>
    </row>
    <row r="138">
      <c r="A138" t="inlineStr">
        <is>
          <t>1739962447_2_SPK_0_20250216_v2.1739686917.2297991.wav</t>
        </is>
      </c>
      <c r="B138">
        <f>HYPERLINK("1739962447_2_SPK_0_20250216_v2.1739686917.2297991.wav", "Play Audio")</f>
        <v/>
      </c>
      <c r="C138" t="inlineStr"/>
    </row>
    <row r="139">
      <c r="A139" t="inlineStr">
        <is>
          <t>1739962835_2_SPK_1_20250215_v2.1739625525.2280442.wav</t>
        </is>
      </c>
      <c r="B139">
        <f>HYPERLINK("1739962835_2_SPK_1_20250215_v2.1739625525.2280442.wav", "Play Audio")</f>
        <v/>
      </c>
      <c r="C139" t="inlineStr"/>
    </row>
    <row r="140">
      <c r="A140" t="inlineStr">
        <is>
          <t>1739962475_3_SPK_1_20250213_v2.1739457460.2227454.wav</t>
        </is>
      </c>
      <c r="B140">
        <f>HYPERLINK("1739962475_3_SPK_1_20250213_v2.1739457460.2227454.wav", "Play Audio")</f>
        <v/>
      </c>
      <c r="C140" t="inlineStr"/>
    </row>
    <row r="141">
      <c r="A141" t="inlineStr">
        <is>
          <t>1739962206_7_SPK_1_20250216_v2.1739687635.2298780.wav</t>
        </is>
      </c>
      <c r="B141">
        <f>HYPERLINK("1739962206_7_SPK_1_20250216_v2.1739687635.2298780.wav", "Play Audio")</f>
        <v/>
      </c>
      <c r="C141" t="inlineStr"/>
    </row>
    <row r="142">
      <c r="A142" t="inlineStr">
        <is>
          <t>1739961645_4_SPK_1_20250213_v2.1739437852.2203015.wav</t>
        </is>
      </c>
      <c r="B142">
        <f>HYPERLINK("1739961645_4_SPK_1_20250213_v2.1739437852.2203015.wav", "Play Audio")</f>
        <v/>
      </c>
      <c r="C142" t="inlineStr"/>
    </row>
    <row r="143">
      <c r="A143" t="inlineStr">
        <is>
          <t>1739962606_4_SPK_1_20250215_v2.1739630799.2283007.wav</t>
        </is>
      </c>
      <c r="B143">
        <f>HYPERLINK("1739962606_4_SPK_1_20250215_v2.1739630799.2283007.wav", "Play Audio")</f>
        <v/>
      </c>
      <c r="C143" t="inlineStr"/>
    </row>
    <row r="144">
      <c r="A144" t="inlineStr">
        <is>
          <t>1739962161_10_SPK_1_20250215_v2.1739603840.2258967.wav</t>
        </is>
      </c>
      <c r="B144">
        <f>HYPERLINK("1739962161_10_SPK_1_20250215_v2.1739603840.2258967.wav", "Play Audio")</f>
        <v/>
      </c>
      <c r="C144" t="inlineStr"/>
    </row>
    <row r="145">
      <c r="A145" t="inlineStr">
        <is>
          <t>1739962536_6_SPK_1_20250216_v2.1739710362.2333425.wav</t>
        </is>
      </c>
      <c r="B145">
        <f>HYPERLINK("1739962536_6_SPK_1_20250216_v2.1739710362.2333425.wav", "Play Audio")</f>
        <v/>
      </c>
      <c r="C145" t="inlineStr"/>
    </row>
    <row r="146">
      <c r="A146" t="inlineStr">
        <is>
          <t>1739962930_1_SPK_0_20250215_v2.1739635851.2285514.wav</t>
        </is>
      </c>
      <c r="B146">
        <f>HYPERLINK("1739962930_1_SPK_0_20250215_v2.1739635851.2285514.wav", "Play Audio")</f>
        <v/>
      </c>
      <c r="C146" t="inlineStr"/>
    </row>
    <row r="147">
      <c r="A147" t="inlineStr">
        <is>
          <t>1739962682_8_SPK_0_20250216_v2.1739692655.2304622.wav</t>
        </is>
      </c>
      <c r="B147">
        <f>HYPERLINK("1739962682_8_SPK_0_20250216_v2.1739692655.2304622.wav", "Play Audio")</f>
        <v/>
      </c>
      <c r="C147" t="inlineStr"/>
    </row>
    <row r="148">
      <c r="A148" t="inlineStr">
        <is>
          <t>1739962559_0_SPK_0_20250216_v2.1739714522.2336106.wav</t>
        </is>
      </c>
      <c r="B148">
        <f>HYPERLINK("1739962559_0_SPK_0_20250216_v2.1739714522.2336106.wav", "Play Audio")</f>
        <v/>
      </c>
      <c r="C148" t="inlineStr"/>
    </row>
    <row r="149">
      <c r="A149" t="inlineStr">
        <is>
          <t>1739962766_4_SPK_1_20250217_v2.1739805353.2387021.wav</t>
        </is>
      </c>
      <c r="B149">
        <f>HYPERLINK("1739962766_4_SPK_1_20250217_v2.1739805353.2387021.wav", "Play Audio")</f>
        <v/>
      </c>
      <c r="C149" t="inlineStr"/>
    </row>
    <row r="150">
      <c r="A150" t="inlineStr">
        <is>
          <t>1739962832_3_SPK_1_20250216_v2.1739711771.2334478.wav</t>
        </is>
      </c>
      <c r="B150">
        <f>HYPERLINK("1739962832_3_SPK_1_20250216_v2.1739711771.2334478.wav", "Play Audio")</f>
        <v/>
      </c>
      <c r="C150" t="inlineStr"/>
    </row>
    <row r="151">
      <c r="A151" t="inlineStr">
        <is>
          <t>1739962197_12_SPK_1_20250215_v2.1739615161.2265876.wav</t>
        </is>
      </c>
      <c r="B151">
        <f>HYPERLINK("1739962197_12_SPK_1_20250215_v2.1739615161.2265876.wav", "Play Audio")</f>
        <v/>
      </c>
      <c r="C151" t="inlineStr"/>
    </row>
    <row r="152">
      <c r="A152" t="inlineStr">
        <is>
          <t>1739962536_4_SPK_0_20250216_v2.1739710362.2333425.wav</t>
        </is>
      </c>
      <c r="B152">
        <f>HYPERLINK("1739962536_4_SPK_0_20250216_v2.1739710362.2333425.wav", "Play Audio")</f>
        <v/>
      </c>
      <c r="C152" t="inlineStr"/>
    </row>
    <row r="153">
      <c r="A153" t="inlineStr">
        <is>
          <t>1739961668_8_SPK_0_20250213_v2.1739437852.2203015.wav</t>
        </is>
      </c>
      <c r="B153">
        <f>HYPERLINK("1739961668_8_SPK_0_20250213_v2.1739437852.2203015.wav", "Play Audio")</f>
        <v/>
      </c>
      <c r="C153" t="inlineStr"/>
    </row>
    <row r="154">
      <c r="A154" t="inlineStr">
        <is>
          <t>1739962998_27_SPK_0_20250216_v2.1739697766.2309766.wav</t>
        </is>
      </c>
      <c r="B154">
        <f>HYPERLINK("1739962998_27_SPK_0_20250216_v2.1739697766.2309766.wav", "Play Audio")</f>
        <v/>
      </c>
      <c r="C154" t="inlineStr"/>
    </row>
    <row r="155">
      <c r="A155" t="inlineStr">
        <is>
          <t>1739962225_2_SPK_0_20250215_v2.1739605153.2259762.wav</t>
        </is>
      </c>
      <c r="B155">
        <f>HYPERLINK("1739962225_2_SPK_0_20250215_v2.1739605153.2259762.wav", "Play Audio")</f>
        <v/>
      </c>
      <c r="C155" t="inlineStr"/>
    </row>
    <row r="156">
      <c r="A156" t="inlineStr">
        <is>
          <t>1739962966_4_SPK_0_20250215_v2.1739600150.2256688.wav</t>
        </is>
      </c>
      <c r="B156">
        <f>HYPERLINK("1739962966_4_SPK_0_20250215_v2.1739600150.2256688.wav", "Play Audio")</f>
        <v/>
      </c>
      <c r="C156" t="inlineStr"/>
    </row>
    <row r="157">
      <c r="A157" t="inlineStr">
        <is>
          <t>1739961650_2_SPK_0_20250213_v2.1739437852.2203015.wav</t>
        </is>
      </c>
      <c r="B157">
        <f>HYPERLINK("1739961650_2_SPK_0_20250213_v2.1739437852.2203015.wav", "Play Audio")</f>
        <v/>
      </c>
      <c r="C157" t="inlineStr"/>
    </row>
    <row r="158">
      <c r="A158" t="inlineStr">
        <is>
          <t>1739961687_6_SPK_1_20250213_v2.1739437852.2203015.wav</t>
        </is>
      </c>
      <c r="B158">
        <f>HYPERLINK("1739961687_6_SPK_1_20250213_v2.1739437852.2203015.wav", "Play Audio")</f>
        <v/>
      </c>
      <c r="C158" t="inlineStr"/>
    </row>
    <row r="159">
      <c r="A159" t="inlineStr">
        <is>
          <t>1739962699_4_SPK_1_20250216_v2.1739705425.2330497.wav</t>
        </is>
      </c>
      <c r="B159">
        <f>HYPERLINK("1739962699_4_SPK_1_20250216_v2.1739705425.2330497.wav", "Play Audio")</f>
        <v/>
      </c>
      <c r="C159" t="inlineStr"/>
    </row>
    <row r="160">
      <c r="A160" t="inlineStr">
        <is>
          <t>1739961707_0_SPK_0_20250213_v2.1739437852.2203015.wav</t>
        </is>
      </c>
      <c r="B160">
        <f>HYPERLINK("1739961707_0_SPK_0_20250213_v2.1739437852.2203015.wav", "Play Audio")</f>
        <v/>
      </c>
      <c r="C160" t="inlineStr"/>
    </row>
    <row r="161">
      <c r="A161" t="inlineStr">
        <is>
          <t>1739962432_11_SPK_1_20250215_v2.1739642412.2288835.wav</t>
        </is>
      </c>
      <c r="B161">
        <f>HYPERLINK("1739962432_11_SPK_1_20250215_v2.1739642412.2288835.wav", "Play Audio")</f>
        <v/>
      </c>
      <c r="C161" t="inlineStr"/>
    </row>
    <row r="162">
      <c r="A162" t="inlineStr">
        <is>
          <t>1739962220_2_SPK_0_20250215_v2.1739616288.2269753.wav</t>
        </is>
      </c>
      <c r="B162">
        <f>HYPERLINK("1739962220_2_SPK_0_20250215_v2.1739616288.2269753.wav", "Play Audio")</f>
        <v/>
      </c>
      <c r="C162" t="inlineStr"/>
    </row>
    <row r="163">
      <c r="A163" t="inlineStr">
        <is>
          <t>1739962981_7_SPK_0_20250215_v2.1739611404.2264001.wav</t>
        </is>
      </c>
      <c r="B163">
        <f>HYPERLINK("1739962981_7_SPK_0_20250215_v2.1739611404.2264001.wav", "Play Audio")</f>
        <v/>
      </c>
      <c r="C163" t="inlineStr"/>
    </row>
    <row r="164">
      <c r="A164" t="inlineStr">
        <is>
          <t>1739962733_1_SPK_1_20250215_v2.1739626568.2281038.wav</t>
        </is>
      </c>
      <c r="B164">
        <f>HYPERLINK("1739962733_1_SPK_1_20250215_v2.1739626568.2281038.wav", "Play Audio")</f>
        <v/>
      </c>
      <c r="C164" t="inlineStr"/>
    </row>
    <row r="165">
      <c r="A165" t="inlineStr">
        <is>
          <t>1739962709_2_SPK_1_20250217_v2.1739780534.2356086.wav</t>
        </is>
      </c>
      <c r="B165">
        <f>HYPERLINK("1739962709_2_SPK_1_20250217_v2.1739780534.2356086.wav", "Play Audio")</f>
        <v/>
      </c>
      <c r="C165" t="inlineStr"/>
    </row>
    <row r="166">
      <c r="A166" t="inlineStr">
        <is>
          <t>1739962682_12_SPK_0_20250216_v2.1739692655.2304622.wav</t>
        </is>
      </c>
      <c r="B166">
        <f>HYPERLINK("1739962682_12_SPK_0_20250216_v2.1739692655.2304622.wav", "Play Audio")</f>
        <v/>
      </c>
      <c r="C166" t="inlineStr"/>
    </row>
    <row r="167">
      <c r="A167" t="inlineStr">
        <is>
          <t>1739962654_5_SPK_0_20250215_v2.1739599940.2256629.wav</t>
        </is>
      </c>
      <c r="B167">
        <f>HYPERLINK("1739962654_5_SPK_0_20250215_v2.1739599940.2256629.wav", "Play Audio")</f>
        <v/>
      </c>
      <c r="C167" t="inlineStr"/>
    </row>
    <row r="168">
      <c r="A168" t="inlineStr">
        <is>
          <t>1739962955_3_SPK_0_20250213_v2.1739439090.2205291.wav</t>
        </is>
      </c>
      <c r="B168">
        <f>HYPERLINK("1739962955_3_SPK_0_20250213_v2.1739439090.2205291.wav", "Play Audio")</f>
        <v/>
      </c>
      <c r="C168" t="inlineStr"/>
    </row>
    <row r="169">
      <c r="A169" t="inlineStr">
        <is>
          <t>1739962838_6_SPK_0_20250213_v2.1739450192.2218244.wav</t>
        </is>
      </c>
      <c r="B169">
        <f>HYPERLINK("1739962838_6_SPK_0_20250213_v2.1739450192.2218244.wav", "Play Audio")</f>
        <v/>
      </c>
      <c r="C169" t="inlineStr"/>
    </row>
    <row r="170">
      <c r="A170" t="inlineStr">
        <is>
          <t>1739962447_7_SPK_1_20250216_v2.1739686917.2297991.wav</t>
        </is>
      </c>
      <c r="B170">
        <f>HYPERLINK("1739962447_7_SPK_1_20250216_v2.1739686917.2297991.wav", "Play Audio")</f>
        <v/>
      </c>
      <c r="C170" t="inlineStr"/>
    </row>
    <row r="171">
      <c r="A171" t="inlineStr">
        <is>
          <t>1739962459_15_SPK_1_20250216_v2.1739696150.2308305.wav</t>
        </is>
      </c>
      <c r="B171">
        <f>HYPERLINK("1739962459_15_SPK_1_20250216_v2.1739696150.2308305.wav", "Play Audio")</f>
        <v/>
      </c>
      <c r="C171" t="inlineStr"/>
    </row>
    <row r="172">
      <c r="A172" t="inlineStr">
        <is>
          <t>1739962863_3_SPK_0_20250215_v2.1739601947.2257339.wav</t>
        </is>
      </c>
      <c r="B172">
        <f>HYPERLINK("1739962863_3_SPK_0_20250215_v2.1739601947.2257339.wav", "Play Audio")</f>
        <v/>
      </c>
      <c r="C172" t="inlineStr"/>
    </row>
    <row r="173">
      <c r="A173" t="inlineStr">
        <is>
          <t>1739962689_6_SPK_0_20250215_v2.1739627971.2281797.wav</t>
        </is>
      </c>
      <c r="B173">
        <f>HYPERLINK("1739962689_6_SPK_0_20250215_v2.1739627971.2281797.wav", "Play Audio")</f>
        <v/>
      </c>
      <c r="C173" t="inlineStr"/>
    </row>
    <row r="174">
      <c r="A174" t="inlineStr">
        <is>
          <t>1739962169_1_SPK_1_20250213_v2.1739447094.2214982.wav</t>
        </is>
      </c>
      <c r="B174">
        <f>HYPERLINK("1739962169_1_SPK_1_20250213_v2.1739447094.2214982.wav", "Play Audio")</f>
        <v/>
      </c>
      <c r="C174" t="inlineStr"/>
    </row>
    <row r="175">
      <c r="A175" t="inlineStr">
        <is>
          <t>1739962432_8_SPK_0_20250215_v2.1739642412.2288835.wav</t>
        </is>
      </c>
      <c r="B175">
        <f>HYPERLINK("1739962432_8_SPK_0_20250215_v2.1739642412.2288835.wav", "Play Audio")</f>
        <v/>
      </c>
      <c r="C175" t="inlineStr"/>
    </row>
    <row r="176">
      <c r="A176" t="inlineStr">
        <is>
          <t>1739962832_9_SPK_0_20250216_v2.1739711771.2334478.wav</t>
        </is>
      </c>
      <c r="B176">
        <f>HYPERLINK("1739962832_9_SPK_0_20250216_v2.1739711771.2334478.wav", "Play Audio")</f>
        <v/>
      </c>
      <c r="C176" t="inlineStr"/>
    </row>
    <row r="177">
      <c r="A177" t="inlineStr">
        <is>
          <t>1739962339_11_SPK_1_20250215_v2.1739624893.2280045.wav</t>
        </is>
      </c>
      <c r="B177">
        <f>HYPERLINK("1739962339_11_SPK_1_20250215_v2.1739624893.2280045.wav", "Play Audio")</f>
        <v/>
      </c>
      <c r="C177" t="inlineStr"/>
    </row>
    <row r="178">
      <c r="A178" t="inlineStr">
        <is>
          <t>1739962459_10_SPK_1_20250216_v2.1739696150.2308305.wav</t>
        </is>
      </c>
      <c r="B178">
        <f>HYPERLINK("1739962459_10_SPK_1_20250216_v2.1739696150.2308305.wav", "Play Audio")</f>
        <v/>
      </c>
      <c r="C178" t="inlineStr"/>
    </row>
    <row r="179">
      <c r="A179" t="inlineStr">
        <is>
          <t>1739963001_1_SPK_0_20250218_v2.1739859935.2425840.wav</t>
        </is>
      </c>
      <c r="B179">
        <f>HYPERLINK("1739963001_1_SPK_0_20250218_v2.1739859935.2425840.wav", "Play Audio")</f>
        <v/>
      </c>
      <c r="C179" t="inlineStr"/>
    </row>
    <row r="180">
      <c r="A180" t="inlineStr">
        <is>
          <t>1739962930_0_SPK_0_20250215_v2.1739635851.2285514.wav</t>
        </is>
      </c>
      <c r="B180">
        <f>HYPERLINK("1739962930_0_SPK_0_20250215_v2.1739635851.2285514.wav", "Play Audio")</f>
        <v/>
      </c>
      <c r="C180" t="inlineStr"/>
    </row>
    <row r="181">
      <c r="A181" t="inlineStr">
        <is>
          <t>1739962300_4_SPK_0_20250215_v2.1739612952.2265166.wav</t>
        </is>
      </c>
      <c r="B181">
        <f>HYPERLINK("1739962300_4_SPK_0_20250215_v2.1739612952.2265166.wav", "Play Audio")</f>
        <v/>
      </c>
      <c r="C181" t="inlineStr"/>
    </row>
    <row r="182">
      <c r="A182" t="inlineStr">
        <is>
          <t>1739962906_5_SPK_1_20250216_v2.1739710661.2333661.wav</t>
        </is>
      </c>
      <c r="B182">
        <f>HYPERLINK("1739962906_5_SPK_1_20250216_v2.1739710661.2333661.wav", "Play Audio")</f>
        <v/>
      </c>
      <c r="C182" t="inlineStr"/>
    </row>
    <row r="183">
      <c r="A183" t="inlineStr">
        <is>
          <t>1739962165_3_SPK_0_20250216_v2.1739692142.2303842.wav</t>
        </is>
      </c>
      <c r="B183">
        <f>HYPERLINK("1739962165_3_SPK_0_20250216_v2.1739692142.2303842.wav", "Play Audio")</f>
        <v/>
      </c>
      <c r="C183" t="inlineStr"/>
    </row>
    <row r="184">
      <c r="A184" t="inlineStr">
        <is>
          <t>1739962312_3_SPK_1_20250213_v2.1739441957.2209372.wav</t>
        </is>
      </c>
      <c r="B184">
        <f>HYPERLINK("1739962312_3_SPK_1_20250213_v2.1739441957.2209372.wav", "Play Audio")</f>
        <v/>
      </c>
      <c r="C184" t="inlineStr"/>
    </row>
    <row r="185">
      <c r="A185" t="inlineStr">
        <is>
          <t>1739962281_7_SPK_0_20250216_v2.1739683975.2295726.wav</t>
        </is>
      </c>
      <c r="B185">
        <f>HYPERLINK("1739962281_7_SPK_0_20250216_v2.1739683975.2295726.wav", "Play Audio")</f>
        <v/>
      </c>
      <c r="C185" t="inlineStr"/>
    </row>
    <row r="186">
      <c r="A186" t="inlineStr">
        <is>
          <t>1739962233_0_SPK_1_20250215_v2.1739610749.2263517.wav</t>
        </is>
      </c>
      <c r="B186">
        <f>HYPERLINK("1739962233_0_SPK_1_20250215_v2.1739610749.2263517.wav", "Play Audio")</f>
        <v/>
      </c>
      <c r="C186" t="inlineStr"/>
    </row>
    <row r="187">
      <c r="A187" t="inlineStr">
        <is>
          <t>1739962654_1_SPK_0_20250215_v2.1739599940.2256629.wav</t>
        </is>
      </c>
      <c r="B187">
        <f>HYPERLINK("1739962654_1_SPK_0_20250215_v2.1739599940.2256629.wav", "Play Audio")</f>
        <v/>
      </c>
      <c r="C187" t="inlineStr"/>
    </row>
    <row r="188">
      <c r="A188" t="inlineStr">
        <is>
          <t>1739962436_8_SPK_1_20250213_v2.1739461909.2231873.wav</t>
        </is>
      </c>
      <c r="B188">
        <f>HYPERLINK("1739962436_8_SPK_1_20250213_v2.1739461909.2231873.wav", "Play Audio")</f>
        <v/>
      </c>
      <c r="C188" t="inlineStr"/>
    </row>
    <row r="189">
      <c r="A189" t="inlineStr">
        <is>
          <t>1739962354_0_SPK_0_20250216_v2.1739698639.2310716.wav</t>
        </is>
      </c>
      <c r="B189">
        <f>HYPERLINK("1739962354_0_SPK_0_20250216_v2.1739698639.2310716.wav", "Play Audio")</f>
        <v/>
      </c>
      <c r="C189" t="inlineStr"/>
    </row>
    <row r="190">
      <c r="A190" t="inlineStr">
        <is>
          <t>1739962955_14_SPK_1_20250213_v2.1739439090.2205291.wav</t>
        </is>
      </c>
      <c r="B190">
        <f>HYPERLINK("1739962955_14_SPK_1_20250213_v2.1739439090.2205291.wav", "Play Audio")</f>
        <v/>
      </c>
      <c r="C190" t="inlineStr"/>
    </row>
    <row r="191">
      <c r="A191" t="inlineStr">
        <is>
          <t>1739962488_0_SPK_1_20250215_v2.1739630112.2282679.wav</t>
        </is>
      </c>
      <c r="B191">
        <f>HYPERLINK("1739962488_0_SPK_1_20250215_v2.1739630112.2282679.wav", "Play Audio")</f>
        <v/>
      </c>
      <c r="C191" t="inlineStr"/>
    </row>
    <row r="192">
      <c r="A192" t="inlineStr">
        <is>
          <t>1739962606_6_SPK_1_20250215_v2.1739630799.2283007.wav</t>
        </is>
      </c>
      <c r="B192">
        <f>HYPERLINK("1739962606_6_SPK_1_20250215_v2.1739630799.2283007.wav", "Play Audio")</f>
        <v/>
      </c>
      <c r="C192" t="inlineStr"/>
    </row>
    <row r="193">
      <c r="A193" t="inlineStr">
        <is>
          <t>1739962250_1_SPK_0_20250216_v2.1739684477.2296114.wav</t>
        </is>
      </c>
      <c r="B193">
        <f>HYPERLINK("1739962250_1_SPK_0_20250216_v2.1739684477.2296114.wav", "Play Audio")</f>
        <v/>
      </c>
      <c r="C193" t="inlineStr"/>
    </row>
    <row r="194">
      <c r="A194" t="inlineStr">
        <is>
          <t>1739961710_3_SPK_0_20250213_v2.1739437852.2203015.wav</t>
        </is>
      </c>
      <c r="B194">
        <f>HYPERLINK("1739961710_3_SPK_0_20250213_v2.1739437852.2203015.wav", "Play Audio")</f>
        <v/>
      </c>
      <c r="C194" t="inlineStr"/>
    </row>
    <row r="195">
      <c r="A195" t="inlineStr">
        <is>
          <t>1739962733_6_SPK_0_20250215_v2.1739626568.2281038.wav</t>
        </is>
      </c>
      <c r="B195">
        <f>HYPERLINK("1739962733_6_SPK_0_20250215_v2.1739626568.2281038.wav", "Play Audio")</f>
        <v/>
      </c>
      <c r="C195" t="inlineStr"/>
    </row>
    <row r="196">
      <c r="A196" t="inlineStr">
        <is>
          <t>1739962459_6_SPK_1_20250216_v2.1739696150.2308305.wav</t>
        </is>
      </c>
      <c r="B196">
        <f>HYPERLINK("1739962459_6_SPK_1_20250216_v2.1739696150.2308305.wav", "Play Audio")</f>
        <v/>
      </c>
      <c r="C196" t="inlineStr"/>
    </row>
    <row r="197">
      <c r="A197" t="inlineStr">
        <is>
          <t>1739962459_3_SPK_1_20250216_v2.1739696150.2308305.wav</t>
        </is>
      </c>
      <c r="B197">
        <f>HYPERLINK("1739962459_3_SPK_1_20250216_v2.1739696150.2308305.wav", "Play Audio")</f>
        <v/>
      </c>
      <c r="C197" t="inlineStr"/>
    </row>
    <row r="198">
      <c r="A198" t="inlineStr">
        <is>
          <t>1739961641_7_SPK_0_20250213_v2.1739437852.2203015.wav</t>
        </is>
      </c>
      <c r="B198">
        <f>HYPERLINK("1739961641_7_SPK_0_20250213_v2.1739437852.2203015.wav", "Play Audio")</f>
        <v/>
      </c>
      <c r="C198" t="inlineStr"/>
    </row>
    <row r="199">
      <c r="A199" t="inlineStr">
        <is>
          <t>1739962778_0_SPK_1_20250213_v2.1739466995.2237160.wav</t>
        </is>
      </c>
      <c r="B199">
        <f>HYPERLINK("1739962778_0_SPK_1_20250213_v2.1739466995.2237160.wav", "Play Audio")</f>
        <v/>
      </c>
      <c r="C199" t="inlineStr"/>
    </row>
    <row r="200">
      <c r="A200" t="inlineStr">
        <is>
          <t>1739961616_1_SPK_1_20250213_v2.1739437852.2203015.wav</t>
        </is>
      </c>
      <c r="B200">
        <f>HYPERLINK("1739961616_1_SPK_1_20250213_v2.1739437852.2203015.wav", "Play Audio")</f>
        <v/>
      </c>
      <c r="C200" t="inlineStr"/>
    </row>
    <row r="201">
      <c r="A201" t="inlineStr">
        <is>
          <t>1739962326_7_SPK_1_20250215_v2.1739632205.2283760.wav</t>
        </is>
      </c>
      <c r="B201">
        <f>HYPERLINK("1739962326_7_SPK_1_20250215_v2.1739632205.2283760.wav", "Play Audio")</f>
        <v/>
      </c>
      <c r="C201" t="inlineStr"/>
    </row>
    <row r="202">
      <c r="A202" t="inlineStr">
        <is>
          <t>1739962935_4_SPK_1_20250216_v2.1739717484.2338251.wav</t>
        </is>
      </c>
      <c r="B202">
        <f>HYPERLINK("1739962935_4_SPK_1_20250216_v2.1739717484.2338251.wav", "Play Audio")</f>
        <v/>
      </c>
      <c r="C202" t="inlineStr"/>
    </row>
    <row r="203">
      <c r="A203" t="inlineStr">
        <is>
          <t>1739962861_36_SPK_0_20250216_v2.1739695895.2308017.wav</t>
        </is>
      </c>
      <c r="B203">
        <f>HYPERLINK("1739962861_36_SPK_0_20250216_v2.1739695895.2308017.wav", "Play Audio")</f>
        <v/>
      </c>
      <c r="C203" t="inlineStr"/>
    </row>
    <row r="204">
      <c r="A204" t="inlineStr">
        <is>
          <t>1739961678_15_SPK_0_20250213_v2.1739437852.2203015.wav</t>
        </is>
      </c>
      <c r="B204">
        <f>HYPERLINK("1739961678_15_SPK_0_20250213_v2.1739437852.2203015.wav", "Play Audio")</f>
        <v/>
      </c>
      <c r="C204" t="inlineStr"/>
    </row>
    <row r="205">
      <c r="A205" t="inlineStr">
        <is>
          <t>1739962161_17_SPK_1_20250215_v2.1739603840.2258967.wav</t>
        </is>
      </c>
      <c r="B205">
        <f>HYPERLINK("1739962161_17_SPK_1_20250215_v2.1739603840.2258967.wav", "Play Audio")</f>
        <v/>
      </c>
      <c r="C205" t="inlineStr"/>
    </row>
    <row r="206">
      <c r="A206" t="inlineStr">
        <is>
          <t>1739962628_2_SPK_1_20250217_v2.1739805250.2386919.wav</t>
        </is>
      </c>
      <c r="B206">
        <f>HYPERLINK("1739962628_2_SPK_1_20250217_v2.1739805250.2386919.wav", "Play Audio")</f>
        <v/>
      </c>
      <c r="C206" t="inlineStr"/>
    </row>
    <row r="207">
      <c r="A207" t="inlineStr">
        <is>
          <t>1739961678_4_SPK_0_20250213_v2.1739437852.2203015.wav</t>
        </is>
      </c>
      <c r="B207">
        <f>HYPERLINK("1739961678_4_SPK_0_20250213_v2.1739437852.2203015.wav", "Play Audio")</f>
        <v/>
      </c>
      <c r="C207" t="inlineStr"/>
    </row>
    <row r="208">
      <c r="A208" t="inlineStr">
        <is>
          <t>1739962724_1_SPK_0_20250213_v2.1739457977.2228001.wav</t>
        </is>
      </c>
      <c r="B208">
        <f>HYPERLINK("1739962724_1_SPK_0_20250213_v2.1739457977.2228001.wav", "Play Audio")</f>
        <v/>
      </c>
      <c r="C208" t="inlineStr"/>
    </row>
    <row r="209">
      <c r="A209" t="inlineStr">
        <is>
          <t>1739962846_1_SPK_0_20250215_v2.1739632370.2283812.wav</t>
        </is>
      </c>
      <c r="B209">
        <f>HYPERLINK("1739962846_1_SPK_0_20250215_v2.1739632370.2283812.wav", "Play Audio")</f>
        <v/>
      </c>
      <c r="C209" t="inlineStr"/>
    </row>
    <row r="210">
      <c r="A210" t="inlineStr">
        <is>
          <t>1739962682_5_SPK_0_20250216_v2.1739692655.2304622.wav</t>
        </is>
      </c>
      <c r="B210">
        <f>HYPERLINK("1739962682_5_SPK_0_20250216_v2.1739692655.2304622.wav", "Play Audio")</f>
        <v/>
      </c>
      <c r="C210" t="inlineStr"/>
    </row>
    <row r="211">
      <c r="A211" t="inlineStr">
        <is>
          <t>1739962896_5_SPK_0_20250216_v2.1739707901.2331813.wav</t>
        </is>
      </c>
      <c r="B211">
        <f>HYPERLINK("1739962896_5_SPK_0_20250216_v2.1739707901.2331813.wav", "Play Audio")</f>
        <v/>
      </c>
      <c r="C211" t="inlineStr"/>
    </row>
    <row r="212">
      <c r="A212" t="inlineStr">
        <is>
          <t>1739962832_2_SPK_0_20250216_v2.1739711771.2334478.wav</t>
        </is>
      </c>
      <c r="B212">
        <f>HYPERLINK("1739962832_2_SPK_0_20250216_v2.1739711771.2334478.wav", "Play Audio")</f>
        <v/>
      </c>
      <c r="C212" t="inlineStr"/>
    </row>
    <row r="213">
      <c r="A213" t="inlineStr">
        <is>
          <t>1739962890_1_SPK_1_20250218_v2.1739864193.2431390.wav</t>
        </is>
      </c>
      <c r="B213">
        <f>HYPERLINK("1739962890_1_SPK_1_20250218_v2.1739864193.2431390.wav", "Play Audio")</f>
        <v/>
      </c>
      <c r="C213" t="inlineStr"/>
    </row>
    <row r="214">
      <c r="A214" t="inlineStr">
        <is>
          <t>1739962503_19_SPK_1_20250215_v2.1739623381.2279172.wav</t>
        </is>
      </c>
      <c r="B214">
        <f>HYPERLINK("1739962503_19_SPK_1_20250215_v2.1739623381.2279172.wav", "Play Audio")</f>
        <v/>
      </c>
      <c r="C214" t="inlineStr"/>
    </row>
    <row r="215">
      <c r="A215" t="inlineStr">
        <is>
          <t>1739962376_20_SPK_1_20250215_v2.1739611648.2264164.wav</t>
        </is>
      </c>
      <c r="B215">
        <f>HYPERLINK("1739962376_20_SPK_1_20250215_v2.1739611648.2264164.wav", "Play Audio")</f>
        <v/>
      </c>
      <c r="C215" t="inlineStr"/>
    </row>
    <row r="216">
      <c r="A216" t="inlineStr">
        <is>
          <t>1739962622_6_SPK_0_20250216_v2.1739720481.2339514.wav</t>
        </is>
      </c>
      <c r="B216">
        <f>HYPERLINK("1739962622_6_SPK_0_20250216_v2.1739720481.2339514.wav", "Play Audio")</f>
        <v/>
      </c>
      <c r="C216" t="inlineStr"/>
    </row>
    <row r="217">
      <c r="A217" t="inlineStr">
        <is>
          <t>1739962797_7_SPK_0_20250215_v2.1739636853.2285938.wav</t>
        </is>
      </c>
      <c r="B217">
        <f>HYPERLINK("1739962797_7_SPK_0_20250215_v2.1739636853.2285938.wav", "Play Audio")</f>
        <v/>
      </c>
      <c r="C217" t="inlineStr"/>
    </row>
    <row r="218">
      <c r="A218" t="inlineStr">
        <is>
          <t>1739962231_1_SPK_1_20250216_v2.1739706913.2331299.wav</t>
        </is>
      </c>
      <c r="B218">
        <f>HYPERLINK("1739962231_1_SPK_1_20250216_v2.1739706913.2331299.wav", "Play Audio")</f>
        <v/>
      </c>
      <c r="C218" t="inlineStr"/>
    </row>
    <row r="219">
      <c r="A219" t="inlineStr">
        <is>
          <t>1739962300_5_SPK_0_20250215_v2.1739612952.2265166.wav</t>
        </is>
      </c>
      <c r="B219">
        <f>HYPERLINK("1739962300_5_SPK_0_20250215_v2.1739612952.2265166.wav", "Play Audio")</f>
        <v/>
      </c>
      <c r="C219" t="inlineStr"/>
    </row>
    <row r="220">
      <c r="A220" t="inlineStr">
        <is>
          <t>1739962543_4_SPK_1_20250216_v2.1739698445.2310537.wav</t>
        </is>
      </c>
      <c r="B220">
        <f>HYPERLINK("1739962543_4_SPK_1_20250216_v2.1739698445.2310537.wav", "Play Audio")</f>
        <v/>
      </c>
      <c r="C220" t="inlineStr"/>
    </row>
    <row r="221">
      <c r="A221" t="inlineStr">
        <is>
          <t>1739962352_6_SPK_1_20250213_v2.1739441507.2208843.wav</t>
        </is>
      </c>
      <c r="B221">
        <f>HYPERLINK("1739962352_6_SPK_1_20250213_v2.1739441507.2208843.wav", "Play Audio")</f>
        <v/>
      </c>
      <c r="C221" t="inlineStr"/>
    </row>
    <row r="222">
      <c r="A222" t="inlineStr">
        <is>
          <t>1739962948_10_SPK_1_20250217_v2.1739802175.2383421.wav</t>
        </is>
      </c>
      <c r="B222">
        <f>HYPERLINK("1739962948_10_SPK_1_20250217_v2.1739802175.2383421.wav", "Play Audio")</f>
        <v/>
      </c>
      <c r="C222" t="inlineStr"/>
    </row>
    <row r="223">
      <c r="A223" t="inlineStr">
        <is>
          <t>1739961624_12_SPK_1_20250213_v2.1739437852.2203015.wav</t>
        </is>
      </c>
      <c r="B223">
        <f>HYPERLINK("1739961624_12_SPK_1_20250213_v2.1739437852.2203015.wav", "Play Audio")</f>
        <v/>
      </c>
      <c r="C223" t="inlineStr"/>
    </row>
    <row r="224">
      <c r="A224" t="inlineStr">
        <is>
          <t>1739962517_3_SPK_1_20250217_v2.1739793977.2374162.wav</t>
        </is>
      </c>
      <c r="B224">
        <f>HYPERLINK("1739962517_3_SPK_1_20250217_v2.1739793977.2374162.wav", "Play Audio")</f>
        <v/>
      </c>
      <c r="C224" t="inlineStr"/>
    </row>
    <row r="225">
      <c r="A225" t="inlineStr">
        <is>
          <t>1739962817_2_SPK_0_20250215_v2.1739613797.2265592.wav</t>
        </is>
      </c>
      <c r="B225">
        <f>HYPERLINK("1739962817_2_SPK_0_20250215_v2.1739613797.2265592.wav", "Play Audio")</f>
        <v/>
      </c>
      <c r="C225" t="inlineStr"/>
    </row>
    <row r="226">
      <c r="A226" t="inlineStr">
        <is>
          <t>1739962675_3_SPK_1_20250218_v2.1739864093.2431257.wav</t>
        </is>
      </c>
      <c r="B226">
        <f>HYPERLINK("1739962675_3_SPK_1_20250218_v2.1739864093.2431257.wav", "Play Audio")</f>
        <v/>
      </c>
      <c r="C226" t="inlineStr"/>
    </row>
    <row r="227">
      <c r="A227" t="inlineStr">
        <is>
          <t>1739962326_3_SPK_1_20250215_v2.1739632205.2283760.wav</t>
        </is>
      </c>
      <c r="B227">
        <f>HYPERLINK("1739962326_3_SPK_1_20250215_v2.1739632205.2283760.wav", "Play Audio")</f>
        <v/>
      </c>
      <c r="C227" t="inlineStr"/>
    </row>
    <row r="228">
      <c r="A228" t="inlineStr">
        <is>
          <t>1739962832_0_SPK_0_20250216_v2.1739723024.2340422.wav</t>
        </is>
      </c>
      <c r="B228">
        <f>HYPERLINK("1739962832_0_SPK_0_20250216_v2.1739723024.2340422.wav", "Play Audio")</f>
        <v/>
      </c>
      <c r="C228" t="inlineStr"/>
    </row>
    <row r="229">
      <c r="A229" t="inlineStr">
        <is>
          <t>1739962624_4_SPK_1_20250216_v2.1739686481.2297600.wav</t>
        </is>
      </c>
      <c r="B229">
        <f>HYPERLINK("1739962624_4_SPK_1_20250216_v2.1739686481.2297600.wav", "Play Audio")</f>
        <v/>
      </c>
      <c r="C229" t="inlineStr"/>
    </row>
    <row r="230">
      <c r="A230" t="inlineStr">
        <is>
          <t>1739962276_0_SPK_1_20250217_v2.1739800568.2381656.wav</t>
        </is>
      </c>
      <c r="B230">
        <f>HYPERLINK("1739962276_0_SPK_1_20250217_v2.1739800568.2381656.wav", "Play Audio")</f>
        <v/>
      </c>
      <c r="C230" t="inlineStr"/>
    </row>
    <row r="231">
      <c r="A231" t="inlineStr">
        <is>
          <t>1739962868_8_SPK_1_20250215_v2.1739614231.2265805.wav</t>
        </is>
      </c>
      <c r="B231">
        <f>HYPERLINK("1739962868_8_SPK_1_20250215_v2.1739614231.2265805.wav", "Play Audio")</f>
        <v/>
      </c>
      <c r="C231" t="inlineStr"/>
    </row>
    <row r="232">
      <c r="A232" t="inlineStr">
        <is>
          <t>1739962517_5_SPK_0_20250217_v2.1739793977.2374162.wav</t>
        </is>
      </c>
      <c r="B232">
        <f>HYPERLINK("1739962517_5_SPK_0_20250217_v2.1739793977.2374162.wav", "Play Audio")</f>
        <v/>
      </c>
      <c r="C232" t="inlineStr"/>
    </row>
    <row r="233">
      <c r="A233" t="inlineStr">
        <is>
          <t>1739962266_18_SPK_0_20250215_v2.1739600840.2256930.wav</t>
        </is>
      </c>
      <c r="B233">
        <f>HYPERLINK("1739962266_18_SPK_0_20250215_v2.1739600840.2256930.wav", "Play Audio")</f>
        <v/>
      </c>
      <c r="C233" t="inlineStr"/>
    </row>
    <row r="234">
      <c r="A234" t="inlineStr">
        <is>
          <t>1739962180_1_SPK_1_20250216_v2.1739702235.2316694.wav</t>
        </is>
      </c>
      <c r="B234">
        <f>HYPERLINK("1739962180_1_SPK_1_20250216_v2.1739702235.2316694.wav", "Play Audio")</f>
        <v/>
      </c>
      <c r="C234" t="inlineStr"/>
    </row>
    <row r="235">
      <c r="A235" t="inlineStr">
        <is>
          <t>1739962486_5_SPK_1_20250215_v2.1739627574.2281608.wav</t>
        </is>
      </c>
      <c r="B235">
        <f>HYPERLINK("1739962486_5_SPK_1_20250215_v2.1739627574.2281608.wav", "Play Audio")</f>
        <v/>
      </c>
      <c r="C235" t="inlineStr"/>
    </row>
    <row r="236">
      <c r="A236" t="inlineStr">
        <is>
          <t>1739962293_15_SPK_0_20250218_v2.1739858897.2424782.wav</t>
        </is>
      </c>
      <c r="B236">
        <f>HYPERLINK("1739962293_15_SPK_0_20250218_v2.1739858897.2424782.wav", "Play Audio")</f>
        <v/>
      </c>
      <c r="C236" t="inlineStr"/>
    </row>
    <row r="237">
      <c r="A237" t="inlineStr">
        <is>
          <t>1739961707_2_SPK_0_20250213_v2.1739437852.2203015.wav</t>
        </is>
      </c>
      <c r="B237">
        <f>HYPERLINK("1739961707_2_SPK_0_20250213_v2.1739437852.2203015.wav", "Play Audio")</f>
        <v/>
      </c>
      <c r="C237" t="inlineStr"/>
    </row>
    <row r="238">
      <c r="A238" t="inlineStr">
        <is>
          <t>1739962861_32_SPK_1_20250216_v2.1739695895.2308017.wav</t>
        </is>
      </c>
      <c r="B238">
        <f>HYPERLINK("1739962861_32_SPK_1_20250216_v2.1739695895.2308017.wav", "Play Audio")</f>
        <v/>
      </c>
      <c r="C238" t="inlineStr"/>
    </row>
    <row r="239">
      <c r="A239" t="inlineStr">
        <is>
          <t>1739962826_8_SPK_0_20250215_v2.1739596848.2256007.wav</t>
        </is>
      </c>
      <c r="B239">
        <f>HYPERLINK("1739962826_8_SPK_0_20250215_v2.1739596848.2256007.wav", "Play Audio")</f>
        <v/>
      </c>
      <c r="C239" t="inlineStr"/>
    </row>
    <row r="240">
      <c r="A240" t="inlineStr">
        <is>
          <t>1739962597_10_SPK_1_20250215_v2.1739624662.2279909.wav</t>
        </is>
      </c>
      <c r="B240">
        <f>HYPERLINK("1739962597_10_SPK_1_20250215_v2.1739624662.2279909.wav", "Play Audio")</f>
        <v/>
      </c>
      <c r="C240" t="inlineStr"/>
    </row>
    <row r="241">
      <c r="A241" t="inlineStr">
        <is>
          <t>1739961708_3_SPK_0_20250213_v2.1739437852.2203015.wav</t>
        </is>
      </c>
      <c r="B241">
        <f>HYPERLINK("1739961708_3_SPK_0_20250213_v2.1739437852.2203015.wav", "Play Audio")</f>
        <v/>
      </c>
      <c r="C241" t="inlineStr"/>
    </row>
    <row r="242">
      <c r="A242" t="inlineStr">
        <is>
          <t>1739962642_6_SPK_1_20250218_v2.1739864664.2432073.wav</t>
        </is>
      </c>
      <c r="B242">
        <f>HYPERLINK("1739962642_6_SPK_1_20250218_v2.1739864664.2432073.wav", "Play Audio")</f>
        <v/>
      </c>
      <c r="C242" t="inlineStr"/>
    </row>
    <row r="243">
      <c r="A243" t="inlineStr">
        <is>
          <t>1739962161_16_SPK_0_20250215_v2.1739603840.2258967.wav</t>
        </is>
      </c>
      <c r="B243">
        <f>HYPERLINK("1739962161_16_SPK_0_20250215_v2.1739603840.2258967.wav", "Play Audio")</f>
        <v/>
      </c>
      <c r="C243" t="inlineStr"/>
    </row>
    <row r="244">
      <c r="A244" t="inlineStr">
        <is>
          <t>1739962955_11_SPK_1_20250213_v2.1739439090.2205291.wav</t>
        </is>
      </c>
      <c r="B244">
        <f>HYPERLINK("1739962955_11_SPK_1_20250213_v2.1739439090.2205291.wav", "Play Audio")</f>
        <v/>
      </c>
      <c r="C244" t="inlineStr"/>
    </row>
    <row r="245">
      <c r="A245" t="inlineStr">
        <is>
          <t>1739962225_0_SPK_0_20250215_v2.1739605153.2259762.wav</t>
        </is>
      </c>
      <c r="B245">
        <f>HYPERLINK("1739962225_0_SPK_0_20250215_v2.1739605153.2259762.wav", "Play Audio")</f>
        <v/>
      </c>
      <c r="C245" t="inlineStr"/>
    </row>
    <row r="246">
      <c r="A246" t="inlineStr">
        <is>
          <t>1739962503_3_SPK_1_20250215_v2.1739623381.2279172.wav</t>
        </is>
      </c>
      <c r="B246">
        <f>HYPERLINK("1739962503_3_SPK_1_20250215_v2.1739623381.2279172.wav", "Play Audio")</f>
        <v/>
      </c>
      <c r="C246" t="inlineStr"/>
    </row>
    <row r="247">
      <c r="A247" t="inlineStr">
        <is>
          <t>1739962144_2_SPK_1_20250215_v2.1739639895.2287671.wav</t>
        </is>
      </c>
      <c r="B247">
        <f>HYPERLINK("1739962144_2_SPK_1_20250215_v2.1739639895.2287671.wav", "Play Audio")</f>
        <v/>
      </c>
      <c r="C247" t="inlineStr"/>
    </row>
    <row r="248">
      <c r="A248" t="inlineStr">
        <is>
          <t>1739962494_11_SPK_1_20250217_v2.1739780189.2355491.wav</t>
        </is>
      </c>
      <c r="B248">
        <f>HYPERLINK("1739962494_11_SPK_1_20250217_v2.1739780189.2355491.wav", "Play Audio")</f>
        <v/>
      </c>
      <c r="C248" t="inlineStr"/>
    </row>
    <row r="249">
      <c r="A249" t="inlineStr">
        <is>
          <t>1739962352_5_SPK_1_20250213_v2.1739441507.2208843.wav</t>
        </is>
      </c>
      <c r="B249">
        <f>HYPERLINK("1739962352_5_SPK_1_20250213_v2.1739441507.2208843.wav", "Play Audio")</f>
        <v/>
      </c>
      <c r="C249" t="inlineStr"/>
    </row>
    <row r="250">
      <c r="A250" t="inlineStr">
        <is>
          <t>1739962506_1_SPK_0_20250217_v2.1739783593.2360418.wav</t>
        </is>
      </c>
      <c r="B250">
        <f>HYPERLINK("1739962506_1_SPK_0_20250217_v2.1739783593.2360418.wav", "Play Audio")</f>
        <v/>
      </c>
      <c r="C250" t="inlineStr"/>
    </row>
    <row r="251">
      <c r="A251" t="inlineStr">
        <is>
          <t>1739962178_2_SPK_1_20250216_v2.1739711527.2334263.wav</t>
        </is>
      </c>
      <c r="B251">
        <f>HYPERLINK("1739962178_2_SPK_1_20250216_v2.1739711527.2334263.wav", "Play Audio")</f>
        <v/>
      </c>
      <c r="C251" t="inlineStr"/>
    </row>
    <row r="252">
      <c r="A252" t="inlineStr">
        <is>
          <t>1739962753_0_SPK_1_20250217_v2.1739783930.2360950.wav</t>
        </is>
      </c>
      <c r="B252">
        <f>HYPERLINK("1739962753_0_SPK_1_20250217_v2.1739783930.2360950.wav", "Play Audio")</f>
        <v/>
      </c>
      <c r="C252" t="inlineStr"/>
    </row>
    <row r="253">
      <c r="A253" t="inlineStr">
        <is>
          <t>1739962561_2_SPK_0_20250217_v2.1739786281.2364487.wav</t>
        </is>
      </c>
      <c r="B253">
        <f>HYPERLINK("1739962561_2_SPK_0_20250217_v2.1739786281.2364487.wav", "Play Audio")</f>
        <v/>
      </c>
      <c r="C253" t="inlineStr"/>
    </row>
    <row r="254">
      <c r="A254" t="inlineStr">
        <is>
          <t>1739962586_9_SPK_1_20250215_v2.1739597847.2256179.wav</t>
        </is>
      </c>
      <c r="B254">
        <f>HYPERLINK("1739962586_9_SPK_1_20250215_v2.1739597847.2256179.wav", "Play Audio")</f>
        <v/>
      </c>
      <c r="C254" t="inlineStr"/>
    </row>
    <row r="255">
      <c r="A255" t="inlineStr">
        <is>
          <t>1739962536_7_SPK_0_20250216_v2.1739710362.2333425.wav</t>
        </is>
      </c>
      <c r="B255">
        <f>HYPERLINK("1739962536_7_SPK_0_20250216_v2.1739710362.2333425.wav", "Play Audio")</f>
        <v/>
      </c>
      <c r="C255" t="inlineStr"/>
    </row>
    <row r="256">
      <c r="A256" t="inlineStr">
        <is>
          <t>1739962339_7_SPK_1_20250215_v2.1739624893.2280045.wav</t>
        </is>
      </c>
      <c r="B256">
        <f>HYPERLINK("1739962339_7_SPK_1_20250215_v2.1739624893.2280045.wav", "Play Audio")</f>
        <v/>
      </c>
      <c r="C256" t="inlineStr"/>
    </row>
    <row r="257">
      <c r="A257" t="inlineStr">
        <is>
          <t>1739962326_4_SPK_1_20250215_v2.1739632205.2283760.wav</t>
        </is>
      </c>
      <c r="B257">
        <f>HYPERLINK("1739962326_4_SPK_1_20250215_v2.1739632205.2283760.wav", "Play Audio")</f>
        <v/>
      </c>
      <c r="C257" t="inlineStr"/>
    </row>
    <row r="258">
      <c r="A258" t="inlineStr">
        <is>
          <t>1739962955_18_SPK_1_20250213_v2.1739439090.2205291.wav</t>
        </is>
      </c>
      <c r="B258">
        <f>HYPERLINK("1739962955_18_SPK_1_20250213_v2.1739439090.2205291.wav", "Play Audio")</f>
        <v/>
      </c>
      <c r="C258" t="inlineStr"/>
    </row>
    <row r="259">
      <c r="A259" t="inlineStr">
        <is>
          <t>1739962586_8_SPK_1_20250215_v2.1739597847.2256179.wav</t>
        </is>
      </c>
      <c r="B259">
        <f>HYPERLINK("1739962586_8_SPK_1_20250215_v2.1739597847.2256179.wav", "Play Audio")</f>
        <v/>
      </c>
      <c r="C259" t="inlineStr"/>
    </row>
    <row r="260">
      <c r="A260" t="inlineStr">
        <is>
          <t>1739961698_4_SPK_0_20250213_v2.1739437852.2203015.wav</t>
        </is>
      </c>
      <c r="B260">
        <f>HYPERLINK("1739961698_4_SPK_0_20250213_v2.1739437852.2203015.wav", "Play Audio")</f>
        <v/>
      </c>
      <c r="C260" t="inlineStr"/>
    </row>
    <row r="261">
      <c r="A261" t="inlineStr">
        <is>
          <t>1739962585_3_SPK_1_20250215_v2.1739597847.2256179.wav</t>
        </is>
      </c>
      <c r="B261">
        <f>HYPERLINK("1739962585_3_SPK_1_20250215_v2.1739597847.2256179.wav", "Play Audio")</f>
        <v/>
      </c>
      <c r="C261" t="inlineStr"/>
    </row>
    <row r="262">
      <c r="A262" t="inlineStr">
        <is>
          <t>1739962961_5_SPK_0_20250217_v2.1739810168.2391982.wav</t>
        </is>
      </c>
      <c r="B262">
        <f>HYPERLINK("1739962961_5_SPK_0_20250217_v2.1739810168.2391982.wav", "Play Audio")</f>
        <v/>
      </c>
      <c r="C262" t="inlineStr"/>
    </row>
    <row r="263">
      <c r="A263" t="inlineStr">
        <is>
          <t>1739962788_15_SPK_1_20250215_v2.1739638233.2286618.wav</t>
        </is>
      </c>
      <c r="B263">
        <f>HYPERLINK("1739962788_15_SPK_1_20250215_v2.1739638233.2286618.wav", "Play Audio")</f>
        <v/>
      </c>
      <c r="C263" t="inlineStr"/>
    </row>
    <row r="264">
      <c r="A264" t="inlineStr">
        <is>
          <t>1739962416_10_SPK_1_20250216_v2.1739698726.2310851.wav</t>
        </is>
      </c>
      <c r="B264">
        <f>HYPERLINK("1739962416_10_SPK_1_20250216_v2.1739698726.2310851.wav", "Play Audio")</f>
        <v/>
      </c>
      <c r="C264" t="inlineStr"/>
    </row>
    <row r="265">
      <c r="A265" t="inlineStr">
        <is>
          <t>1739962916_0_SPK_0_20250216_v2.1739691549.2303016.wav</t>
        </is>
      </c>
      <c r="B265">
        <f>HYPERLINK("1739962916_0_SPK_0_20250216_v2.1739691549.2303016.wav", "Play Audio")</f>
        <v/>
      </c>
      <c r="C265" t="inlineStr"/>
    </row>
    <row r="266">
      <c r="A266" t="inlineStr">
        <is>
          <t>1739962948_11_SPK_1_20250217_v2.1739802175.2383421.wav</t>
        </is>
      </c>
      <c r="B266">
        <f>HYPERLINK("1739962948_11_SPK_1_20250217_v2.1739802175.2383421.wav", "Play Audio")</f>
        <v/>
      </c>
      <c r="C266" t="inlineStr"/>
    </row>
    <row r="267">
      <c r="A267" t="inlineStr">
        <is>
          <t>1739962997_12_SPK_0_20250216_v2.1739697766.2309766.wav</t>
        </is>
      </c>
      <c r="B267">
        <f>HYPERLINK("1739962997_12_SPK_0_20250216_v2.1739697766.2309766.wav", "Play Audio")</f>
        <v/>
      </c>
      <c r="C267" t="inlineStr"/>
    </row>
    <row r="268">
      <c r="A268" t="inlineStr">
        <is>
          <t>1739962266_11_SPK_1_20250215_v2.1739600840.2256930.wav</t>
        </is>
      </c>
      <c r="B268">
        <f>HYPERLINK("1739962266_11_SPK_1_20250215_v2.1739600840.2256930.wav", "Play Audio")</f>
        <v/>
      </c>
      <c r="C268" t="inlineStr"/>
    </row>
    <row r="269">
      <c r="A269" t="inlineStr">
        <is>
          <t>1739962321_1_SPK_1_20250217_v2.1739805409.2387098.wav</t>
        </is>
      </c>
      <c r="B269">
        <f>HYPERLINK("1739962321_1_SPK_1_20250217_v2.1739805409.2387098.wav", "Play Audio")</f>
        <v/>
      </c>
      <c r="C269" t="inlineStr"/>
    </row>
    <row r="270">
      <c r="A270" t="inlineStr">
        <is>
          <t>1739961655_0_SPK_1_20250213_v2.1739437852.2203015.wav</t>
        </is>
      </c>
      <c r="B270">
        <f>HYPERLINK("1739961655_0_SPK_1_20250213_v2.1739437852.2203015.wav", "Play Audio")</f>
        <v/>
      </c>
      <c r="C270" t="inlineStr"/>
    </row>
    <row r="271">
      <c r="A271" t="inlineStr">
        <is>
          <t>1739961707_8_SPK_0_20250213_v2.1739437852.2203015.wav</t>
        </is>
      </c>
      <c r="B271">
        <f>HYPERLINK("1739961707_8_SPK_0_20250213_v2.1739437852.2203015.wav", "Play Audio")</f>
        <v/>
      </c>
      <c r="C271" t="inlineStr"/>
    </row>
    <row r="272">
      <c r="A272" t="inlineStr">
        <is>
          <t>1739962376_0_SPK_1_20250215_v2.1739611648.2264164.wav</t>
        </is>
      </c>
      <c r="B272">
        <f>HYPERLINK("1739962376_0_SPK_1_20250215_v2.1739611648.2264164.wav", "Play Audio")</f>
        <v/>
      </c>
      <c r="C272" t="inlineStr"/>
    </row>
    <row r="273">
      <c r="A273" t="inlineStr">
        <is>
          <t>1739962974_5_SPK_1_20250215_v2.1739611272.2263888.wav</t>
        </is>
      </c>
      <c r="B273">
        <f>HYPERLINK("1739962974_5_SPK_1_20250215_v2.1739611272.2263888.wav", "Play Audio")</f>
        <v/>
      </c>
      <c r="C273" t="inlineStr"/>
    </row>
    <row r="274">
      <c r="A274" t="inlineStr">
        <is>
          <t>1739962440_4_SPK_1_20250213_v2.1739467465.2237596.wav</t>
        </is>
      </c>
      <c r="B274">
        <f>HYPERLINK("1739962440_4_SPK_1_20250213_v2.1739467465.2237596.wav", "Play Audio")</f>
        <v/>
      </c>
      <c r="C274" t="inlineStr"/>
    </row>
    <row r="275">
      <c r="A275" t="inlineStr">
        <is>
          <t>1739962841_1_SPK_1_20250213_v2.1739462017.2231984.wav</t>
        </is>
      </c>
      <c r="B275">
        <f>HYPERLINK("1739962841_1_SPK_1_20250213_v2.1739462017.2231984.wav", "Play Audio")</f>
        <v/>
      </c>
      <c r="C275" t="inlineStr"/>
    </row>
    <row r="276">
      <c r="A276" t="inlineStr">
        <is>
          <t>1739962231_0_SPK_1_20250216_v2.1739706913.2331299.wav</t>
        </is>
      </c>
      <c r="B276">
        <f>HYPERLINK("1739962231_0_SPK_1_20250216_v2.1739706913.2331299.wav", "Play Audio")</f>
        <v/>
      </c>
      <c r="C276" t="inlineStr"/>
    </row>
    <row r="277">
      <c r="A277" t="inlineStr">
        <is>
          <t>1739961678_14_SPK_1_20250213_v2.1739437852.2203015.wav</t>
        </is>
      </c>
      <c r="B277">
        <f>HYPERLINK("1739961678_14_SPK_1_20250213_v2.1739437852.2203015.wav", "Play Audio")</f>
        <v/>
      </c>
      <c r="C277" t="inlineStr"/>
    </row>
    <row r="278">
      <c r="A278" t="inlineStr">
        <is>
          <t>1739962861_31_SPK_1_20250216_v2.1739695895.2308017.wav</t>
        </is>
      </c>
      <c r="B278">
        <f>HYPERLINK("1739962861_31_SPK_1_20250216_v2.1739695895.2308017.wav", "Play Audio")</f>
        <v/>
      </c>
      <c r="C278" t="inlineStr"/>
    </row>
    <row r="279">
      <c r="A279" t="inlineStr">
        <is>
          <t>1739962896_3_SPK_1_20250216_v2.1739707901.2331813.wav</t>
        </is>
      </c>
      <c r="B279">
        <f>HYPERLINK("1739962896_3_SPK_1_20250216_v2.1739707901.2331813.wav", "Play Audio")</f>
        <v/>
      </c>
      <c r="C279" t="inlineStr"/>
    </row>
    <row r="280">
      <c r="A280" t="inlineStr">
        <is>
          <t>1739961707_7_SPK_0_20250213_v2.1739437852.2203015.wav</t>
        </is>
      </c>
      <c r="B280">
        <f>HYPERLINK("1739961707_7_SPK_0_20250213_v2.1739437852.2203015.wav", "Play Audio")</f>
        <v/>
      </c>
      <c r="C280" t="inlineStr"/>
    </row>
    <row r="281">
      <c r="A281" t="inlineStr">
        <is>
          <t>1739962709_1_SPK_1_20250217_v2.1739780534.2356086.wav</t>
        </is>
      </c>
      <c r="B281">
        <f>HYPERLINK("1739962709_1_SPK_1_20250217_v2.1739780534.2356086.wav", "Play Audio")</f>
        <v/>
      </c>
      <c r="C281" t="inlineStr"/>
    </row>
    <row r="282">
      <c r="A282" t="inlineStr">
        <is>
          <t>1739962503_17_SPK_1_20250215_v2.1739623381.2279172.wav</t>
        </is>
      </c>
      <c r="B282">
        <f>HYPERLINK("1739962503_17_SPK_1_20250215_v2.1739623381.2279172.wav", "Play Audio")</f>
        <v/>
      </c>
      <c r="C282" t="inlineStr"/>
    </row>
    <row r="283">
      <c r="A283" t="inlineStr">
        <is>
          <t>1739962906_12_SPK_1_20250216_v2.1739710661.2333661.wav</t>
        </is>
      </c>
      <c r="B283">
        <f>HYPERLINK("1739962906_12_SPK_1_20250216_v2.1739710661.2333661.wav", "Play Audio")</f>
        <v/>
      </c>
      <c r="C283" t="inlineStr"/>
    </row>
    <row r="284">
      <c r="A284" t="inlineStr">
        <is>
          <t>1739962753_11_SPK_1_20250217_v2.1739783930.2360950.wav</t>
        </is>
      </c>
      <c r="B284">
        <f>HYPERLINK("1739962753_11_SPK_1_20250217_v2.1739783930.2360950.wav", "Play Audio")</f>
        <v/>
      </c>
      <c r="C284" t="inlineStr"/>
    </row>
    <row r="285">
      <c r="A285" t="inlineStr">
        <is>
          <t>1739962897_2_SPK_1_20250217_v2.1739810129.2391951.wav</t>
        </is>
      </c>
      <c r="B285">
        <f>HYPERLINK("1739962897_2_SPK_1_20250217_v2.1739810129.2391951.wav", "Play Audio")</f>
        <v/>
      </c>
      <c r="C285" t="inlineStr"/>
    </row>
    <row r="286">
      <c r="A286" t="inlineStr">
        <is>
          <t>1739962597_12_SPK_1_20250215_v2.1739624662.2279909.wav</t>
        </is>
      </c>
      <c r="B286">
        <f>HYPERLINK("1739962597_12_SPK_1_20250215_v2.1739624662.2279909.wav", "Play Audio")</f>
        <v/>
      </c>
      <c r="C286" t="inlineStr"/>
    </row>
    <row r="287">
      <c r="A287" t="inlineStr">
        <is>
          <t>1739962390_2_SPK_0_20250213_v2.1739460813.2230789.wav</t>
        </is>
      </c>
      <c r="B287">
        <f>HYPERLINK("1739962390_2_SPK_0_20250213_v2.1739460813.2230789.wav", "Play Audio")</f>
        <v/>
      </c>
      <c r="C287" t="inlineStr"/>
    </row>
    <row r="288">
      <c r="A288" t="inlineStr">
        <is>
          <t>1739962753_9_SPK_1_20250217_v2.1739783930.2360950.wav</t>
        </is>
      </c>
      <c r="B288">
        <f>HYPERLINK("1739962753_9_SPK_1_20250217_v2.1739783930.2360950.wav", "Play Audio")</f>
        <v/>
      </c>
      <c r="C288" t="inlineStr"/>
    </row>
    <row r="289">
      <c r="A289" t="inlineStr">
        <is>
          <t>1739962930_5_SPK_0_20250215_v2.1739635851.2285514.wav</t>
        </is>
      </c>
      <c r="B289">
        <f>HYPERLINK("1739962930_5_SPK_0_20250215_v2.1739635851.2285514.wav", "Play Audio")</f>
        <v/>
      </c>
      <c r="C289" t="inlineStr"/>
    </row>
    <row r="290">
      <c r="A290" t="inlineStr">
        <is>
          <t>1739962763_4_SPK_1_20250215_v2.1739634735.2284891.wav</t>
        </is>
      </c>
      <c r="B290">
        <f>HYPERLINK("1739962763_4_SPK_1_20250215_v2.1739634735.2284891.wav", "Play Audio")</f>
        <v/>
      </c>
      <c r="C290" t="inlineStr"/>
    </row>
    <row r="291">
      <c r="A291" t="inlineStr">
        <is>
          <t>1739962161_19_SPK_0_20250215_v2.1739603840.2258967.wav</t>
        </is>
      </c>
      <c r="B291">
        <f>HYPERLINK("1739962161_19_SPK_0_20250215_v2.1739603840.2258967.wav", "Play Audio")</f>
        <v/>
      </c>
      <c r="C291" t="inlineStr"/>
    </row>
    <row r="292">
      <c r="A292" t="inlineStr">
        <is>
          <t>1739962483_4_SPK_0_20250215_v2.1739598239.2256261.wav</t>
        </is>
      </c>
      <c r="B292">
        <f>HYPERLINK("1739962483_4_SPK_0_20250215_v2.1739598239.2256261.wav", "Play Audio")</f>
        <v/>
      </c>
      <c r="C292" t="inlineStr"/>
    </row>
    <row r="293">
      <c r="A293" t="inlineStr">
        <is>
          <t>1739962986_3_SPK_1_20250217_v2.1739811359.2393115.wav</t>
        </is>
      </c>
      <c r="B293">
        <f>HYPERLINK("1739962986_3_SPK_1_20250217_v2.1739811359.2393115.wav", "Play Audio")</f>
        <v/>
      </c>
      <c r="C293" t="inlineStr"/>
    </row>
    <row r="294">
      <c r="A294" t="inlineStr">
        <is>
          <t>1739961668_6_SPK_1_20250213_v2.1739437852.2203015.wav</t>
        </is>
      </c>
      <c r="B294">
        <f>HYPERLINK("1739961668_6_SPK_1_20250213_v2.1739437852.2203015.wav", "Play Audio")</f>
        <v/>
      </c>
      <c r="C294" t="inlineStr"/>
    </row>
    <row r="295">
      <c r="A295" t="inlineStr">
        <is>
          <t>1739962636_1_SPK_0_20250215_v2.1739620682.2277220.wav</t>
        </is>
      </c>
      <c r="B295">
        <f>HYPERLINK("1739962636_1_SPK_0_20250215_v2.1739620682.2277220.wav", "Play Audio")</f>
        <v/>
      </c>
      <c r="C295" t="inlineStr"/>
    </row>
    <row r="296">
      <c r="A296" t="inlineStr">
        <is>
          <t>1739962426_13_SPK_1_20250213_v2.1739453516.2221986.wav</t>
        </is>
      </c>
      <c r="B296">
        <f>HYPERLINK("1739962426_13_SPK_1_20250213_v2.1739453516.2221986.wav", "Play Audio")</f>
        <v/>
      </c>
      <c r="C296" t="inlineStr"/>
    </row>
    <row r="297">
      <c r="A297" t="inlineStr">
        <is>
          <t>1739962295_0_SPK_0_20250217_v2.1739784322.2361744.wav</t>
        </is>
      </c>
      <c r="B297">
        <f>HYPERLINK("1739962295_0_SPK_0_20250217_v2.1739784322.2361744.wav", "Play Audio")</f>
        <v/>
      </c>
      <c r="C297" t="inlineStr"/>
    </row>
    <row r="298">
      <c r="A298" t="inlineStr">
        <is>
          <t>1739962739_1_SPK_1_20250217_v2.1739793056.2372970.wav</t>
        </is>
      </c>
      <c r="B298">
        <f>HYPERLINK("1739962739_1_SPK_1_20250217_v2.1739793056.2372970.wav", "Play Audio")</f>
        <v/>
      </c>
      <c r="C298" t="inlineStr"/>
    </row>
    <row r="299">
      <c r="A299" t="inlineStr">
        <is>
          <t>1739961655_7_SPK_0_20250213_v2.1739437852.2203015.wav</t>
        </is>
      </c>
      <c r="B299">
        <f>HYPERLINK("1739961655_7_SPK_0_20250213_v2.1739437852.2203015.wav", "Play Audio")</f>
        <v/>
      </c>
      <c r="C299" t="inlineStr"/>
    </row>
    <row r="300">
      <c r="A300" t="inlineStr">
        <is>
          <t>1739962997_23_SPK_0_20250216_v2.1739697766.2309766.wav</t>
        </is>
      </c>
      <c r="B300">
        <f>HYPERLINK("1739962997_23_SPK_0_20250216_v2.1739697766.2309766.wav", "Play Audio")</f>
        <v/>
      </c>
      <c r="C300" t="inlineStr"/>
    </row>
    <row r="301">
      <c r="A301" t="inlineStr">
        <is>
          <t>1739962436_0_SPK_1_20250213_v2.1739461909.2231873.wav</t>
        </is>
      </c>
      <c r="B301">
        <f>HYPERLINK("1739962436_0_SPK_1_20250213_v2.1739461909.2231873.wav", "Play Audio")</f>
        <v/>
      </c>
      <c r="C301" t="inlineStr"/>
    </row>
    <row r="302">
      <c r="A302" t="inlineStr">
        <is>
          <t>1739962797_14_SPK_0_20250215_v2.1739636853.2285938.wav</t>
        </is>
      </c>
      <c r="B302">
        <f>HYPERLINK("1739962797_14_SPK_0_20250215_v2.1739636853.2285938.wav", "Play Audio")</f>
        <v/>
      </c>
      <c r="C302" t="inlineStr"/>
    </row>
    <row r="303">
      <c r="A303" t="inlineStr">
        <is>
          <t>1739962239_9_SPK_0_20250216_v2.1739698265.2310367.wav</t>
        </is>
      </c>
      <c r="B303">
        <f>HYPERLINK("1739962239_9_SPK_0_20250216_v2.1739698265.2310367.wav", "Play Audio")</f>
        <v/>
      </c>
      <c r="C303" t="inlineStr"/>
    </row>
    <row r="304">
      <c r="A304" t="inlineStr">
        <is>
          <t>1739962148_8_SPK_0_20250215_v2.1739601562.2257186.wav</t>
        </is>
      </c>
      <c r="B304">
        <f>HYPERLINK("1739962148_8_SPK_0_20250215_v2.1739601562.2257186.wav", "Play Audio")</f>
        <v/>
      </c>
      <c r="C304" t="inlineStr"/>
    </row>
    <row r="305">
      <c r="A305" t="inlineStr">
        <is>
          <t>1739962175_4_SPK_0_20250215_v2.1739614093.2265728.wav</t>
        </is>
      </c>
      <c r="B305">
        <f>HYPERLINK("1739962175_4_SPK_0_20250215_v2.1739614093.2265728.wav", "Play Audio")</f>
        <v/>
      </c>
      <c r="C305" t="inlineStr"/>
    </row>
    <row r="306">
      <c r="A306" t="inlineStr">
        <is>
          <t>1739962966_3_SPK_1_20250215_v2.1739600150.2256688.wav</t>
        </is>
      </c>
      <c r="B306">
        <f>HYPERLINK("1739962966_3_SPK_1_20250215_v2.1739600150.2256688.wav", "Play Audio")</f>
        <v/>
      </c>
      <c r="C306" t="inlineStr"/>
    </row>
    <row r="307">
      <c r="A307" t="inlineStr">
        <is>
          <t>1739962832_5_SPK_0_20250216_v2.1739711771.2334478.wav</t>
        </is>
      </c>
      <c r="B307">
        <f>HYPERLINK("1739962832_5_SPK_0_20250216_v2.1739711771.2334478.wav", "Play Audio")</f>
        <v/>
      </c>
      <c r="C307" t="inlineStr"/>
    </row>
    <row r="308">
      <c r="A308" t="inlineStr">
        <is>
          <t>1739961628_4_SPK_0_20250213_v2.1739437852.2203015.wav</t>
        </is>
      </c>
      <c r="B308">
        <f>HYPERLINK("1739961628_4_SPK_0_20250213_v2.1739437852.2203015.wav", "Play Audio")</f>
        <v/>
      </c>
      <c r="C308" t="inlineStr"/>
    </row>
    <row r="309">
      <c r="A309" t="inlineStr">
        <is>
          <t>1739962419_3_SPK_1_20250215_v2.1739617417.2275380.wav</t>
        </is>
      </c>
      <c r="B309">
        <f>HYPERLINK("1739962419_3_SPK_1_20250215_v2.1739617417.2275380.wav", "Play Audio")</f>
        <v/>
      </c>
      <c r="C309" t="inlineStr"/>
    </row>
    <row r="310">
      <c r="A310" t="inlineStr">
        <is>
          <t>1739962585_5_SPK_1_20250215_v2.1739597847.2256179.wav</t>
        </is>
      </c>
      <c r="B310">
        <f>HYPERLINK("1739962585_5_SPK_1_20250215_v2.1739597847.2256179.wav", "Play Audio")</f>
        <v/>
      </c>
      <c r="C310" t="inlineStr"/>
    </row>
    <row r="311">
      <c r="A311" t="inlineStr">
        <is>
          <t>1739962654_9_SPK_0_20250215_v2.1739599940.2256629.wav</t>
        </is>
      </c>
      <c r="B311">
        <f>HYPERLINK("1739962654_9_SPK_0_20250215_v2.1739599940.2256629.wav", "Play Audio")</f>
        <v/>
      </c>
      <c r="C311" t="inlineStr"/>
    </row>
    <row r="312">
      <c r="A312" t="inlineStr">
        <is>
          <t>1739962494_4_SPK_1_20250217_v2.1739780189.2355491.wav</t>
        </is>
      </c>
      <c r="B312">
        <f>HYPERLINK("1739962494_4_SPK_1_20250217_v2.1739780189.2355491.wav", "Play Audio")</f>
        <v/>
      </c>
      <c r="C312" t="inlineStr"/>
    </row>
    <row r="313">
      <c r="A313" t="inlineStr">
        <is>
          <t>1739962399_6_SPK_0_20250213_v2.1739454160.2223094.wav</t>
        </is>
      </c>
      <c r="B313">
        <f>HYPERLINK("1739962399_6_SPK_0_20250213_v2.1739454160.2223094.wav", "Play Audio")</f>
        <v/>
      </c>
      <c r="C313" t="inlineStr"/>
    </row>
    <row r="314">
      <c r="A314" t="inlineStr">
        <is>
          <t>1739962388_1_SPK_1_20250213_v2.1739437852.2203015.wav</t>
        </is>
      </c>
      <c r="B314">
        <f>HYPERLINK("1739962388_1_SPK_1_20250213_v2.1739437852.2203015.wav", "Play Audio")</f>
        <v/>
      </c>
      <c r="C314" t="inlineStr"/>
    </row>
    <row r="315">
      <c r="A315" t="inlineStr">
        <is>
          <t>1739961624_7_SPK_0_20250213_v2.1739437852.2203015.wav</t>
        </is>
      </c>
      <c r="B315">
        <f>HYPERLINK("1739961624_7_SPK_0_20250213_v2.1739437852.2203015.wav", "Play Audio")</f>
        <v/>
      </c>
      <c r="C315" t="inlineStr"/>
    </row>
    <row r="316">
      <c r="A316" t="inlineStr">
        <is>
          <t>1739962654_2_SPK_0_20250215_v2.1739599940.2256629.wav</t>
        </is>
      </c>
      <c r="B316">
        <f>HYPERLINK("1739962654_2_SPK_0_20250215_v2.1739599940.2256629.wav", "Play Audio")</f>
        <v/>
      </c>
      <c r="C316" t="inlineStr"/>
    </row>
    <row r="317">
      <c r="A317" t="inlineStr">
        <is>
          <t>1739962211_1_SPK_1_20250216_v2.1739685520.2296728.wav</t>
        </is>
      </c>
      <c r="B317">
        <f>HYPERLINK("1739962211_1_SPK_1_20250216_v2.1739685520.2296728.wav", "Play Audio")</f>
        <v/>
      </c>
      <c r="C317" t="inlineStr"/>
    </row>
    <row r="318">
      <c r="A318" t="inlineStr">
        <is>
          <t>1739961658_4_SPK_0_20250213_v2.1739437852.2203015.wav</t>
        </is>
      </c>
      <c r="B318">
        <f>HYPERLINK("1739961658_4_SPK_0_20250213_v2.1739437852.2203015.wav", "Play Audio")</f>
        <v/>
      </c>
      <c r="C318" t="inlineStr"/>
    </row>
    <row r="319">
      <c r="A319" t="inlineStr">
        <is>
          <t>1739961678_8_SPK_0_20250213_v2.1739437852.2203015.wav</t>
        </is>
      </c>
      <c r="B319">
        <f>HYPERLINK("1739961678_8_SPK_0_20250213_v2.1739437852.2203015.wav", "Play Audio")</f>
        <v/>
      </c>
      <c r="C319" t="inlineStr"/>
    </row>
    <row r="320">
      <c r="A320" t="inlineStr">
        <is>
          <t>1739962160_2_SPK_1_20250215_v2.1739603840.2258967.wav</t>
        </is>
      </c>
      <c r="B320">
        <f>HYPERLINK("1739962160_2_SPK_1_20250215_v2.1739603840.2258967.wav", "Play Audio")</f>
        <v/>
      </c>
      <c r="C320" t="inlineStr"/>
    </row>
    <row r="321">
      <c r="A321" t="inlineStr">
        <is>
          <t>1739962462_5_SPK_0_20250216_v2.1739696326.2308617.wav</t>
        </is>
      </c>
      <c r="B321">
        <f>HYPERLINK("1739962462_5_SPK_0_20250216_v2.1739696326.2308617.wav", "Play Audio")</f>
        <v/>
      </c>
      <c r="C321" t="inlineStr"/>
    </row>
    <row r="322">
      <c r="A322" t="inlineStr">
        <is>
          <t>1739961655_6_SPK_0_20250213_v2.1739437852.2203015.wav</t>
        </is>
      </c>
      <c r="B322">
        <f>HYPERLINK("1739961655_6_SPK_0_20250213_v2.1739437852.2203015.wav", "Play Audio")</f>
        <v/>
      </c>
      <c r="C322" t="inlineStr"/>
    </row>
    <row r="323">
      <c r="A323" t="inlineStr">
        <is>
          <t>1739962948_9_SPK_1_20250217_v2.1739802175.2383421.wav</t>
        </is>
      </c>
      <c r="B323">
        <f>HYPERLINK("1739962948_9_SPK_1_20250217_v2.1739802175.2383421.wav", "Play Audio")</f>
        <v/>
      </c>
      <c r="C323" t="inlineStr"/>
    </row>
    <row r="324">
      <c r="A324" t="inlineStr">
        <is>
          <t>1739961641_2_SPK_1_20250213_v2.1739437852.2203015.wav</t>
        </is>
      </c>
      <c r="B324">
        <f>HYPERLINK("1739961641_2_SPK_1_20250213_v2.1739437852.2203015.wav", "Play Audio")</f>
        <v/>
      </c>
      <c r="C324" t="inlineStr"/>
    </row>
    <row r="325">
      <c r="A325" t="inlineStr">
        <is>
          <t>1739962165_2_SPK_1_20250216_v2.1739692142.2303842.wav</t>
        </is>
      </c>
      <c r="B325">
        <f>HYPERLINK("1739962165_2_SPK_1_20250216_v2.1739692142.2303842.wav", "Play Audio")</f>
        <v/>
      </c>
      <c r="C325" t="inlineStr"/>
    </row>
    <row r="326">
      <c r="A326" t="inlineStr">
        <is>
          <t>1739962861_6_SPK_1_20250216_v2.1739695895.2308017.wav</t>
        </is>
      </c>
      <c r="B326">
        <f>HYPERLINK("1739962861_6_SPK_1_20250216_v2.1739695895.2308017.wav", "Play Audio")</f>
        <v/>
      </c>
      <c r="C326" t="inlineStr"/>
    </row>
    <row r="327">
      <c r="A327" t="inlineStr">
        <is>
          <t>1739962376_24_SPK_1_20250215_v2.1739611648.2264164.wav</t>
        </is>
      </c>
      <c r="B327">
        <f>HYPERLINK("1739962376_24_SPK_1_20250215_v2.1739611648.2264164.wav", "Play Audio")</f>
        <v/>
      </c>
      <c r="C327" t="inlineStr"/>
    </row>
    <row r="328">
      <c r="A328" t="inlineStr">
        <is>
          <t>1739962243_0_SPK_1_20250217_v2.1739806377.2388198.wav</t>
        </is>
      </c>
      <c r="B328">
        <f>HYPERLINK("1739962243_0_SPK_1_20250217_v2.1739806377.2388198.wav", "Play Audio")</f>
        <v/>
      </c>
      <c r="C328" t="inlineStr"/>
    </row>
    <row r="329">
      <c r="A329" t="inlineStr">
        <is>
          <t>1739962494_10_SPK_1_20250217_v2.1739780189.2355491.wav</t>
        </is>
      </c>
      <c r="B329">
        <f>HYPERLINK("1739962494_10_SPK_1_20250217_v2.1739780189.2355491.wav", "Play Audio")</f>
        <v/>
      </c>
      <c r="C329" t="inlineStr"/>
    </row>
    <row r="330">
      <c r="A330" t="inlineStr">
        <is>
          <t>1739961668_2_SPK_0_20250213_v2.1739437852.2203015.wav</t>
        </is>
      </c>
      <c r="B330">
        <f>HYPERLINK("1739961668_2_SPK_0_20250213_v2.1739437852.2203015.wav", "Play Audio")</f>
        <v/>
      </c>
      <c r="C330" t="inlineStr"/>
    </row>
    <row r="331">
      <c r="A331" t="inlineStr">
        <is>
          <t>1739962175_3_SPK_1_20250215_v2.1739614093.2265728.wav</t>
        </is>
      </c>
      <c r="B331">
        <f>HYPERLINK("1739962175_3_SPK_1_20250215_v2.1739614093.2265728.wav", "Play Audio")</f>
        <v/>
      </c>
      <c r="C331" t="inlineStr"/>
    </row>
    <row r="332">
      <c r="A332" t="inlineStr">
        <is>
          <t>1739962305_7_SPK_1_20250216_v2.1739695176.2307286.wav</t>
        </is>
      </c>
      <c r="B332">
        <f>HYPERLINK("1739962305_7_SPK_1_20250216_v2.1739695176.2307286.wav", "Play Audio")</f>
        <v/>
      </c>
      <c r="C332" t="inlineStr"/>
    </row>
    <row r="333">
      <c r="A333" t="inlineStr">
        <is>
          <t>1739962962_0_SPK_1_20250217_v2.1739800434.2381527.wav</t>
        </is>
      </c>
      <c r="B333">
        <f>HYPERLINK("1739962962_0_SPK_1_20250217_v2.1739800434.2381527.wav", "Play Audio")</f>
        <v/>
      </c>
      <c r="C333" t="inlineStr"/>
    </row>
    <row r="334">
      <c r="A334" t="inlineStr">
        <is>
          <t>1739962416_0_SPK_1_20250216_v2.1739698726.2310851.wav</t>
        </is>
      </c>
      <c r="B334">
        <f>HYPERLINK("1739962416_0_SPK_1_20250216_v2.1739698726.2310851.wav", "Play Audio")</f>
        <v/>
      </c>
      <c r="C334" t="inlineStr"/>
    </row>
    <row r="335">
      <c r="A335" t="inlineStr">
        <is>
          <t>1739962432_2_SPK_0_20250215_v2.1739642412.2288835.wav</t>
        </is>
      </c>
      <c r="B335">
        <f>HYPERLINK("1739962432_2_SPK_0_20250215_v2.1739642412.2288835.wav", "Play Audio")</f>
        <v/>
      </c>
      <c r="C335" t="inlineStr"/>
    </row>
    <row r="336">
      <c r="A336" t="inlineStr">
        <is>
          <t>1739962447_4_SPK_1_20250216_v2.1739686917.2297991.wav</t>
        </is>
      </c>
      <c r="B336">
        <f>HYPERLINK("1739962447_4_SPK_1_20250216_v2.1739686917.2297991.wav", "Play Audio")</f>
        <v/>
      </c>
      <c r="C336" t="inlineStr"/>
    </row>
    <row r="337">
      <c r="A337" t="inlineStr">
        <is>
          <t>1739962617_3_SPK_0_20250213_v2.1739461712.2231657.wav</t>
        </is>
      </c>
      <c r="B337">
        <f>HYPERLINK("1739962617_3_SPK_0_20250213_v2.1739461712.2231657.wav", "Play Audio")</f>
        <v/>
      </c>
      <c r="C337" t="inlineStr"/>
    </row>
    <row r="338">
      <c r="A338" t="inlineStr">
        <is>
          <t>1739962239_7_SPK_0_20250216_v2.1739698265.2310367.wav</t>
        </is>
      </c>
      <c r="B338">
        <f>HYPERLINK("1739962239_7_SPK_0_20250216_v2.1739698265.2310367.wav", "Play Audio")</f>
        <v/>
      </c>
      <c r="C338" t="inlineStr"/>
    </row>
    <row r="339">
      <c r="A339" t="inlineStr">
        <is>
          <t>1739961624_4_SPK_1_20250213_v2.1739437852.2203015.wav</t>
        </is>
      </c>
      <c r="B339">
        <f>HYPERLINK("1739961624_4_SPK_1_20250213_v2.1739437852.2203015.wav", "Play Audio")</f>
        <v/>
      </c>
      <c r="C339" t="inlineStr"/>
    </row>
    <row r="340">
      <c r="A340" t="inlineStr">
        <is>
          <t>1739962256_7_SPK_0_20250217_v2.1739783441.2360167.wav</t>
        </is>
      </c>
      <c r="B340">
        <f>HYPERLINK("1739962256_7_SPK_0_20250217_v2.1739783441.2360167.wav", "Play Audio")</f>
        <v/>
      </c>
      <c r="C340" t="inlineStr"/>
    </row>
    <row r="341">
      <c r="A341" t="inlineStr">
        <is>
          <t>1739962462_3_SPK_1_20250216_v2.1739696326.2308617.wav</t>
        </is>
      </c>
      <c r="B341">
        <f>HYPERLINK("1739962462_3_SPK_1_20250216_v2.1739696326.2308617.wav", "Play Audio")</f>
        <v/>
      </c>
      <c r="C341" t="inlineStr"/>
    </row>
    <row r="342">
      <c r="A342" t="inlineStr">
        <is>
          <t>1739962906_4_SPK_1_20250216_v2.1739710661.2333661.wav</t>
        </is>
      </c>
      <c r="B342">
        <f>HYPERLINK("1739962906_4_SPK_1_20250216_v2.1739710661.2333661.wav", "Play Audio")</f>
        <v/>
      </c>
      <c r="C342" t="inlineStr"/>
    </row>
    <row r="343">
      <c r="A343" t="inlineStr">
        <is>
          <t>1739962475_7_SPK_1_20250213_v2.1739457460.2227454.wav</t>
        </is>
      </c>
      <c r="B343">
        <f>HYPERLINK("1739962475_7_SPK_1_20250213_v2.1739457460.2227454.wav", "Play Audio")</f>
        <v/>
      </c>
      <c r="C343" t="inlineStr"/>
    </row>
    <row r="344">
      <c r="A344" t="inlineStr">
        <is>
          <t>1739962555_4_SPK_0_20250215_v2.1739634499.2284769.wav</t>
        </is>
      </c>
      <c r="B344">
        <f>HYPERLINK("1739962555_4_SPK_0_20250215_v2.1739634499.2284769.wav", "Play Audio")</f>
        <v/>
      </c>
      <c r="C344" t="inlineStr"/>
    </row>
    <row r="345">
      <c r="A345" t="inlineStr">
        <is>
          <t>1739962636_6_SPK_0_20250215_v2.1739620682.2277220.wav</t>
        </is>
      </c>
      <c r="B345">
        <f>HYPERLINK("1739962636_6_SPK_0_20250215_v2.1739620682.2277220.wav", "Play Audio")</f>
        <v/>
      </c>
      <c r="C345" t="inlineStr"/>
    </row>
    <row r="346">
      <c r="A346" t="inlineStr">
        <is>
          <t>1739962266_14_SPK_0_20250215_v2.1739600840.2256930.wav</t>
        </is>
      </c>
      <c r="B346">
        <f>HYPERLINK("1739962266_14_SPK_0_20250215_v2.1739600840.2256930.wav", "Play Audio")</f>
        <v/>
      </c>
      <c r="C346" t="inlineStr"/>
    </row>
    <row r="347">
      <c r="A347" t="inlineStr">
        <is>
          <t>1739962654_6_SPK_0_20250215_v2.1739599940.2256629.wav</t>
        </is>
      </c>
      <c r="B347">
        <f>HYPERLINK("1739962654_6_SPK_0_20250215_v2.1739599940.2256629.wav", "Play Audio")</f>
        <v/>
      </c>
      <c r="C347" t="inlineStr"/>
    </row>
    <row r="348">
      <c r="A348" t="inlineStr">
        <is>
          <t>1739962835_1_SPK_1_20250215_v2.1739625525.2280442.wav</t>
        </is>
      </c>
      <c r="B348">
        <f>HYPERLINK("1739962835_1_SPK_1_20250215_v2.1739625525.2280442.wav", "Play Audio")</f>
        <v/>
      </c>
      <c r="C348" t="inlineStr"/>
    </row>
    <row r="349">
      <c r="A349" t="inlineStr">
        <is>
          <t>1739961645_5_SPK_0_20250213_v2.1739437852.2203015.wav</t>
        </is>
      </c>
      <c r="B349">
        <f>HYPERLINK("1739961645_5_SPK_0_20250213_v2.1739437852.2203015.wav", "Play Audio")</f>
        <v/>
      </c>
      <c r="C349" t="inlineStr"/>
    </row>
    <row r="350">
      <c r="A350" t="inlineStr">
        <is>
          <t>1739962409_1_SPK_1_20250218_v2.1739864349.2431631.wav</t>
        </is>
      </c>
      <c r="B350">
        <f>HYPERLINK("1739962409_1_SPK_1_20250218_v2.1739864349.2431631.wav", "Play Audio")</f>
        <v/>
      </c>
      <c r="C350" t="inlineStr"/>
    </row>
    <row r="351">
      <c r="A351" t="inlineStr">
        <is>
          <t>1739962600_0_SPK_1_20250217_v2.1739810924.2392726.wav</t>
        </is>
      </c>
      <c r="B351">
        <f>HYPERLINK("1739962600_0_SPK_1_20250217_v2.1739810924.2392726.wav", "Play Audio")</f>
        <v/>
      </c>
      <c r="C351" t="inlineStr"/>
    </row>
    <row r="352">
      <c r="A352" t="inlineStr">
        <is>
          <t>1739962220_4_SPK_1_20250215_v2.1739616288.2269753.wav</t>
        </is>
      </c>
      <c r="B352">
        <f>HYPERLINK("1739962220_4_SPK_1_20250215_v2.1739616288.2269753.wav", "Play Audio")</f>
        <v/>
      </c>
      <c r="C352" t="inlineStr"/>
    </row>
    <row r="353">
      <c r="A353" t="inlineStr">
        <is>
          <t>1739962614_3_SPK_0_20250215_v2.1739624456.2279776.wav</t>
        </is>
      </c>
      <c r="B353">
        <f>HYPERLINK("1739962614_3_SPK_0_20250215_v2.1739624456.2279776.wav", "Play Audio")</f>
        <v/>
      </c>
      <c r="C353" t="inlineStr"/>
    </row>
    <row r="354">
      <c r="A354" t="inlineStr">
        <is>
          <t>1739962753_7_SPK_1_20250217_v2.1739783930.2360950.wav</t>
        </is>
      </c>
      <c r="B354">
        <f>HYPERLINK("1739962753_7_SPK_1_20250217_v2.1739783930.2360950.wav", "Play Audio")</f>
        <v/>
      </c>
      <c r="C354" t="inlineStr"/>
    </row>
    <row r="355">
      <c r="A355" t="inlineStr">
        <is>
          <t>1739962826_9_SPK_1_20250215_v2.1739596848.2256007.wav</t>
        </is>
      </c>
      <c r="B355">
        <f>HYPERLINK("1739962826_9_SPK_1_20250215_v2.1739596848.2256007.wav", "Play Audio")</f>
        <v/>
      </c>
      <c r="C355" t="inlineStr"/>
    </row>
    <row r="356">
      <c r="A356" t="inlineStr">
        <is>
          <t>1739962906_1_SPK_0_20250216_v2.1739710661.2333661.wav</t>
        </is>
      </c>
      <c r="B356">
        <f>HYPERLINK("1739962906_1_SPK_0_20250216_v2.1739710661.2333661.wav", "Play Audio")</f>
        <v/>
      </c>
      <c r="C356" t="inlineStr"/>
    </row>
    <row r="357">
      <c r="A357" t="inlineStr">
        <is>
          <t>1739962399_10_SPK_1_20250213_v2.1739454160.2223094.wav</t>
        </is>
      </c>
      <c r="B357">
        <f>HYPERLINK("1739962399_10_SPK_1_20250213_v2.1739454160.2223094.wav", "Play Audio")</f>
        <v/>
      </c>
      <c r="C357" t="inlineStr"/>
    </row>
    <row r="358">
      <c r="A358" t="inlineStr">
        <is>
          <t>1739962791_3_SPK_1_20250215_v2.1739610541.2263379.wav</t>
        </is>
      </c>
      <c r="B358">
        <f>HYPERLINK("1739962791_3_SPK_1_20250215_v2.1739610541.2263379.wav", "Play Audio")</f>
        <v/>
      </c>
      <c r="C358" t="inlineStr"/>
    </row>
    <row r="359">
      <c r="A359" t="inlineStr">
        <is>
          <t>1739962614_2_SPK_0_20250215_v2.1739624456.2279776.wav</t>
        </is>
      </c>
      <c r="B359">
        <f>HYPERLINK("1739962614_2_SPK_0_20250215_v2.1739624456.2279776.wav", "Play Audio")</f>
        <v/>
      </c>
      <c r="C359" t="inlineStr"/>
    </row>
    <row r="360">
      <c r="A360" t="inlineStr">
        <is>
          <t>1739962216_4_SPK_0_20250215_v2.1739616465.2270610.wav</t>
        </is>
      </c>
      <c r="B360">
        <f>HYPERLINK("1739962216_4_SPK_0_20250215_v2.1739616465.2270610.wav", "Play Audio")</f>
        <v/>
      </c>
      <c r="C360" t="inlineStr"/>
    </row>
    <row r="361">
      <c r="A361" t="inlineStr">
        <is>
          <t>1739962933_4_SPK_1_20250215_v2.1739604548.2259402.wav</t>
        </is>
      </c>
      <c r="B361">
        <f>HYPERLINK("1739962933_4_SPK_1_20250215_v2.1739604548.2259402.wav", "Play Audio")</f>
        <v/>
      </c>
      <c r="C361" t="inlineStr"/>
    </row>
    <row r="362">
      <c r="A362" t="inlineStr">
        <is>
          <t>1739962266_17_SPK_1_20250215_v2.1739600840.2256930.wav</t>
        </is>
      </c>
      <c r="B362">
        <f>HYPERLINK("1739962266_17_SPK_1_20250215_v2.1739600840.2256930.wav", "Play Audio")</f>
        <v/>
      </c>
      <c r="C362" t="inlineStr"/>
    </row>
    <row r="363">
      <c r="A363" t="inlineStr">
        <is>
          <t>1739962955_8_SPK_1_20250213_v2.1739439090.2205291.wav</t>
        </is>
      </c>
      <c r="B363">
        <f>HYPERLINK("1739962955_8_SPK_1_20250213_v2.1739439090.2205291.wav", "Play Audio")</f>
        <v/>
      </c>
      <c r="C363" t="inlineStr"/>
    </row>
    <row r="364">
      <c r="A364" t="inlineStr">
        <is>
          <t>1739962144_14_SPK_1_20250215_v2.1739639895.2287671.wav</t>
        </is>
      </c>
      <c r="B364">
        <f>HYPERLINK("1739962144_14_SPK_1_20250215_v2.1739639895.2287671.wav", "Play Audio")</f>
        <v/>
      </c>
      <c r="C364" t="inlineStr"/>
    </row>
    <row r="365">
      <c r="A365" t="inlineStr">
        <is>
          <t>1739962736_4_SPK_0_20250213_v2.1739446911.2214794.wav</t>
        </is>
      </c>
      <c r="B365">
        <f>HYPERLINK("1739962736_4_SPK_0_20250213_v2.1739446911.2214794.wav", "Play Audio")</f>
        <v/>
      </c>
      <c r="C365" t="inlineStr"/>
    </row>
    <row r="366">
      <c r="A366" t="inlineStr">
        <is>
          <t>1739962759_7_SPK_1_20250218_v2.1739862982.2429599.wav</t>
        </is>
      </c>
      <c r="B366">
        <f>HYPERLINK("1739962759_7_SPK_1_20250218_v2.1739862982.2429599.wav", "Play Audio")</f>
        <v/>
      </c>
      <c r="C366" t="inlineStr"/>
    </row>
    <row r="367">
      <c r="A367" t="inlineStr">
        <is>
          <t>1739962940_2_SPK_0_20250213_v2.1739444021.2211593.wav</t>
        </is>
      </c>
      <c r="B367">
        <f>HYPERLINK("1739962940_2_SPK_0_20250213_v2.1739444021.2211593.wav", "Play Audio")</f>
        <v/>
      </c>
      <c r="C367" t="inlineStr"/>
    </row>
    <row r="368">
      <c r="A368" t="inlineStr">
        <is>
          <t>1739962416_11_SPK_1_20250216_v2.1739698726.2310851.wav</t>
        </is>
      </c>
      <c r="B368">
        <f>HYPERLINK("1739962416_11_SPK_1_20250216_v2.1739698726.2310851.wav", "Play Audio")</f>
        <v/>
      </c>
      <c r="C368" t="inlineStr"/>
    </row>
    <row r="369">
      <c r="A369" t="inlineStr">
        <is>
          <t>1739962358_1_SPK_0_20250216_v2.1739715775.2337113.wav</t>
        </is>
      </c>
      <c r="B369">
        <f>HYPERLINK("1739962358_1_SPK_0_20250216_v2.1739715775.2337113.wav", "Play Audio")</f>
        <v/>
      </c>
      <c r="C369" t="inlineStr"/>
    </row>
    <row r="370">
      <c r="A370" t="inlineStr">
        <is>
          <t>1739962555_1_SPK_0_20250215_v2.1739634499.2284769.wav</t>
        </is>
      </c>
      <c r="B370">
        <f>HYPERLINK("1739962555_1_SPK_0_20250215_v2.1739634499.2284769.wav", "Play Audio")</f>
        <v/>
      </c>
      <c r="C370" t="inlineStr"/>
    </row>
    <row r="371">
      <c r="A371" t="inlineStr">
        <is>
          <t>1739962354_2_SPK_1_20250216_v2.1739698639.2310716.wav</t>
        </is>
      </c>
      <c r="B371">
        <f>HYPERLINK("1739962354_2_SPK_1_20250216_v2.1739698639.2310716.wav", "Play Audio")</f>
        <v/>
      </c>
      <c r="C371" t="inlineStr"/>
    </row>
    <row r="372">
      <c r="A372" t="inlineStr">
        <is>
          <t>1739962555_0_SPK_0_20250215_v2.1739634499.2284769.wav</t>
        </is>
      </c>
      <c r="B372">
        <f>HYPERLINK("1739962555_0_SPK_0_20250215_v2.1739634499.2284769.wav", "Play Audio")</f>
        <v/>
      </c>
      <c r="C372" t="inlineStr"/>
    </row>
    <row r="373">
      <c r="A373" t="inlineStr">
        <is>
          <t>1739962532_3_SPK_1_20250217_v2.1739782872.2359341.wav</t>
        </is>
      </c>
      <c r="B373">
        <f>HYPERLINK("1739962532_3_SPK_1_20250217_v2.1739782872.2359341.wav", "Play Audio")</f>
        <v/>
      </c>
      <c r="C373" t="inlineStr"/>
    </row>
    <row r="374">
      <c r="A374" t="inlineStr">
        <is>
          <t>1739962709_0_SPK_0_20250217_v2.1739780534.2356086.wav</t>
        </is>
      </c>
      <c r="B374">
        <f>HYPERLINK("1739962709_0_SPK_0_20250217_v2.1739780534.2356086.wav", "Play Audio")</f>
        <v/>
      </c>
      <c r="C374" t="inlineStr"/>
    </row>
    <row r="375">
      <c r="A375" t="inlineStr">
        <is>
          <t>1739962622_1_SPK_0_20250216_v2.1739720481.2339514.wav</t>
        </is>
      </c>
      <c r="B375">
        <f>HYPERLINK("1739962622_1_SPK_0_20250216_v2.1739720481.2339514.wav", "Play Audio")</f>
        <v/>
      </c>
      <c r="C375" t="inlineStr"/>
    </row>
    <row r="376">
      <c r="A376" t="inlineStr">
        <is>
          <t>1739962861_1_SPK_0_20250216_v2.1739695895.2308017.wav</t>
        </is>
      </c>
      <c r="B376">
        <f>HYPERLINK("1739962861_1_SPK_0_20250216_v2.1739695895.2308017.wav", "Play Audio")</f>
        <v/>
      </c>
      <c r="C376" t="inlineStr"/>
    </row>
    <row r="377">
      <c r="A377" t="inlineStr">
        <is>
          <t>1739962699_3_SPK_0_20250216_v2.1739705425.2330497.wav</t>
        </is>
      </c>
      <c r="B377">
        <f>HYPERLINK("1739962699_3_SPK_0_20250216_v2.1739705425.2330497.wav", "Play Audio")</f>
        <v/>
      </c>
      <c r="C377" t="inlineStr"/>
    </row>
    <row r="378">
      <c r="A378" t="inlineStr">
        <is>
          <t>1739962275_3_SPK_0_20250217_v2.1739779643.2354689.wav</t>
        </is>
      </c>
      <c r="B378">
        <f>HYPERLINK("1739962275_3_SPK_0_20250217_v2.1739779643.2354689.wav", "Play Audio")</f>
        <v/>
      </c>
      <c r="C378" t="inlineStr"/>
    </row>
    <row r="379">
      <c r="A379" t="inlineStr">
        <is>
          <t>1739962561_0_SPK_0_20250217_v2.1739786281.2364487.wav</t>
        </is>
      </c>
      <c r="B379">
        <f>HYPERLINK("1739962561_0_SPK_0_20250217_v2.1739786281.2364487.wav", "Play Audio")</f>
        <v/>
      </c>
      <c r="C379" t="inlineStr"/>
    </row>
    <row r="380">
      <c r="A380" t="inlineStr">
        <is>
          <t>1739962997_16_SPK_0_20250216_v2.1739697766.2309766.wav</t>
        </is>
      </c>
      <c r="B380">
        <f>HYPERLINK("1739962997_16_SPK_0_20250216_v2.1739697766.2309766.wav", "Play Audio")</f>
        <v/>
      </c>
      <c r="C380" t="inlineStr"/>
    </row>
    <row r="381">
      <c r="A381" t="inlineStr">
        <is>
          <t>1739962405_6_SPK_0_20250215_v2.1739608747.2261893.wav</t>
        </is>
      </c>
      <c r="B381">
        <f>HYPERLINK("1739962405_6_SPK_0_20250215_v2.1739608747.2261893.wav", "Play Audio")</f>
        <v/>
      </c>
      <c r="C381" t="inlineStr"/>
    </row>
    <row r="382">
      <c r="A382" t="inlineStr">
        <is>
          <t>1739962459_21_SPK_1_20250216_v2.1739696150.2308305.wav</t>
        </is>
      </c>
      <c r="B382">
        <f>HYPERLINK("1739962459_21_SPK_1_20250216_v2.1739696150.2308305.wav", "Play Audio")</f>
        <v/>
      </c>
      <c r="C382" t="inlineStr"/>
    </row>
    <row r="383">
      <c r="A383" t="inlineStr">
        <is>
          <t>1739962642_9_SPK_1_20250218_v2.1739864664.2432073.wav</t>
        </is>
      </c>
      <c r="B383">
        <f>HYPERLINK("1739962642_9_SPK_1_20250218_v2.1739864664.2432073.wav", "Play Audio")</f>
        <v/>
      </c>
      <c r="C383" t="inlineStr"/>
    </row>
    <row r="384">
      <c r="A384" t="inlineStr">
        <is>
          <t>1739962576_2_SPK_0_20250216_v2.1739695278.2307344.wav</t>
        </is>
      </c>
      <c r="B384">
        <f>HYPERLINK("1739962576_2_SPK_0_20250216_v2.1739695278.2307344.wav", "Play Audio")</f>
        <v/>
      </c>
      <c r="C384" t="inlineStr"/>
    </row>
    <row r="385">
      <c r="A385" t="inlineStr">
        <is>
          <t>1739962447_0_SPK_0_20250216_v2.1739686917.2297991.wav</t>
        </is>
      </c>
      <c r="B385">
        <f>HYPERLINK("1739962447_0_SPK_0_20250216_v2.1739686917.2297991.wav", "Play Audio")</f>
        <v/>
      </c>
      <c r="C385" t="inlineStr"/>
    </row>
    <row r="386">
      <c r="A386" t="inlineStr">
        <is>
          <t>1739962405_0_SPK_1_20250215_v2.1739608747.2261893.wav</t>
        </is>
      </c>
      <c r="B386">
        <f>HYPERLINK("1739962405_0_SPK_1_20250215_v2.1739608747.2261893.wav", "Play Audio")</f>
        <v/>
      </c>
      <c r="C386" t="inlineStr"/>
    </row>
    <row r="387">
      <c r="A387" t="inlineStr">
        <is>
          <t>1739962459_20_SPK_1_20250216_v2.1739696150.2308305.wav</t>
        </is>
      </c>
      <c r="B387">
        <f>HYPERLINK("1739962459_20_SPK_1_20250216_v2.1739696150.2308305.wav", "Play Audio")</f>
        <v/>
      </c>
      <c r="C387" t="inlineStr"/>
    </row>
    <row r="388">
      <c r="A388" t="inlineStr">
        <is>
          <t>1739962981_8_SPK_0_20250215_v2.1739611404.2264001.wav</t>
        </is>
      </c>
      <c r="B388">
        <f>HYPERLINK("1739962981_8_SPK_0_20250215_v2.1739611404.2264001.wav", "Play Audio")</f>
        <v/>
      </c>
      <c r="C388" t="inlineStr"/>
    </row>
    <row r="389">
      <c r="A389" t="inlineStr">
        <is>
          <t>1739962220_7_SPK_0_20250215_v2.1739616288.2269753.wav</t>
        </is>
      </c>
      <c r="B389">
        <f>HYPERLINK("1739962220_7_SPK_0_20250215_v2.1739616288.2269753.wav", "Play Audio")</f>
        <v/>
      </c>
      <c r="C389" t="inlineStr"/>
    </row>
    <row r="390">
      <c r="A390" t="inlineStr">
        <is>
          <t>1739962447_12_SPK_1_20250216_v2.1739686917.2297991.wav</t>
        </is>
      </c>
      <c r="B390">
        <f>HYPERLINK("1739962447_12_SPK_1_20250216_v2.1739686917.2297991.wav", "Play Audio")</f>
        <v/>
      </c>
      <c r="C390" t="inlineStr"/>
    </row>
    <row r="391">
      <c r="A391" t="inlineStr">
        <is>
          <t>1739962148_5_SPK_0_20250215_v2.1739601562.2257186.wav</t>
        </is>
      </c>
      <c r="B391">
        <f>HYPERLINK("1739962148_5_SPK_0_20250215_v2.1739601562.2257186.wav", "Play Audio")</f>
        <v/>
      </c>
      <c r="C391" t="inlineStr"/>
    </row>
    <row r="392">
      <c r="A392" t="inlineStr">
        <is>
          <t>1739962693_3_SPK_1_20250218_v2.1739864856.2432292.wav</t>
        </is>
      </c>
      <c r="B392">
        <f>HYPERLINK("1739962693_3_SPK_1_20250218_v2.1739864856.2432292.wav", "Play Audio")</f>
        <v/>
      </c>
      <c r="C392" t="inlineStr"/>
    </row>
    <row r="393">
      <c r="A393" t="inlineStr">
        <is>
          <t>1739961641_20_SPK_0_20250213_v2.1739437852.2203015.wav</t>
        </is>
      </c>
      <c r="B393">
        <f>HYPERLINK("1739961641_20_SPK_0_20250213_v2.1739437852.2203015.wav", "Play Audio")</f>
        <v/>
      </c>
      <c r="C393" t="inlineStr"/>
    </row>
    <row r="394">
      <c r="A394" t="inlineStr">
        <is>
          <t>1739962232_0_SPK_1_20250215_v2.1739627725.2281684.wav</t>
        </is>
      </c>
      <c r="B394">
        <f>HYPERLINK("1739962232_0_SPK_1_20250215_v2.1739627725.2281684.wav", "Play Audio")</f>
        <v/>
      </c>
      <c r="C394" t="inlineStr"/>
    </row>
    <row r="395">
      <c r="A395" t="inlineStr">
        <is>
          <t>1739962479_0_SPK_1_20250215_v2.1739610716.2263497.wav</t>
        </is>
      </c>
      <c r="B395">
        <f>HYPERLINK("1739962479_0_SPK_1_20250215_v2.1739610716.2263497.wav", "Play Audio")</f>
        <v/>
      </c>
      <c r="C395" t="inlineStr"/>
    </row>
    <row r="396">
      <c r="A396" t="inlineStr">
        <is>
          <t>1739962220_5_SPK_0_20250215_v2.1739616288.2269753.wav</t>
        </is>
      </c>
      <c r="B396">
        <f>HYPERLINK("1739962220_5_SPK_0_20250215_v2.1739616288.2269753.wav", "Play Audio")</f>
        <v/>
      </c>
      <c r="C396" t="inlineStr"/>
    </row>
    <row r="397">
      <c r="A397" t="inlineStr">
        <is>
          <t>1739962432_15_SPK_0_20250215_v2.1739642412.2288835.wav</t>
        </is>
      </c>
      <c r="B397">
        <f>HYPERLINK("1739962432_15_SPK_0_20250215_v2.1739642412.2288835.wav", "Play Audio")</f>
        <v/>
      </c>
      <c r="C397" t="inlineStr"/>
    </row>
    <row r="398">
      <c r="A398" t="inlineStr">
        <is>
          <t>1739962742_0_SPK_0_20250217_v2.1739786644.2364947.wav</t>
        </is>
      </c>
      <c r="B398">
        <f>HYPERLINK("1739962742_0_SPK_0_20250217_v2.1739786644.2364947.wav", "Play Audio")</f>
        <v/>
      </c>
      <c r="C398" t="inlineStr"/>
    </row>
    <row r="399">
      <c r="A399" t="inlineStr">
        <is>
          <t>1739962940_5_SPK_1_20250213_v2.1739444021.2211593.wav</t>
        </is>
      </c>
      <c r="B399">
        <f>HYPERLINK("1739962940_5_SPK_1_20250213_v2.1739444021.2211593.wav", "Play Audio")</f>
        <v/>
      </c>
      <c r="C399" t="inlineStr"/>
    </row>
    <row r="400">
      <c r="A400" t="inlineStr">
        <is>
          <t>1739962817_3_SPK_0_20250215_v2.1739613797.2265592.wav</t>
        </is>
      </c>
      <c r="B400">
        <f>HYPERLINK("1739962817_3_SPK_0_20250215_v2.1739613797.2265592.wav", "Play Audio")</f>
        <v/>
      </c>
      <c r="C400" t="inlineStr"/>
    </row>
    <row r="401">
      <c r="A401" t="inlineStr">
        <is>
          <t>1739961698_0_SPK_1_20250213_v2.1739437852.2203015.wav</t>
        </is>
      </c>
      <c r="B401">
        <f>HYPERLINK("1739961698_0_SPK_1_20250213_v2.1739437852.2203015.wav", "Play Audio")</f>
        <v/>
      </c>
      <c r="C401" t="inlineStr"/>
    </row>
    <row r="402">
      <c r="A402" t="inlineStr">
        <is>
          <t>1739962206_10_SPK_1_20250216_v2.1739687635.2298780.wav</t>
        </is>
      </c>
      <c r="B402">
        <f>HYPERLINK("1739962206_10_SPK_1_20250216_v2.1739687635.2298780.wav", "Play Audio")</f>
        <v/>
      </c>
      <c r="C402" t="inlineStr"/>
    </row>
    <row r="403">
      <c r="A403" t="inlineStr">
        <is>
          <t>1739962933_8_SPK_1_20250215_v2.1739604548.2259402.wav</t>
        </is>
      </c>
      <c r="B403">
        <f>HYPERLINK("1739962933_8_SPK_1_20250215_v2.1739604548.2259402.wav", "Play Audio")</f>
        <v/>
      </c>
      <c r="C403" t="inlineStr"/>
    </row>
    <row r="404">
      <c r="A404" t="inlineStr">
        <is>
          <t>1739962832_4_SPK_0_20250216_v2.1739711771.2334478.wav</t>
        </is>
      </c>
      <c r="B404">
        <f>HYPERLINK("1739962832_4_SPK_0_20250216_v2.1739711771.2334478.wav", "Play Audio")</f>
        <v/>
      </c>
      <c r="C404" t="inlineStr"/>
    </row>
    <row r="405">
      <c r="A405" t="inlineStr">
        <is>
          <t>1739962546_2_SPK_0_20250216_v2.1739704801.2329840.wav</t>
        </is>
      </c>
      <c r="B405">
        <f>HYPERLINK("1739962546_2_SPK_0_20250216_v2.1739704801.2329840.wav", "Play Audio")</f>
        <v/>
      </c>
      <c r="C405" t="inlineStr"/>
    </row>
    <row r="406">
      <c r="A406" t="inlineStr">
        <is>
          <t>1739962998_24_SPK_0_20250216_v2.1739697766.2309766.wav</t>
        </is>
      </c>
      <c r="B406">
        <f>HYPERLINK("1739962998_24_SPK_0_20250216_v2.1739697766.2309766.wav", "Play Audio")</f>
        <v/>
      </c>
      <c r="C406" t="inlineStr"/>
    </row>
    <row r="407">
      <c r="A407" t="inlineStr">
        <is>
          <t>1739962405_4_SPK_0_20250215_v2.1739608747.2261893.wav</t>
        </is>
      </c>
      <c r="B407">
        <f>HYPERLINK("1739962405_4_SPK_0_20250215_v2.1739608747.2261893.wav", "Play Audio")</f>
        <v/>
      </c>
      <c r="C407" t="inlineStr"/>
    </row>
    <row r="408">
      <c r="A408" t="inlineStr">
        <is>
          <t>1739962426_12_SPK_0_20250213_v2.1739453516.2221986.wav</t>
        </is>
      </c>
      <c r="B408">
        <f>HYPERLINK("1739962426_12_SPK_0_20250213_v2.1739453516.2221986.wav", "Play Audio")</f>
        <v/>
      </c>
      <c r="C408" t="inlineStr"/>
    </row>
    <row r="409">
      <c r="A409" t="inlineStr">
        <is>
          <t>1739961678_6_SPK_1_20250213_v2.1739437852.2203015.wav</t>
        </is>
      </c>
      <c r="B409">
        <f>HYPERLINK("1739961678_6_SPK_1_20250213_v2.1739437852.2203015.wav", "Play Audio")</f>
        <v/>
      </c>
      <c r="C409" t="inlineStr"/>
    </row>
    <row r="410">
      <c r="A410" t="inlineStr">
        <is>
          <t>1739962459_23_SPK_1_20250216_v2.1739696150.2308305.wav</t>
        </is>
      </c>
      <c r="B410">
        <f>HYPERLINK("1739962459_23_SPK_1_20250216_v2.1739696150.2308305.wav", "Play Audio")</f>
        <v/>
      </c>
      <c r="C410" t="inlineStr"/>
    </row>
    <row r="411">
      <c r="A411" t="inlineStr">
        <is>
          <t>1739962293_1_SPK_1_20250218_v2.1739858897.2424782.wav</t>
        </is>
      </c>
      <c r="B411">
        <f>HYPERLINK("1739962293_1_SPK_1_20250218_v2.1739858897.2424782.wav", "Play Audio")</f>
        <v/>
      </c>
      <c r="C411" t="inlineStr"/>
    </row>
    <row r="412">
      <c r="A412" t="inlineStr">
        <is>
          <t>1739962574_7_SPK_1_20250215_v2.1739635327.2285175.wav</t>
        </is>
      </c>
      <c r="B412">
        <f>HYPERLINK("1739962574_7_SPK_1_20250215_v2.1739635327.2285175.wav", "Play Audio")</f>
        <v/>
      </c>
      <c r="C412" t="inlineStr"/>
    </row>
    <row r="413">
      <c r="A413" t="inlineStr">
        <is>
          <t>1739962546_1_SPK_1_20250216_v2.1739704801.2329840.wav</t>
        </is>
      </c>
      <c r="B413">
        <f>HYPERLINK("1739962546_1_SPK_1_20250216_v2.1739704801.2329840.wav", "Play Audio")</f>
        <v/>
      </c>
      <c r="C413" t="inlineStr"/>
    </row>
    <row r="414">
      <c r="A414" t="inlineStr">
        <is>
          <t>1739962503_7_SPK_0_20250215_v2.1739623381.2279172.wav</t>
        </is>
      </c>
      <c r="B414">
        <f>HYPERLINK("1739962503_7_SPK_0_20250215_v2.1739623381.2279172.wav", "Play Audio")</f>
        <v/>
      </c>
      <c r="C414" t="inlineStr"/>
    </row>
    <row r="415">
      <c r="A415" t="inlineStr">
        <is>
          <t>1739961645_10_SPK_1_20250213_v2.1739437852.2203015.wav</t>
        </is>
      </c>
      <c r="B415">
        <f>HYPERLINK("1739961645_10_SPK_1_20250213_v2.1739437852.2203015.wav", "Play Audio")</f>
        <v/>
      </c>
      <c r="C415" t="inlineStr"/>
    </row>
    <row r="416">
      <c r="A416" t="inlineStr">
        <is>
          <t>1739962797_6_SPK_0_20250215_v2.1739636853.2285938.wav</t>
        </is>
      </c>
      <c r="B416">
        <f>HYPERLINK("1739962797_6_SPK_0_20250215_v2.1739636853.2285938.wav", "Play Audio")</f>
        <v/>
      </c>
      <c r="C416" t="inlineStr"/>
    </row>
    <row r="417">
      <c r="A417" t="inlineStr">
        <is>
          <t>1739961698_7_SPK_0_20250213_v2.1739437852.2203015.wav</t>
        </is>
      </c>
      <c r="B417">
        <f>HYPERLINK("1739961698_7_SPK_0_20250213_v2.1739437852.2203015.wav", "Play Audio")</f>
        <v/>
      </c>
      <c r="C417" t="inlineStr"/>
    </row>
    <row r="418">
      <c r="A418" t="inlineStr">
        <is>
          <t>1739962689_7_SPK_1_20250215_v2.1739627971.2281797.wav</t>
        </is>
      </c>
      <c r="B418">
        <f>HYPERLINK("1739962689_7_SPK_1_20250215_v2.1739627971.2281797.wav", "Play Audio")</f>
        <v/>
      </c>
      <c r="C418" t="inlineStr"/>
    </row>
    <row r="419">
      <c r="A419" t="inlineStr">
        <is>
          <t>1739961628_7_SPK_1_20250213_v2.1739437852.2203015.wav</t>
        </is>
      </c>
      <c r="B419">
        <f>HYPERLINK("1739961628_7_SPK_1_20250213_v2.1739437852.2203015.wav", "Play Audio")</f>
        <v/>
      </c>
      <c r="C419" t="inlineStr"/>
    </row>
    <row r="420">
      <c r="A420" t="inlineStr">
        <is>
          <t>1739962861_4_SPK_1_20250216_v2.1739695895.2308017.wav</t>
        </is>
      </c>
      <c r="B420">
        <f>HYPERLINK("1739962861_4_SPK_1_20250216_v2.1739695895.2308017.wav", "Play Audio")</f>
        <v/>
      </c>
      <c r="C420" t="inlineStr"/>
    </row>
    <row r="421">
      <c r="A421" t="inlineStr">
        <is>
          <t>1739962503_16_SPK_1_20250215_v2.1739623381.2279172.wav</t>
        </is>
      </c>
      <c r="B421">
        <f>HYPERLINK("1739962503_16_SPK_1_20250215_v2.1739623381.2279172.wav", "Play Audio")</f>
        <v/>
      </c>
      <c r="C421" t="inlineStr"/>
    </row>
    <row r="422">
      <c r="A422" t="inlineStr">
        <is>
          <t>1739962961_8_SPK_0_20250217_v2.1739810168.2391982.wav</t>
        </is>
      </c>
      <c r="B422">
        <f>HYPERLINK("1739962961_8_SPK_0_20250217_v2.1739810168.2391982.wav", "Play Audio")</f>
        <v/>
      </c>
      <c r="C422" t="inlineStr"/>
    </row>
    <row r="423">
      <c r="A423" t="inlineStr">
        <is>
          <t>1739962922_6_SPK_0_20250215_v2.1739604783.2259527.wav</t>
        </is>
      </c>
      <c r="B423">
        <f>HYPERLINK("1739962922_6_SPK_0_20250215_v2.1739604783.2259527.wav", "Play Audio")</f>
        <v/>
      </c>
      <c r="C423" t="inlineStr"/>
    </row>
    <row r="424">
      <c r="A424" t="inlineStr">
        <is>
          <t>1739962165_9_SPK_0_20250216_v2.1739692142.2303842.wav</t>
        </is>
      </c>
      <c r="B424">
        <f>HYPERLINK("1739962165_9_SPK_0_20250216_v2.1739692142.2303842.wav", "Play Audio")</f>
        <v/>
      </c>
      <c r="C424" t="inlineStr"/>
    </row>
    <row r="425">
      <c r="A425" t="inlineStr">
        <is>
          <t>1739962309_3_SPK_0_20250216_v2.1739697634.2309657.wav</t>
        </is>
      </c>
      <c r="B425">
        <f>HYPERLINK("1739962309_3_SPK_0_20250216_v2.1739697634.2309657.wav", "Play Audio")</f>
        <v/>
      </c>
      <c r="C425" t="inlineStr"/>
    </row>
    <row r="426">
      <c r="A426" t="inlineStr">
        <is>
          <t>1739962188_3_SPK_0_20250217_v2.1739805468.2387157.wav</t>
        </is>
      </c>
      <c r="B426">
        <f>HYPERLINK("1739962188_3_SPK_0_20250217_v2.1739805468.2387157.wav", "Play Audio")</f>
        <v/>
      </c>
      <c r="C426" t="inlineStr"/>
    </row>
    <row r="427">
      <c r="A427" t="inlineStr">
        <is>
          <t>1739962713_1_SPK_0_20250215_v2.1739617075.2273891.wav</t>
        </is>
      </c>
      <c r="B427">
        <f>HYPERLINK("1739962713_1_SPK_0_20250215_v2.1739617075.2273891.wav", "Play Audio")</f>
        <v/>
      </c>
      <c r="C427" t="inlineStr"/>
    </row>
    <row r="428">
      <c r="A428" t="inlineStr">
        <is>
          <t>1739962309_2_SPK_0_20250216_v2.1739697634.2309657.wav</t>
        </is>
      </c>
      <c r="B428">
        <f>HYPERLINK("1739962309_2_SPK_0_20250216_v2.1739697634.2309657.wav", "Play Audio")</f>
        <v/>
      </c>
      <c r="C428" t="inlineStr"/>
    </row>
    <row r="429">
      <c r="A429" t="inlineStr">
        <is>
          <t>1739962654_11_SPK_0_20250215_v2.1739599940.2256629.wav</t>
        </is>
      </c>
      <c r="B429">
        <f>HYPERLINK("1739962654_11_SPK_0_20250215_v2.1739599940.2256629.wav", "Play Audio")</f>
        <v/>
      </c>
      <c r="C429" t="inlineStr"/>
    </row>
    <row r="430">
      <c r="A430" t="inlineStr">
        <is>
          <t>1739962312_5_SPK_0_20250213_v2.1739441957.2209372.wav</t>
        </is>
      </c>
      <c r="B430">
        <f>HYPERLINK("1739962312_5_SPK_0_20250213_v2.1739441957.2209372.wav", "Play Audio")</f>
        <v/>
      </c>
      <c r="C430" t="inlineStr"/>
    </row>
    <row r="431">
      <c r="A431" t="inlineStr">
        <is>
          <t>1739962527_2_SPK_1_20250216_v2.1739701295.2313410.wav</t>
        </is>
      </c>
      <c r="B431">
        <f>HYPERLINK("1739962527_2_SPK_1_20250216_v2.1739701295.2313410.wav", "Play Audio")</f>
        <v/>
      </c>
      <c r="C431" t="inlineStr"/>
    </row>
    <row r="432">
      <c r="A432" t="inlineStr">
        <is>
          <t>1739963011_5_SPK_0_20250213_v2.1739440064.2207039.wav</t>
        </is>
      </c>
      <c r="B432">
        <f>HYPERLINK("1739963011_5_SPK_0_20250213_v2.1739440064.2207039.wav", "Play Audio")</f>
        <v/>
      </c>
      <c r="C432" t="inlineStr"/>
    </row>
    <row r="433">
      <c r="A433" t="inlineStr">
        <is>
          <t>1739962861_8_SPK_0_20250216_v2.1739695895.2308017.wav</t>
        </is>
      </c>
      <c r="B433">
        <f>HYPERLINK("1739962861_8_SPK_0_20250216_v2.1739695895.2308017.wav", "Play Audio")</f>
        <v/>
      </c>
      <c r="C433" t="inlineStr"/>
    </row>
    <row r="434">
      <c r="A434" t="inlineStr">
        <is>
          <t>1739962817_6_SPK_0_20250215_v2.1739613797.2265592.wav</t>
        </is>
      </c>
      <c r="B434">
        <f>HYPERLINK("1739962817_6_SPK_0_20250215_v2.1739613797.2265592.wav", "Play Audio")</f>
        <v/>
      </c>
      <c r="C434" t="inlineStr"/>
    </row>
    <row r="435">
      <c r="A435" t="inlineStr">
        <is>
          <t>1739962642_7_SPK_1_20250218_v2.1739864664.2432073.wav</t>
        </is>
      </c>
      <c r="B435">
        <f>HYPERLINK("1739962642_7_SPK_1_20250218_v2.1739864664.2432073.wav", "Play Audio")</f>
        <v/>
      </c>
      <c r="C435" t="inlineStr"/>
    </row>
    <row r="436">
      <c r="A436" t="inlineStr">
        <is>
          <t>1739962791_5_SPK_0_20250215_v2.1739610541.2263379.wav</t>
        </is>
      </c>
      <c r="B436">
        <f>HYPERLINK("1739962791_5_SPK_0_20250215_v2.1739610541.2263379.wav", "Play Audio")</f>
        <v/>
      </c>
      <c r="C436" t="inlineStr"/>
    </row>
    <row r="437">
      <c r="A437" t="inlineStr">
        <is>
          <t>1739961650_1_SPK_1_20250213_v2.1739437852.2203015.wav</t>
        </is>
      </c>
      <c r="B437">
        <f>HYPERLINK("1739961650_1_SPK_1_20250213_v2.1739437852.2203015.wav", "Play Audio")</f>
        <v/>
      </c>
      <c r="C437" t="inlineStr"/>
    </row>
    <row r="438">
      <c r="A438" t="inlineStr">
        <is>
          <t>1739962536_0_SPK_0_20250216_v2.1739710362.2333425.wav</t>
        </is>
      </c>
      <c r="B438">
        <f>HYPERLINK("1739962536_0_SPK_0_20250216_v2.1739710362.2333425.wav", "Play Audio")</f>
        <v/>
      </c>
      <c r="C438" t="inlineStr"/>
    </row>
    <row r="439">
      <c r="A439" t="inlineStr">
        <is>
          <t>1739961708_1_SPK_0_20250213_v2.1739437852.2203015.wav</t>
        </is>
      </c>
      <c r="B439">
        <f>HYPERLINK("1739961708_1_SPK_0_20250213_v2.1739437852.2203015.wav", "Play Audio")</f>
        <v/>
      </c>
      <c r="C439" t="inlineStr"/>
    </row>
    <row r="440">
      <c r="A440" t="inlineStr">
        <is>
          <t>1739962305_5_SPK_0_20250216_v2.1739695176.2307286.wav</t>
        </is>
      </c>
      <c r="B440">
        <f>HYPERLINK("1739962305_5_SPK_0_20250216_v2.1739695176.2307286.wav", "Play Audio")</f>
        <v/>
      </c>
      <c r="C440" t="inlineStr"/>
    </row>
    <row r="441">
      <c r="A441" t="inlineStr">
        <is>
          <t>1739962984_3_SPK_0_20250215_v2.1739599085.2256435.wav</t>
        </is>
      </c>
      <c r="B441">
        <f>HYPERLINK("1739962984_3_SPK_0_20250215_v2.1739599085.2256435.wav", "Play Audio")</f>
        <v/>
      </c>
      <c r="C441" t="inlineStr"/>
    </row>
    <row r="442">
      <c r="A442" t="inlineStr">
        <is>
          <t>1739962835_4_SPK_1_20250215_v2.1739625525.2280442.wav</t>
        </is>
      </c>
      <c r="B442">
        <f>HYPERLINK("1739962835_4_SPK_1_20250215_v2.1739625525.2280442.wav", "Play Audio")</f>
        <v/>
      </c>
      <c r="C442" t="inlineStr"/>
    </row>
    <row r="443">
      <c r="A443" t="inlineStr">
        <is>
          <t>1739962577_1_SPK_1_20250215_v2.1739636299.2285694.wav</t>
        </is>
      </c>
      <c r="B443">
        <f>HYPERLINK("1739962577_1_SPK_1_20250215_v2.1739636299.2285694.wav", "Play Audio")</f>
        <v/>
      </c>
      <c r="C443" t="inlineStr"/>
    </row>
    <row r="444">
      <c r="A444" t="inlineStr">
        <is>
          <t>1739962197_10_SPK_0_20250215_v2.1739615161.2265876.wav</t>
        </is>
      </c>
      <c r="B444">
        <f>HYPERLINK("1739962197_10_SPK_0_20250215_v2.1739615161.2265876.wav", "Play Audio")</f>
        <v/>
      </c>
      <c r="C444" t="inlineStr"/>
    </row>
    <row r="445">
      <c r="A445" t="inlineStr">
        <is>
          <t>1739962916_4_SPK_0_20250216_v2.1739691549.2303016.wav</t>
        </is>
      </c>
      <c r="B445">
        <f>HYPERLINK("1739962916_4_SPK_0_20250216_v2.1739691549.2303016.wav", "Play Audio")</f>
        <v/>
      </c>
      <c r="C445" t="inlineStr"/>
    </row>
    <row r="446">
      <c r="A446" t="inlineStr">
        <is>
          <t>1739962925_0_SPK_0_20250217_v2.1739771554.2343549.wav</t>
        </is>
      </c>
      <c r="B446">
        <f>HYPERLINK("1739962925_0_SPK_0_20250217_v2.1739771554.2343549.wav", "Play Audio")</f>
        <v/>
      </c>
      <c r="C446" t="inlineStr"/>
    </row>
    <row r="447">
      <c r="A447" t="inlineStr">
        <is>
          <t>1739962241_5_SPK_0_20250215_v2.1739631449.2283314.wav</t>
        </is>
      </c>
      <c r="B447">
        <f>HYPERLINK("1739962241_5_SPK_0_20250215_v2.1739631449.2283314.wav", "Play Audio")</f>
        <v/>
      </c>
      <c r="C447" t="inlineStr"/>
    </row>
    <row r="448">
      <c r="A448" t="inlineStr">
        <is>
          <t>1739962532_6_SPK_1_20250217_v2.1739782872.2359341.wav</t>
        </is>
      </c>
      <c r="B448">
        <f>HYPERLINK("1739962532_6_SPK_1_20250217_v2.1739782872.2359341.wav", "Play Audio")</f>
        <v/>
      </c>
      <c r="C448" t="inlineStr"/>
    </row>
    <row r="449">
      <c r="A449" t="inlineStr">
        <is>
          <t>1739962360_3_SPK_1_20250216_v2.1739716378.2337553.wav</t>
        </is>
      </c>
      <c r="B449">
        <f>HYPERLINK("1739962360_3_SPK_1_20250216_v2.1739716378.2337553.wav", "Play Audio")</f>
        <v/>
      </c>
      <c r="C449" t="inlineStr"/>
    </row>
    <row r="450">
      <c r="A450" t="inlineStr">
        <is>
          <t>1739962722_1_SPK_0_20250216_v2.1739716290.2337470.wav</t>
        </is>
      </c>
      <c r="B450">
        <f>HYPERLINK("1739962722_1_SPK_0_20250216_v2.1739716290.2337470.wav", "Play Audio")</f>
        <v/>
      </c>
      <c r="C450" t="inlineStr"/>
    </row>
    <row r="451">
      <c r="A451" t="inlineStr">
        <is>
          <t>1739962555_7_SPK_0_20250215_v2.1739634499.2284769.wav</t>
        </is>
      </c>
      <c r="B451">
        <f>HYPERLINK("1739962555_7_SPK_0_20250215_v2.1739634499.2284769.wav", "Play Audio")</f>
        <v/>
      </c>
      <c r="C451" t="inlineStr"/>
    </row>
    <row r="452">
      <c r="A452" t="inlineStr">
        <is>
          <t>1739962486_3_SPK_1_20250215_v2.1739627574.2281608.wav</t>
        </is>
      </c>
      <c r="B452">
        <f>HYPERLINK("1739962486_3_SPK_1_20250215_v2.1739627574.2281608.wav", "Play Audio")</f>
        <v/>
      </c>
      <c r="C452" t="inlineStr"/>
    </row>
    <row r="453">
      <c r="A453" t="inlineStr">
        <is>
          <t>1739962549_8_SPK_0_20250213_v2.1739451059.2219119.wav</t>
        </is>
      </c>
      <c r="B453">
        <f>HYPERLINK("1739962549_8_SPK_0_20250213_v2.1739451059.2219119.wav", "Play Audio")</f>
        <v/>
      </c>
      <c r="C453" t="inlineStr"/>
    </row>
    <row r="454">
      <c r="A454" t="inlineStr">
        <is>
          <t>1739962475_11_SPK_0_20250213_v2.1739457460.2227454.wav</t>
        </is>
      </c>
      <c r="B454">
        <f>HYPERLINK("1739962475_11_SPK_0_20250213_v2.1739457460.2227454.wav", "Play Audio")</f>
        <v/>
      </c>
      <c r="C454" t="inlineStr"/>
    </row>
    <row r="455">
      <c r="A455" t="inlineStr">
        <is>
          <t>1739962933_2_SPK_0_20250215_v2.1739604548.2259402.wav</t>
        </is>
      </c>
      <c r="B455">
        <f>HYPERLINK("1739962933_2_SPK_0_20250215_v2.1739604548.2259402.wav", "Play Audio")</f>
        <v/>
      </c>
      <c r="C455" t="inlineStr"/>
    </row>
    <row r="456">
      <c r="A456" t="inlineStr">
        <is>
          <t>1739962566_0_SPK_0_20250217_v2.1739812119.2393847.wav</t>
        </is>
      </c>
      <c r="B456">
        <f>HYPERLINK("1739962566_0_SPK_0_20250217_v2.1739812119.2393847.wav", "Play Audio")</f>
        <v/>
      </c>
      <c r="C456" t="inlineStr"/>
    </row>
    <row r="457">
      <c r="A457" t="inlineStr">
        <is>
          <t>1739962642_2_SPK_1_20250218_v2.1739864664.2432073.wav</t>
        </is>
      </c>
      <c r="B457">
        <f>HYPERLINK("1739962642_2_SPK_1_20250218_v2.1739864664.2432073.wav", "Play Audio")</f>
        <v/>
      </c>
      <c r="C457" t="inlineStr"/>
    </row>
    <row r="458">
      <c r="A458" t="inlineStr">
        <is>
          <t>1739962922_4_SPK_0_20250215_v2.1739604783.2259527.wav</t>
        </is>
      </c>
      <c r="B458">
        <f>HYPERLINK("1739962922_4_SPK_0_20250215_v2.1739604783.2259527.wav", "Play Audio")</f>
        <v/>
      </c>
      <c r="C458" t="inlineStr"/>
    </row>
    <row r="459">
      <c r="A459" t="inlineStr">
        <is>
          <t>1739962339_19_SPK_0_20250215_v2.1739624893.2280045.wav</t>
        </is>
      </c>
      <c r="B459">
        <f>HYPERLINK("1739962339_19_SPK_0_20250215_v2.1739624893.2280045.wav", "Play Audio")</f>
        <v/>
      </c>
      <c r="C459" t="inlineStr"/>
    </row>
    <row r="460">
      <c r="A460" t="inlineStr">
        <is>
          <t>1739962220_1_SPK_0_20250215_v2.1739616288.2269753.wav</t>
        </is>
      </c>
      <c r="B460">
        <f>HYPERLINK("1739962220_1_SPK_0_20250215_v2.1739616288.2269753.wav", "Play Audio")</f>
        <v/>
      </c>
      <c r="C460" t="inlineStr"/>
    </row>
    <row r="461">
      <c r="A461" t="inlineStr">
        <is>
          <t>1739962256_5_SPK_0_20250217_v2.1739783441.2360167.wav</t>
        </is>
      </c>
      <c r="B461">
        <f>HYPERLINK("1739962256_5_SPK_0_20250217_v2.1739783441.2360167.wav", "Play Audio")</f>
        <v/>
      </c>
      <c r="C461" t="inlineStr"/>
    </row>
    <row r="462">
      <c r="A462" t="inlineStr">
        <is>
          <t>1739962566_10_SPK_0_20250217_v2.1739812119.2393847.wav</t>
        </is>
      </c>
      <c r="B462">
        <f>HYPERLINK("1739962566_10_SPK_0_20250217_v2.1739812119.2393847.wav", "Play Audio")</f>
        <v/>
      </c>
      <c r="C462" t="inlineStr"/>
    </row>
    <row r="463">
      <c r="A463" t="inlineStr">
        <is>
          <t>1739962144_9_SPK_0_20250215_v2.1739639895.2287671.wav</t>
        </is>
      </c>
      <c r="B463">
        <f>HYPERLINK("1739962144_9_SPK_0_20250215_v2.1739639895.2287671.wav", "Play Audio")</f>
        <v/>
      </c>
      <c r="C463" t="inlineStr"/>
    </row>
    <row r="464">
      <c r="A464" t="inlineStr">
        <is>
          <t>1739962399_15_SPK_0_20250213_v2.1739454160.2223094.wav</t>
        </is>
      </c>
      <c r="B464">
        <f>HYPERLINK("1739962399_15_SPK_0_20250213_v2.1739454160.2223094.wav", "Play Audio")</f>
        <v/>
      </c>
      <c r="C464" t="inlineStr"/>
    </row>
    <row r="465">
      <c r="A465" t="inlineStr">
        <is>
          <t>1739962709_4_SPK_0_20250217_v2.1739780534.2356086.wav</t>
        </is>
      </c>
      <c r="B465">
        <f>HYPERLINK("1739962709_4_SPK_0_20250217_v2.1739780534.2356086.wav", "Play Audio")</f>
        <v/>
      </c>
      <c r="C465" t="inlineStr"/>
    </row>
    <row r="466">
      <c r="A466" t="inlineStr">
        <is>
          <t>1739962517_8_SPK_0_20250217_v2.1739793977.2374162.wav</t>
        </is>
      </c>
      <c r="B466">
        <f>HYPERLINK("1739962517_8_SPK_0_20250217_v2.1739793977.2374162.wav", "Play Audio")</f>
        <v/>
      </c>
      <c r="C466" t="inlineStr"/>
    </row>
    <row r="467">
      <c r="A467" t="inlineStr">
        <is>
          <t>1739962517_6_SPK_1_20250217_v2.1739793977.2374162.wav</t>
        </is>
      </c>
      <c r="B467">
        <f>HYPERLINK("1739962517_6_SPK_1_20250217_v2.1739793977.2374162.wav", "Play Audio")</f>
        <v/>
      </c>
      <c r="C467" t="inlineStr"/>
    </row>
    <row r="468">
      <c r="A468" t="inlineStr">
        <is>
          <t>1739962459_14_SPK_1_20250216_v2.1739696150.2308305.wav</t>
        </is>
      </c>
      <c r="B468">
        <f>HYPERLINK("1739962459_14_SPK_1_20250216_v2.1739696150.2308305.wav", "Play Audio")</f>
        <v/>
      </c>
      <c r="C468" t="inlineStr"/>
    </row>
    <row r="469">
      <c r="A469" t="inlineStr">
        <is>
          <t>1739961668_4_SPK_1_20250213_v2.1739437852.2203015.wav</t>
        </is>
      </c>
      <c r="B469">
        <f>HYPERLINK("1739961668_4_SPK_1_20250213_v2.1739437852.2203015.wav", "Play Audio")</f>
        <v/>
      </c>
      <c r="C469" t="inlineStr"/>
    </row>
    <row r="470">
      <c r="A470" t="inlineStr">
        <is>
          <t>1739962447_9_SPK_1_20250216_v2.1739686917.2297991.wav</t>
        </is>
      </c>
      <c r="B470">
        <f>HYPERLINK("1739962447_9_SPK_1_20250216_v2.1739686917.2297991.wav", "Play Audio")</f>
        <v/>
      </c>
      <c r="C470" t="inlineStr"/>
    </row>
    <row r="471">
      <c r="A471" t="inlineStr">
        <is>
          <t>1739961628_6_SPK_0_20250213_v2.1739437852.2203015.wav</t>
        </is>
      </c>
      <c r="B471">
        <f>HYPERLINK("1739961628_6_SPK_0_20250213_v2.1739437852.2203015.wav", "Play Audio")</f>
        <v/>
      </c>
      <c r="C471" t="inlineStr"/>
    </row>
    <row r="472">
      <c r="A472" t="inlineStr">
        <is>
          <t>1739962585_0_SPK_1_20250215_v2.1739597847.2256179.wav</t>
        </is>
      </c>
      <c r="B472">
        <f>HYPERLINK("1739962585_0_SPK_1_20250215_v2.1739597847.2256179.wav", "Play Audio")</f>
        <v/>
      </c>
      <c r="C472" t="inlineStr"/>
    </row>
    <row r="473">
      <c r="A473" t="inlineStr">
        <is>
          <t>1739962281_1_SPK_1_20250216_v2.1739683975.2295726.wav</t>
        </is>
      </c>
      <c r="B473">
        <f>HYPERLINK("1739962281_1_SPK_1_20250216_v2.1739683975.2295726.wav", "Play Audio")</f>
        <v/>
      </c>
      <c r="C473" t="inlineStr"/>
    </row>
    <row r="474">
      <c r="A474" t="inlineStr">
        <is>
          <t>1739962804_2_SPK_0_20250217_v2.1739807816.2389655.wav</t>
        </is>
      </c>
      <c r="B474">
        <f>HYPERLINK("1739962804_2_SPK_0_20250217_v2.1739807816.2389655.wav", "Play Audio")</f>
        <v/>
      </c>
      <c r="C474" t="inlineStr"/>
    </row>
    <row r="475">
      <c r="A475" t="inlineStr">
        <is>
          <t>1739962297_0_SPK_0_20250215_v2.1739631711.2283415.wav</t>
        </is>
      </c>
      <c r="B475">
        <f>HYPERLINK("1739962297_0_SPK_0_20250215_v2.1739631711.2283415.wav", "Play Audio")</f>
        <v/>
      </c>
      <c r="C475" t="inlineStr"/>
    </row>
    <row r="476">
      <c r="A476" t="inlineStr">
        <is>
          <t>1739962906_7_SPK_1_20250216_v2.1739710661.2333661.wav</t>
        </is>
      </c>
      <c r="B476">
        <f>HYPERLINK("1739962906_7_SPK_1_20250216_v2.1739710661.2333661.wav", "Play Audio")</f>
        <v/>
      </c>
      <c r="C476" t="inlineStr"/>
    </row>
    <row r="477">
      <c r="A477" t="inlineStr">
        <is>
          <t>1739962566_7_SPK_0_20250217_v2.1739812119.2393847.wav</t>
        </is>
      </c>
      <c r="B477">
        <f>HYPERLINK("1739962566_7_SPK_0_20250217_v2.1739812119.2393847.wav", "Play Audio")</f>
        <v/>
      </c>
      <c r="C477" t="inlineStr"/>
    </row>
    <row r="478">
      <c r="A478" t="inlineStr">
        <is>
          <t>1739962197_14_SPK_1_20250215_v2.1739615161.2265876.wav</t>
        </is>
      </c>
      <c r="B478">
        <f>HYPERLINK("1739962197_14_SPK_1_20250215_v2.1739615161.2265876.wav", "Play Audio")</f>
        <v/>
      </c>
      <c r="C478" t="inlineStr"/>
    </row>
    <row r="479">
      <c r="A479" t="inlineStr">
        <is>
          <t>1739962966_2_SPK_1_20250215_v2.1739600150.2256688.wav</t>
        </is>
      </c>
      <c r="B479">
        <f>HYPERLINK("1739962966_2_SPK_1_20250215_v2.1739600150.2256688.wav", "Play Audio")</f>
        <v/>
      </c>
      <c r="C479" t="inlineStr"/>
    </row>
    <row r="480">
      <c r="A480" t="inlineStr">
        <is>
          <t>1739962586_13_SPK_1_20250215_v2.1739597847.2256179.wav</t>
        </is>
      </c>
      <c r="B480">
        <f>HYPERLINK("1739962586_13_SPK_1_20250215_v2.1739597847.2256179.wav", "Play Audio")</f>
        <v/>
      </c>
      <c r="C480" t="inlineStr"/>
    </row>
    <row r="481">
      <c r="A481" t="inlineStr">
        <is>
          <t>1739962812_1_SPK_0_20250216_v2.1739717654.2338337.wav</t>
        </is>
      </c>
      <c r="B481">
        <f>HYPERLINK("1739962812_1_SPK_0_20250216_v2.1739717654.2338337.wav", "Play Audio")</f>
        <v/>
      </c>
      <c r="C481" t="inlineStr"/>
    </row>
    <row r="482">
      <c r="A482" t="inlineStr">
        <is>
          <t>1739962217_2_SPK_1_20250216_v2.1739715999.2337351.wav</t>
        </is>
      </c>
      <c r="B482">
        <f>HYPERLINK("1739962217_2_SPK_1_20250216_v2.1739715999.2337351.wav", "Play Audio")</f>
        <v/>
      </c>
      <c r="C482" t="inlineStr"/>
    </row>
    <row r="483">
      <c r="A483" t="inlineStr">
        <is>
          <t>1739962440_6_SPK_0_20250213_v2.1739467465.2237596.wav</t>
        </is>
      </c>
      <c r="B483">
        <f>HYPERLINK("1739962440_6_SPK_0_20250213_v2.1739467465.2237596.wav", "Play Audio")</f>
        <v/>
      </c>
      <c r="C483" t="inlineStr"/>
    </row>
    <row r="484">
      <c r="A484" t="inlineStr">
        <is>
          <t>1739962916_13_SPK_0_20250216_v2.1739691549.2303016.wav</t>
        </is>
      </c>
      <c r="B484">
        <f>HYPERLINK("1739962916_13_SPK_0_20250216_v2.1739691549.2303016.wav", "Play Audio")</f>
        <v/>
      </c>
      <c r="C484" t="inlineStr"/>
    </row>
    <row r="485">
      <c r="A485" t="inlineStr">
        <is>
          <t>1739962617_6_SPK_0_20250213_v2.1739461712.2231657.wav</t>
        </is>
      </c>
      <c r="B485">
        <f>HYPERLINK("1739962617_6_SPK_0_20250213_v2.1739461712.2231657.wav", "Play Audio")</f>
        <v/>
      </c>
      <c r="C485" t="inlineStr"/>
    </row>
    <row r="486">
      <c r="A486" t="inlineStr">
        <is>
          <t>1739962828_3_SPK_1_20250217_v2.1739772608.2344886.wav</t>
        </is>
      </c>
      <c r="B486">
        <f>HYPERLINK("1739962828_3_SPK_1_20250217_v2.1739772608.2344886.wav", "Play Audio")</f>
        <v/>
      </c>
      <c r="C486" t="inlineStr"/>
    </row>
    <row r="487">
      <c r="A487" t="inlineStr">
        <is>
          <t>1739962772_0_SPK_1_20250213_v2.1739448160.2216095.wav</t>
        </is>
      </c>
      <c r="B487">
        <f>HYPERLINK("1739962772_0_SPK_1_20250213_v2.1739448160.2216095.wav", "Play Audio")</f>
        <v/>
      </c>
      <c r="C487" t="inlineStr"/>
    </row>
    <row r="488">
      <c r="A488" t="inlineStr">
        <is>
          <t>1739961687_14_SPK_0_20250213_v2.1739437852.2203015.wav</t>
        </is>
      </c>
      <c r="B488">
        <f>HYPERLINK("1739961687_14_SPK_0_20250213_v2.1739437852.2203015.wav", "Play Audio")</f>
        <v/>
      </c>
      <c r="C488" t="inlineStr"/>
    </row>
    <row r="489">
      <c r="A489" t="inlineStr">
        <is>
          <t>1739962257_3_SPK_0_20250215_v2.1739613678.2265554.wav</t>
        </is>
      </c>
      <c r="B489">
        <f>HYPERLINK("1739962257_3_SPK_0_20250215_v2.1739613678.2265554.wav", "Play Audio")</f>
        <v/>
      </c>
      <c r="C489" t="inlineStr"/>
    </row>
    <row r="490">
      <c r="A490" t="inlineStr">
        <is>
          <t>1739962503_10_SPK_1_20250215_v2.1739623381.2279172.wav</t>
        </is>
      </c>
      <c r="B490">
        <f>HYPERLINK("1739962503_10_SPK_1_20250215_v2.1739623381.2279172.wav", "Play Audio")</f>
        <v/>
      </c>
      <c r="C490" t="inlineStr"/>
    </row>
    <row r="491">
      <c r="A491" t="inlineStr">
        <is>
          <t>1739962343_3_SPK_0_20250213_v2.1739450419.2218497.wav</t>
        </is>
      </c>
      <c r="B491">
        <f>HYPERLINK("1739962343_3_SPK_0_20250213_v2.1739450419.2218497.wav", "Play Audio")</f>
        <v/>
      </c>
      <c r="C491" t="inlineStr"/>
    </row>
    <row r="492">
      <c r="A492" t="inlineStr">
        <is>
          <t>1739962144_7_SPK_0_20250215_v2.1739639895.2287671.wav</t>
        </is>
      </c>
      <c r="B492">
        <f>HYPERLINK("1739962144_7_SPK_0_20250215_v2.1739639895.2287671.wav", "Play Audio")</f>
        <v/>
      </c>
      <c r="C492" t="inlineStr"/>
    </row>
    <row r="493">
      <c r="A493" t="inlineStr">
        <is>
          <t>1739962165_10_SPK_1_20250216_v2.1739692142.2303842.wav</t>
        </is>
      </c>
      <c r="B493">
        <f>HYPERLINK("1739962165_10_SPK_1_20250216_v2.1739692142.2303842.wav", "Play Audio")</f>
        <v/>
      </c>
      <c r="C493" t="inlineStr"/>
    </row>
    <row r="494">
      <c r="A494" t="inlineStr">
        <is>
          <t>1739962225_6_SPK_0_20250215_v2.1739605153.2259762.wav</t>
        </is>
      </c>
      <c r="B494">
        <f>HYPERLINK("1739962225_6_SPK_0_20250215_v2.1739605153.2259762.wav", "Play Audio")</f>
        <v/>
      </c>
      <c r="C494" t="inlineStr"/>
    </row>
    <row r="495">
      <c r="A495" t="inlineStr">
        <is>
          <t>1739961668_5_SPK_1_20250213_v2.1739437852.2203015.wav</t>
        </is>
      </c>
      <c r="B495">
        <f>HYPERLINK("1739961668_5_SPK_1_20250213_v2.1739437852.2203015.wav", "Play Audio")</f>
        <v/>
      </c>
      <c r="C495" t="inlineStr"/>
    </row>
    <row r="496">
      <c r="A496" t="inlineStr">
        <is>
          <t>1739962606_0_SPK_1_20250215_v2.1739630799.2283007.wav</t>
        </is>
      </c>
      <c r="B496">
        <f>HYPERLINK("1739962606_0_SPK_1_20250215_v2.1739630799.2283007.wav", "Play Audio")</f>
        <v/>
      </c>
      <c r="C496" t="inlineStr"/>
    </row>
    <row r="497">
      <c r="A497" t="inlineStr">
        <is>
          <t>1739962239_1_SPK_1_20250216_v2.1739698265.2310367.wav</t>
        </is>
      </c>
      <c r="B497">
        <f>HYPERLINK("1739962239_1_SPK_1_20250216_v2.1739698265.2310367.wav", "Play Audio")</f>
        <v/>
      </c>
      <c r="C497" t="inlineStr"/>
    </row>
    <row r="498">
      <c r="A498" t="inlineStr">
        <is>
          <t>1739962897_0_SPK_1_20250217_v2.1739810129.2391951.wav</t>
        </is>
      </c>
      <c r="B498">
        <f>HYPERLINK("1739962897_0_SPK_1_20250217_v2.1739810129.2391951.wav", "Play Audio")</f>
        <v/>
      </c>
      <c r="C498" t="inlineStr"/>
    </row>
    <row r="499">
      <c r="A499" t="inlineStr">
        <is>
          <t>1739962281_8_SPK_1_20250216_v2.1739683975.2295726.wav</t>
        </is>
      </c>
      <c r="B499">
        <f>HYPERLINK("1739962281_8_SPK_1_20250216_v2.1739683975.2295726.wav", "Play Audio")</f>
        <v/>
      </c>
      <c r="C499" t="inlineStr"/>
    </row>
    <row r="500">
      <c r="A500" t="inlineStr">
        <is>
          <t>1739961641_10_SPK_1_20250213_v2.1739437852.2203015.wav</t>
        </is>
      </c>
      <c r="B500">
        <f>HYPERLINK("1739961641_10_SPK_1_20250213_v2.1739437852.2203015.wav", "Play Audio")</f>
        <v/>
      </c>
      <c r="C500" t="inlineStr"/>
    </row>
    <row r="501">
      <c r="A501" t="inlineStr">
        <is>
          <t>1739962770_3_SPK_1_20250215_v2.1739629140.2282219.wav</t>
        </is>
      </c>
      <c r="B501">
        <f>HYPERLINK("1739962770_3_SPK_1_20250215_v2.1739629140.2282219.wav", "Play Audio")</f>
        <v/>
      </c>
      <c r="C501" t="inlineStr"/>
    </row>
    <row r="502">
      <c r="A502" t="inlineStr">
        <is>
          <t>1739962517_0_SPK_0_20250217_v2.1739793977.2374162.wav</t>
        </is>
      </c>
      <c r="B502">
        <f>HYPERLINK("1739962517_0_SPK_0_20250217_v2.1739793977.2374162.wav", "Play Audio")</f>
        <v/>
      </c>
      <c r="C502" t="inlineStr"/>
    </row>
    <row r="503">
      <c r="A503" t="inlineStr">
        <is>
          <t>1739962753_18_SPK_1_20250217_v2.1739783930.2360950.wav</t>
        </is>
      </c>
      <c r="B503">
        <f>HYPERLINK("1739962753_18_SPK_1_20250217_v2.1739783930.2360950.wav", "Play Audio")</f>
        <v/>
      </c>
      <c r="C503" t="inlineStr"/>
    </row>
    <row r="504">
      <c r="A504" t="inlineStr">
        <is>
          <t>1739961655_4_SPK_0_20250213_v2.1739437852.2203015.wav</t>
        </is>
      </c>
      <c r="B504">
        <f>HYPERLINK("1739961655_4_SPK_0_20250213_v2.1739437852.2203015.wav", "Play Audio")</f>
        <v/>
      </c>
      <c r="C504" t="inlineStr"/>
    </row>
    <row r="505">
      <c r="A505" t="inlineStr">
        <is>
          <t>1739962804_0_SPK_0_20250217_v2.1739807816.2389655.wav</t>
        </is>
      </c>
      <c r="B505">
        <f>HYPERLINK("1739962804_0_SPK_0_20250217_v2.1739807816.2389655.wav", "Play Audio")</f>
        <v/>
      </c>
      <c r="C505" t="inlineStr"/>
    </row>
    <row r="506">
      <c r="A506" t="inlineStr">
        <is>
          <t>1739962321_2_SPK_1_20250217_v2.1739805409.2387098.wav</t>
        </is>
      </c>
      <c r="B506">
        <f>HYPERLINK("1739962321_2_SPK_1_20250217_v2.1739805409.2387098.wav", "Play Audio")</f>
        <v/>
      </c>
      <c r="C506" t="inlineStr"/>
    </row>
    <row r="507">
      <c r="A507" t="inlineStr">
        <is>
          <t>1739962819_1_SPK_0_20250217_v2.1739781892.2358031.wav</t>
        </is>
      </c>
      <c r="B507">
        <f>HYPERLINK("1739962819_1_SPK_0_20250217_v2.1739781892.2358031.wav", "Play Audio")</f>
        <v/>
      </c>
      <c r="C507" t="inlineStr"/>
    </row>
    <row r="508">
      <c r="A508" t="inlineStr">
        <is>
          <t>1739962974_6_SPK_0_20250215_v2.1739611272.2263888.wav</t>
        </is>
      </c>
      <c r="B508">
        <f>HYPERLINK("1739962974_6_SPK_0_20250215_v2.1739611272.2263888.wav", "Play Audio")</f>
        <v/>
      </c>
      <c r="C508" t="inlineStr"/>
    </row>
    <row r="509">
      <c r="A509" t="inlineStr">
        <is>
          <t>1739962343_4_SPK_0_20250213_v2.1739450419.2218497.wav</t>
        </is>
      </c>
      <c r="B509">
        <f>HYPERLINK("1739962343_4_SPK_0_20250213_v2.1739450419.2218497.wav", "Play Audio")</f>
        <v/>
      </c>
      <c r="C509" t="inlineStr"/>
    </row>
    <row r="510">
      <c r="A510" t="inlineStr">
        <is>
          <t>1739962675_0_SPK_0_20250218_v2.1739864093.2431257.wav</t>
        </is>
      </c>
      <c r="B510">
        <f>HYPERLINK("1739962675_0_SPK_0_20250218_v2.1739864093.2431257.wav", "Play Audio")</f>
        <v/>
      </c>
      <c r="C510" t="inlineStr"/>
    </row>
    <row r="511">
      <c r="A511" t="inlineStr">
        <is>
          <t>1739962777_6_SPK_1_20250215_v2.1739610324.2263276.wav</t>
        </is>
      </c>
      <c r="B511">
        <f>HYPERLINK("1739962777_6_SPK_1_20250215_v2.1739610324.2263276.wav", "Play Audio")</f>
        <v/>
      </c>
      <c r="C511" t="inlineStr"/>
    </row>
    <row r="512">
      <c r="A512" t="inlineStr">
        <is>
          <t>1739962566_8_SPK_0_20250217_v2.1739812119.2393847.wav</t>
        </is>
      </c>
      <c r="B512">
        <f>HYPERLINK("1739962566_8_SPK_0_20250217_v2.1739812119.2393847.wav", "Play Audio")</f>
        <v/>
      </c>
      <c r="C512" t="inlineStr"/>
    </row>
    <row r="513">
      <c r="A513" t="inlineStr">
        <is>
          <t>1739962256_4_SPK_0_20250217_v2.1739783441.2360167.wav</t>
        </is>
      </c>
      <c r="B513">
        <f>HYPERLINK("1739962256_4_SPK_0_20250217_v2.1739783441.2360167.wav", "Play Audio")</f>
        <v/>
      </c>
      <c r="C513" t="inlineStr"/>
    </row>
    <row r="514">
      <c r="A514" t="inlineStr">
        <is>
          <t>1739962770_0_SPK_1_20250215_v2.1739629140.2282219.wav</t>
        </is>
      </c>
      <c r="B514">
        <f>HYPERLINK("1739962770_0_SPK_1_20250215_v2.1739629140.2282219.wav", "Play Audio")</f>
        <v/>
      </c>
      <c r="C514" t="inlineStr"/>
    </row>
    <row r="515">
      <c r="A515" t="inlineStr">
        <is>
          <t>1739962399_19_SPK_0_20250213_v2.1739454160.2223094.wav</t>
        </is>
      </c>
      <c r="B515">
        <f>HYPERLINK("1739962399_19_SPK_0_20250213_v2.1739454160.2223094.wav", "Play Audio")</f>
        <v/>
      </c>
      <c r="C515" t="inlineStr"/>
    </row>
    <row r="516">
      <c r="A516" t="inlineStr">
        <is>
          <t>1739962479_5_SPK_0_20250215_v2.1739610716.2263497.wav</t>
        </is>
      </c>
      <c r="B516">
        <f>HYPERLINK("1739962479_5_SPK_0_20250215_v2.1739610716.2263497.wav", "Play Audio")</f>
        <v/>
      </c>
      <c r="C516" t="inlineStr"/>
    </row>
    <row r="517">
      <c r="A517" t="inlineStr">
        <is>
          <t>1739961661_0_SPK_0_20250213_v2.1739437852.2203015.wav</t>
        </is>
      </c>
      <c r="B517">
        <f>HYPERLINK("1739961661_0_SPK_0_20250213_v2.1739437852.2203015.wav", "Play Audio")</f>
        <v/>
      </c>
      <c r="C517" t="inlineStr"/>
    </row>
    <row r="518">
      <c r="A518" t="inlineStr">
        <is>
          <t>1739962861_18_SPK_0_20250216_v2.1739695895.2308017.wav</t>
        </is>
      </c>
      <c r="B518">
        <f>HYPERLINK("1739962861_18_SPK_0_20250216_v2.1739695895.2308017.wav", "Play Audio")</f>
        <v/>
      </c>
      <c r="C518" t="inlineStr"/>
    </row>
    <row r="519">
      <c r="A519" t="inlineStr">
        <is>
          <t>1739962997_4_SPK_0_20250216_v2.1739697766.2309766.wav</t>
        </is>
      </c>
      <c r="B519">
        <f>HYPERLINK("1739962997_4_SPK_0_20250216_v2.1739697766.2309766.wav", "Play Audio")</f>
        <v/>
      </c>
      <c r="C519" t="inlineStr"/>
    </row>
    <row r="520">
      <c r="A520" t="inlineStr">
        <is>
          <t>1739962343_0_SPK_0_20250213_v2.1739450419.2218497.wav</t>
        </is>
      </c>
      <c r="B520">
        <f>HYPERLINK("1739962343_0_SPK_0_20250213_v2.1739450419.2218497.wav", "Play Audio")</f>
        <v/>
      </c>
      <c r="C520" t="inlineStr"/>
    </row>
    <row r="521">
      <c r="A521" t="inlineStr">
        <is>
          <t>1739962503_6_SPK_0_20250215_v2.1739623381.2279172.wav</t>
        </is>
      </c>
      <c r="B521">
        <f>HYPERLINK("1739962503_6_SPK_0_20250215_v2.1739623381.2279172.wav", "Play Audio")</f>
        <v/>
      </c>
      <c r="C521" t="inlineStr"/>
    </row>
    <row r="522">
      <c r="A522" t="inlineStr">
        <is>
          <t>1739962760_2_SPK_0_20250213_v2.1739446110.2213951.wav</t>
        </is>
      </c>
      <c r="B522">
        <f>HYPERLINK("1739962760_2_SPK_0_20250213_v2.1739446110.2213951.wav", "Play Audio")</f>
        <v/>
      </c>
      <c r="C522" t="inlineStr"/>
    </row>
    <row r="523">
      <c r="A523" t="inlineStr">
        <is>
          <t>1739962697_0_SPK_1_20250213_v2.1739458160.2228178.wav</t>
        </is>
      </c>
      <c r="B523">
        <f>HYPERLINK("1739962697_0_SPK_1_20250213_v2.1739458160.2228178.wav", "Play Audio")</f>
        <v/>
      </c>
      <c r="C523" t="inlineStr"/>
    </row>
    <row r="524">
      <c r="A524" t="inlineStr">
        <is>
          <t>1739962206_4_SPK_0_20250216_v2.1739687635.2298780.wav</t>
        </is>
      </c>
      <c r="B524">
        <f>HYPERLINK("1739962206_4_SPK_0_20250216_v2.1739687635.2298780.wav", "Play Audio")</f>
        <v/>
      </c>
      <c r="C524" t="inlineStr"/>
    </row>
    <row r="525">
      <c r="A525" t="inlineStr">
        <is>
          <t>1739961668_9_SPK_1_20250213_v2.1739437852.2203015.wav</t>
        </is>
      </c>
      <c r="B525">
        <f>HYPERLINK("1739961668_9_SPK_1_20250213_v2.1739437852.2203015.wav", "Play Audio")</f>
        <v/>
      </c>
      <c r="C525" t="inlineStr"/>
    </row>
    <row r="526">
      <c r="A526" t="inlineStr">
        <is>
          <t>1739961641_3_SPK_1_20250213_v2.1739437852.2203015.wav</t>
        </is>
      </c>
      <c r="B526">
        <f>HYPERLINK("1739961641_3_SPK_1_20250213_v2.1739437852.2203015.wav", "Play Audio")</f>
        <v/>
      </c>
      <c r="C526" t="inlineStr"/>
    </row>
    <row r="527">
      <c r="A527" t="inlineStr">
        <is>
          <t>1739962293_4_SPK_1_20250218_v2.1739858897.2424782.wav</t>
        </is>
      </c>
      <c r="B527">
        <f>HYPERLINK("1739962293_4_SPK_1_20250218_v2.1739858897.2424782.wav", "Play Audio")</f>
        <v/>
      </c>
      <c r="C527" t="inlineStr"/>
    </row>
    <row r="528">
      <c r="A528" t="inlineStr">
        <is>
          <t>1739962206_9_SPK_0_20250216_v2.1739687635.2298780.wav</t>
        </is>
      </c>
      <c r="B528">
        <f>HYPERLINK("1739962206_9_SPK_0_20250216_v2.1739687635.2298780.wav", "Play Audio")</f>
        <v/>
      </c>
      <c r="C528" t="inlineStr"/>
    </row>
    <row r="529">
      <c r="A529" t="inlineStr">
        <is>
          <t>1739961707_5_SPK_0_20250213_v2.1739437852.2203015.wav</t>
        </is>
      </c>
      <c r="B529">
        <f>HYPERLINK("1739961707_5_SPK_0_20250213_v2.1739437852.2203015.wav", "Play Audio")</f>
        <v/>
      </c>
      <c r="C529" t="inlineStr"/>
    </row>
    <row r="530">
      <c r="A530" t="inlineStr">
        <is>
          <t>1739962820_1_SPK_1_20250213_v2.1739439266.2205625.wav</t>
        </is>
      </c>
      <c r="B530">
        <f>HYPERLINK("1739962820_1_SPK_1_20250213_v2.1739439266.2205625.wav", "Play Audio")</f>
        <v/>
      </c>
      <c r="C530" t="inlineStr"/>
    </row>
    <row r="531">
      <c r="A531" t="inlineStr">
        <is>
          <t>1739962552_4_SPK_1_20250217_v2.1739773513.2345599.wav</t>
        </is>
      </c>
      <c r="B531">
        <f>HYPERLINK("1739962552_4_SPK_1_20250217_v2.1739773513.2345599.wav", "Play Audio")</f>
        <v/>
      </c>
      <c r="C531" t="inlineStr"/>
    </row>
    <row r="532">
      <c r="A532" t="inlineStr">
        <is>
          <t>1739962376_27_SPK_1_20250215_v2.1739611648.2264164.wav</t>
        </is>
      </c>
      <c r="B532">
        <f>HYPERLINK("1739962376_27_SPK_1_20250215_v2.1739611648.2264164.wav", "Play Audio")</f>
        <v/>
      </c>
      <c r="C532" t="inlineStr"/>
    </row>
    <row r="533">
      <c r="A533" t="inlineStr">
        <is>
          <t>1739962248_1_SPK_1_20250217_v2.1739780879.2356520.wav</t>
        </is>
      </c>
      <c r="B533">
        <f>HYPERLINK("1739962248_1_SPK_1_20250217_v2.1739780879.2356520.wav", "Play Audio")</f>
        <v/>
      </c>
      <c r="C533" t="inlineStr"/>
    </row>
    <row r="534">
      <c r="A534" t="inlineStr">
        <is>
          <t>1739962788_16_SPK_1_20250215_v2.1739638233.2286618.wav</t>
        </is>
      </c>
      <c r="B534">
        <f>HYPERLINK("1739962788_16_SPK_1_20250215_v2.1739638233.2286618.wav", "Play Audio")</f>
        <v/>
      </c>
      <c r="C534" t="inlineStr"/>
    </row>
    <row r="535">
      <c r="A535" t="inlineStr">
        <is>
          <t>1739962555_5_SPK_0_20250215_v2.1739634499.2284769.wav</t>
        </is>
      </c>
      <c r="B535">
        <f>HYPERLINK("1739962555_5_SPK_0_20250215_v2.1739634499.2284769.wav", "Play Audio")</f>
        <v/>
      </c>
      <c r="C535" t="inlineStr"/>
    </row>
    <row r="536">
      <c r="A536" t="inlineStr">
        <is>
          <t>1739961678_10_SPK_0_20250213_v2.1739437852.2203015.wav</t>
        </is>
      </c>
      <c r="B536">
        <f>HYPERLINK("1739961678_10_SPK_0_20250213_v2.1739437852.2203015.wav", "Play Audio")</f>
        <v/>
      </c>
      <c r="C536" t="inlineStr"/>
    </row>
    <row r="537">
      <c r="A537" t="inlineStr">
        <is>
          <t>1739962788_9_SPK_1_20250215_v2.1739638233.2286618.wav</t>
        </is>
      </c>
      <c r="B537">
        <f>HYPERLINK("1739962788_9_SPK_1_20250215_v2.1739638233.2286618.wav", "Play Audio")</f>
        <v/>
      </c>
      <c r="C537" t="inlineStr"/>
    </row>
    <row r="538">
      <c r="A538" t="inlineStr">
        <is>
          <t>1739962868_4_SPK_0_20250215_v2.1739614231.2265805.wav</t>
        </is>
      </c>
      <c r="B538">
        <f>HYPERLINK("1739962868_4_SPK_0_20250215_v2.1739614231.2265805.wav", "Play Audio")</f>
        <v/>
      </c>
      <c r="C538" t="inlineStr"/>
    </row>
    <row r="539">
      <c r="A539" t="inlineStr">
        <is>
          <t>1739962475_8_SPK_0_20250213_v2.1739457460.2227454.wav</t>
        </is>
      </c>
      <c r="B539">
        <f>HYPERLINK("1739962475_8_SPK_0_20250213_v2.1739457460.2227454.wav", "Play Audio")</f>
        <v/>
      </c>
      <c r="C539" t="inlineStr"/>
    </row>
    <row r="540">
      <c r="A540" t="inlineStr">
        <is>
          <t>1739962471_5_SPK_0_20250215_v2.1739606877.2260698.wav</t>
        </is>
      </c>
      <c r="B540">
        <f>HYPERLINK("1739962471_5_SPK_0_20250215_v2.1739606877.2260698.wav", "Play Audio")</f>
        <v/>
      </c>
      <c r="C540" t="inlineStr"/>
    </row>
    <row r="541">
      <c r="A541" t="inlineStr">
        <is>
          <t>1739962459_7_SPK_1_20250216_v2.1739696150.2308305.wav</t>
        </is>
      </c>
      <c r="B541">
        <f>HYPERLINK("1739962459_7_SPK_1_20250216_v2.1739696150.2308305.wav", "Play Audio")</f>
        <v/>
      </c>
      <c r="C541" t="inlineStr"/>
    </row>
    <row r="542">
      <c r="A542" t="inlineStr">
        <is>
          <t>1739962503_4_SPK_0_20250215_v2.1739623381.2279172.wav</t>
        </is>
      </c>
      <c r="B542">
        <f>HYPERLINK("1739962503_4_SPK_0_20250215_v2.1739623381.2279172.wav", "Play Audio")</f>
        <v/>
      </c>
      <c r="C542" t="inlineStr"/>
    </row>
    <row r="543">
      <c r="A543" t="inlineStr">
        <is>
          <t>1739962559_7_SPK_0_20250216_v2.1739714522.2336106.wav</t>
        </is>
      </c>
      <c r="B543">
        <f>HYPERLINK("1739962559_7_SPK_0_20250216_v2.1739714522.2336106.wav", "Play Audio")</f>
        <v/>
      </c>
      <c r="C543" t="inlineStr"/>
    </row>
    <row r="544">
      <c r="A544" t="inlineStr">
        <is>
          <t>1739962440_8_SPK_0_20250213_v2.1739467465.2237596.wav</t>
        </is>
      </c>
      <c r="B544">
        <f>HYPERLINK("1739962440_8_SPK_0_20250213_v2.1739467465.2237596.wav", "Play Audio")</f>
        <v/>
      </c>
      <c r="C544" t="inlineStr"/>
    </row>
    <row r="545">
      <c r="A545" t="inlineStr">
        <is>
          <t>1739962742_1_SPK_0_20250217_v2.1739786644.2364947.wav</t>
        </is>
      </c>
      <c r="B545">
        <f>HYPERLINK("1739962742_1_SPK_0_20250217_v2.1739786644.2364947.wav", "Play Audio")</f>
        <v/>
      </c>
      <c r="C545" t="inlineStr"/>
    </row>
    <row r="546">
      <c r="A546" t="inlineStr">
        <is>
          <t>1739962861_23_SPK_0_20250216_v2.1739695895.2308017.wav</t>
        </is>
      </c>
      <c r="B546">
        <f>HYPERLINK("1739962861_23_SPK_0_20250216_v2.1739695895.2308017.wav", "Play Audio")</f>
        <v/>
      </c>
      <c r="C546" t="inlineStr"/>
    </row>
    <row r="547">
      <c r="A547" t="inlineStr">
        <is>
          <t>1739962243_1_SPK_0_20250217_v2.1739806377.2388198.wav</t>
        </is>
      </c>
      <c r="B547">
        <f>HYPERLINK("1739962243_1_SPK_0_20250217_v2.1739806377.2388198.wav", "Play Audio")</f>
        <v/>
      </c>
      <c r="C547" t="inlineStr"/>
    </row>
    <row r="548">
      <c r="A548" t="inlineStr">
        <is>
          <t>1739962440_5_SPK_0_20250213_v2.1739467465.2237596.wav</t>
        </is>
      </c>
      <c r="B548">
        <f>HYPERLINK("1739962440_5_SPK_0_20250213_v2.1739467465.2237596.wav", "Play Audio")</f>
        <v/>
      </c>
      <c r="C548" t="inlineStr"/>
    </row>
    <row r="549">
      <c r="A549" t="inlineStr">
        <is>
          <t>1739962216_6_SPK_0_20250215_v2.1739616465.2270610.wav</t>
        </is>
      </c>
      <c r="B549">
        <f>HYPERLINK("1739962216_6_SPK_0_20250215_v2.1739616465.2270610.wav", "Play Audio")</f>
        <v/>
      </c>
      <c r="C549" t="inlineStr"/>
    </row>
    <row r="550">
      <c r="A550" t="inlineStr">
        <is>
          <t>1739962967_0_SPK_0_20250215_v2.1739605658.2260022.wav</t>
        </is>
      </c>
      <c r="B550">
        <f>HYPERLINK("1739962967_0_SPK_0_20250215_v2.1739605658.2260022.wav", "Play Audio")</f>
        <v/>
      </c>
      <c r="C550" t="inlineStr"/>
    </row>
    <row r="551">
      <c r="A551" t="inlineStr">
        <is>
          <t>1739962672_10_SPK_0_20250215_v2.1739604670.2259483.wav</t>
        </is>
      </c>
      <c r="B551">
        <f>HYPERLINK("1739962672_10_SPK_0_20250215_v2.1739604670.2259483.wav", "Play Audio")</f>
        <v/>
      </c>
      <c r="C551" t="inlineStr"/>
    </row>
    <row r="552">
      <c r="A552" t="inlineStr">
        <is>
          <t>1739962733_2_SPK_1_20250215_v2.1739626568.2281038.wav</t>
        </is>
      </c>
      <c r="B552">
        <f>HYPERLINK("1739962733_2_SPK_1_20250215_v2.1739626568.2281038.wav", "Play Audio")</f>
        <v/>
      </c>
      <c r="C552" t="inlineStr"/>
    </row>
    <row r="553">
      <c r="A553" t="inlineStr">
        <is>
          <t>1739962243_3_SPK_1_20250217_v2.1739806377.2388198.wav</t>
        </is>
      </c>
      <c r="B553">
        <f>HYPERLINK("1739962243_3_SPK_1_20250217_v2.1739806377.2388198.wav", "Play Audio")</f>
        <v/>
      </c>
      <c r="C553" t="inlineStr"/>
    </row>
    <row r="554">
      <c r="A554" t="inlineStr">
        <is>
          <t>1739961645_8_SPK_1_20250213_v2.1739437852.2203015.wav</t>
        </is>
      </c>
      <c r="B554">
        <f>HYPERLINK("1739961645_8_SPK_1_20250213_v2.1739437852.2203015.wav", "Play Audio")</f>
        <v/>
      </c>
      <c r="C554" t="inlineStr"/>
    </row>
    <row r="555">
      <c r="A555" t="inlineStr">
        <is>
          <t>1739962197_7_SPK_0_20250215_v2.1739615161.2265876.wav</t>
        </is>
      </c>
      <c r="B555">
        <f>HYPERLINK("1739962197_7_SPK_0_20250215_v2.1739615161.2265876.wav", "Play Audio")</f>
        <v/>
      </c>
      <c r="C555" t="inlineStr"/>
    </row>
    <row r="556">
      <c r="A556" t="inlineStr">
        <is>
          <t>1739962239_3_SPK_0_20250216_v2.1739698265.2310367.wav</t>
        </is>
      </c>
      <c r="B556">
        <f>HYPERLINK("1739962239_3_SPK_0_20250216_v2.1739698265.2310367.wav", "Play Audio")</f>
        <v/>
      </c>
      <c r="C556" t="inlineStr"/>
    </row>
    <row r="557">
      <c r="A557" t="inlineStr">
        <is>
          <t>1739962256_2_SPK_1_20250217_v2.1739783441.2360167.wav</t>
        </is>
      </c>
      <c r="B557">
        <f>HYPERLINK("1739962256_2_SPK_1_20250217_v2.1739783441.2360167.wav", "Play Audio")</f>
        <v/>
      </c>
      <c r="C557" t="inlineStr"/>
    </row>
    <row r="558">
      <c r="A558" t="inlineStr">
        <is>
          <t>1739962471_4_SPK_0_20250215_v2.1739606877.2260698.wav</t>
        </is>
      </c>
      <c r="B558">
        <f>HYPERLINK("1739962471_4_SPK_0_20250215_v2.1739606877.2260698.wav", "Play Audio")</f>
        <v/>
      </c>
      <c r="C558" t="inlineStr"/>
    </row>
    <row r="559">
      <c r="A559" t="inlineStr">
        <is>
          <t>1739961641_5_SPK_0_20250213_v2.1739437852.2203015.wav</t>
        </is>
      </c>
      <c r="B559">
        <f>HYPERLINK("1739961641_5_SPK_0_20250213_v2.1739437852.2203015.wav", "Play Audio")</f>
        <v/>
      </c>
      <c r="C559" t="inlineStr"/>
    </row>
    <row r="560">
      <c r="A560" t="inlineStr">
        <is>
          <t>1739962902_3_SPK_1_20250217_v2.1739805801.2387527.wav</t>
        </is>
      </c>
      <c r="B560">
        <f>HYPERLINK("1739962902_3_SPK_1_20250217_v2.1739805801.2387527.wav", "Play Audio")</f>
        <v/>
      </c>
      <c r="C560" t="inlineStr"/>
    </row>
    <row r="561">
      <c r="A561" t="inlineStr">
        <is>
          <t>1739962835_0_SPK_1_20250215_v2.1739625525.2280442.wav</t>
        </is>
      </c>
      <c r="B561">
        <f>HYPERLINK("1739962835_0_SPK_1_20250215_v2.1739625525.2280442.wav", "Play Audio")</f>
        <v/>
      </c>
      <c r="C561" t="inlineStr"/>
    </row>
    <row r="562">
      <c r="A562" t="inlineStr">
        <is>
          <t>1739962293_2_SPK_0_20250218_v2.1739858897.2424782.wav</t>
        </is>
      </c>
      <c r="B562">
        <f>HYPERLINK("1739962293_2_SPK_0_20250218_v2.1739858897.2424782.wav", "Play Audio")</f>
        <v/>
      </c>
      <c r="C562" t="inlineStr"/>
    </row>
    <row r="563">
      <c r="A563" t="inlineStr">
        <is>
          <t>1739962597_2_SPK_1_20250215_v2.1739624662.2279909.wav</t>
        </is>
      </c>
      <c r="B563">
        <f>HYPERLINK("1739962597_2_SPK_1_20250215_v2.1739624662.2279909.wav", "Play Audio")</f>
        <v/>
      </c>
      <c r="C563" t="inlineStr"/>
    </row>
    <row r="564">
      <c r="A564" t="inlineStr">
        <is>
          <t>1739962636_0_SPK_0_20250215_v2.1739620682.2277220.wav</t>
        </is>
      </c>
      <c r="B564">
        <f>HYPERLINK("1739962636_0_SPK_0_20250215_v2.1739620682.2277220.wav", "Play Audio")</f>
        <v/>
      </c>
      <c r="C564" t="inlineStr"/>
    </row>
    <row r="565">
      <c r="A565" t="inlineStr">
        <is>
          <t>1739962863_5_SPK_0_20250215_v2.1739601947.2257339.wav</t>
        </is>
      </c>
      <c r="B565">
        <f>HYPERLINK("1739962863_5_SPK_0_20250215_v2.1739601947.2257339.wav", "Play Audio")</f>
        <v/>
      </c>
      <c r="C565" t="inlineStr"/>
    </row>
    <row r="566">
      <c r="A566" t="inlineStr">
        <is>
          <t>1739962464_0_SPK_1_20250216_v2.1739692352.2304260.wav</t>
        </is>
      </c>
      <c r="B566">
        <f>HYPERLINK("1739962464_0_SPK_1_20250216_v2.1739692352.2304260.wav", "Play Audio")</f>
        <v/>
      </c>
      <c r="C566" t="inlineStr"/>
    </row>
    <row r="567">
      <c r="A567" t="inlineStr">
        <is>
          <t>1739962233_1_SPK_1_20250215_v2.1739610749.2263517.wav</t>
        </is>
      </c>
      <c r="B567">
        <f>HYPERLINK("1739962233_1_SPK_1_20250215_v2.1739610749.2263517.wav", "Play Audio")</f>
        <v/>
      </c>
      <c r="C567" t="inlineStr"/>
    </row>
    <row r="568">
      <c r="A568" t="inlineStr">
        <is>
          <t>1739962961_4_SPK_0_20250217_v2.1739810168.2391982.wav</t>
        </is>
      </c>
      <c r="B568">
        <f>HYPERLINK("1739962961_4_SPK_0_20250217_v2.1739810168.2391982.wav", "Play Audio")</f>
        <v/>
      </c>
      <c r="C568" t="inlineStr"/>
    </row>
    <row r="569">
      <c r="A569" t="inlineStr">
        <is>
          <t>1739962617_0_SPK_0_20250213_v2.1739461712.2231657.wav</t>
        </is>
      </c>
      <c r="B569">
        <f>HYPERLINK("1739962617_0_SPK_0_20250213_v2.1739461712.2231657.wav", "Play Audio")</f>
        <v/>
      </c>
      <c r="C569" t="inlineStr"/>
    </row>
    <row r="570">
      <c r="A570" t="inlineStr">
        <is>
          <t>1739962241_4_SPK_1_20250215_v2.1739631449.2283314.wav</t>
        </is>
      </c>
      <c r="B570">
        <f>HYPERLINK("1739962241_4_SPK_1_20250215_v2.1739631449.2283314.wav", "Play Audio")</f>
        <v/>
      </c>
      <c r="C570" t="inlineStr"/>
    </row>
    <row r="571">
      <c r="A571" t="inlineStr">
        <is>
          <t>1739962503_13_SPK_1_20250215_v2.1739623381.2279172.wav</t>
        </is>
      </c>
      <c r="B571">
        <f>HYPERLINK("1739962503_13_SPK_1_20250215_v2.1739623381.2279172.wav", "Play Audio")</f>
        <v/>
      </c>
      <c r="C571" t="inlineStr"/>
    </row>
    <row r="572">
      <c r="A572" t="inlineStr">
        <is>
          <t>1739962180_0_SPK_0_20250216_v2.1739702235.2316694.wav</t>
        </is>
      </c>
      <c r="B572">
        <f>HYPERLINK("1739962180_0_SPK_0_20250216_v2.1739702235.2316694.wav", "Play Audio")</f>
        <v/>
      </c>
      <c r="C572" t="inlineStr"/>
    </row>
    <row r="573">
      <c r="A573" t="inlineStr">
        <is>
          <t>1739962826_15_SPK_0_20250215_v2.1739596848.2256007.wav</t>
        </is>
      </c>
      <c r="B573">
        <f>HYPERLINK("1739962826_15_SPK_0_20250215_v2.1739596848.2256007.wav", "Play Audio")</f>
        <v/>
      </c>
      <c r="C573" t="inlineStr"/>
    </row>
    <row r="574">
      <c r="A574" t="inlineStr">
        <is>
          <t>1739962586_14_SPK_1_20250215_v2.1739597847.2256179.wav</t>
        </is>
      </c>
      <c r="B574">
        <f>HYPERLINK("1739962586_14_SPK_1_20250215_v2.1739597847.2256179.wav", "Play Audio")</f>
        <v/>
      </c>
      <c r="C574" t="inlineStr"/>
    </row>
    <row r="575">
      <c r="A575" t="inlineStr">
        <is>
          <t>1739962576_0_SPK_0_20250216_v2.1739695278.2307344.wav</t>
        </is>
      </c>
      <c r="B575">
        <f>HYPERLINK("1739962576_0_SPK_0_20250216_v2.1739695278.2307344.wav", "Play Audio")</f>
        <v/>
      </c>
      <c r="C575" t="inlineStr"/>
    </row>
    <row r="576">
      <c r="A576" t="inlineStr">
        <is>
          <t>1739962998_25_SPK_0_20250216_v2.1739697766.2309766.wav</t>
        </is>
      </c>
      <c r="B576">
        <f>HYPERLINK("1739962998_25_SPK_0_20250216_v2.1739697766.2309766.wav", "Play Audio")</f>
        <v/>
      </c>
      <c r="C576" t="inlineStr"/>
    </row>
    <row r="577">
      <c r="A577" t="inlineStr">
        <is>
          <t>1739962399_12_SPK_1_20250213_v2.1739454160.2223094.wav</t>
        </is>
      </c>
      <c r="B577">
        <f>HYPERLINK("1739962399_12_SPK_1_20250213_v2.1739454160.2223094.wav", "Play Audio")</f>
        <v/>
      </c>
      <c r="C577" t="inlineStr"/>
    </row>
    <row r="578">
      <c r="A578" t="inlineStr">
        <is>
          <t>1739962642_10_SPK_0_20250218_v2.1739864664.2432073.wav</t>
        </is>
      </c>
      <c r="B578">
        <f>HYPERLINK("1739962642_10_SPK_0_20250218_v2.1739864664.2432073.wav", "Play Audio")</f>
        <v/>
      </c>
      <c r="C578" t="inlineStr"/>
    </row>
    <row r="579">
      <c r="A579" t="inlineStr">
        <is>
          <t>1739962763_3_SPK_1_20250215_v2.1739634735.2284891.wav</t>
        </is>
      </c>
      <c r="B579">
        <f>HYPERLINK("1739962763_3_SPK_1_20250215_v2.1739634735.2284891.wav", "Play Audio")</f>
        <v/>
      </c>
      <c r="C579" t="inlineStr"/>
    </row>
    <row r="580">
      <c r="A580" t="inlineStr">
        <is>
          <t>1739962226_3_SPK_0_20250213_v2.1739449881.2217902.wav</t>
        </is>
      </c>
      <c r="B580">
        <f>HYPERLINK("1739962226_3_SPK_0_20250213_v2.1739449881.2217902.wav", "Play Audio")</f>
        <v/>
      </c>
      <c r="C580" t="inlineStr"/>
    </row>
    <row r="581">
      <c r="A581" t="inlineStr">
        <is>
          <t>1739962440_0_SPK_0_20250213_v2.1739467465.2237596.wav</t>
        </is>
      </c>
      <c r="B581">
        <f>HYPERLINK("1739962440_0_SPK_0_20250213_v2.1739467465.2237596.wav", "Play Audio")</f>
        <v/>
      </c>
      <c r="C581" t="inlineStr"/>
    </row>
    <row r="582">
      <c r="A582" t="inlineStr">
        <is>
          <t>1739962916_9_SPK_0_20250216_v2.1739691549.2303016.wav</t>
        </is>
      </c>
      <c r="B582">
        <f>HYPERLINK("1739962916_9_SPK_0_20250216_v2.1739691549.2303016.wav", "Play Audio")</f>
        <v/>
      </c>
      <c r="C582" t="inlineStr"/>
    </row>
    <row r="583">
      <c r="A583" t="inlineStr">
        <is>
          <t>1739962861_30_SPK_1_20250216_v2.1739695895.2308017.wav</t>
        </is>
      </c>
      <c r="B583">
        <f>HYPERLINK("1739962861_30_SPK_1_20250216_v2.1739695895.2308017.wav", "Play Audio")</f>
        <v/>
      </c>
      <c r="C583" t="inlineStr"/>
    </row>
    <row r="584">
      <c r="A584" t="inlineStr">
        <is>
          <t>1739961641_9_SPK_0_20250213_v2.1739437852.2203015.wav</t>
        </is>
      </c>
      <c r="B584">
        <f>HYPERLINK("1739961641_9_SPK_0_20250213_v2.1739437852.2203015.wav", "Play Audio")</f>
        <v/>
      </c>
      <c r="C584" t="inlineStr"/>
    </row>
    <row r="585">
      <c r="A585" t="inlineStr">
        <is>
          <t>1739962436_1_SPK_1_20250213_v2.1739461909.2231873.wav</t>
        </is>
      </c>
      <c r="B585">
        <f>HYPERLINK("1739962436_1_SPK_1_20250213_v2.1739461909.2231873.wav", "Play Audio")</f>
        <v/>
      </c>
      <c r="C585" t="inlineStr"/>
    </row>
    <row r="586">
      <c r="A586" t="inlineStr">
        <is>
          <t>1739962828_0_SPK_1_20250217_v2.1739772608.2344886.wav</t>
        </is>
      </c>
      <c r="B586">
        <f>HYPERLINK("1739962828_0_SPK_1_20250217_v2.1739772608.2344886.wav", "Play Audio")</f>
        <v/>
      </c>
      <c r="C586" t="inlineStr"/>
    </row>
    <row r="587">
      <c r="A587" t="inlineStr">
        <is>
          <t>1739961662_0_SPK_1_20250213_v2.1739437852.2203015.wav</t>
        </is>
      </c>
      <c r="B587">
        <f>HYPERLINK("1739961662_0_SPK_1_20250213_v2.1739437852.2203015.wav", "Play Audio")</f>
        <v/>
      </c>
      <c r="C587" t="inlineStr"/>
    </row>
    <row r="588">
      <c r="A588" t="inlineStr">
        <is>
          <t>1739962552_3_SPK_0_20250217_v2.1739773513.2345599.wav</t>
        </is>
      </c>
      <c r="B588">
        <f>HYPERLINK("1739962552_3_SPK_0_20250217_v2.1739773513.2345599.wav", "Play Audio")</f>
        <v/>
      </c>
      <c r="C588" t="inlineStr"/>
    </row>
    <row r="589">
      <c r="A589" t="inlineStr">
        <is>
          <t>1739962763_0_SPK_1_20250215_v2.1739634735.2284891.wav</t>
        </is>
      </c>
      <c r="B589">
        <f>HYPERLINK("1739962763_0_SPK_1_20250215_v2.1739634735.2284891.wav", "Play Audio")</f>
        <v/>
      </c>
      <c r="C589" t="inlineStr"/>
    </row>
    <row r="590">
      <c r="A590" t="inlineStr">
        <is>
          <t>1739962459_13_SPK_1_20250216_v2.1739696150.2308305.wav</t>
        </is>
      </c>
      <c r="B590">
        <f>HYPERLINK("1739962459_13_SPK_1_20250216_v2.1739696150.2308305.wav", "Play Audio")</f>
        <v/>
      </c>
      <c r="C590" t="inlineStr"/>
    </row>
    <row r="591">
      <c r="A591" t="inlineStr">
        <is>
          <t>1739962597_18_SPK_1_20250215_v2.1739624662.2279909.wav</t>
        </is>
      </c>
      <c r="B591">
        <f>HYPERLINK("1739962597_18_SPK_1_20250215_v2.1739624662.2279909.wav", "Play Audio")</f>
        <v/>
      </c>
      <c r="C591" t="inlineStr"/>
    </row>
    <row r="592">
      <c r="A592" t="inlineStr">
        <is>
          <t>1739962399_18_SPK_1_20250213_v2.1739454160.2223094.wav</t>
        </is>
      </c>
      <c r="B592">
        <f>HYPERLINK("1739962399_18_SPK_1_20250213_v2.1739454160.2223094.wav", "Play Audio")</f>
        <v/>
      </c>
      <c r="C592" t="inlineStr"/>
    </row>
    <row r="593">
      <c r="A593" t="inlineStr">
        <is>
          <t>1739962293_0_SPK_0_20250218_v2.1739858897.2424782.wav</t>
        </is>
      </c>
      <c r="B593">
        <f>HYPERLINK("1739962293_0_SPK_0_20250218_v2.1739858897.2424782.wav", "Play Audio")</f>
        <v/>
      </c>
      <c r="C593" t="inlineStr"/>
    </row>
    <row r="594">
      <c r="A594" t="inlineStr">
        <is>
          <t>1739961641_8_SPK_0_20250213_v2.1739437852.2203015.wav</t>
        </is>
      </c>
      <c r="B594">
        <f>HYPERLINK("1739961641_8_SPK_0_20250213_v2.1739437852.2203015.wav", "Play Audio")</f>
        <v/>
      </c>
      <c r="C594" t="inlineStr"/>
    </row>
    <row r="595">
      <c r="A595" t="inlineStr">
        <is>
          <t>1739962447_14_SPK_0_20250216_v2.1739686917.2297991.wav</t>
        </is>
      </c>
      <c r="B595">
        <f>HYPERLINK("1739962447_14_SPK_0_20250216_v2.1739686917.2297991.wav", "Play Audio")</f>
        <v/>
      </c>
      <c r="C595" t="inlineStr"/>
    </row>
    <row r="596">
      <c r="A596" t="inlineStr">
        <is>
          <t>1739961707_6_SPK_0_20250213_v2.1739437852.2203015.wav</t>
        </is>
      </c>
      <c r="B596">
        <f>HYPERLINK("1739961707_6_SPK_0_20250213_v2.1739437852.2203015.wav", "Play Audio")</f>
        <v/>
      </c>
      <c r="C596" t="inlineStr"/>
    </row>
    <row r="597">
      <c r="A597" t="inlineStr">
        <is>
          <t>1739961662_3_SPK_1_20250213_v2.1739437852.2203015.wav</t>
        </is>
      </c>
      <c r="B597">
        <f>HYPERLINK("1739961662_3_SPK_1_20250213_v2.1739437852.2203015.wav", "Play Audio")</f>
        <v/>
      </c>
      <c r="C597" t="inlineStr"/>
    </row>
    <row r="598">
      <c r="A598" t="inlineStr">
        <is>
          <t>1739961655_9_SPK_0_20250213_v2.1739437852.2203015.wav</t>
        </is>
      </c>
      <c r="B598">
        <f>HYPERLINK("1739961655_9_SPK_0_20250213_v2.1739437852.2203015.wav", "Play Audio")</f>
        <v/>
      </c>
      <c r="C598" t="inlineStr"/>
    </row>
    <row r="599">
      <c r="A599" t="inlineStr">
        <is>
          <t>1739962948_16_SPK_1_20250217_v2.1739802175.2383421.wav</t>
        </is>
      </c>
      <c r="B599">
        <f>HYPERLINK("1739962948_16_SPK_1_20250217_v2.1739802175.2383421.wav", "Play Audio")</f>
        <v/>
      </c>
      <c r="C599" t="inlineStr"/>
    </row>
    <row r="600">
      <c r="A600" t="inlineStr">
        <is>
          <t>1739962726_2_SPK_0_20250216_v2.1739685577.2296775.wav</t>
        </is>
      </c>
      <c r="B600">
        <f>HYPERLINK("1739962726_2_SPK_0_20250216_v2.1739685577.2296775.wav", "Play Audio")</f>
        <v/>
      </c>
      <c r="C600" t="inlineStr"/>
    </row>
    <row r="601">
      <c r="A601" t="inlineStr">
        <is>
          <t>1739961624_1_SPK_1_20250213_v2.1739437852.2203015.wav</t>
        </is>
      </c>
      <c r="B601">
        <f>HYPERLINK("1739961624_1_SPK_1_20250213_v2.1739437852.2203015.wav", "Play Audio")</f>
        <v/>
      </c>
      <c r="C601" t="inlineStr"/>
    </row>
    <row r="602">
      <c r="A602" t="inlineStr">
        <is>
          <t>1739962622_5_SPK_0_20250216_v2.1739720481.2339514.wav</t>
        </is>
      </c>
      <c r="B602">
        <f>HYPERLINK("1739962622_5_SPK_0_20250216_v2.1739720481.2339514.wav", "Play Audio")</f>
        <v/>
      </c>
      <c r="C602" t="inlineStr"/>
    </row>
    <row r="603">
      <c r="A603" t="inlineStr">
        <is>
          <t>1739961710_2_SPK_0_20250213_v2.1739437852.2203015.wav</t>
        </is>
      </c>
      <c r="B603">
        <f>HYPERLINK("1739961710_2_SPK_0_20250213_v2.1739437852.2203015.wav", "Play Audio")</f>
        <v/>
      </c>
      <c r="C603" t="inlineStr"/>
    </row>
    <row r="604">
      <c r="A604" t="inlineStr">
        <is>
          <t>1739962220_3_SPK_0_20250215_v2.1739616288.2269753.wav</t>
        </is>
      </c>
      <c r="B604">
        <f>HYPERLINK("1739962220_3_SPK_0_20250215_v2.1739616288.2269753.wav", "Play Audio")</f>
        <v/>
      </c>
      <c r="C604" t="inlineStr"/>
    </row>
    <row r="605">
      <c r="A605" t="inlineStr">
        <is>
          <t>1739962293_12_SPK_0_20250218_v2.1739858897.2424782.wav</t>
        </is>
      </c>
      <c r="B605">
        <f>HYPERLINK("1739962293_12_SPK_0_20250218_v2.1739858897.2424782.wav", "Play Audio")</f>
        <v/>
      </c>
      <c r="C605" t="inlineStr"/>
    </row>
    <row r="606">
      <c r="A606" t="inlineStr">
        <is>
          <t>1739962902_1_SPK_0_20250217_v2.1739805801.2387527.wav</t>
        </is>
      </c>
      <c r="B606">
        <f>HYPERLINK("1739962902_1_SPK_0_20250217_v2.1739805801.2387527.wav", "Play Audio")</f>
        <v/>
      </c>
      <c r="C606" t="inlineStr"/>
    </row>
    <row r="607">
      <c r="A607" t="inlineStr">
        <is>
          <t>1739962974_2_SPK_1_20250215_v2.1739611272.2263888.wav</t>
        </is>
      </c>
      <c r="B607">
        <f>HYPERLINK("1739962974_2_SPK_1_20250215_v2.1739611272.2263888.wav", "Play Audio")</f>
        <v/>
      </c>
      <c r="C607" t="inlineStr"/>
    </row>
    <row r="608">
      <c r="A608" t="inlineStr">
        <is>
          <t>1739962305_2_SPK_1_20250216_v2.1739695176.2307286.wav</t>
        </is>
      </c>
      <c r="B608">
        <f>HYPERLINK("1739962305_2_SPK_1_20250216_v2.1739695176.2307286.wav", "Play Audio")</f>
        <v/>
      </c>
      <c r="C608" t="inlineStr"/>
    </row>
    <row r="609">
      <c r="A609" t="inlineStr">
        <is>
          <t>1739962339_10_SPK_0_20250215_v2.1739624893.2280045.wav</t>
        </is>
      </c>
      <c r="B609">
        <f>HYPERLINK("1739962339_10_SPK_0_20250215_v2.1739624893.2280045.wav", "Play Audio")</f>
        <v/>
      </c>
      <c r="C609" t="inlineStr"/>
    </row>
    <row r="610">
      <c r="A610" t="inlineStr">
        <is>
          <t>1739962216_5_SPK_1_20250215_v2.1739616465.2270610.wav</t>
        </is>
      </c>
      <c r="B610">
        <f>HYPERLINK("1739962216_5_SPK_1_20250215_v2.1739616465.2270610.wav", "Play Audio")</f>
        <v/>
      </c>
      <c r="C610" t="inlineStr"/>
    </row>
    <row r="611">
      <c r="A611" t="inlineStr">
        <is>
          <t>1739962782_3_SPK_1_20250215_v2.1739627881.2281762.wav</t>
        </is>
      </c>
      <c r="B611">
        <f>HYPERLINK("1739962782_3_SPK_1_20250215_v2.1739627881.2281762.wav", "Play Audio")</f>
        <v/>
      </c>
      <c r="C611" t="inlineStr"/>
    </row>
    <row r="612">
      <c r="A612" t="inlineStr">
        <is>
          <t>1739962777_5_SPK_0_20250215_v2.1739610324.2263276.wav</t>
        </is>
      </c>
      <c r="B612">
        <f>HYPERLINK("1739962777_5_SPK_0_20250215_v2.1739610324.2263276.wav", "Play Audio")</f>
        <v/>
      </c>
      <c r="C612" t="inlineStr"/>
    </row>
    <row r="613">
      <c r="A613" t="inlineStr">
        <is>
          <t>1739962239_10_SPK_0_20250216_v2.1739698265.2310367.wav</t>
        </is>
      </c>
      <c r="B613">
        <f>HYPERLINK("1739962239_10_SPK_0_20250216_v2.1739698265.2310367.wav", "Play Audio")</f>
        <v/>
      </c>
      <c r="C613" t="inlineStr"/>
    </row>
    <row r="614">
      <c r="A614" t="inlineStr">
        <is>
          <t>1739962382_8_SPK_1_20250216_v2.1739717892.2338455.wav</t>
        </is>
      </c>
      <c r="B614">
        <f>HYPERLINK("1739962382_8_SPK_1_20250216_v2.1739717892.2338455.wav", "Play Audio")</f>
        <v/>
      </c>
      <c r="C614" t="inlineStr"/>
    </row>
    <row r="615">
      <c r="A615" t="inlineStr">
        <is>
          <t>1739962447_1_SPK_0_20250216_v2.1739686917.2297991.wav</t>
        </is>
      </c>
      <c r="B615">
        <f>HYPERLINK("1739962447_1_SPK_0_20250216_v2.1739686917.2297991.wav", "Play Audio")</f>
        <v/>
      </c>
      <c r="C615" t="inlineStr"/>
    </row>
    <row r="616">
      <c r="A616" t="inlineStr">
        <is>
          <t>1739962599_2_SPK_0_20250213_v2.1739451282.2219328.wav</t>
        </is>
      </c>
      <c r="B616">
        <f>HYPERLINK("1739962599_2_SPK_0_20250213_v2.1739451282.2219328.wav", "Play Audio")</f>
        <v/>
      </c>
      <c r="C616" t="inlineStr"/>
    </row>
    <row r="617">
      <c r="A617" t="inlineStr">
        <is>
          <t>1739962984_0_SPK_1_20250215_v2.1739599085.2256435.wav</t>
        </is>
      </c>
      <c r="B617">
        <f>HYPERLINK("1739962984_0_SPK_1_20250215_v2.1739599085.2256435.wav", "Play Audio")</f>
        <v/>
      </c>
      <c r="C617" t="inlineStr"/>
    </row>
    <row r="618">
      <c r="A618" t="inlineStr">
        <is>
          <t>1739962197_16_SPK_1_20250215_v2.1739615161.2265876.wav</t>
        </is>
      </c>
      <c r="B618">
        <f>HYPERLINK("1739962197_16_SPK_1_20250215_v2.1739615161.2265876.wav", "Play Audio")</f>
        <v/>
      </c>
      <c r="C618" t="inlineStr"/>
    </row>
    <row r="619">
      <c r="A619" t="inlineStr">
        <is>
          <t>1739962893_1_SPK_0_20250215_v2.1739602413.2257609.wav</t>
        </is>
      </c>
      <c r="B619">
        <f>HYPERLINK("1739962893_1_SPK_0_20250215_v2.1739602413.2257609.wav", "Play Audio")</f>
        <v/>
      </c>
      <c r="C619" t="inlineStr"/>
    </row>
    <row r="620">
      <c r="A620" t="inlineStr">
        <is>
          <t>1739962574_0_SPK_0_20250215_v2.1739635327.2285175.wav</t>
        </is>
      </c>
      <c r="B620">
        <f>HYPERLINK("1739962574_0_SPK_0_20250215_v2.1739635327.2285175.wav", "Play Audio")</f>
        <v/>
      </c>
      <c r="C620" t="inlineStr"/>
    </row>
    <row r="621">
      <c r="A621" t="inlineStr">
        <is>
          <t>1739961687_5_SPK_1_20250213_v2.1739437852.2203015.wav</t>
        </is>
      </c>
      <c r="B621">
        <f>HYPERLINK("1739961687_5_SPK_1_20250213_v2.1739437852.2203015.wav", "Play Audio")</f>
        <v/>
      </c>
      <c r="C621" t="inlineStr"/>
    </row>
    <row r="622">
      <c r="A622" t="inlineStr">
        <is>
          <t>1739962382_4_SPK_0_20250216_v2.1739717892.2338455.wav</t>
        </is>
      </c>
      <c r="B622">
        <f>HYPERLINK("1739962382_4_SPK_0_20250216_v2.1739717892.2338455.wav", "Play Audio")</f>
        <v/>
      </c>
      <c r="C622" t="inlineStr"/>
    </row>
    <row r="623">
      <c r="A623" t="inlineStr">
        <is>
          <t>1739962753_17_SPK_0_20250217_v2.1739783930.2360950.wav</t>
        </is>
      </c>
      <c r="B623">
        <f>HYPERLINK("1739962753_17_SPK_0_20250217_v2.1739783930.2360950.wav", "Play Audio")</f>
        <v/>
      </c>
      <c r="C623" t="inlineStr"/>
    </row>
    <row r="624">
      <c r="A624" t="inlineStr">
        <is>
          <t>1739962552_5_SPK_1_20250217_v2.1739773513.2345599.wav</t>
        </is>
      </c>
      <c r="B624">
        <f>HYPERLINK("1739962552_5_SPK_1_20250217_v2.1739773513.2345599.wav", "Play Audio")</f>
        <v/>
      </c>
      <c r="C624" t="inlineStr"/>
    </row>
    <row r="625">
      <c r="A625" t="inlineStr">
        <is>
          <t>1739962861_16_SPK_0_20250216_v2.1739695895.2308017.wav</t>
        </is>
      </c>
      <c r="B625">
        <f>HYPERLINK("1739962861_16_SPK_0_20250216_v2.1739695895.2308017.wav", "Play Audio")</f>
        <v/>
      </c>
      <c r="C625" t="inlineStr"/>
    </row>
    <row r="626">
      <c r="A626" t="inlineStr">
        <is>
          <t>1739962718_4_SPK_1_20250216_v2.1739695767.2307891.wav</t>
        </is>
      </c>
      <c r="B626">
        <f>HYPERLINK("1739962718_4_SPK_1_20250216_v2.1739695767.2307891.wav", "Play Audio")</f>
        <v/>
      </c>
      <c r="C626" t="inlineStr"/>
    </row>
    <row r="627">
      <c r="A627" t="inlineStr">
        <is>
          <t>1739962771_0_SPK_0_20250213_v2.1739464395.2234481.wav</t>
        </is>
      </c>
      <c r="B627">
        <f>HYPERLINK("1739962771_0_SPK_0_20250213_v2.1739464395.2234481.wav", "Play Audio")</f>
        <v/>
      </c>
      <c r="C627" t="inlineStr"/>
    </row>
    <row r="628">
      <c r="A628" t="inlineStr">
        <is>
          <t>1739962906_9_SPK_1_20250216_v2.1739710661.2333661.wav</t>
        </is>
      </c>
      <c r="B628">
        <f>HYPERLINK("1739962906_9_SPK_1_20250216_v2.1739710661.2333661.wav", "Play Audio")</f>
        <v/>
      </c>
      <c r="C628" t="inlineStr"/>
    </row>
    <row r="629">
      <c r="A629" t="inlineStr">
        <is>
          <t>1739962673_2_SPK_0_20250216_v2.1739705447.2330509.wav</t>
        </is>
      </c>
      <c r="B629">
        <f>HYPERLINK("1739962673_2_SPK_0_20250216_v2.1739705447.2330509.wav", "Play Audio")</f>
        <v/>
      </c>
      <c r="C629" t="inlineStr"/>
    </row>
    <row r="630">
      <c r="A630" t="inlineStr">
        <is>
          <t>1739962961_9_SPK_0_20250217_v2.1739810168.2391982.wav</t>
        </is>
      </c>
      <c r="B630">
        <f>HYPERLINK("1739962961_9_SPK_0_20250217_v2.1739810168.2391982.wav", "Play Audio")</f>
        <v/>
      </c>
      <c r="C630" t="inlineStr"/>
    </row>
    <row r="631">
      <c r="A631" t="inlineStr">
        <is>
          <t>1739962997_15_SPK_0_20250216_v2.1739697766.2309766.wav</t>
        </is>
      </c>
      <c r="B631">
        <f>HYPERLINK("1739962997_15_SPK_0_20250216_v2.1739697766.2309766.wav", "Play Audio")</f>
        <v/>
      </c>
      <c r="C631" t="inlineStr"/>
    </row>
    <row r="632">
      <c r="A632" t="inlineStr">
        <is>
          <t>1739962241_6_SPK_0_20250215_v2.1739631449.2283314.wav</t>
        </is>
      </c>
      <c r="B632">
        <f>HYPERLINK("1739962241_6_SPK_0_20250215_v2.1739631449.2283314.wav", "Play Audio")</f>
        <v/>
      </c>
      <c r="C632" t="inlineStr"/>
    </row>
    <row r="633">
      <c r="A633" t="inlineStr">
        <is>
          <t>1739962329_2_SPK_1_20250217_v2.1739804385.2385993.wav</t>
        </is>
      </c>
      <c r="B633">
        <f>HYPERLINK("1739962329_2_SPK_1_20250217_v2.1739804385.2385993.wav", "Play Audio")</f>
        <v/>
      </c>
      <c r="C633" t="inlineStr"/>
    </row>
    <row r="634">
      <c r="A634" t="inlineStr">
        <is>
          <t>1739962486_1_SPK_1_20250215_v2.1739627574.2281608.wav</t>
        </is>
      </c>
      <c r="B634">
        <f>HYPERLINK("1739962486_1_SPK_1_20250215_v2.1739627574.2281608.wav", "Play Audio")</f>
        <v/>
      </c>
      <c r="C634" t="inlineStr"/>
    </row>
    <row r="635">
      <c r="A635" t="inlineStr">
        <is>
          <t>1739962144_0_SPK_0_20250215_v2.1739639895.2287671.wav</t>
        </is>
      </c>
      <c r="B635">
        <f>HYPERLINK("1739962144_0_SPK_0_20250215_v2.1739639895.2287671.wav", "Play Audio")</f>
        <v/>
      </c>
      <c r="C635" t="inlineStr"/>
    </row>
    <row r="636">
      <c r="A636" t="inlineStr">
        <is>
          <t>1739961650_3_SPK_1_20250213_v2.1739437852.2203015.wav</t>
        </is>
      </c>
      <c r="B636">
        <f>HYPERLINK("1739961650_3_SPK_1_20250213_v2.1739437852.2203015.wav", "Play Audio")</f>
        <v/>
      </c>
      <c r="C636" t="inlineStr"/>
    </row>
    <row r="637">
      <c r="A637" t="inlineStr">
        <is>
          <t>1739962726_3_SPK_0_20250216_v2.1739685577.2296775.wav</t>
        </is>
      </c>
      <c r="B637">
        <f>HYPERLINK("1739962726_3_SPK_0_20250216_v2.1739685577.2296775.wav", "Play Audio")</f>
        <v/>
      </c>
      <c r="C637" t="inlineStr"/>
    </row>
    <row r="638">
      <c r="A638" t="inlineStr">
        <is>
          <t>1739961698_2_SPK_0_20250213_v2.1739437852.2203015.wav</t>
        </is>
      </c>
      <c r="B638">
        <f>HYPERLINK("1739961698_2_SPK_0_20250213_v2.1739437852.2203015.wav", "Play Audio")</f>
        <v/>
      </c>
      <c r="C638" t="inlineStr"/>
    </row>
    <row r="639">
      <c r="A639" t="inlineStr">
        <is>
          <t>1739962300_0_SPK_1_20250215_v2.1739612952.2265166.wav</t>
        </is>
      </c>
      <c r="B639">
        <f>HYPERLINK("1739962300_0_SPK_1_20250215_v2.1739612952.2265166.wav", "Play Audio")</f>
        <v/>
      </c>
      <c r="C639" t="inlineStr"/>
    </row>
    <row r="640">
      <c r="A640" t="inlineStr">
        <is>
          <t>1739962753_1_SPK_0_20250217_v2.1739783930.2360950.wav</t>
        </is>
      </c>
      <c r="B640">
        <f>HYPERLINK("1739962753_1_SPK_0_20250217_v2.1739783930.2360950.wav", "Play Audio")</f>
        <v/>
      </c>
      <c r="C640" t="inlineStr"/>
    </row>
    <row r="641">
      <c r="A641" t="inlineStr">
        <is>
          <t>1739962503_12_SPK_1_20250215_v2.1739623381.2279172.wav</t>
        </is>
      </c>
      <c r="B641">
        <f>HYPERLINK("1739962503_12_SPK_1_20250215_v2.1739623381.2279172.wav", "Play Audio")</f>
        <v/>
      </c>
      <c r="C641" t="inlineStr"/>
    </row>
    <row r="642">
      <c r="A642" t="inlineStr">
        <is>
          <t>1739962597_4_SPK_1_20250215_v2.1739624662.2279909.wav</t>
        </is>
      </c>
      <c r="B642">
        <f>HYPERLINK("1739962597_4_SPK_1_20250215_v2.1739624662.2279909.wav", "Play Audio")</f>
        <v/>
      </c>
      <c r="C642" t="inlineStr"/>
    </row>
    <row r="643">
      <c r="A643" t="inlineStr">
        <is>
          <t>1739962974_3_SPK_1_20250215_v2.1739611272.2263888.wav</t>
        </is>
      </c>
      <c r="B643">
        <f>HYPERLINK("1739962974_3_SPK_1_20250215_v2.1739611272.2263888.wav", "Play Audio")</f>
        <v/>
      </c>
      <c r="C643" t="inlineStr"/>
    </row>
    <row r="644">
      <c r="A644" t="inlineStr">
        <is>
          <t>1739961641_1_SPK_0_20250213_v2.1739437852.2203015.wav</t>
        </is>
      </c>
      <c r="B644">
        <f>HYPERLINK("1739961641_1_SPK_0_20250213_v2.1739437852.2203015.wav", "Play Audio")</f>
        <v/>
      </c>
      <c r="C644" t="inlineStr"/>
    </row>
    <row r="645">
      <c r="A645" t="inlineStr">
        <is>
          <t>1739961710_1_SPK_0_20250213_v2.1739437852.2203015.wav</t>
        </is>
      </c>
      <c r="B645">
        <f>HYPERLINK("1739961710_1_SPK_0_20250213_v2.1739437852.2203015.wav", "Play Audio")</f>
        <v/>
      </c>
      <c r="C645" t="inlineStr"/>
    </row>
    <row r="646">
      <c r="A646" t="inlineStr">
        <is>
          <t>1739961645_7_SPK_0_20250213_v2.1739437852.2203015.wav</t>
        </is>
      </c>
      <c r="B646">
        <f>HYPERLINK("1739961645_7_SPK_0_20250213_v2.1739437852.2203015.wav", "Play Audio")</f>
        <v/>
      </c>
      <c r="C646" t="inlineStr"/>
    </row>
    <row r="647">
      <c r="A647" t="inlineStr">
        <is>
          <t>1739962709_7_SPK_0_20250217_v2.1739780534.2356086.wav</t>
        </is>
      </c>
      <c r="B647">
        <f>HYPERLINK("1739962709_7_SPK_0_20250217_v2.1739780534.2356086.wav", "Play Audio")</f>
        <v/>
      </c>
      <c r="C647" t="inlineStr"/>
    </row>
    <row r="648">
      <c r="A648" t="inlineStr">
        <is>
          <t>1739962614_7_SPK_0_20250215_v2.1739624456.2279776.wav</t>
        </is>
      </c>
      <c r="B648">
        <f>HYPERLINK("1739962614_7_SPK_0_20250215_v2.1739624456.2279776.wav", "Play Audio")</f>
        <v/>
      </c>
      <c r="C648" t="inlineStr"/>
    </row>
    <row r="649">
      <c r="A649" t="inlineStr">
        <is>
          <t>1739961678_12_SPK_1_20250213_v2.1739437852.2203015.wav</t>
        </is>
      </c>
      <c r="B649">
        <f>HYPERLINK("1739961678_12_SPK_1_20250213_v2.1739437852.2203015.wav", "Play Audio")</f>
        <v/>
      </c>
      <c r="C649" t="inlineStr"/>
    </row>
    <row r="650">
      <c r="A650" t="inlineStr">
        <is>
          <t>1739962689_4_SPK_1_20250215_v2.1739627971.2281797.wav</t>
        </is>
      </c>
      <c r="B650">
        <f>HYPERLINK("1739962689_4_SPK_1_20250215_v2.1739627971.2281797.wav", "Play Audio")</f>
        <v/>
      </c>
      <c r="C650" t="inlineStr"/>
    </row>
    <row r="651">
      <c r="A651" t="inlineStr">
        <is>
          <t>1739962863_6_SPK_1_20250215_v2.1739601947.2257339.wav</t>
        </is>
      </c>
      <c r="B651">
        <f>HYPERLINK("1739962863_6_SPK_1_20250215_v2.1739601947.2257339.wav", "Play Audio")</f>
        <v/>
      </c>
      <c r="C651" t="inlineStr"/>
    </row>
    <row r="652">
      <c r="A652" t="inlineStr">
        <is>
          <t>1739962933_9_SPK_1_20250215_v2.1739604548.2259402.wav</t>
        </is>
      </c>
      <c r="B652">
        <f>HYPERLINK("1739962933_9_SPK_1_20250215_v2.1739604548.2259402.wav", "Play Audio")</f>
        <v/>
      </c>
      <c r="C652" t="inlineStr"/>
    </row>
    <row r="653">
      <c r="A653" t="inlineStr">
        <is>
          <t>1739962654_10_SPK_0_20250215_v2.1739599940.2256629.wav</t>
        </is>
      </c>
      <c r="B653">
        <f>HYPERLINK("1739962654_10_SPK_0_20250215_v2.1739599940.2256629.wav", "Play Audio")</f>
        <v/>
      </c>
      <c r="C653" t="inlineStr"/>
    </row>
    <row r="654">
      <c r="A654" t="inlineStr">
        <is>
          <t>1739962672_2_SPK_0_20250215_v2.1739604670.2259483.wav</t>
        </is>
      </c>
      <c r="B654">
        <f>HYPERLINK("1739962672_2_SPK_0_20250215_v2.1739604670.2259483.wav", "Play Audio")</f>
        <v/>
      </c>
      <c r="C654" t="inlineStr"/>
    </row>
    <row r="655">
      <c r="A655" t="inlineStr">
        <is>
          <t>1739962281_0_SPK_1_20250216_v2.1739683975.2295726.wav</t>
        </is>
      </c>
      <c r="B655">
        <f>HYPERLINK("1739962281_0_SPK_1_20250216_v2.1739683975.2295726.wav", "Play Audio")</f>
        <v/>
      </c>
      <c r="C655" t="inlineStr"/>
    </row>
    <row r="656">
      <c r="A656" t="inlineStr">
        <is>
          <t>1739962309_5_SPK_1_20250216_v2.1739697634.2309657.wav</t>
        </is>
      </c>
      <c r="B656">
        <f>HYPERLINK("1739962309_5_SPK_1_20250216_v2.1739697634.2309657.wav", "Play Audio")</f>
        <v/>
      </c>
      <c r="C656" t="inlineStr"/>
    </row>
    <row r="657">
      <c r="A657" t="inlineStr">
        <is>
          <t>1739962617_1_SPK_0_20250213_v2.1739461712.2231657.wav</t>
        </is>
      </c>
      <c r="B657">
        <f>HYPERLINK("1739962617_1_SPK_0_20250213_v2.1739461712.2231657.wav", "Play Audio")</f>
        <v/>
      </c>
      <c r="C657" t="inlineStr"/>
    </row>
    <row r="658">
      <c r="A658" t="inlineStr">
        <is>
          <t>1739962568_0_SPK_1_20250213_v2.1739442454.2209886.wav</t>
        </is>
      </c>
      <c r="B658">
        <f>HYPERLINK("1739962568_0_SPK_1_20250213_v2.1739442454.2209886.wav", "Play Audio")</f>
        <v/>
      </c>
      <c r="C658" t="inlineStr"/>
    </row>
    <row r="659">
      <c r="A659" t="inlineStr">
        <is>
          <t>1739962314_1_SPK_0_20250216_v2.1739704458.2328080.wav</t>
        </is>
      </c>
      <c r="B659">
        <f>HYPERLINK("1739962314_1_SPK_0_20250216_v2.1739704458.2328080.wav", "Play Audio")</f>
        <v/>
      </c>
      <c r="C659" t="inlineStr"/>
    </row>
    <row r="660">
      <c r="A660" t="inlineStr">
        <is>
          <t>1739962597_8_SPK_0_20250215_v2.1739624662.2279909.wav</t>
        </is>
      </c>
      <c r="B660">
        <f>HYPERLINK("1739962597_8_SPK_0_20250215_v2.1739624662.2279909.wav", "Play Audio")</f>
        <v/>
      </c>
      <c r="C660" t="inlineStr"/>
    </row>
    <row r="661">
      <c r="A661" t="inlineStr">
        <is>
          <t>1739962169_2_SPK_0_20250213_v2.1739447094.2214982.wav</t>
        </is>
      </c>
      <c r="B661">
        <f>HYPERLINK("1739962169_2_SPK_0_20250213_v2.1739447094.2214982.wav", "Play Audio")</f>
        <v/>
      </c>
      <c r="C661" t="inlineStr"/>
    </row>
    <row r="662">
      <c r="A662" t="inlineStr">
        <is>
          <t>1739962906_2_SPK_0_20250216_v2.1739710661.2333661.wav</t>
        </is>
      </c>
      <c r="B662">
        <f>HYPERLINK("1739962906_2_SPK_0_20250216_v2.1739710661.2333661.wav", "Play Audio")</f>
        <v/>
      </c>
      <c r="C662" t="inlineStr"/>
    </row>
    <row r="663">
      <c r="A663" t="inlineStr">
        <is>
          <t>1739962597_6_SPK_0_20250215_v2.1739624662.2279909.wav</t>
        </is>
      </c>
      <c r="B663">
        <f>HYPERLINK("1739962597_6_SPK_0_20250215_v2.1739624662.2279909.wav", "Play Audio")</f>
        <v/>
      </c>
      <c r="C663" t="inlineStr"/>
    </row>
    <row r="664">
      <c r="A664" t="inlineStr">
        <is>
          <t>1739962144_4_SPK_1_20250215_v2.1739639895.2287671.wav</t>
        </is>
      </c>
      <c r="B664">
        <f>HYPERLINK("1739962144_4_SPK_1_20250215_v2.1739639895.2287671.wav", "Play Audio")</f>
        <v/>
      </c>
      <c r="C664" t="inlineStr"/>
    </row>
    <row r="665">
      <c r="A665" t="inlineStr">
        <is>
          <t>1739962376_19_SPK_1_20250215_v2.1739611648.2264164.wav</t>
        </is>
      </c>
      <c r="B665">
        <f>HYPERLINK("1739962376_19_SPK_1_20250215_v2.1739611648.2264164.wav", "Play Audio")</f>
        <v/>
      </c>
      <c r="C665" t="inlineStr"/>
    </row>
    <row r="666">
      <c r="A666" t="inlineStr">
        <is>
          <t>1739962718_5_SPK_1_20250216_v2.1739695767.2307891.wav</t>
        </is>
      </c>
      <c r="B666">
        <f>HYPERLINK("1739962718_5_SPK_1_20250216_v2.1739695767.2307891.wav", "Play Audio")</f>
        <v/>
      </c>
      <c r="C666" t="inlineStr"/>
    </row>
    <row r="667">
      <c r="A667" t="inlineStr">
        <is>
          <t>1739962177_3_SPK_1_20250216_v2.1739714157.2335851.wav</t>
        </is>
      </c>
      <c r="B667">
        <f>HYPERLINK("1739962177_3_SPK_1_20250216_v2.1739714157.2335851.wav", "Play Audio")</f>
        <v/>
      </c>
      <c r="C667" t="inlineStr"/>
    </row>
    <row r="668">
      <c r="A668" t="inlineStr">
        <is>
          <t>1739961624_14_SPK_1_20250213_v2.1739437852.2203015.wav</t>
        </is>
      </c>
      <c r="B668">
        <f>HYPERLINK("1739961624_14_SPK_1_20250213_v2.1739437852.2203015.wav", "Play Audio")</f>
        <v/>
      </c>
      <c r="C668" t="inlineStr"/>
    </row>
    <row r="669">
      <c r="A669" t="inlineStr">
        <is>
          <t>1739962175_9_SPK_0_20250215_v2.1739614093.2265728.wav</t>
        </is>
      </c>
      <c r="B669">
        <f>HYPERLINK("1739962175_9_SPK_0_20250215_v2.1739614093.2265728.wav", "Play Audio")</f>
        <v/>
      </c>
      <c r="C669" t="inlineStr"/>
    </row>
    <row r="670">
      <c r="A670" t="inlineStr">
        <is>
          <t>1739961713_2_SPK_0_20250213_v2.1739437852.2203015.wav</t>
        </is>
      </c>
      <c r="B670">
        <f>HYPERLINK("1739961713_2_SPK_0_20250213_v2.1739437852.2203015.wav", "Play Audio")</f>
        <v/>
      </c>
      <c r="C670" t="inlineStr"/>
    </row>
    <row r="671">
      <c r="A671" t="inlineStr">
        <is>
          <t>1739962697_3_SPK_1_20250213_v2.1739458160.2228178.wav</t>
        </is>
      </c>
      <c r="B671">
        <f>HYPERLINK("1739962697_3_SPK_1_20250213_v2.1739458160.2228178.wav", "Play Audio")</f>
        <v/>
      </c>
      <c r="C671" t="inlineStr"/>
    </row>
    <row r="672">
      <c r="A672" t="inlineStr">
        <is>
          <t>1739962981_3_SPK_0_20250215_v2.1739611404.2264001.wav</t>
        </is>
      </c>
      <c r="B672">
        <f>HYPERLINK("1739962981_3_SPK_0_20250215_v2.1739611404.2264001.wav", "Play Audio")</f>
        <v/>
      </c>
      <c r="C672" t="inlineStr"/>
    </row>
    <row r="673">
      <c r="A673" t="inlineStr">
        <is>
          <t>1739962997_11_SPK_0_20250216_v2.1739697766.2309766.wav</t>
        </is>
      </c>
      <c r="B673">
        <f>HYPERLINK("1739962997_11_SPK_0_20250216_v2.1739697766.2309766.wav", "Play Audio")</f>
        <v/>
      </c>
      <c r="C673" t="inlineStr"/>
    </row>
    <row r="674">
      <c r="A674" t="inlineStr">
        <is>
          <t>1739962459_9_SPK_1_20250216_v2.1739696150.2308305.wav</t>
        </is>
      </c>
      <c r="B674">
        <f>HYPERLINK("1739962459_9_SPK_1_20250216_v2.1739696150.2308305.wav", "Play Audio")</f>
        <v/>
      </c>
      <c r="C674" t="inlineStr"/>
    </row>
    <row r="675">
      <c r="A675" t="inlineStr">
        <is>
          <t>1739962405_3_SPK_1_20250215_v2.1739608747.2261893.wav</t>
        </is>
      </c>
      <c r="B675">
        <f>HYPERLINK("1739962405_3_SPK_1_20250215_v2.1739608747.2261893.wav", "Play Audio")</f>
        <v/>
      </c>
      <c r="C675" t="inlineStr"/>
    </row>
    <row r="676">
      <c r="A676" t="inlineStr">
        <is>
          <t>1739962293_7_SPK_0_20250218_v2.1739858897.2424782.wav</t>
        </is>
      </c>
      <c r="B676">
        <f>HYPERLINK("1739962293_7_SPK_0_20250218_v2.1739858897.2424782.wav", "Play Audio")</f>
        <v/>
      </c>
      <c r="C676" t="inlineStr"/>
    </row>
    <row r="677">
      <c r="A677" t="inlineStr">
        <is>
          <t>1739962742_3_SPK_0_20250217_v2.1739786644.2364947.wav</t>
        </is>
      </c>
      <c r="B677">
        <f>HYPERLINK("1739962742_3_SPK_0_20250217_v2.1739786644.2364947.wav", "Play Audio")</f>
        <v/>
      </c>
      <c r="C677" t="inlineStr"/>
    </row>
    <row r="678">
      <c r="A678" t="inlineStr">
        <is>
          <t>1739962984_1_SPK_1_20250215_v2.1739599085.2256435.wav</t>
        </is>
      </c>
      <c r="B678">
        <f>HYPERLINK("1739962984_1_SPK_1_20250215_v2.1739599085.2256435.wav", "Play Audio")</f>
        <v/>
      </c>
      <c r="C678" t="inlineStr"/>
    </row>
    <row r="679">
      <c r="A679" t="inlineStr">
        <is>
          <t>1739962360_10_SPK_1_20250216_v2.1739716378.2337553.wav</t>
        </is>
      </c>
      <c r="B679">
        <f>HYPERLINK("1739962360_10_SPK_1_20250216_v2.1739716378.2337553.wav", "Play Audio")</f>
        <v/>
      </c>
      <c r="C679" t="inlineStr"/>
    </row>
    <row r="680">
      <c r="A680" t="inlineStr">
        <is>
          <t>1739963011_12_SPK_0_20250213_v2.1739440064.2207039.wav</t>
        </is>
      </c>
      <c r="B680">
        <f>HYPERLINK("1739963011_12_SPK_0_20250213_v2.1739440064.2207039.wav", "Play Audio")</f>
        <v/>
      </c>
      <c r="C680" t="inlineStr"/>
    </row>
    <row r="681">
      <c r="A681" t="inlineStr">
        <is>
          <t>1739962426_7_SPK_1_20250213_v2.1739453516.2221986.wav</t>
        </is>
      </c>
      <c r="B681">
        <f>HYPERLINK("1739962426_7_SPK_1_20250213_v2.1739453516.2221986.wav", "Play Audio")</f>
        <v/>
      </c>
      <c r="C681" t="inlineStr"/>
    </row>
    <row r="682">
      <c r="A682" t="inlineStr">
        <is>
          <t>1739962788_12_SPK_1_20250215_v2.1739638233.2286618.wav</t>
        </is>
      </c>
      <c r="B682">
        <f>HYPERLINK("1739962788_12_SPK_1_20250215_v2.1739638233.2286618.wav", "Play Audio")</f>
        <v/>
      </c>
      <c r="C682" t="inlineStr"/>
    </row>
    <row r="683">
      <c r="A683" t="inlineStr">
        <is>
          <t>1739962933_10_SPK_0_20250215_v2.1739604548.2259402.wav</t>
        </is>
      </c>
      <c r="B683">
        <f>HYPERLINK("1739962933_10_SPK_0_20250215_v2.1739604548.2259402.wav", "Play Audio")</f>
        <v/>
      </c>
      <c r="C683" t="inlineStr"/>
    </row>
    <row r="684">
      <c r="A684" t="inlineStr">
        <is>
          <t>1739962861_11_SPK_0_20250216_v2.1739695895.2308017.wav</t>
        </is>
      </c>
      <c r="B684">
        <f>HYPERLINK("1739962861_11_SPK_0_20250216_v2.1739695895.2308017.wav", "Play Audio")</f>
        <v/>
      </c>
      <c r="C684" t="inlineStr"/>
    </row>
    <row r="685">
      <c r="A685" t="inlineStr">
        <is>
          <t>1739962144_1_SPK_1_20250215_v2.1739639895.2287671.wav</t>
        </is>
      </c>
      <c r="B685">
        <f>HYPERLINK("1739962144_1_SPK_1_20250215_v2.1739639895.2287671.wav", "Play Audio")</f>
        <v/>
      </c>
      <c r="C685" t="inlineStr"/>
    </row>
    <row r="686">
      <c r="A686" t="inlineStr">
        <is>
          <t>1739962718_7_SPK_1_20250216_v2.1739695767.2307891.wav</t>
        </is>
      </c>
      <c r="B686">
        <f>HYPERLINK("1739962718_7_SPK_1_20250216_v2.1739695767.2307891.wav", "Play Audio")</f>
        <v/>
      </c>
      <c r="C686" t="inlineStr"/>
    </row>
    <row r="687">
      <c r="A687" t="inlineStr">
        <is>
          <t>1739962902_2_SPK_0_20250217_v2.1739805801.2387527.wav</t>
        </is>
      </c>
      <c r="B687">
        <f>HYPERLINK("1739962902_2_SPK_0_20250217_v2.1739805801.2387527.wav", "Play Audio")</f>
        <v/>
      </c>
      <c r="C687" t="inlineStr"/>
    </row>
    <row r="688">
      <c r="A688" t="inlineStr">
        <is>
          <t>1739962355_1_SPK_1_20250216_v2.1739704839.2330033.wav</t>
        </is>
      </c>
      <c r="B688">
        <f>HYPERLINK("1739962355_1_SPK_1_20250216_v2.1739704839.2330033.wav", "Play Audio")</f>
        <v/>
      </c>
      <c r="C688" t="inlineStr"/>
    </row>
    <row r="689">
      <c r="A689" t="inlineStr">
        <is>
          <t>1739962483_0_SPK_0_20250215_v2.1739598239.2256261.wav</t>
        </is>
      </c>
      <c r="B689">
        <f>HYPERLINK("1739962483_0_SPK_0_20250215_v2.1739598239.2256261.wav", "Play Audio")</f>
        <v/>
      </c>
      <c r="C689" t="inlineStr"/>
    </row>
    <row r="690">
      <c r="A690" t="inlineStr">
        <is>
          <t>1739962399_0_SPK_1_20250213_v2.1739454160.2223094.wav</t>
        </is>
      </c>
      <c r="B690">
        <f>HYPERLINK("1739962399_0_SPK_1_20250213_v2.1739454160.2223094.wav", "Play Audio")</f>
        <v/>
      </c>
      <c r="C690" t="inlineStr"/>
    </row>
    <row r="691">
      <c r="A691" t="inlineStr">
        <is>
          <t>1739962646_4_SPK_0_20250218_v2.1739859311.2425223.wav</t>
        </is>
      </c>
      <c r="B691">
        <f>HYPERLINK("1739962646_4_SPK_0_20250218_v2.1739859311.2425223.wav", "Play Audio")</f>
        <v/>
      </c>
      <c r="C691" t="inlineStr"/>
    </row>
    <row r="692">
      <c r="A692" t="inlineStr">
        <is>
          <t>1739962974_7_SPK_0_20250215_v2.1739611272.2263888.wav</t>
        </is>
      </c>
      <c r="B692">
        <f>HYPERLINK("1739962974_7_SPK_0_20250215_v2.1739611272.2263888.wav", "Play Audio")</f>
        <v/>
      </c>
      <c r="C692" t="inlineStr"/>
    </row>
    <row r="693">
      <c r="A693" t="inlineStr">
        <is>
          <t>1739962896_1_SPK_1_20250216_v2.1739707901.2331813.wav</t>
        </is>
      </c>
      <c r="B693">
        <f>HYPERLINK("1739962896_1_SPK_1_20250216_v2.1739707901.2331813.wav", "Play Audio")</f>
        <v/>
      </c>
      <c r="C693" t="inlineStr"/>
    </row>
    <row r="694">
      <c r="A694" t="inlineStr">
        <is>
          <t>1739962447_10_SPK_0_20250216_v2.1739686917.2297991.wav</t>
        </is>
      </c>
      <c r="B694">
        <f>HYPERLINK("1739962447_10_SPK_0_20250216_v2.1739686917.2297991.wav", "Play Audio")</f>
        <v/>
      </c>
      <c r="C694" t="inlineStr"/>
    </row>
    <row r="695">
      <c r="A695" t="inlineStr">
        <is>
          <t>1739962566_3_SPK_0_20250217_v2.1739812119.2393847.wav</t>
        </is>
      </c>
      <c r="B695">
        <f>HYPERLINK("1739962566_3_SPK_0_20250217_v2.1739812119.2393847.wav", "Play Audio")</f>
        <v/>
      </c>
      <c r="C695" t="inlineStr"/>
    </row>
    <row r="696">
      <c r="A696" t="inlineStr">
        <is>
          <t>1739962360_0_SPK_0_20250216_v2.1739716378.2337553.wav</t>
        </is>
      </c>
      <c r="B696">
        <f>HYPERLINK("1739962360_0_SPK_0_20250216_v2.1739716378.2337553.wav", "Play Audio")</f>
        <v/>
      </c>
      <c r="C696" t="inlineStr"/>
    </row>
    <row r="697">
      <c r="A697" t="inlineStr">
        <is>
          <t>1739962733_0_SPK_0_20250215_v2.1739626568.2281038.wav</t>
        </is>
      </c>
      <c r="B697">
        <f>HYPERLINK("1739962733_0_SPK_0_20250215_v2.1739626568.2281038.wav", "Play Audio")</f>
        <v/>
      </c>
      <c r="C697" t="inlineStr"/>
    </row>
    <row r="698">
      <c r="A698" t="inlineStr">
        <is>
          <t>1739962161_18_SPK_1_20250215_v2.1739603840.2258967.wav</t>
        </is>
      </c>
      <c r="B698">
        <f>HYPERLINK("1739962161_18_SPK_1_20250215_v2.1739603840.2258967.wav", "Play Audio")</f>
        <v/>
      </c>
      <c r="C698" t="inlineStr"/>
    </row>
    <row r="699">
      <c r="A699" t="inlineStr">
        <is>
          <t>1739962733_4_SPK_1_20250215_v2.1739626568.2281038.wav</t>
        </is>
      </c>
      <c r="B699">
        <f>HYPERLINK("1739962733_4_SPK_1_20250215_v2.1739626568.2281038.wav", "Play Audio")</f>
        <v/>
      </c>
      <c r="C699" t="inlineStr"/>
    </row>
    <row r="700">
      <c r="A700" t="inlineStr">
        <is>
          <t>1739962709_8_SPK_0_20250217_v2.1739780534.2356086.wav</t>
        </is>
      </c>
      <c r="B700">
        <f>HYPERLINK("1739962709_8_SPK_0_20250217_v2.1739780534.2356086.wav", "Play Audio")</f>
        <v/>
      </c>
      <c r="C700" t="inlineStr"/>
    </row>
    <row r="701">
      <c r="A701" t="inlineStr">
        <is>
          <t>1739962766_2_SPK_1_20250217_v2.1739805353.2387021.wav</t>
        </is>
      </c>
      <c r="B701">
        <f>HYPERLINK("1739962766_2_SPK_1_20250217_v2.1739805353.2387021.wav", "Play Audio")</f>
        <v/>
      </c>
      <c r="C701" t="inlineStr"/>
    </row>
    <row r="702">
      <c r="A702" t="inlineStr">
        <is>
          <t>1739962788_4_SPK_0_20250215_v2.1739638233.2286618.wav</t>
        </is>
      </c>
      <c r="B702">
        <f>HYPERLINK("1739962788_4_SPK_0_20250215_v2.1739638233.2286618.wav", "Play Audio")</f>
        <v/>
      </c>
      <c r="C702" t="inlineStr"/>
    </row>
    <row r="703">
      <c r="A703" t="inlineStr">
        <is>
          <t>1739962440_2_SPK_1_20250213_v2.1739467465.2237596.wav</t>
        </is>
      </c>
      <c r="B703">
        <f>HYPERLINK("1739962440_2_SPK_1_20250213_v2.1739467465.2237596.wav", "Play Audio")</f>
        <v/>
      </c>
      <c r="C703" t="inlineStr"/>
    </row>
    <row r="704">
      <c r="A704" t="inlineStr">
        <is>
          <t>1739962390_0_SPK_0_20250213_v2.1739460813.2230789.wav</t>
        </is>
      </c>
      <c r="B704">
        <f>HYPERLINK("1739962390_0_SPK_0_20250213_v2.1739460813.2230789.wav", "Play Audio")</f>
        <v/>
      </c>
      <c r="C704" t="inlineStr"/>
    </row>
    <row r="705">
      <c r="A705" t="inlineStr">
        <is>
          <t>1739962312_2_SPK_0_20250213_v2.1739441957.2209372.wav</t>
        </is>
      </c>
      <c r="B705">
        <f>HYPERLINK("1739962312_2_SPK_0_20250213_v2.1739441957.2209372.wav", "Play Audio")</f>
        <v/>
      </c>
      <c r="C705" t="inlineStr"/>
    </row>
    <row r="706">
      <c r="A706" t="inlineStr">
        <is>
          <t>1739961645_0_SPK_0_20250213_v2.1739437852.2203015.wav</t>
        </is>
      </c>
      <c r="B706">
        <f>HYPERLINK("1739961645_0_SPK_0_20250213_v2.1739437852.2203015.wav", "Play Audio")</f>
        <v/>
      </c>
      <c r="C706" t="inlineStr"/>
    </row>
    <row r="707">
      <c r="A707" t="inlineStr">
        <is>
          <t>1739962722_4_SPK_0_20250216_v2.1739716290.2337470.wav</t>
        </is>
      </c>
      <c r="B707">
        <f>HYPERLINK("1739962722_4_SPK_0_20250216_v2.1739716290.2337470.wav", "Play Audio")</f>
        <v/>
      </c>
      <c r="C707" t="inlineStr"/>
    </row>
    <row r="708">
      <c r="A708" t="inlineStr">
        <is>
          <t>1739961624_6_SPK_1_20250213_v2.1739437852.2203015.wav</t>
        </is>
      </c>
      <c r="B708">
        <f>HYPERLINK("1739961624_6_SPK_1_20250213_v2.1739437852.2203015.wav", "Play Audio")</f>
        <v/>
      </c>
      <c r="C708" t="inlineStr"/>
    </row>
    <row r="709">
      <c r="A709" t="inlineStr">
        <is>
          <t>1739962165_7_SPK_0_20250216_v2.1739692142.2303842.wav</t>
        </is>
      </c>
      <c r="B709">
        <f>HYPERLINK("1739962165_7_SPK_0_20250216_v2.1739692142.2303842.wav", "Play Audio")</f>
        <v/>
      </c>
      <c r="C709" t="inlineStr"/>
    </row>
    <row r="710">
      <c r="A710" t="inlineStr">
        <is>
          <t>1739962718_1_SPK_0_20250216_v2.1739695767.2307891.wav</t>
        </is>
      </c>
      <c r="B710">
        <f>HYPERLINK("1739962718_1_SPK_0_20250216_v2.1739695767.2307891.wav", "Play Audio")</f>
        <v/>
      </c>
      <c r="C710" t="inlineStr"/>
    </row>
    <row r="711">
      <c r="A711" t="inlineStr">
        <is>
          <t>1739962160_4_SPK_1_20250215_v2.1739603840.2258967.wav</t>
        </is>
      </c>
      <c r="B711">
        <f>HYPERLINK("1739962160_4_SPK_1_20250215_v2.1739603840.2258967.wav", "Play Audio")</f>
        <v/>
      </c>
      <c r="C711" t="inlineStr"/>
    </row>
    <row r="712">
      <c r="A712" t="inlineStr">
        <is>
          <t>1739962998_0_SPK_1_20250218_v2.1739865580.2433166.wav</t>
        </is>
      </c>
      <c r="B712">
        <f>HYPERLINK("1739962998_0_SPK_1_20250218_v2.1739865580.2433166.wav", "Play Audio")</f>
        <v/>
      </c>
      <c r="C712" t="inlineStr"/>
    </row>
    <row r="713">
      <c r="A713" t="inlineStr">
        <is>
          <t>1739962933_5_SPK_0_20250215_v2.1739604548.2259402.wav</t>
        </is>
      </c>
      <c r="B713">
        <f>HYPERLINK("1739962933_5_SPK_0_20250215_v2.1739604548.2259402.wav", "Play Audio")</f>
        <v/>
      </c>
      <c r="C713" t="inlineStr"/>
    </row>
    <row r="714">
      <c r="A714" t="inlineStr">
        <is>
          <t>1739962559_4_SPK_0_20250216_v2.1739714522.2336106.wav</t>
        </is>
      </c>
      <c r="B714">
        <f>HYPERLINK("1739962559_4_SPK_0_20250216_v2.1739714522.2336106.wav", "Play Audio")</f>
        <v/>
      </c>
      <c r="C714" t="inlineStr"/>
    </row>
    <row r="715">
      <c r="A715" t="inlineStr">
        <is>
          <t>1739962345_2_SPK_1_20250216_v2.1739688192.2299233.wav</t>
        </is>
      </c>
      <c r="B715">
        <f>HYPERLINK("1739962345_2_SPK_1_20250216_v2.1739688192.2299233.wav", "Play Audio")</f>
        <v/>
      </c>
      <c r="C715" t="inlineStr"/>
    </row>
    <row r="716">
      <c r="A716" t="inlineStr">
        <is>
          <t>1739962997_19_SPK_0_20250216_v2.1739697766.2309766.wav</t>
        </is>
      </c>
      <c r="B716">
        <f>HYPERLINK("1739962997_19_SPK_0_20250216_v2.1739697766.2309766.wav", "Play Audio")</f>
        <v/>
      </c>
      <c r="C716" t="inlineStr"/>
    </row>
    <row r="717">
      <c r="A717" t="inlineStr">
        <is>
          <t>1739962863_2_SPK_1_20250215_v2.1739601947.2257339.wav</t>
        </is>
      </c>
      <c r="B717">
        <f>HYPERLINK("1739962863_2_SPK_1_20250215_v2.1739601947.2257339.wav", "Play Audio")</f>
        <v/>
      </c>
      <c r="C717" t="inlineStr"/>
    </row>
    <row r="718">
      <c r="A718" t="inlineStr">
        <is>
          <t>1739961661_1_SPK_1_20250213_v2.1739437852.2203015.wav</t>
        </is>
      </c>
      <c r="B718">
        <f>HYPERLINK("1739961661_1_SPK_1_20250213_v2.1739437852.2203015.wav", "Play Audio")</f>
        <v/>
      </c>
      <c r="C718" t="inlineStr"/>
    </row>
    <row r="719">
      <c r="A719" t="inlineStr">
        <is>
          <t>1739961710_0_SPK_0_20250213_v2.1739437852.2203015.wav</t>
        </is>
      </c>
      <c r="B719">
        <f>HYPERLINK("1739961710_0_SPK_0_20250213_v2.1739437852.2203015.wav", "Play Audio")</f>
        <v/>
      </c>
      <c r="C719" t="inlineStr"/>
    </row>
    <row r="720">
      <c r="A720" t="inlineStr">
        <is>
          <t>1739962559_9_SPK_0_20250216_v2.1739714522.2336106.wav</t>
        </is>
      </c>
      <c r="B720">
        <f>HYPERLINK("1739962559_9_SPK_0_20250216_v2.1739714522.2336106.wav", "Play Audio")</f>
        <v/>
      </c>
      <c r="C720" t="inlineStr"/>
    </row>
    <row r="721">
      <c r="A721" t="inlineStr">
        <is>
          <t>1739962753_15_SPK_1_20250217_v2.1739783930.2360950.wav</t>
        </is>
      </c>
      <c r="B721">
        <f>HYPERLINK("1739962753_15_SPK_1_20250217_v2.1739783930.2360950.wav", "Play Audio")</f>
        <v/>
      </c>
      <c r="C721" t="inlineStr"/>
    </row>
    <row r="722">
      <c r="A722" t="inlineStr">
        <is>
          <t>1739962868_5_SPK_1_20250215_v2.1739614231.2265805.wav</t>
        </is>
      </c>
      <c r="B722">
        <f>HYPERLINK("1739962868_5_SPK_1_20250215_v2.1739614231.2265805.wav", "Play Audio")</f>
        <v/>
      </c>
      <c r="C722" t="inlineStr"/>
    </row>
    <row r="723">
      <c r="A723" t="inlineStr">
        <is>
          <t>1739962642_3_SPK_0_20250218_v2.1739864664.2432073.wav</t>
        </is>
      </c>
      <c r="B723">
        <f>HYPERLINK("1739962642_3_SPK_0_20250218_v2.1739864664.2432073.wav", "Play Audio")</f>
        <v/>
      </c>
      <c r="C723" t="inlineStr"/>
    </row>
    <row r="724">
      <c r="A724" t="inlineStr">
        <is>
          <t>1739962812_4_SPK_1_20250216_v2.1739717654.2338337.wav</t>
        </is>
      </c>
      <c r="B724">
        <f>HYPERLINK("1739962812_4_SPK_1_20250216_v2.1739717654.2338337.wav", "Play Audio")</f>
        <v/>
      </c>
      <c r="C724" t="inlineStr"/>
    </row>
    <row r="725">
      <c r="A725" t="inlineStr">
        <is>
          <t>1739962399_11_SPK_0_20250213_v2.1739454160.2223094.wav</t>
        </is>
      </c>
      <c r="B725">
        <f>HYPERLINK("1739962399_11_SPK_0_20250213_v2.1739454160.2223094.wav", "Play Audio")</f>
        <v/>
      </c>
      <c r="C725" t="inlineStr"/>
    </row>
    <row r="726">
      <c r="A726" t="inlineStr">
        <is>
          <t>1739962597_20_SPK_1_20250215_v2.1739624662.2279909.wav</t>
        </is>
      </c>
      <c r="B726">
        <f>HYPERLINK("1739962597_20_SPK_1_20250215_v2.1739624662.2279909.wav", "Play Audio")</f>
        <v/>
      </c>
      <c r="C726" t="inlineStr"/>
    </row>
    <row r="727">
      <c r="A727" t="inlineStr">
        <is>
          <t>1739961628_1_SPK_0_20250213_v2.1739437852.2203015.wav</t>
        </is>
      </c>
      <c r="B727">
        <f>HYPERLINK("1739961628_1_SPK_0_20250213_v2.1739437852.2203015.wav", "Play Audio")</f>
        <v/>
      </c>
      <c r="C727" t="inlineStr"/>
    </row>
    <row r="728">
      <c r="A728" t="inlineStr">
        <is>
          <t>1739962182_0_SPK_1_20250213_v2.1739446835.2214706.wav</t>
        </is>
      </c>
      <c r="B728">
        <f>HYPERLINK("1739962182_0_SPK_1_20250213_v2.1739446835.2214706.wav", "Play Audio")</f>
        <v/>
      </c>
      <c r="C728" t="inlineStr"/>
    </row>
    <row r="729">
      <c r="A729" t="inlineStr">
        <is>
          <t>1739961687_11_SPK_0_20250213_v2.1739437852.2203015.wav</t>
        </is>
      </c>
      <c r="B729">
        <f>HYPERLINK("1739961687_11_SPK_0_20250213_v2.1739437852.2203015.wav", "Play Audio")</f>
        <v/>
      </c>
      <c r="C729" t="inlineStr"/>
    </row>
    <row r="730">
      <c r="A730" t="inlineStr">
        <is>
          <t>1739962382_12_SPK_0_20250216_v2.1739717892.2338455.wav</t>
        </is>
      </c>
      <c r="B730">
        <f>HYPERLINK("1739962382_12_SPK_0_20250216_v2.1739717892.2338455.wav", "Play Audio")</f>
        <v/>
      </c>
      <c r="C730" t="inlineStr"/>
    </row>
    <row r="731">
      <c r="A731" t="inlineStr">
        <is>
          <t>1739962169_0_SPK_1_20250213_v2.1739447094.2214982.wav</t>
        </is>
      </c>
      <c r="B731">
        <f>HYPERLINK("1739962169_0_SPK_1_20250213_v2.1739447094.2214982.wav", "Play Audio")</f>
        <v/>
      </c>
      <c r="C731" t="inlineStr"/>
    </row>
    <row r="732">
      <c r="A732" t="inlineStr">
        <is>
          <t>1739962890_3_SPK_0_20250218_v2.1739864193.2431390.wav</t>
        </is>
      </c>
      <c r="B732">
        <f>HYPERLINK("1739962890_3_SPK_0_20250218_v2.1739864193.2431390.wav", "Play Audio")</f>
        <v/>
      </c>
      <c r="C732" t="inlineStr"/>
    </row>
    <row r="733">
      <c r="A733" t="inlineStr">
        <is>
          <t>1739962178_1_SPK_0_20250216_v2.1739711527.2334263.wav</t>
        </is>
      </c>
      <c r="B733">
        <f>HYPERLINK("1739962178_1_SPK_0_20250216_v2.1739711527.2334263.wav", "Play Audio")</f>
        <v/>
      </c>
      <c r="C733" t="inlineStr"/>
    </row>
    <row r="734">
      <c r="A734" t="inlineStr">
        <is>
          <t>1739962343_2_SPK_0_20250213_v2.1739450419.2218497.wav</t>
        </is>
      </c>
      <c r="B734">
        <f>HYPERLINK("1739962343_2_SPK_0_20250213_v2.1739450419.2218497.wav", "Play Audio")</f>
        <v/>
      </c>
      <c r="C734" t="inlineStr"/>
    </row>
    <row r="735">
      <c r="A735" t="inlineStr">
        <is>
          <t>1739962281_10_SPK_0_20250216_v2.1739683975.2295726.wav</t>
        </is>
      </c>
      <c r="B735">
        <f>HYPERLINK("1739962281_10_SPK_0_20250216_v2.1739683975.2295726.wav", "Play Audio")</f>
        <v/>
      </c>
      <c r="C735" t="inlineStr"/>
    </row>
    <row r="736">
      <c r="A736" t="inlineStr">
        <is>
          <t>1739962614_6_SPK_0_20250215_v2.1739624456.2279776.wav</t>
        </is>
      </c>
      <c r="B736">
        <f>HYPERLINK("1739962614_6_SPK_0_20250215_v2.1739624456.2279776.wav", "Play Audio")</f>
        <v/>
      </c>
      <c r="C736" t="inlineStr"/>
    </row>
    <row r="737">
      <c r="A737" t="inlineStr">
        <is>
          <t>1739962699_2_SPK_0_20250216_v2.1739705425.2330497.wav</t>
        </is>
      </c>
      <c r="B737">
        <f>HYPERLINK("1739962699_2_SPK_0_20250216_v2.1739705425.2330497.wav", "Play Audio")</f>
        <v/>
      </c>
      <c r="C737" t="inlineStr"/>
    </row>
    <row r="738">
      <c r="A738" t="inlineStr">
        <is>
          <t>1739962293_9_SPK_0_20250218_v2.1739858897.2424782.wav</t>
        </is>
      </c>
      <c r="B738">
        <f>HYPERLINK("1739962293_9_SPK_0_20250218_v2.1739858897.2424782.wav", "Play Audio")</f>
        <v/>
      </c>
      <c r="C738" t="inlineStr"/>
    </row>
    <row r="739">
      <c r="A739" t="inlineStr">
        <is>
          <t>1739962760_1_SPK_0_20250213_v2.1739446110.2213951.wav</t>
        </is>
      </c>
      <c r="B739">
        <f>HYPERLINK("1739962760_1_SPK_0_20250213_v2.1739446110.2213951.wav", "Play Audio")</f>
        <v/>
      </c>
      <c r="C739" t="inlineStr"/>
    </row>
    <row r="740">
      <c r="A740" t="inlineStr">
        <is>
          <t>1739962955_0_SPK_1_20250213_v2.1739439090.2205291.wav</t>
        </is>
      </c>
      <c r="B740">
        <f>HYPERLINK("1739962955_0_SPK_1_20250213_v2.1739439090.2205291.wav", "Play Audio")</f>
        <v/>
      </c>
      <c r="C740" t="inlineStr"/>
    </row>
    <row r="741">
      <c r="A741" t="inlineStr">
        <is>
          <t>1739962763_7_SPK_0_20250215_v2.1739634735.2284891.wav</t>
        </is>
      </c>
      <c r="B741">
        <f>HYPERLINK("1739962763_7_SPK_0_20250215_v2.1739634735.2284891.wav", "Play Audio")</f>
        <v/>
      </c>
      <c r="C741" t="inlineStr"/>
    </row>
    <row r="742">
      <c r="A742" t="inlineStr">
        <is>
          <t>1739962646_3_SPK_1_20250218_v2.1739859311.2425223.wav</t>
        </is>
      </c>
      <c r="B742">
        <f>HYPERLINK("1739962646_3_SPK_1_20250218_v2.1739859311.2425223.wav", "Play Audio")</f>
        <v/>
      </c>
      <c r="C742" t="inlineStr"/>
    </row>
    <row r="743">
      <c r="A743" t="inlineStr">
        <is>
          <t>1739962266_12_SPK_0_20250215_v2.1739600840.2256930.wav</t>
        </is>
      </c>
      <c r="B743">
        <f>HYPERLINK("1739962266_12_SPK_0_20250215_v2.1739600840.2256930.wav", "Play Audio")</f>
        <v/>
      </c>
      <c r="C743" t="inlineStr"/>
    </row>
    <row r="744">
      <c r="A744" t="inlineStr">
        <is>
          <t>1739962845_0_SPK_0_20250213_v2.1739460757.2230729.wav</t>
        </is>
      </c>
      <c r="B744">
        <f>HYPERLINK("1739962845_0_SPK_0_20250213_v2.1739460757.2230729.wav", "Play Audio")</f>
        <v/>
      </c>
      <c r="C744" t="inlineStr"/>
    </row>
    <row r="745">
      <c r="A745" t="inlineStr">
        <is>
          <t>1739962293_13_SPK_0_20250218_v2.1739858897.2424782.wav</t>
        </is>
      </c>
      <c r="B745">
        <f>HYPERLINK("1739962293_13_SPK_0_20250218_v2.1739858897.2424782.wav", "Play Audio")</f>
        <v/>
      </c>
      <c r="C745" t="inlineStr"/>
    </row>
    <row r="746">
      <c r="A746" t="inlineStr">
        <is>
          <t>1739962399_17_SPK_0_20250213_v2.1739454160.2223094.wav</t>
        </is>
      </c>
      <c r="B746">
        <f>HYPERLINK("1739962399_17_SPK_0_20250213_v2.1739454160.2223094.wav", "Play Audio")</f>
        <v/>
      </c>
      <c r="C746" t="inlineStr"/>
    </row>
    <row r="747">
      <c r="A747" t="inlineStr">
        <is>
          <t>1739962955_5_SPK_1_20250213_v2.1739439090.2205291.wav</t>
        </is>
      </c>
      <c r="B747">
        <f>HYPERLINK("1739962955_5_SPK_1_20250213_v2.1739439090.2205291.wav", "Play Audio")</f>
        <v/>
      </c>
      <c r="C747" t="inlineStr"/>
    </row>
    <row r="748">
      <c r="A748" t="inlineStr">
        <is>
          <t>1739962475_12_SPK_1_20250213_v2.1739457460.2227454.wav</t>
        </is>
      </c>
      <c r="B748">
        <f>HYPERLINK("1739962475_12_SPK_1_20250213_v2.1739457460.2227454.wav", "Play Audio")</f>
        <v/>
      </c>
      <c r="C748" t="inlineStr"/>
    </row>
    <row r="749">
      <c r="A749" t="inlineStr">
        <is>
          <t>1739961668_3_SPK_0_20250213_v2.1739437852.2203015.wav</t>
        </is>
      </c>
      <c r="B749">
        <f>HYPERLINK("1739961668_3_SPK_0_20250213_v2.1739437852.2203015.wav", "Play Audio")</f>
        <v/>
      </c>
      <c r="C749" t="inlineStr"/>
    </row>
    <row r="750">
      <c r="A750" t="inlineStr">
        <is>
          <t>1739962376_2_SPK_1_20250215_v2.1739611648.2264164.wav</t>
        </is>
      </c>
      <c r="B750">
        <f>HYPERLINK("1739962376_2_SPK_1_20250215_v2.1739611648.2264164.wav", "Play Audio")</f>
        <v/>
      </c>
      <c r="C750" t="inlineStr"/>
    </row>
    <row r="751">
      <c r="A751" t="inlineStr">
        <is>
          <t>1739962861_13_SPK_0_20250216_v2.1739695895.2308017.wav</t>
        </is>
      </c>
      <c r="B751">
        <f>HYPERLINK("1739962861_13_SPK_0_20250216_v2.1739695895.2308017.wav", "Play Audio")</f>
        <v/>
      </c>
      <c r="C751" t="inlineStr"/>
    </row>
    <row r="752">
      <c r="A752" t="inlineStr">
        <is>
          <t>1739962321_3_SPK_0_20250217_v2.1739805409.2387098.wav</t>
        </is>
      </c>
      <c r="B752">
        <f>HYPERLINK("1739962321_3_SPK_0_20250217_v2.1739805409.2387098.wav", "Play Audio")</f>
        <v/>
      </c>
      <c r="C752" t="inlineStr"/>
    </row>
    <row r="753">
      <c r="A753" t="inlineStr">
        <is>
          <t>1739961662_0_SPK_0_20250213_v2.1739437852.2203015.wav</t>
        </is>
      </c>
      <c r="B753">
        <f>HYPERLINK("1739961662_0_SPK_0_20250213_v2.1739437852.2203015.wav", "Play Audio")</f>
        <v/>
      </c>
      <c r="C753" t="inlineStr"/>
    </row>
    <row r="754">
      <c r="A754" t="inlineStr">
        <is>
          <t>1739962300_3_SPK_0_20250215_v2.1739612952.2265166.wav</t>
        </is>
      </c>
      <c r="B754">
        <f>HYPERLINK("1739962300_3_SPK_0_20250215_v2.1739612952.2265166.wav", "Play Audio")</f>
        <v/>
      </c>
      <c r="C754" t="inlineStr"/>
    </row>
    <row r="755">
      <c r="A755" t="inlineStr">
        <is>
          <t>1739962479_6_SPK_0_20250215_v2.1739610716.2263497.wav</t>
        </is>
      </c>
      <c r="B755">
        <f>HYPERLINK("1739962479_6_SPK_0_20250215_v2.1739610716.2263497.wav", "Play Audio")</f>
        <v/>
      </c>
      <c r="C755" t="inlineStr"/>
    </row>
    <row r="756">
      <c r="A756" t="inlineStr">
        <is>
          <t>1739962221_0_SPK_1_20250213_v2.1739456489.2226447.wav</t>
        </is>
      </c>
      <c r="B756">
        <f>HYPERLINK("1739962221_0_SPK_1_20250213_v2.1739456489.2226447.wav", "Play Audio")</f>
        <v/>
      </c>
      <c r="C756" t="inlineStr"/>
    </row>
    <row r="757">
      <c r="A757" t="inlineStr">
        <is>
          <t>1739962426_1_SPK_1_20250213_v2.1739453516.2221986.wav</t>
        </is>
      </c>
      <c r="B757">
        <f>HYPERLINK("1739962426_1_SPK_1_20250213_v2.1739453516.2221986.wav", "Play Audio")</f>
        <v/>
      </c>
      <c r="C757" t="inlineStr"/>
    </row>
    <row r="758">
      <c r="A758" t="inlineStr">
        <is>
          <t>1739961687_15_SPK_1_20250213_v2.1739437852.2203015.wav</t>
        </is>
      </c>
      <c r="B758">
        <f>HYPERLINK("1739961687_15_SPK_1_20250213_v2.1739437852.2203015.wav", "Play Audio")</f>
        <v/>
      </c>
      <c r="C758" t="inlineStr"/>
    </row>
    <row r="759">
      <c r="A759" t="inlineStr">
        <is>
          <t>1739962722_5_SPK_0_20250216_v2.1739716290.2337470.wav</t>
        </is>
      </c>
      <c r="B759">
        <f>HYPERLINK("1739962722_5_SPK_0_20250216_v2.1739716290.2337470.wav", "Play Audio")</f>
        <v/>
      </c>
      <c r="C759" t="inlineStr"/>
    </row>
    <row r="760">
      <c r="A760" t="inlineStr">
        <is>
          <t>1739961687_8_SPK_0_20250213_v2.1739437852.2203015.wav</t>
        </is>
      </c>
      <c r="B760">
        <f>HYPERLINK("1739961687_8_SPK_0_20250213_v2.1739437852.2203015.wav", "Play Audio")</f>
        <v/>
      </c>
      <c r="C760" t="inlineStr"/>
    </row>
    <row r="761">
      <c r="A761" t="inlineStr">
        <is>
          <t>1739962922_10_SPK_1_20250215_v2.1739604783.2259527.wav</t>
        </is>
      </c>
      <c r="B761">
        <f>HYPERLINK("1739962922_10_SPK_1_20250215_v2.1739604783.2259527.wav", "Play Audio")</f>
        <v/>
      </c>
      <c r="C761" t="inlineStr"/>
    </row>
    <row r="762">
      <c r="A762" t="inlineStr">
        <is>
          <t>1739962622_0_SPK_0_20250216_v2.1739720481.2339514.wav</t>
        </is>
      </c>
      <c r="B762">
        <f>HYPERLINK("1739962622_0_SPK_0_20250216_v2.1739720481.2339514.wav", "Play Audio")</f>
        <v/>
      </c>
      <c r="C762" t="inlineStr"/>
    </row>
    <row r="763">
      <c r="A763" t="inlineStr">
        <is>
          <t>1739962922_13_SPK_1_20250215_v2.1739604783.2259527.wav</t>
        </is>
      </c>
      <c r="B763">
        <f>HYPERLINK("1739962922_13_SPK_1_20250215_v2.1739604783.2259527.wav", "Play Audio")</f>
        <v/>
      </c>
      <c r="C763" t="inlineStr"/>
    </row>
    <row r="764">
      <c r="A764" t="inlineStr">
        <is>
          <t>1739962974_11_SPK_0_20250215_v2.1739611272.2263888.wav</t>
        </is>
      </c>
      <c r="B764">
        <f>HYPERLINK("1739962974_11_SPK_0_20250215_v2.1739611272.2263888.wav", "Play Audio")</f>
        <v/>
      </c>
      <c r="C764" t="inlineStr"/>
    </row>
    <row r="765">
      <c r="A765" t="inlineStr">
        <is>
          <t>1739961645_2_SPK_1_20250213_v2.1739437852.2203015.wav</t>
        </is>
      </c>
      <c r="B765">
        <f>HYPERLINK("1739961645_2_SPK_1_20250213_v2.1739437852.2203015.wav", "Play Audio")</f>
        <v/>
      </c>
      <c r="C765" t="inlineStr"/>
    </row>
    <row r="766">
      <c r="A766" t="inlineStr">
        <is>
          <t>1739962165_4_SPK_1_20250216_v2.1739692142.2303842.wav</t>
        </is>
      </c>
      <c r="B766">
        <f>HYPERLINK("1739962165_4_SPK_1_20250216_v2.1739692142.2303842.wav", "Play Audio")</f>
        <v/>
      </c>
      <c r="C766" t="inlineStr"/>
    </row>
    <row r="767">
      <c r="A767" t="inlineStr">
        <is>
          <t>1739962893_2_SPK_1_20250215_v2.1739602413.2257609.wav</t>
        </is>
      </c>
      <c r="B767">
        <f>HYPERLINK("1739962893_2_SPK_1_20250215_v2.1739602413.2257609.wav", "Play Audio")</f>
        <v/>
      </c>
      <c r="C767" t="inlineStr"/>
    </row>
    <row r="768">
      <c r="A768" t="inlineStr">
        <is>
          <t>1739962930_2_SPK_0_20250215_v2.1739635851.2285514.wav</t>
        </is>
      </c>
      <c r="B768">
        <f>HYPERLINK("1739962930_2_SPK_0_20250215_v2.1739635851.2285514.wav", "Play Audio")</f>
        <v/>
      </c>
      <c r="C768" t="inlineStr"/>
    </row>
    <row r="769">
      <c r="A769" t="inlineStr">
        <is>
          <t>1739962239_2_SPK_0_20250216_v2.1739698265.2310367.wav</t>
        </is>
      </c>
      <c r="B769">
        <f>HYPERLINK("1739962239_2_SPK_0_20250216_v2.1739698265.2310367.wav", "Play Audio")</f>
        <v/>
      </c>
      <c r="C769" t="inlineStr"/>
    </row>
    <row r="770">
      <c r="A770" t="inlineStr">
        <is>
          <t>1739962760_0_SPK_0_20250213_v2.1739446110.2213951.wav</t>
        </is>
      </c>
      <c r="B770">
        <f>HYPERLINK("1739962760_0_SPK_0_20250213_v2.1739446110.2213951.wav", "Play Audio")</f>
        <v/>
      </c>
      <c r="C770" t="inlineStr"/>
    </row>
    <row r="771">
      <c r="A771" t="inlineStr">
        <is>
          <t>1739962161_23_SPK_0_20250215_v2.1739603840.2258967.wav</t>
        </is>
      </c>
      <c r="B771">
        <f>HYPERLINK("1739962161_23_SPK_0_20250215_v2.1739603840.2258967.wav", "Play Audio")</f>
        <v/>
      </c>
      <c r="C771" t="inlineStr"/>
    </row>
    <row r="772">
      <c r="A772" t="inlineStr">
        <is>
          <t>1739961641_23_SPK_0_20250213_v2.1739437852.2203015.wav</t>
        </is>
      </c>
      <c r="B772">
        <f>HYPERLINK("1739961641_23_SPK_0_20250213_v2.1739437852.2203015.wav", "Play Audio")</f>
        <v/>
      </c>
      <c r="C772" t="inlineStr"/>
    </row>
    <row r="773">
      <c r="A773" t="inlineStr">
        <is>
          <t>1739962206_0_SPK_1_20250216_v2.1739687635.2298780.wav</t>
        </is>
      </c>
      <c r="B773">
        <f>HYPERLINK("1739962206_0_SPK_1_20250216_v2.1739687635.2298780.wav", "Play Audio")</f>
        <v/>
      </c>
      <c r="C773" t="inlineStr"/>
    </row>
    <row r="774">
      <c r="A774" t="inlineStr">
        <is>
          <t>1739962566_1_SPK_1_20250217_v2.1739812119.2393847.wav</t>
        </is>
      </c>
      <c r="B774">
        <f>HYPERLINK("1739962566_1_SPK_1_20250217_v2.1739812119.2393847.wav", "Play Audio")</f>
        <v/>
      </c>
      <c r="C774" t="inlineStr"/>
    </row>
    <row r="775">
      <c r="A775" t="inlineStr">
        <is>
          <t>1739962916_11_SPK_0_20250216_v2.1739691549.2303016.wav</t>
        </is>
      </c>
      <c r="B775">
        <f>HYPERLINK("1739962916_11_SPK_0_20250216_v2.1739691549.2303016.wav", "Play Audio")</f>
        <v/>
      </c>
      <c r="C775" t="inlineStr"/>
    </row>
    <row r="776">
      <c r="A776" t="inlineStr">
        <is>
          <t>1739962339_2_SPK_0_20250215_v2.1739624893.2280045.wav</t>
        </is>
      </c>
      <c r="B776">
        <f>HYPERLINK("1739962339_2_SPK_0_20250215_v2.1739624893.2280045.wav", "Play Audio")</f>
        <v/>
      </c>
      <c r="C776" t="inlineStr"/>
    </row>
    <row r="777">
      <c r="A777" t="inlineStr">
        <is>
          <t>1739962206_15_SPK_1_20250216_v2.1739687635.2298780.wav</t>
        </is>
      </c>
      <c r="B777">
        <f>HYPERLINK("1739962206_15_SPK_1_20250216_v2.1739687635.2298780.wav", "Play Audio")</f>
        <v/>
      </c>
      <c r="C777" t="inlineStr"/>
    </row>
    <row r="778">
      <c r="A778" t="inlineStr">
        <is>
          <t>1739962178_0_SPK_0_20250216_v2.1739711527.2334263.wav</t>
        </is>
      </c>
      <c r="B778">
        <f>HYPERLINK("1739962178_0_SPK_0_20250216_v2.1739711527.2334263.wav", "Play Audio")</f>
        <v/>
      </c>
      <c r="C778" t="inlineStr"/>
    </row>
    <row r="779">
      <c r="A779" t="inlineStr">
        <is>
          <t>1739962483_2_SPK_0_20250215_v2.1739598239.2256261.wav</t>
        </is>
      </c>
      <c r="B779">
        <f>HYPERLINK("1739962483_2_SPK_0_20250215_v2.1739598239.2256261.wav", "Play Audio")</f>
        <v/>
      </c>
      <c r="C779" t="inlineStr"/>
    </row>
    <row r="780">
      <c r="A780" t="inlineStr">
        <is>
          <t>1739962537_0_SPK_0_20250213_v2.1739440964.2208253.wav</t>
        </is>
      </c>
      <c r="B780">
        <f>HYPERLINK("1739962537_0_SPK_0_20250213_v2.1739440964.2208253.wav", "Play Audio")</f>
        <v/>
      </c>
      <c r="C780" t="inlineStr"/>
    </row>
    <row r="781">
      <c r="A781" t="inlineStr">
        <is>
          <t>1739962326_2_SPK_1_20250215_v2.1739632205.2283760.wav</t>
        </is>
      </c>
      <c r="B781">
        <f>HYPERLINK("1739962326_2_SPK_1_20250215_v2.1739632205.2283760.wav", "Play Audio")</f>
        <v/>
      </c>
      <c r="C781" t="inlineStr"/>
    </row>
    <row r="782">
      <c r="A782" t="inlineStr">
        <is>
          <t>1739962228_1_SPK_0_20250213_v2.1739444223.2211831.wav</t>
        </is>
      </c>
      <c r="B782">
        <f>HYPERLINK("1739962228_1_SPK_0_20250213_v2.1739444223.2211831.wav", "Play Audio")</f>
        <v/>
      </c>
      <c r="C782" t="inlineStr"/>
    </row>
    <row r="783">
      <c r="A783" t="inlineStr">
        <is>
          <t>1739962753_4_SPK_0_20250217_v2.1739783930.2360950.wav</t>
        </is>
      </c>
      <c r="B783">
        <f>HYPERLINK("1739962753_4_SPK_0_20250217_v2.1739783930.2360950.wav", "Play Audio")</f>
        <v/>
      </c>
      <c r="C783" t="inlineStr"/>
    </row>
    <row r="784">
      <c r="A784" t="inlineStr">
        <is>
          <t>1739962597_0_SPK_1_20250215_v2.1739624662.2279909.wav</t>
        </is>
      </c>
      <c r="B784">
        <f>HYPERLINK("1739962597_0_SPK_1_20250215_v2.1739624662.2279909.wav", "Play Audio")</f>
        <v/>
      </c>
      <c r="C784" t="inlineStr"/>
    </row>
    <row r="785">
      <c r="A785" t="inlineStr">
        <is>
          <t>1739962220_6_SPK_0_20250215_v2.1739616288.2269753.wav</t>
        </is>
      </c>
      <c r="B785">
        <f>HYPERLINK("1739962220_6_SPK_0_20250215_v2.1739616288.2269753.wav", "Play Audio")</f>
        <v/>
      </c>
      <c r="C785" t="inlineStr"/>
    </row>
    <row r="786">
      <c r="A786" t="inlineStr">
        <is>
          <t>1739962576_3_SPK_0_20250216_v2.1739695278.2307344.wav</t>
        </is>
      </c>
      <c r="B786">
        <f>HYPERLINK("1739962576_3_SPK_0_20250216_v2.1739695278.2307344.wav", "Play Audio")</f>
        <v/>
      </c>
      <c r="C786" t="inlineStr"/>
    </row>
    <row r="787">
      <c r="A787" t="inlineStr">
        <is>
          <t>1739963011_13_SPK_0_20250213_v2.1739440064.2207039.wav</t>
        </is>
      </c>
      <c r="B787">
        <f>HYPERLINK("1739963011_13_SPK_0_20250213_v2.1739440064.2207039.wav", "Play Audio")</f>
        <v/>
      </c>
      <c r="C787" t="inlineStr"/>
    </row>
    <row r="788">
      <c r="A788" t="inlineStr">
        <is>
          <t>1739962838_3_SPK_0_20250213_v2.1739450192.2218244.wav</t>
        </is>
      </c>
      <c r="B788">
        <f>HYPERLINK("1739962838_3_SPK_0_20250213_v2.1739450192.2218244.wav", "Play Audio")</f>
        <v/>
      </c>
      <c r="C788" t="inlineStr"/>
    </row>
    <row r="789">
      <c r="A789" t="inlineStr">
        <is>
          <t>1739962890_6_SPK_0_20250218_v2.1739864193.2431390.wav</t>
        </is>
      </c>
      <c r="B789">
        <f>HYPERLINK("1739962890_6_SPK_0_20250218_v2.1739864193.2431390.wav", "Play Audio")</f>
        <v/>
      </c>
      <c r="C789" t="inlineStr"/>
    </row>
    <row r="790">
      <c r="A790" t="inlineStr">
        <is>
          <t>1739962376_8_SPK_1_20250215_v2.1739611648.2264164.wav</t>
        </is>
      </c>
      <c r="B790">
        <f>HYPERLINK("1739962376_8_SPK_1_20250215_v2.1739611648.2264164.wav", "Play Audio")</f>
        <v/>
      </c>
      <c r="C790" t="inlineStr"/>
    </row>
    <row r="791">
      <c r="A791" t="inlineStr">
        <is>
          <t>1739962962_1_SPK_0_20250217_v2.1739800434.2381527.wav</t>
        </is>
      </c>
      <c r="B791">
        <f>HYPERLINK("1739962962_1_SPK_0_20250217_v2.1739800434.2381527.wav", "Play Audio")</f>
        <v/>
      </c>
      <c r="C791" t="inlineStr"/>
    </row>
    <row r="792">
      <c r="A792" t="inlineStr">
        <is>
          <t>1739962654_12_SPK_1_20250215_v2.1739599940.2256629.wav</t>
        </is>
      </c>
      <c r="B792">
        <f>HYPERLINK("1739962654_12_SPK_1_20250215_v2.1739599940.2256629.wav", "Play Audio")</f>
        <v/>
      </c>
      <c r="C792" t="inlineStr"/>
    </row>
    <row r="793">
      <c r="A793" t="inlineStr">
        <is>
          <t>1739962981_5_SPK_0_20250215_v2.1739611404.2264001.wav</t>
        </is>
      </c>
      <c r="B793">
        <f>HYPERLINK("1739962981_5_SPK_0_20250215_v2.1739611404.2264001.wav", "Play Audio")</f>
        <v/>
      </c>
      <c r="C793" t="inlineStr"/>
    </row>
    <row r="794">
      <c r="A794" t="inlineStr">
        <is>
          <t>1739962541_2_SPK_0_20250213_v2.1739448341.2216279.wav</t>
        </is>
      </c>
      <c r="B794">
        <f>HYPERLINK("1739962541_2_SPK_0_20250213_v2.1739448341.2216279.wav", "Play Audio")</f>
        <v/>
      </c>
      <c r="C794" t="inlineStr"/>
    </row>
    <row r="795">
      <c r="A795" t="inlineStr">
        <is>
          <t>1739962144_6_SPK_1_20250215_v2.1739639895.2287671.wav</t>
        </is>
      </c>
      <c r="B795">
        <f>HYPERLINK("1739962144_6_SPK_1_20250215_v2.1739639895.2287671.wav", "Play Audio")</f>
        <v/>
      </c>
      <c r="C795" t="inlineStr"/>
    </row>
    <row r="796">
      <c r="A796" t="inlineStr">
        <is>
          <t>1739962527_1_SPK_0_20250216_v2.1739701295.2313410.wav</t>
        </is>
      </c>
      <c r="B796">
        <f>HYPERLINK("1739962527_1_SPK_0_20250216_v2.1739701295.2313410.wav", "Play Audio")</f>
        <v/>
      </c>
      <c r="C796" t="inlineStr"/>
    </row>
    <row r="797">
      <c r="A797" t="inlineStr">
        <is>
          <t>1739962197_8_SPK_0_20250215_v2.1739615161.2265876.wav</t>
        </is>
      </c>
      <c r="B797">
        <f>HYPERLINK("1739962197_8_SPK_0_20250215_v2.1739615161.2265876.wav", "Play Audio")</f>
        <v/>
      </c>
      <c r="C797" t="inlineStr"/>
    </row>
    <row r="798">
      <c r="A798" t="inlineStr">
        <is>
          <t>1739962471_8_SPK_1_20250215_v2.1739606877.2260698.wav</t>
        </is>
      </c>
      <c r="B798">
        <f>HYPERLINK("1739962471_8_SPK_1_20250215_v2.1739606877.2260698.wav", "Play Audio")</f>
        <v/>
      </c>
      <c r="C798" t="inlineStr"/>
    </row>
    <row r="799">
      <c r="A799" t="inlineStr">
        <is>
          <t>1739962419_2_SPK_1_20250215_v2.1739617417.2275380.wav</t>
        </is>
      </c>
      <c r="B799">
        <f>HYPERLINK("1739962419_2_SPK_1_20250215_v2.1739617417.2275380.wav", "Play Audio")</f>
        <v/>
      </c>
      <c r="C799" t="inlineStr"/>
    </row>
    <row r="800">
      <c r="A800" t="inlineStr">
        <is>
          <t>1739962861_29_SPK_0_20250216_v2.1739695895.2308017.wav</t>
        </is>
      </c>
      <c r="B800">
        <f>HYPERLINK("1739962861_29_SPK_0_20250216_v2.1739695895.2308017.wav", "Play Audio")</f>
        <v/>
      </c>
      <c r="C800" t="inlineStr"/>
    </row>
    <row r="801">
      <c r="A801" t="inlineStr">
        <is>
          <t>1739962689_2_SPK_1_20250215_v2.1739627971.2281797.wav</t>
        </is>
      </c>
      <c r="B801">
        <f>HYPERLINK("1739962689_2_SPK_1_20250215_v2.1739627971.2281797.wav", "Play Audio")</f>
        <v/>
      </c>
      <c r="C801" t="inlineStr"/>
    </row>
    <row r="802">
      <c r="A802" t="inlineStr">
        <is>
          <t>1739962597_5_SPK_1_20250215_v2.1739624662.2279909.wav</t>
        </is>
      </c>
      <c r="B802">
        <f>HYPERLINK("1739962597_5_SPK_1_20250215_v2.1739624662.2279909.wav", "Play Audio")</f>
        <v/>
      </c>
      <c r="C802" t="inlineStr"/>
    </row>
    <row r="803">
      <c r="A803" t="inlineStr">
        <is>
          <t>1739961616_0_SPK_0_20250213_v2.1739437852.2203015.wav</t>
        </is>
      </c>
      <c r="B803">
        <f>HYPERLINK("1739961616_0_SPK_0_20250213_v2.1739437852.2203015.wav", "Play Audio")</f>
        <v/>
      </c>
      <c r="C803" t="inlineStr"/>
    </row>
    <row r="804">
      <c r="A804" t="inlineStr">
        <is>
          <t>1739962933_6_SPK_1_20250215_v2.1739604548.2259402.wav</t>
        </is>
      </c>
      <c r="B804">
        <f>HYPERLINK("1739962933_6_SPK_1_20250215_v2.1739604548.2259402.wav", "Play Audio")</f>
        <v/>
      </c>
      <c r="C804" t="inlineStr"/>
    </row>
    <row r="805">
      <c r="A805" t="inlineStr">
        <is>
          <t>1739962559_3_SPK_0_20250216_v2.1739714522.2336106.wav</t>
        </is>
      </c>
      <c r="B805">
        <f>HYPERLINK("1739962559_3_SPK_0_20250216_v2.1739714522.2336106.wav", "Play Audio")</f>
        <v/>
      </c>
      <c r="C805" t="inlineStr"/>
    </row>
    <row r="806">
      <c r="A806" t="inlineStr">
        <is>
          <t>1739962419_6_SPK_1_20250215_v2.1739617417.2275380.wav</t>
        </is>
      </c>
      <c r="B806">
        <f>HYPERLINK("1739962419_6_SPK_1_20250215_v2.1739617417.2275380.wav", "Play Audio")</f>
        <v/>
      </c>
      <c r="C806" t="inlineStr"/>
    </row>
    <row r="807">
      <c r="A807" t="inlineStr">
        <is>
          <t>1739961624_3_SPK_1_20250213_v2.1739437852.2203015.wav</t>
        </is>
      </c>
      <c r="B807">
        <f>HYPERLINK("1739961624_3_SPK_1_20250213_v2.1739437852.2203015.wav", "Play Audio")</f>
        <v/>
      </c>
      <c r="C807" t="inlineStr"/>
    </row>
    <row r="808">
      <c r="A808" t="inlineStr">
        <is>
          <t>1739962256_6_SPK_0_20250217_v2.1739783441.2360167.wav</t>
        </is>
      </c>
      <c r="B808">
        <f>HYPERLINK("1739962256_6_SPK_0_20250217_v2.1739783441.2360167.wav", "Play Audio")</f>
        <v/>
      </c>
      <c r="C808" t="inlineStr"/>
    </row>
    <row r="809">
      <c r="A809" t="inlineStr">
        <is>
          <t>1739962257_0_SPK_0_20250215_v2.1739613678.2265554.wav</t>
        </is>
      </c>
      <c r="B809">
        <f>HYPERLINK("1739962257_0_SPK_0_20250215_v2.1739613678.2265554.wav", "Play Audio")</f>
        <v/>
      </c>
      <c r="C809" t="inlineStr"/>
    </row>
    <row r="810">
      <c r="A810" t="inlineStr">
        <is>
          <t>1739962517_1_SPK_0_20250217_v2.1739793977.2374162.wav</t>
        </is>
      </c>
      <c r="B810">
        <f>HYPERLINK("1739962517_1_SPK_0_20250217_v2.1739793977.2374162.wav", "Play Audio")</f>
        <v/>
      </c>
      <c r="C810" t="inlineStr"/>
    </row>
    <row r="811">
      <c r="A811" t="inlineStr">
        <is>
          <t>1739962352_0_SPK_0_20250213_v2.1739441507.2208843.wav</t>
        </is>
      </c>
      <c r="B811">
        <f>HYPERLINK("1739962352_0_SPK_0_20250213_v2.1739441507.2208843.wav", "Play Audio")</f>
        <v/>
      </c>
      <c r="C811" t="inlineStr"/>
    </row>
    <row r="812">
      <c r="A812" t="inlineStr">
        <is>
          <t>1739962216_3_SPK_0_20250215_v2.1739616465.2270610.wav</t>
        </is>
      </c>
      <c r="B812">
        <f>HYPERLINK("1739962216_3_SPK_0_20250215_v2.1739616465.2270610.wav", "Play Audio")</f>
        <v/>
      </c>
      <c r="C812" t="inlineStr"/>
    </row>
    <row r="813">
      <c r="A813" t="inlineStr">
        <is>
          <t>1739962606_2_SPK_0_20250215_v2.1739630799.2283007.wav</t>
        </is>
      </c>
      <c r="B813">
        <f>HYPERLINK("1739962606_2_SPK_0_20250215_v2.1739630799.2283007.wav", "Play Audio")</f>
        <v/>
      </c>
      <c r="C813" t="inlineStr"/>
    </row>
    <row r="814">
      <c r="A814" t="inlineStr">
        <is>
          <t>1739962300_2_SPK_1_20250215_v2.1739612952.2265166.wav</t>
        </is>
      </c>
      <c r="B814">
        <f>HYPERLINK("1739962300_2_SPK_1_20250215_v2.1739612952.2265166.wav", "Play Audio")</f>
        <v/>
      </c>
      <c r="C814" t="inlineStr"/>
    </row>
    <row r="815">
      <c r="A815" t="inlineStr">
        <is>
          <t>1739962352_1_SPK_0_20250213_v2.1739441507.2208843.wav</t>
        </is>
      </c>
      <c r="B815">
        <f>HYPERLINK("1739962352_1_SPK_0_20250213_v2.1739441507.2208843.wav", "Play Audio")</f>
        <v/>
      </c>
      <c r="C815" t="inlineStr"/>
    </row>
    <row r="816">
      <c r="A816" t="inlineStr">
        <is>
          <t>1739962791_6_SPK_0_20250215_v2.1739610541.2263379.wav</t>
        </is>
      </c>
      <c r="B816">
        <f>HYPERLINK("1739962791_6_SPK_0_20250215_v2.1739610541.2263379.wav", "Play Audio")</f>
        <v/>
      </c>
      <c r="C816" t="inlineStr"/>
    </row>
    <row r="817">
      <c r="A817" t="inlineStr">
        <is>
          <t>1739962753_6_SPK_0_20250217_v2.1739783930.2360950.wav</t>
        </is>
      </c>
      <c r="B817">
        <f>HYPERLINK("1739962753_6_SPK_0_20250217_v2.1739783930.2360950.wav", "Play Audio")</f>
        <v/>
      </c>
      <c r="C817" t="inlineStr"/>
    </row>
    <row r="818">
      <c r="A818" t="inlineStr">
        <is>
          <t>1739961645_3_SPK_0_20250213_v2.1739437852.2203015.wav</t>
        </is>
      </c>
      <c r="B818">
        <f>HYPERLINK("1739961645_3_SPK_0_20250213_v2.1739437852.2203015.wav", "Play Audio")</f>
        <v/>
      </c>
      <c r="C818" t="inlineStr"/>
    </row>
    <row r="819">
      <c r="A819" t="inlineStr">
        <is>
          <t>1739962693_2_SPK_0_20250218_v2.1739864856.2432292.wav</t>
        </is>
      </c>
      <c r="B819">
        <f>HYPERLINK("1739962693_2_SPK_0_20250218_v2.1739864856.2432292.wav", "Play Audio")</f>
        <v/>
      </c>
      <c r="C819" t="inlineStr"/>
    </row>
    <row r="820">
      <c r="A820" t="inlineStr">
        <is>
          <t>1739962861_35_SPK_1_20250216_v2.1739695895.2308017.wav</t>
        </is>
      </c>
      <c r="B820">
        <f>HYPERLINK("1739962861_35_SPK_1_20250216_v2.1739695895.2308017.wav", "Play Audio")</f>
        <v/>
      </c>
      <c r="C820" t="inlineStr"/>
    </row>
    <row r="821">
      <c r="A821" t="inlineStr">
        <is>
          <t>1739962753_13_SPK_0_20250217_v2.1739783930.2360950.wav</t>
        </is>
      </c>
      <c r="B821">
        <f>HYPERLINK("1739962753_13_SPK_0_20250217_v2.1739783930.2360950.wav", "Play Audio")</f>
        <v/>
      </c>
      <c r="C821" t="inlineStr"/>
    </row>
    <row r="822">
      <c r="A822" t="inlineStr">
        <is>
          <t>1739962955_13_SPK_1_20250213_v2.1739439090.2205291.wav</t>
        </is>
      </c>
      <c r="B822">
        <f>HYPERLINK("1739962955_13_SPK_1_20250213_v2.1739439090.2205291.wav", "Play Audio")</f>
        <v/>
      </c>
      <c r="C822" t="inlineStr"/>
    </row>
    <row r="823">
      <c r="A823" t="inlineStr">
        <is>
          <t>1739962475_6_SPK_1_20250213_v2.1739457460.2227454.wav</t>
        </is>
      </c>
      <c r="B823">
        <f>HYPERLINK("1739962475_6_SPK_1_20250213_v2.1739457460.2227454.wav", "Play Audio")</f>
        <v/>
      </c>
      <c r="C823" t="inlineStr"/>
    </row>
    <row r="824">
      <c r="A824" t="inlineStr">
        <is>
          <t>1739962197_2_SPK_0_20250215_v2.1739615161.2265876.wav</t>
        </is>
      </c>
      <c r="B824">
        <f>HYPERLINK("1739962197_2_SPK_0_20250215_v2.1739615161.2265876.wav", "Play Audio")</f>
        <v/>
      </c>
      <c r="C824" t="inlineStr"/>
    </row>
    <row r="825">
      <c r="A825" t="inlineStr">
        <is>
          <t>1739962974_1_SPK_0_20250215_v2.1739611272.2263888.wav</t>
        </is>
      </c>
      <c r="B825">
        <f>HYPERLINK("1739962974_1_SPK_0_20250215_v2.1739611272.2263888.wav", "Play Audio")</f>
        <v/>
      </c>
      <c r="C825" t="inlineStr"/>
    </row>
    <row r="826">
      <c r="A826" t="inlineStr">
        <is>
          <t>1739962416_2_SPK_1_20250216_v2.1739698726.2310851.wav</t>
        </is>
      </c>
      <c r="B826">
        <f>HYPERLINK("1739962416_2_SPK_1_20250216_v2.1739698726.2310851.wav", "Play Audio")</f>
        <v/>
      </c>
      <c r="C826" t="inlineStr"/>
    </row>
    <row r="827">
      <c r="A827" t="inlineStr">
        <is>
          <t>1739962736_1_SPK_0_20250213_v2.1739446911.2214794.wav</t>
        </is>
      </c>
      <c r="B827">
        <f>HYPERLINK("1739962736_1_SPK_0_20250213_v2.1739446911.2214794.wav", "Play Audio")</f>
        <v/>
      </c>
      <c r="C827" t="inlineStr"/>
    </row>
    <row r="828">
      <c r="A828" t="inlineStr">
        <is>
          <t>1739961702_0_SPK_0_20250213_v2.1739437852.2203015.wav</t>
        </is>
      </c>
      <c r="B828">
        <f>HYPERLINK("1739961702_0_SPK_0_20250213_v2.1739437852.2203015.wav", "Play Audio")</f>
        <v/>
      </c>
      <c r="C828" t="inlineStr"/>
    </row>
    <row r="829">
      <c r="A829" t="inlineStr">
        <is>
          <t>1739962275_1_SPK_1_20250217_v2.1739779643.2354689.wav</t>
        </is>
      </c>
      <c r="B829">
        <f>HYPERLINK("1739962275_1_SPK_1_20250217_v2.1739779643.2354689.wav", "Play Audio")</f>
        <v/>
      </c>
      <c r="C829" t="inlineStr"/>
    </row>
    <row r="830">
      <c r="A830" t="inlineStr">
        <is>
          <t>1739962835_6_SPK_1_20250215_v2.1739625525.2280442.wav</t>
        </is>
      </c>
      <c r="B830">
        <f>HYPERLINK("1739962835_6_SPK_1_20250215_v2.1739625525.2280442.wav", "Play Audio")</f>
        <v/>
      </c>
      <c r="C830" t="inlineStr"/>
    </row>
    <row r="831">
      <c r="A831" t="inlineStr">
        <is>
          <t>1739962974_12_SPK_0_20250215_v2.1739611272.2263888.wav</t>
        </is>
      </c>
      <c r="B831">
        <f>HYPERLINK("1739962974_12_SPK_0_20250215_v2.1739611272.2263888.wav", "Play Audio")</f>
        <v/>
      </c>
      <c r="C831" t="inlineStr"/>
    </row>
    <row r="832">
      <c r="A832" t="inlineStr">
        <is>
          <t>1739961655_1_SPK_0_20250213_v2.1739437852.2203015.wav</t>
        </is>
      </c>
      <c r="B832">
        <f>HYPERLINK("1739961655_1_SPK_0_20250213_v2.1739437852.2203015.wav", "Play Audio")</f>
        <v/>
      </c>
      <c r="C832" t="inlineStr"/>
    </row>
    <row r="833">
      <c r="A833" t="inlineStr">
        <is>
          <t>1739962566_2_SPK_1_20250217_v2.1739812119.2393847.wav</t>
        </is>
      </c>
      <c r="B833">
        <f>HYPERLINK("1739962566_2_SPK_1_20250217_v2.1739812119.2393847.wav", "Play Audio")</f>
        <v/>
      </c>
      <c r="C833" t="inlineStr"/>
    </row>
    <row r="834">
      <c r="A834" t="inlineStr">
        <is>
          <t>1739963011_4_SPK_0_20250213_v2.1739440064.2207039.wav</t>
        </is>
      </c>
      <c r="B834">
        <f>HYPERLINK("1739963011_4_SPK_0_20250213_v2.1739440064.2207039.wav", "Play Audio")</f>
        <v/>
      </c>
      <c r="C834" t="inlineStr"/>
    </row>
    <row r="835">
      <c r="A835" t="inlineStr">
        <is>
          <t>1739962301_0_SPK_0_20250216_v2.1739688858.2299924.wav</t>
        </is>
      </c>
      <c r="B835">
        <f>HYPERLINK("1739962301_0_SPK_0_20250216_v2.1739688858.2299924.wav", "Play Audio")</f>
        <v/>
      </c>
      <c r="C835" t="inlineStr"/>
    </row>
    <row r="836">
      <c r="A836" t="inlineStr">
        <is>
          <t>1739961678_3_SPK_0_20250213_v2.1739437852.2203015.wav</t>
        </is>
      </c>
      <c r="B836">
        <f>HYPERLINK("1739961678_3_SPK_0_20250213_v2.1739437852.2203015.wav", "Play Audio")</f>
        <v/>
      </c>
      <c r="C836" t="inlineStr"/>
    </row>
    <row r="837">
      <c r="A837" t="inlineStr">
        <is>
          <t>1739962376_5_SPK_1_20250215_v2.1739611648.2264164.wav</t>
        </is>
      </c>
      <c r="B837">
        <f>HYPERLINK("1739962376_5_SPK_1_20250215_v2.1739611648.2264164.wav", "Play Audio")</f>
        <v/>
      </c>
      <c r="C837" t="inlineStr"/>
    </row>
    <row r="838">
      <c r="A838" t="inlineStr">
        <is>
          <t>1739962388_10_SPK_1_20250213_v2.1739437852.2203015.wav</t>
        </is>
      </c>
      <c r="B838">
        <f>HYPERLINK("1739962388_10_SPK_1_20250213_v2.1739437852.2203015.wav", "Play Audio")</f>
        <v/>
      </c>
      <c r="C838" t="inlineStr"/>
    </row>
    <row r="839">
      <c r="A839" t="inlineStr">
        <is>
          <t>1739962388_8_SPK_1_20250213_v2.1739437852.2203015.wav</t>
        </is>
      </c>
      <c r="B839">
        <f>HYPERLINK("1739962388_8_SPK_1_20250213_v2.1739437852.2203015.wav", "Play Audio")</f>
        <v/>
      </c>
      <c r="C839" t="inlineStr"/>
    </row>
    <row r="840">
      <c r="A840" t="inlineStr">
        <is>
          <t>1739962188_6_SPK_1_20250217_v2.1739805468.2387157.wav</t>
        </is>
      </c>
      <c r="B840">
        <f>HYPERLINK("1739962188_6_SPK_1_20250217_v2.1739805468.2387157.wav", "Play Audio")</f>
        <v/>
      </c>
      <c r="C840" t="inlineStr"/>
    </row>
    <row r="841">
      <c r="A841" t="inlineStr">
        <is>
          <t>1739962916_18_SPK_0_20250216_v2.1739691549.2303016.wav</t>
        </is>
      </c>
      <c r="B841">
        <f>HYPERLINK("1739962916_18_SPK_0_20250216_v2.1739691549.2303016.wav", "Play Audio")</f>
        <v/>
      </c>
      <c r="C841" t="inlineStr"/>
    </row>
    <row r="842">
      <c r="A842" t="inlineStr">
        <is>
          <t>1739962405_2_SPK_0_20250215_v2.1739608747.2261893.wav</t>
        </is>
      </c>
      <c r="B842">
        <f>HYPERLINK("1739962405_2_SPK_0_20250215_v2.1739608747.2261893.wav", "Play Audio")</f>
        <v/>
      </c>
      <c r="C842" t="inlineStr"/>
    </row>
    <row r="843">
      <c r="A843" t="inlineStr">
        <is>
          <t>1739962804_3_SPK_0_20250217_v2.1739807816.2389655.wav</t>
        </is>
      </c>
      <c r="B843">
        <f>HYPERLINK("1739962804_3_SPK_0_20250217_v2.1739807816.2389655.wav", "Play Audio")</f>
        <v/>
      </c>
      <c r="C843" t="inlineStr"/>
    </row>
    <row r="844">
      <c r="A844" t="inlineStr">
        <is>
          <t>1739962800_0_SPK_1_20250216_v2.1739697286.2309409.wav</t>
        </is>
      </c>
      <c r="B844">
        <f>HYPERLINK("1739962800_0_SPK_1_20250216_v2.1739697286.2309409.wav", "Play Audio")</f>
        <v/>
      </c>
      <c r="C844" t="inlineStr"/>
    </row>
    <row r="845">
      <c r="A845" t="inlineStr">
        <is>
          <t>1739962930_8_SPK_0_20250215_v2.1739635851.2285514.wav</t>
        </is>
      </c>
      <c r="B845">
        <f>HYPERLINK("1739962930_8_SPK_0_20250215_v2.1739635851.2285514.wav", "Play Audio")</f>
        <v/>
      </c>
      <c r="C845" t="inlineStr"/>
    </row>
    <row r="846">
      <c r="A846" t="inlineStr">
        <is>
          <t>1739962861_28_SPK_1_20250216_v2.1739695895.2308017.wav</t>
        </is>
      </c>
      <c r="B846">
        <f>HYPERLINK("1739962861_28_SPK_1_20250216_v2.1739695895.2308017.wav", "Play Audio")</f>
        <v/>
      </c>
      <c r="C846" t="inlineStr"/>
    </row>
    <row r="847">
      <c r="A847" t="inlineStr">
        <is>
          <t>1739961645_9_SPK_0_20250213_v2.1739437852.2203015.wav</t>
        </is>
      </c>
      <c r="B847">
        <f>HYPERLINK("1739961645_9_SPK_0_20250213_v2.1739437852.2203015.wav", "Play Audio")</f>
        <v/>
      </c>
      <c r="C847" t="inlineStr"/>
    </row>
    <row r="848">
      <c r="A848" t="inlineStr">
        <is>
          <t>1739962828_4_SPK_1_20250217_v2.1739772608.2344886.wav</t>
        </is>
      </c>
      <c r="B848">
        <f>HYPERLINK("1739962828_4_SPK_1_20250217_v2.1739772608.2344886.wav", "Play Audio")</f>
        <v/>
      </c>
      <c r="C848" t="inlineStr"/>
    </row>
    <row r="849">
      <c r="A849" t="inlineStr">
        <is>
          <t>1739962426_14_SPK_0_20250213_v2.1739453516.2221986.wav</t>
        </is>
      </c>
      <c r="B849">
        <f>HYPERLINK("1739962426_14_SPK_0_20250213_v2.1739453516.2221986.wav", "Play Audio")</f>
        <v/>
      </c>
      <c r="C849" t="inlineStr"/>
    </row>
    <row r="850">
      <c r="A850" t="inlineStr">
        <is>
          <t>1739962561_1_SPK_1_20250217_v2.1739786281.2364487.wav</t>
        </is>
      </c>
      <c r="B850">
        <f>HYPERLINK("1739962561_1_SPK_1_20250217_v2.1739786281.2364487.wav", "Play Audio")</f>
        <v/>
      </c>
      <c r="C850" t="inlineStr"/>
    </row>
    <row r="851">
      <c r="A851" t="inlineStr">
        <is>
          <t>1739962861_39_SPK_0_20250216_v2.1739695895.2308017.wav</t>
        </is>
      </c>
      <c r="B851">
        <f>HYPERLINK("1739962861_39_SPK_0_20250216_v2.1739695895.2308017.wav", "Play Audio")</f>
        <v/>
      </c>
      <c r="C851" t="inlineStr"/>
    </row>
    <row r="852">
      <c r="A852" t="inlineStr">
        <is>
          <t>1739962617_7_SPK_0_20250213_v2.1739461712.2231657.wav</t>
        </is>
      </c>
      <c r="B852">
        <f>HYPERLINK("1739962617_7_SPK_0_20250213_v2.1739461712.2231657.wav", "Play Audio")</f>
        <v/>
      </c>
      <c r="C852" t="inlineStr"/>
    </row>
    <row r="853">
      <c r="A853" t="inlineStr">
        <is>
          <t>1739962863_0_SPK_0_20250215_v2.1739601947.2257339.wav</t>
        </is>
      </c>
      <c r="B853">
        <f>HYPERLINK("1739962863_0_SPK_0_20250215_v2.1739601947.2257339.wav", "Play Audio")</f>
        <v/>
      </c>
      <c r="C853" t="inlineStr"/>
    </row>
    <row r="854">
      <c r="A854" t="inlineStr">
        <is>
          <t>1739962923_0_SPK_1_20250215_v2.1739635289.2285157.wav</t>
        </is>
      </c>
      <c r="B854">
        <f>HYPERLINK("1739962923_0_SPK_1_20250215_v2.1739635289.2285157.wav", "Play Audio")</f>
        <v/>
      </c>
      <c r="C854" t="inlineStr"/>
    </row>
    <row r="855">
      <c r="A855" t="inlineStr">
        <is>
          <t>1739962622_3_SPK_0_20250216_v2.1739720481.2339514.wav</t>
        </is>
      </c>
      <c r="B855">
        <f>HYPERLINK("1739962622_3_SPK_0_20250216_v2.1739720481.2339514.wav", "Play Audio")</f>
        <v/>
      </c>
      <c r="C855" t="inlineStr"/>
    </row>
    <row r="856">
      <c r="A856" t="inlineStr">
        <is>
          <t>1739962382_5_SPK_0_20250216_v2.1739717892.2338455.wav</t>
        </is>
      </c>
      <c r="B856">
        <f>HYPERLINK("1739962382_5_SPK_0_20250216_v2.1739717892.2338455.wav", "Play Audio")</f>
        <v/>
      </c>
      <c r="C856" t="inlineStr"/>
    </row>
    <row r="857">
      <c r="A857" t="inlineStr">
        <is>
          <t>1739962376_3_SPK_1_20250215_v2.1739611648.2264164.wav</t>
        </is>
      </c>
      <c r="B857">
        <f>HYPERLINK("1739962376_3_SPK_1_20250215_v2.1739611648.2264164.wav", "Play Audio")</f>
        <v/>
      </c>
      <c r="C857" t="inlineStr"/>
    </row>
    <row r="858">
      <c r="A858" t="inlineStr">
        <is>
          <t>1739962144_11_SPK_0_20250215_v2.1739639895.2287671.wav</t>
        </is>
      </c>
      <c r="B858">
        <f>HYPERLINK("1739962144_11_SPK_0_20250215_v2.1739639895.2287671.wav", "Play Audio")</f>
        <v/>
      </c>
      <c r="C858" t="inlineStr"/>
    </row>
    <row r="859">
      <c r="A859" t="inlineStr">
        <is>
          <t>1739962161_14_SPK_1_20250215_v2.1739603840.2258967.wav</t>
        </is>
      </c>
      <c r="B859">
        <f>HYPERLINK("1739962161_14_SPK_1_20250215_v2.1739603840.2258967.wav", "Play Audio")</f>
        <v/>
      </c>
      <c r="C859" t="inlineStr"/>
    </row>
    <row r="860">
      <c r="A860" t="inlineStr">
        <is>
          <t>1739961668_0_SPK_0_20250213_v2.1739437852.2203015.wav</t>
        </is>
      </c>
      <c r="B860">
        <f>HYPERLINK("1739961668_0_SPK_0_20250213_v2.1739437852.2203015.wav", "Play Audio")</f>
        <v/>
      </c>
      <c r="C860" t="inlineStr"/>
    </row>
    <row r="861">
      <c r="A861" t="inlineStr">
        <is>
          <t>1739961641_17_SPK_1_20250213_v2.1739437852.2203015.wav</t>
        </is>
      </c>
      <c r="B861">
        <f>HYPERLINK("1739961641_17_SPK_1_20250213_v2.1739437852.2203015.wav", "Play Audio")</f>
        <v/>
      </c>
      <c r="C861" t="inlineStr"/>
    </row>
    <row r="862">
      <c r="A862" t="inlineStr">
        <is>
          <t>1739962713_3_SPK_0_20250215_v2.1739617075.2273891.wav</t>
        </is>
      </c>
      <c r="B862">
        <f>HYPERLINK("1739962713_3_SPK_0_20250215_v2.1739617075.2273891.wav", "Play Audio")</f>
        <v/>
      </c>
      <c r="C862" t="inlineStr"/>
    </row>
    <row r="863">
      <c r="A863" t="inlineStr">
        <is>
          <t>1739962339_3_SPK_0_20250215_v2.1739624893.2280045.wav</t>
        </is>
      </c>
      <c r="B863">
        <f>HYPERLINK("1739962339_3_SPK_0_20250215_v2.1739624893.2280045.wav", "Play Audio")</f>
        <v/>
      </c>
      <c r="C863" t="inlineStr"/>
    </row>
    <row r="864">
      <c r="A864" t="inlineStr">
        <is>
          <t>1739962933_7_SPK_1_20250215_v2.1739604548.2259402.wav</t>
        </is>
      </c>
      <c r="B864">
        <f>HYPERLINK("1739962933_7_SPK_1_20250215_v2.1739604548.2259402.wav", "Play Audio")</f>
        <v/>
      </c>
      <c r="C864" t="inlineStr"/>
    </row>
    <row r="865">
      <c r="A865" t="inlineStr">
        <is>
          <t>1739962459_16_SPK_1_20250216_v2.1739696150.2308305.wav</t>
        </is>
      </c>
      <c r="B865">
        <f>HYPERLINK("1739962459_16_SPK_1_20250216_v2.1739696150.2308305.wav", "Play Audio")</f>
        <v/>
      </c>
      <c r="C865" t="inlineStr"/>
    </row>
    <row r="866">
      <c r="A866" t="inlineStr">
        <is>
          <t>1739962948_18_SPK_1_20250217_v2.1739802175.2383421.wav</t>
        </is>
      </c>
      <c r="B866">
        <f>HYPERLINK("1739962948_18_SPK_1_20250217_v2.1739802175.2383421.wav", "Play Audio")</f>
        <v/>
      </c>
      <c r="C866" t="inlineStr"/>
    </row>
    <row r="867">
      <c r="A867" t="inlineStr">
        <is>
          <t>1739961702_5_SPK_0_20250213_v2.1739437852.2203015.wav</t>
        </is>
      </c>
      <c r="B867">
        <f>HYPERLINK("1739961702_5_SPK_0_20250213_v2.1739437852.2203015.wav", "Play Audio")</f>
        <v/>
      </c>
      <c r="C867" t="inlineStr"/>
    </row>
    <row r="868">
      <c r="A868" t="inlineStr">
        <is>
          <t>1739962225_8_SPK_0_20250215_v2.1739605153.2259762.wav</t>
        </is>
      </c>
      <c r="B868">
        <f>HYPERLINK("1739962225_8_SPK_0_20250215_v2.1739605153.2259762.wav", "Play Audio")</f>
        <v/>
      </c>
      <c r="C868" t="inlineStr"/>
    </row>
    <row r="869">
      <c r="A869" t="inlineStr">
        <is>
          <t>1739962175_8_SPK_1_20250215_v2.1739614093.2265728.wav</t>
        </is>
      </c>
      <c r="B869">
        <f>HYPERLINK("1739962175_8_SPK_1_20250215_v2.1739614093.2265728.wav", "Play Audio")</f>
        <v/>
      </c>
      <c r="C869" t="inlineStr"/>
    </row>
    <row r="870">
      <c r="A870" t="inlineStr">
        <is>
          <t>1739962642_4_SPK_1_20250218_v2.1739864664.2432073.wav</t>
        </is>
      </c>
      <c r="B870">
        <f>HYPERLINK("1739962642_4_SPK_1_20250218_v2.1739864664.2432073.wav", "Play Audio")</f>
        <v/>
      </c>
      <c r="C870" t="inlineStr"/>
    </row>
    <row r="871">
      <c r="A871" t="inlineStr">
        <is>
          <t>1739962861_17_SPK_0_20250216_v2.1739695895.2308017.wav</t>
        </is>
      </c>
      <c r="B871">
        <f>HYPERLINK("1739962861_17_SPK_0_20250216_v2.1739695895.2308017.wav", "Play Audio")</f>
        <v/>
      </c>
      <c r="C871" t="inlineStr"/>
    </row>
    <row r="872">
      <c r="A872" t="inlineStr">
        <is>
          <t>1739962804_5_SPK_1_20250217_v2.1739807816.2389655.wav</t>
        </is>
      </c>
      <c r="B872">
        <f>HYPERLINK("1739962804_5_SPK_1_20250217_v2.1739807816.2389655.wav", "Play Audio")</f>
        <v/>
      </c>
      <c r="C872" t="inlineStr"/>
    </row>
    <row r="873">
      <c r="A873" t="inlineStr">
        <is>
          <t>1739962597_19_SPK_0_20250215_v2.1739624662.2279909.wav</t>
        </is>
      </c>
      <c r="B873">
        <f>HYPERLINK("1739962597_19_SPK_0_20250215_v2.1739624662.2279909.wav", "Play Audio")</f>
        <v/>
      </c>
      <c r="C873" t="inlineStr"/>
    </row>
    <row r="874">
      <c r="A874" t="inlineStr">
        <is>
          <t>1739962345_3_SPK_0_20250216_v2.1739688192.2299233.wav</t>
        </is>
      </c>
      <c r="B874">
        <f>HYPERLINK("1739962345_3_SPK_0_20250216_v2.1739688192.2299233.wav", "Play Audio")</f>
        <v/>
      </c>
      <c r="C874" t="inlineStr"/>
    </row>
    <row r="875">
      <c r="A875" t="inlineStr">
        <is>
          <t>1739962532_4_SPK_1_20250217_v2.1739782872.2359341.wav</t>
        </is>
      </c>
      <c r="B875">
        <f>HYPERLINK("1739962532_4_SPK_1_20250217_v2.1739782872.2359341.wav", "Play Audio")</f>
        <v/>
      </c>
      <c r="C875" t="inlineStr"/>
    </row>
    <row r="876">
      <c r="A876" t="inlineStr">
        <is>
          <t>1739962519_2_SPK_1_20250217_v2.1739806854.2388719.wav</t>
        </is>
      </c>
      <c r="B876">
        <f>HYPERLINK("1739962519_2_SPK_1_20250217_v2.1739806854.2388719.wav", "Play Audio")</f>
        <v/>
      </c>
      <c r="C876" t="inlineStr"/>
    </row>
    <row r="877">
      <c r="A877" t="inlineStr">
        <is>
          <t>1739962566_6_SPK_0_20250217_v2.1739812119.2393847.wav</t>
        </is>
      </c>
      <c r="B877">
        <f>HYPERLINK("1739962566_6_SPK_0_20250217_v2.1739812119.2393847.wav", "Play Audio")</f>
        <v/>
      </c>
      <c r="C877" t="inlineStr"/>
    </row>
    <row r="878">
      <c r="A878" t="inlineStr">
        <is>
          <t>1739962206_14_SPK_0_20250216_v2.1739687635.2298780.wav</t>
        </is>
      </c>
      <c r="B878">
        <f>HYPERLINK("1739962206_14_SPK_0_20250216_v2.1739687635.2298780.wav", "Play Audio")</f>
        <v/>
      </c>
      <c r="C878" t="inlineStr"/>
    </row>
    <row r="879">
      <c r="A879" t="inlineStr">
        <is>
          <t>1739962962_2_SPK_1_20250217_v2.1739800434.2381527.wav</t>
        </is>
      </c>
      <c r="B879">
        <f>HYPERLINK("1739962962_2_SPK_1_20250217_v2.1739800434.2381527.wav", "Play Audio")</f>
        <v/>
      </c>
      <c r="C879" t="inlineStr"/>
    </row>
    <row r="880">
      <c r="A880" t="inlineStr">
        <is>
          <t>1739962216_1_SPK_1_20250215_v2.1739616465.2270610.wav</t>
        </is>
      </c>
      <c r="B880">
        <f>HYPERLINK("1739962216_1_SPK_1_20250215_v2.1739616465.2270610.wav", "Play Audio")</f>
        <v/>
      </c>
      <c r="C880" t="inlineStr"/>
    </row>
    <row r="881">
      <c r="A881" t="inlineStr">
        <is>
          <t>1739962709_5_SPK_0_20250217_v2.1739780534.2356086.wav</t>
        </is>
      </c>
      <c r="B881">
        <f>HYPERLINK("1739962709_5_SPK_0_20250217_v2.1739780534.2356086.wav", "Play Audio")</f>
        <v/>
      </c>
      <c r="C881" t="inlineStr"/>
    </row>
    <row r="882">
      <c r="A882" t="inlineStr">
        <is>
          <t>1739961687_2_SPK_1_20250213_v2.1739437852.2203015.wav</t>
        </is>
      </c>
      <c r="B882">
        <f>HYPERLINK("1739961687_2_SPK_1_20250213_v2.1739437852.2203015.wav", "Play Audio")</f>
        <v/>
      </c>
      <c r="C882" t="inlineStr"/>
    </row>
    <row r="883">
      <c r="A883" t="inlineStr">
        <is>
          <t>1739962376_7_SPK_1_20250215_v2.1739611648.2264164.wav</t>
        </is>
      </c>
      <c r="B883">
        <f>HYPERLINK("1739962376_7_SPK_1_20250215_v2.1739611648.2264164.wav", "Play Audio")</f>
        <v/>
      </c>
      <c r="C883" t="inlineStr"/>
    </row>
    <row r="884">
      <c r="A884" t="inlineStr">
        <is>
          <t>1739962974_13_SPK_1_20250215_v2.1739611272.2263888.wav</t>
        </is>
      </c>
      <c r="B884">
        <f>HYPERLINK("1739962974_13_SPK_1_20250215_v2.1739611272.2263888.wav", "Play Audio")</f>
        <v/>
      </c>
      <c r="C884" t="inlineStr"/>
    </row>
    <row r="885">
      <c r="A885" t="inlineStr">
        <is>
          <t>1739962739_0_SPK_1_20250217_v2.1739793056.2372970.wav</t>
        </is>
      </c>
      <c r="B885">
        <f>HYPERLINK("1739962739_0_SPK_1_20250217_v2.1739793056.2372970.wav", "Play Audio")</f>
        <v/>
      </c>
      <c r="C885" t="inlineStr"/>
    </row>
    <row r="886">
      <c r="A886" t="inlineStr">
        <is>
          <t>1739962770_6_SPK_0_20250215_v2.1739629140.2282219.wav</t>
        </is>
      </c>
      <c r="B886">
        <f>HYPERLINK("1739962770_6_SPK_0_20250215_v2.1739629140.2282219.wav", "Play Audio")</f>
        <v/>
      </c>
      <c r="C886" t="inlineStr"/>
    </row>
    <row r="887">
      <c r="A887" t="inlineStr">
        <is>
          <t>1739962376_23_SPK_1_20250215_v2.1739611648.2264164.wav</t>
        </is>
      </c>
      <c r="B887">
        <f>HYPERLINK("1739962376_23_SPK_1_20250215_v2.1739611648.2264164.wav", "Play Audio")</f>
        <v/>
      </c>
      <c r="C887" t="inlineStr"/>
    </row>
    <row r="888">
      <c r="A888" t="inlineStr">
        <is>
          <t>1739962326_1_SPK_1_20250215_v2.1739632205.2283760.wav</t>
        </is>
      </c>
      <c r="B888">
        <f>HYPERLINK("1739962326_1_SPK_1_20250215_v2.1739632205.2283760.wav", "Play Audio")</f>
        <v/>
      </c>
      <c r="C888" t="inlineStr"/>
    </row>
    <row r="889">
      <c r="A889" t="inlineStr">
        <is>
          <t>1739962416_8_SPK_1_20250216_v2.1739698726.2310851.wav</t>
        </is>
      </c>
      <c r="B889">
        <f>HYPERLINK("1739962416_8_SPK_1_20250216_v2.1739698726.2310851.wav", "Play Audio")</f>
        <v/>
      </c>
      <c r="C889" t="inlineStr"/>
    </row>
    <row r="890">
      <c r="A890" t="inlineStr">
        <is>
          <t>1739962617_5_SPK_0_20250213_v2.1739461712.2231657.wav</t>
        </is>
      </c>
      <c r="B890">
        <f>HYPERLINK("1739962617_5_SPK_0_20250213_v2.1739461712.2231657.wav", "Play Audio")</f>
        <v/>
      </c>
      <c r="C890" t="inlineStr"/>
    </row>
    <row r="891">
      <c r="A891" t="inlineStr">
        <is>
          <t>1739962382_3_SPK_0_20250216_v2.1739717892.2338455.wav</t>
        </is>
      </c>
      <c r="B891">
        <f>HYPERLINK("1739962382_3_SPK_0_20250216_v2.1739717892.2338455.wav", "Play Audio")</f>
        <v/>
      </c>
      <c r="C891" t="inlineStr"/>
    </row>
    <row r="892">
      <c r="A892" t="inlineStr">
        <is>
          <t>1739962770_2_SPK_1_20250215_v2.1739629140.2282219.wav</t>
        </is>
      </c>
      <c r="B892">
        <f>HYPERLINK("1739962770_2_SPK_1_20250215_v2.1739629140.2282219.wav", "Play Audio")</f>
        <v/>
      </c>
      <c r="C892" t="inlineStr"/>
    </row>
    <row r="893">
      <c r="A893" t="inlineStr">
        <is>
          <t>1739962266_2_SPK_0_20250215_v2.1739600840.2256930.wav</t>
        </is>
      </c>
      <c r="B893">
        <f>HYPERLINK("1739962266_2_SPK_0_20250215_v2.1739600840.2256930.wav", "Play Audio")</f>
        <v/>
      </c>
      <c r="C893" t="inlineStr"/>
    </row>
    <row r="894">
      <c r="A894" t="inlineStr">
        <is>
          <t>1739962826_4_SPK_0_20250215_v2.1739596848.2256007.wav</t>
        </is>
      </c>
      <c r="B894">
        <f>HYPERLINK("1739962826_4_SPK_0_20250215_v2.1739596848.2256007.wav", "Play Audio")</f>
        <v/>
      </c>
      <c r="C894" t="inlineStr"/>
    </row>
    <row r="895">
      <c r="A895" t="inlineStr">
        <is>
          <t>1739962948_4_SPK_1_20250217_v2.1739802175.2383421.wav</t>
        </is>
      </c>
      <c r="B895">
        <f>HYPERLINK("1739962948_4_SPK_1_20250217_v2.1739802175.2383421.wav", "Play Audio")</f>
        <v/>
      </c>
      <c r="C895" t="inlineStr"/>
    </row>
    <row r="896">
      <c r="A896" t="inlineStr">
        <is>
          <t>1739962419_4_SPK_1_20250215_v2.1739617417.2275380.wav</t>
        </is>
      </c>
      <c r="B896">
        <f>HYPERLINK("1739962419_4_SPK_1_20250215_v2.1739617417.2275380.wav", "Play Audio")</f>
        <v/>
      </c>
      <c r="C896" t="inlineStr"/>
    </row>
    <row r="897">
      <c r="A897" t="inlineStr">
        <is>
          <t>1739961698_3_SPK_0_20250213_v2.1739437852.2203015.wav</t>
        </is>
      </c>
      <c r="B897">
        <f>HYPERLINK("1739961698_3_SPK_0_20250213_v2.1739437852.2203015.wav", "Play Audio")</f>
        <v/>
      </c>
      <c r="C897" t="inlineStr"/>
    </row>
    <row r="898">
      <c r="A898" t="inlineStr">
        <is>
          <t>1739962436_7_SPK_1_20250213_v2.1739461909.2231873.wav</t>
        </is>
      </c>
      <c r="B898">
        <f>HYPERLINK("1739962436_7_SPK_1_20250213_v2.1739461909.2231873.wav", "Play Audio")</f>
        <v/>
      </c>
      <c r="C898" t="inlineStr"/>
    </row>
    <row r="899">
      <c r="A899" t="inlineStr">
        <is>
          <t>1739962672_6_SPK_0_20250215_v2.1739604670.2259483.wav</t>
        </is>
      </c>
      <c r="B899">
        <f>HYPERLINK("1739962672_6_SPK_0_20250215_v2.1739604670.2259483.wav", "Play Audio")</f>
        <v/>
      </c>
      <c r="C899" t="inlineStr"/>
    </row>
    <row r="900">
      <c r="A900" t="inlineStr">
        <is>
          <t>1739962376_22_SPK_1_20250215_v2.1739611648.2264164.wav</t>
        </is>
      </c>
      <c r="B900">
        <f>HYPERLINK("1739962376_22_SPK_1_20250215_v2.1739611648.2264164.wav", "Play Audio")</f>
        <v/>
      </c>
      <c r="C900" t="inlineStr"/>
    </row>
    <row r="901">
      <c r="A901" t="inlineStr">
        <is>
          <t>1739962228_2_SPK_0_20250213_v2.1739444223.2211831.wav</t>
        </is>
      </c>
      <c r="B901">
        <f>HYPERLINK("1739962228_2_SPK_0_20250213_v2.1739444223.2211831.wav", "Play Audio")</f>
        <v/>
      </c>
      <c r="C901" t="inlineStr"/>
    </row>
    <row r="902">
      <c r="A902" t="inlineStr">
        <is>
          <t>1739962828_2_SPK_0_20250217_v2.1739772608.2344886.wav</t>
        </is>
      </c>
      <c r="B902">
        <f>HYPERLINK("1739962828_2_SPK_0_20250217_v2.1739772608.2344886.wav", "Play Audio")</f>
        <v/>
      </c>
      <c r="C902" t="inlineStr"/>
    </row>
    <row r="903">
      <c r="A903" t="inlineStr">
        <is>
          <t>1739962682_3_SPK_0_20250216_v2.1739692655.2304622.wav</t>
        </is>
      </c>
      <c r="B903">
        <f>HYPERLINK("1739962682_3_SPK_0_20250216_v2.1739692655.2304622.wav", "Play Audio")</f>
        <v/>
      </c>
      <c r="C903" t="inlineStr"/>
    </row>
    <row r="904">
      <c r="A904" t="inlineStr">
        <is>
          <t>1739962549_0_SPK_0_20250213_v2.1739451059.2219119.wav</t>
        </is>
      </c>
      <c r="B904">
        <f>HYPERLINK("1739962549_0_SPK_0_20250213_v2.1739451059.2219119.wav", "Play Audio")</f>
        <v/>
      </c>
      <c r="C904" t="inlineStr"/>
    </row>
    <row r="905">
      <c r="A905" t="inlineStr">
        <is>
          <t>1739962566_11_SPK_1_20250217_v2.1739812119.2393847.wav</t>
        </is>
      </c>
      <c r="B905">
        <f>HYPERLINK("1739962566_11_SPK_1_20250217_v2.1739812119.2393847.wav", "Play Audio")</f>
        <v/>
      </c>
      <c r="C905" t="inlineStr"/>
    </row>
    <row r="906">
      <c r="A906" t="inlineStr">
        <is>
          <t>1739962506_2_SPK_0_20250217_v2.1739783593.2360418.wav</t>
        </is>
      </c>
      <c r="B906">
        <f>HYPERLINK("1739962506_2_SPK_0_20250217_v2.1739783593.2360418.wav", "Play Audio")</f>
        <v/>
      </c>
      <c r="C906" t="inlineStr"/>
    </row>
    <row r="907">
      <c r="A907" t="inlineStr">
        <is>
          <t>1739962248_3_SPK_1_20250217_v2.1739780879.2356520.wav</t>
        </is>
      </c>
      <c r="B907">
        <f>HYPERLINK("1739962248_3_SPK_1_20250217_v2.1739780879.2356520.wav", "Play Audio")</f>
        <v/>
      </c>
      <c r="C907" t="inlineStr"/>
    </row>
    <row r="908">
      <c r="A908" t="inlineStr">
        <is>
          <t>1739962948_5_SPK_1_20250217_v2.1739802175.2383421.wav</t>
        </is>
      </c>
      <c r="B908">
        <f>HYPERLINK("1739962948_5_SPK_1_20250217_v2.1739802175.2383421.wav", "Play Audio")</f>
        <v/>
      </c>
      <c r="C908" t="inlineStr"/>
    </row>
    <row r="909">
      <c r="A909" t="inlineStr">
        <is>
          <t>1739962376_10_SPK_1_20250215_v2.1739611648.2264164.wav</t>
        </is>
      </c>
      <c r="B909">
        <f>HYPERLINK("1739962376_10_SPK_1_20250215_v2.1739611648.2264164.wav", "Play Audio")</f>
        <v/>
      </c>
      <c r="C909" t="inlineStr"/>
    </row>
    <row r="910">
      <c r="A910" t="inlineStr">
        <is>
          <t>1739962432_10_SPK_0_20250215_v2.1739642412.2288835.wav</t>
        </is>
      </c>
      <c r="B910">
        <f>HYPERLINK("1739962432_10_SPK_0_20250215_v2.1739642412.2288835.wav", "Play Audio")</f>
        <v/>
      </c>
      <c r="C910" t="inlineStr"/>
    </row>
    <row r="911">
      <c r="A911" t="inlineStr">
        <is>
          <t>1739962462_4_SPK_0_20250216_v2.1739696326.2308617.wav</t>
        </is>
      </c>
      <c r="B911">
        <f>HYPERLINK("1739962462_4_SPK_0_20250216_v2.1739696326.2308617.wav", "Play Audio")</f>
        <v/>
      </c>
      <c r="C911" t="inlineStr"/>
    </row>
    <row r="912">
      <c r="A912" t="inlineStr">
        <is>
          <t>1739962998_26_SPK_0_20250216_v2.1739697766.2309766.wav</t>
        </is>
      </c>
      <c r="B912">
        <f>HYPERLINK("1739962998_26_SPK_0_20250216_v2.1739697766.2309766.wav", "Play Audio")</f>
        <v/>
      </c>
      <c r="C912" t="inlineStr"/>
    </row>
    <row r="913">
      <c r="A913" t="inlineStr">
        <is>
          <t>1739962922_0_SPK_0_20250215_v2.1739604783.2259527.wav</t>
        </is>
      </c>
      <c r="B913">
        <f>HYPERLINK("1739962922_0_SPK_0_20250215_v2.1739604783.2259527.wav", "Play Audio")</f>
        <v/>
      </c>
      <c r="C913" t="inlineStr"/>
    </row>
    <row r="914">
      <c r="A914" t="inlineStr">
        <is>
          <t>1739962475_0_SPK_1_20250213_v2.1739457460.2227454.wav</t>
        </is>
      </c>
      <c r="B914">
        <f>HYPERLINK("1739962475_0_SPK_1_20250213_v2.1739457460.2227454.wav", "Play Audio")</f>
        <v/>
      </c>
      <c r="C914" t="inlineStr"/>
    </row>
    <row r="915">
      <c r="A915" t="inlineStr">
        <is>
          <t>1739961641_6_SPK_1_20250213_v2.1739437852.2203015.wav</t>
        </is>
      </c>
      <c r="B915">
        <f>HYPERLINK("1739961641_6_SPK_1_20250213_v2.1739437852.2203015.wav", "Play Audio")</f>
        <v/>
      </c>
      <c r="C915" t="inlineStr"/>
    </row>
    <row r="916">
      <c r="A916" t="inlineStr">
        <is>
          <t>1739962165_8_SPK_1_20250216_v2.1739692142.2303842.wav</t>
        </is>
      </c>
      <c r="B916">
        <f>HYPERLINK("1739962165_8_SPK_1_20250216_v2.1739692142.2303842.wav", "Play Audio")</f>
        <v/>
      </c>
      <c r="C916" t="inlineStr"/>
    </row>
    <row r="917">
      <c r="A917" t="inlineStr">
        <is>
          <t>1739961687_9_SPK_0_20250213_v2.1739437852.2203015.wav</t>
        </is>
      </c>
      <c r="B917">
        <f>HYPERLINK("1739961687_9_SPK_0_20250213_v2.1739437852.2203015.wav", "Play Audio")</f>
        <v/>
      </c>
      <c r="C917" t="inlineStr"/>
    </row>
    <row r="918">
      <c r="A918" t="inlineStr">
        <is>
          <t>1739962841_0_SPK_1_20250213_v2.1739462017.2231984.wav</t>
        </is>
      </c>
      <c r="B918">
        <f>HYPERLINK("1739962841_0_SPK_1_20250213_v2.1739462017.2231984.wav", "Play Audio")</f>
        <v/>
      </c>
      <c r="C918" t="inlineStr"/>
    </row>
    <row r="919">
      <c r="A919" t="inlineStr">
        <is>
          <t>1739962486_4_SPK_1_20250215_v2.1739627574.2281608.wav</t>
        </is>
      </c>
      <c r="B919">
        <f>HYPERLINK("1739962486_4_SPK_1_20250215_v2.1739627574.2281608.wav", "Play Audio")</f>
        <v/>
      </c>
      <c r="C919" t="inlineStr"/>
    </row>
    <row r="920">
      <c r="A920" t="inlineStr">
        <is>
          <t>1739962626_0_SPK_1_20250216_v2.1739691867.2303441.wav</t>
        </is>
      </c>
      <c r="B920">
        <f>HYPERLINK("1739962626_0_SPK_1_20250216_v2.1739691867.2303441.wav", "Play Audio")</f>
        <v/>
      </c>
      <c r="C920" t="inlineStr"/>
    </row>
    <row r="921">
      <c r="A921" t="inlineStr">
        <is>
          <t>1739962997_9_SPK_0_20250216_v2.1739697766.2309766.wav</t>
        </is>
      </c>
      <c r="B921">
        <f>HYPERLINK("1739962997_9_SPK_0_20250216_v2.1739697766.2309766.wav", "Play Audio")</f>
        <v/>
      </c>
      <c r="C921" t="inlineStr"/>
    </row>
    <row r="922">
      <c r="A922" t="inlineStr">
        <is>
          <t>1739962997_0_SPK_0_20250216_v2.1739697766.2309766.wav</t>
        </is>
      </c>
      <c r="B922">
        <f>HYPERLINK("1739962997_0_SPK_0_20250216_v2.1739697766.2309766.wav", "Play Audio")</f>
        <v/>
      </c>
      <c r="C922" t="inlineStr"/>
    </row>
    <row r="923">
      <c r="A923" t="inlineStr">
        <is>
          <t>1739962524_4_SPK_0_20250216_v2.1739692453.2304390.wav</t>
        </is>
      </c>
      <c r="B923">
        <f>HYPERLINK("1739962524_4_SPK_0_20250216_v2.1739692453.2304390.wav", "Play Audio")</f>
        <v/>
      </c>
      <c r="C923" t="inlineStr"/>
    </row>
    <row r="924">
      <c r="A924" t="inlineStr">
        <is>
          <t>1739962933_3_SPK_0_20250215_v2.1739604548.2259402.wav</t>
        </is>
      </c>
      <c r="B924">
        <f>HYPERLINK("1739962933_3_SPK_0_20250215_v2.1739604548.2259402.wav", "Play Audio")</f>
        <v/>
      </c>
      <c r="C924" t="inlineStr"/>
    </row>
    <row r="925">
      <c r="A925" t="inlineStr">
        <is>
          <t>1739962675_4_SPK_0_20250218_v2.1739864093.2431257.wav</t>
        </is>
      </c>
      <c r="B925">
        <f>HYPERLINK("1739962675_4_SPK_0_20250218_v2.1739864093.2431257.wav", "Play Audio")</f>
        <v/>
      </c>
      <c r="C925" t="inlineStr"/>
    </row>
    <row r="926">
      <c r="A926" t="inlineStr">
        <is>
          <t>1739962148_7_SPK_1_20250215_v2.1739601562.2257186.wav</t>
        </is>
      </c>
      <c r="B926">
        <f>HYPERLINK("1739962148_7_SPK_1_20250215_v2.1739601562.2257186.wav", "Play Audio")</f>
        <v/>
      </c>
      <c r="C926" t="inlineStr"/>
    </row>
    <row r="927">
      <c r="A927" t="inlineStr">
        <is>
          <t>1739962426_5_SPK_1_20250213_v2.1739453516.2221986.wav</t>
        </is>
      </c>
      <c r="B927">
        <f>HYPERLINK("1739962426_5_SPK_1_20250213_v2.1739453516.2221986.wav", "Play Audio")</f>
        <v/>
      </c>
      <c r="C927" t="inlineStr"/>
    </row>
    <row r="928">
      <c r="A928" t="inlineStr">
        <is>
          <t>1739962935_3_SPK_0_20250216_v2.1739717484.2338251.wav</t>
        </is>
      </c>
      <c r="B928">
        <f>HYPERLINK("1739962935_3_SPK_0_20250216_v2.1739717484.2338251.wav", "Play Audio")</f>
        <v/>
      </c>
      <c r="C928" t="inlineStr"/>
    </row>
    <row r="929">
      <c r="A929" t="inlineStr">
        <is>
          <t>1739962257_1_SPK_1_20250215_v2.1739613678.2265554.wav</t>
        </is>
      </c>
      <c r="B929">
        <f>HYPERLINK("1739962257_1_SPK_1_20250215_v2.1739613678.2265554.wav", "Play Audio")</f>
        <v/>
      </c>
      <c r="C929" t="inlineStr"/>
    </row>
    <row r="930">
      <c r="A930" t="inlineStr">
        <is>
          <t>1739962576_4_SPK_0_20250216_v2.1739695278.2307344.wav</t>
        </is>
      </c>
      <c r="B930">
        <f>HYPERLINK("1739962576_4_SPK_0_20250216_v2.1739695278.2307344.wav", "Play Audio")</f>
        <v/>
      </c>
      <c r="C930" t="inlineStr"/>
    </row>
    <row r="931">
      <c r="A931" t="inlineStr">
        <is>
          <t>1739961687_1_SPK_1_20250213_v2.1739437852.2203015.wav</t>
        </is>
      </c>
      <c r="B931">
        <f>HYPERLINK("1739961687_1_SPK_1_20250213_v2.1739437852.2203015.wav", "Play Audio")</f>
        <v/>
      </c>
      <c r="C931" t="inlineStr"/>
    </row>
    <row r="932">
      <c r="A932" t="inlineStr">
        <is>
          <t>1739962471_0_SPK_0_20250215_v2.1739606877.2260698.wav</t>
        </is>
      </c>
      <c r="B932">
        <f>HYPERLINK("1739962471_0_SPK_0_20250215_v2.1739606877.2260698.wav", "Play Audio")</f>
        <v/>
      </c>
      <c r="C932" t="inlineStr"/>
    </row>
    <row r="933">
      <c r="A933" t="inlineStr">
        <is>
          <t>1739962967_1_SPK_0_20250215_v2.1739605658.2260022.wav</t>
        </is>
      </c>
      <c r="B933">
        <f>HYPERLINK("1739962967_1_SPK_0_20250215_v2.1739605658.2260022.wav", "Play Audio")</f>
        <v/>
      </c>
      <c r="C933" t="inlineStr"/>
    </row>
    <row r="934">
      <c r="A934" t="inlineStr">
        <is>
          <t>1739962868_0_SPK_1_20250215_v2.1739614231.2265805.wav</t>
        </is>
      </c>
      <c r="B934">
        <f>HYPERLINK("1739962868_0_SPK_1_20250215_v2.1739614231.2265805.wav", "Play Audio")</f>
        <v/>
      </c>
      <c r="C934" t="inlineStr"/>
    </row>
    <row r="935">
      <c r="A935" t="inlineStr">
        <is>
          <t>1739962197_3_SPK_0_20250215_v2.1739615161.2265876.wav</t>
        </is>
      </c>
      <c r="B935">
        <f>HYPERLINK("1739962197_3_SPK_0_20250215_v2.1739615161.2265876.wav", "Play Audio")</f>
        <v/>
      </c>
      <c r="C935" t="inlineStr"/>
    </row>
    <row r="936">
      <c r="A936" t="inlineStr">
        <is>
          <t>1739962305_3_SPK_1_20250216_v2.1739695176.2307286.wav</t>
        </is>
      </c>
      <c r="B936">
        <f>HYPERLINK("1739962305_3_SPK_1_20250216_v2.1739695176.2307286.wav", "Play Audio")</f>
        <v/>
      </c>
      <c r="C936" t="inlineStr"/>
    </row>
    <row r="937">
      <c r="A937" t="inlineStr">
        <is>
          <t>1739962432_5_SPK_1_20250215_v2.1739642412.2288835.wav</t>
        </is>
      </c>
      <c r="B937">
        <f>HYPERLINK("1739962432_5_SPK_1_20250215_v2.1739642412.2288835.wav", "Play Audio")</f>
        <v/>
      </c>
      <c r="C937" t="inlineStr"/>
    </row>
    <row r="938">
      <c r="A938" t="inlineStr">
        <is>
          <t>1739961678_13_SPK_0_20250213_v2.1739437852.2203015.wav</t>
        </is>
      </c>
      <c r="B938">
        <f>HYPERLINK("1739961678_13_SPK_0_20250213_v2.1739437852.2203015.wav", "Play Audio")</f>
        <v/>
      </c>
      <c r="C938" t="inlineStr"/>
    </row>
    <row r="939">
      <c r="A939" t="inlineStr">
        <is>
          <t>1739962955_16_SPK_1_20250213_v2.1739439090.2205291.wav</t>
        </is>
      </c>
      <c r="B939">
        <f>HYPERLINK("1739962955_16_SPK_1_20250213_v2.1739439090.2205291.wav", "Play Audio")</f>
        <v/>
      </c>
      <c r="C939" t="inlineStr"/>
    </row>
    <row r="940">
      <c r="A940" t="inlineStr">
        <is>
          <t>1739962216_2_SPK_0_20250215_v2.1739616465.2270610.wav</t>
        </is>
      </c>
      <c r="B940">
        <f>HYPERLINK("1739962216_2_SPK_0_20250215_v2.1739616465.2270610.wav", "Play Audio")</f>
        <v/>
      </c>
      <c r="C940" t="inlineStr"/>
    </row>
    <row r="941">
      <c r="A941" t="inlineStr">
        <is>
          <t>1739962672_8_SPK_0_20250215_v2.1739604670.2259483.wav</t>
        </is>
      </c>
      <c r="B941">
        <f>HYPERLINK("1739962672_8_SPK_0_20250215_v2.1739604670.2259483.wav", "Play Audio")</f>
        <v/>
      </c>
      <c r="C941" t="inlineStr"/>
    </row>
    <row r="942">
      <c r="A942" t="inlineStr">
        <is>
          <t>1739962955_12_SPK_1_20250213_v2.1739439090.2205291.wav</t>
        </is>
      </c>
      <c r="B942">
        <f>HYPERLINK("1739962955_12_SPK_1_20250213_v2.1739439090.2205291.wav", "Play Audio")</f>
        <v/>
      </c>
      <c r="C942" t="inlineStr"/>
    </row>
    <row r="943">
      <c r="A943" t="inlineStr">
        <is>
          <t>1739962969_0_SPK_0_20250216_v2.1739696317.2308594.wav</t>
        </is>
      </c>
      <c r="B943">
        <f>HYPERLINK("1739962969_0_SPK_0_20250216_v2.1739696317.2308594.wav", "Play Audio")</f>
        <v/>
      </c>
      <c r="C943" t="inlineStr"/>
    </row>
    <row r="944">
      <c r="A944" t="inlineStr">
        <is>
          <t>1739962984_2_SPK_0_20250215_v2.1739599085.2256435.wav</t>
        </is>
      </c>
      <c r="B944">
        <f>HYPERLINK("1739962984_2_SPK_0_20250215_v2.1739599085.2256435.wav", "Play Audio")</f>
        <v/>
      </c>
      <c r="C944" t="inlineStr"/>
    </row>
    <row r="945">
      <c r="A945" t="inlineStr">
        <is>
          <t>1739962524_8_SPK_1_20250216_v2.1739692453.2304390.wav</t>
        </is>
      </c>
      <c r="B945">
        <f>HYPERLINK("1739962524_8_SPK_1_20250216_v2.1739692453.2304390.wav", "Play Audio")</f>
        <v/>
      </c>
      <c r="C945" t="inlineStr"/>
    </row>
    <row r="946">
      <c r="A946" t="inlineStr">
        <is>
          <t>1739962835_3_SPK_1_20250215_v2.1739625525.2280442.wav</t>
        </is>
      </c>
      <c r="B946">
        <f>HYPERLINK("1739962835_3_SPK_1_20250215_v2.1739625525.2280442.wav", "Play Audio")</f>
        <v/>
      </c>
      <c r="C946" t="inlineStr"/>
    </row>
    <row r="947">
      <c r="A947" t="inlineStr">
        <is>
          <t>1739961687_7_SPK_1_20250213_v2.1739437852.2203015.wav</t>
        </is>
      </c>
      <c r="B947">
        <f>HYPERLINK("1739961687_7_SPK_1_20250213_v2.1739437852.2203015.wav", "Play Audio")</f>
        <v/>
      </c>
      <c r="C947" t="inlineStr"/>
    </row>
    <row r="948">
      <c r="A948" t="inlineStr">
        <is>
          <t>1739962161_21_SPK_1_20250215_v2.1739603840.2258967.wav</t>
        </is>
      </c>
      <c r="B948">
        <f>HYPERLINK("1739962161_21_SPK_1_20250215_v2.1739603840.2258967.wav", "Play Audio")</f>
        <v/>
      </c>
      <c r="C948" t="inlineStr"/>
    </row>
    <row r="949">
      <c r="A949" t="inlineStr">
        <is>
          <t>1739962861_24_SPK_0_20250216_v2.1739695895.2308017.wav</t>
        </is>
      </c>
      <c r="B949">
        <f>HYPERLINK("1739962861_24_SPK_0_20250216_v2.1739695895.2308017.wav", "Play Audio")</f>
        <v/>
      </c>
      <c r="C949" t="inlineStr"/>
    </row>
    <row r="950">
      <c r="A950" t="inlineStr">
        <is>
          <t>1739961624_0_SPK_0_20250213_v2.1739437852.2203015.wav</t>
        </is>
      </c>
      <c r="B950">
        <f>HYPERLINK("1739961624_0_SPK_0_20250213_v2.1739437852.2203015.wav", "Play Audio")</f>
        <v/>
      </c>
      <c r="C950" t="inlineStr"/>
    </row>
    <row r="951">
      <c r="A951" t="inlineStr">
        <is>
          <t>1739962182_1_SPK_1_20250213_v2.1739446835.2214706.wav</t>
        </is>
      </c>
      <c r="B951">
        <f>HYPERLINK("1739962182_1_SPK_1_20250213_v2.1739446835.2214706.wav", "Play Audio")</f>
        <v/>
      </c>
      <c r="C951" t="inlineStr"/>
    </row>
    <row r="952">
      <c r="A952" t="inlineStr">
        <is>
          <t>1739962709_3_SPK_0_20250217_v2.1739780534.2356086.wav</t>
        </is>
      </c>
      <c r="B952">
        <f>HYPERLINK("1739962709_3_SPK_0_20250217_v2.1739780534.2356086.wav", "Play Audio")</f>
        <v/>
      </c>
      <c r="C952" t="inlineStr"/>
    </row>
    <row r="953">
      <c r="A953" t="inlineStr">
        <is>
          <t>1739962552_6_SPK_0_20250217_v2.1739773513.2345599.wav</t>
        </is>
      </c>
      <c r="B953">
        <f>HYPERLINK("1739962552_6_SPK_0_20250217_v2.1739773513.2345599.wav", "Play Audio")</f>
        <v/>
      </c>
      <c r="C953" t="inlineStr"/>
    </row>
    <row r="954">
      <c r="A954" t="inlineStr">
        <is>
          <t>1739962546_5_SPK_0_20250216_v2.1739704801.2329840.wav</t>
        </is>
      </c>
      <c r="B954">
        <f>HYPERLINK("1739962546_5_SPK_0_20250216_v2.1739704801.2329840.wav", "Play Audio")</f>
        <v/>
      </c>
      <c r="C954" t="inlineStr"/>
    </row>
    <row r="955">
      <c r="A955" t="inlineStr">
        <is>
          <t>1739962568_5_SPK_0_20250213_v2.1739442454.2209886.wav</t>
        </is>
      </c>
      <c r="B955">
        <f>HYPERLINK("1739962568_5_SPK_0_20250213_v2.1739442454.2209886.wav", "Play Audio")</f>
        <v/>
      </c>
      <c r="C955" t="inlineStr"/>
    </row>
    <row r="956">
      <c r="A956" t="inlineStr">
        <is>
          <t>1739962175_1_SPK_0_20250215_v2.1739614093.2265728.wav</t>
        </is>
      </c>
      <c r="B956">
        <f>HYPERLINK("1739962175_1_SPK_0_20250215_v2.1739614093.2265728.wav", "Play Audio")</f>
        <v/>
      </c>
      <c r="C956" t="inlineStr"/>
    </row>
    <row r="957">
      <c r="A957" t="inlineStr">
        <is>
          <t>1739962804_4_SPK_1_20250217_v2.1739807816.2389655.wav</t>
        </is>
      </c>
      <c r="B957">
        <f>HYPERLINK("1739962804_4_SPK_1_20250217_v2.1739807816.2389655.wav", "Play Audio")</f>
        <v/>
      </c>
      <c r="C957" t="inlineStr"/>
    </row>
    <row r="958">
      <c r="A958" t="inlineStr">
        <is>
          <t>1739962997_13_SPK_0_20250216_v2.1739697766.2309766.wav</t>
        </is>
      </c>
      <c r="B958">
        <f>HYPERLINK("1739962997_13_SPK_0_20250216_v2.1739697766.2309766.wav", "Play Audio")</f>
        <v/>
      </c>
      <c r="C958" t="inlineStr"/>
    </row>
    <row r="959">
      <c r="A959" t="inlineStr">
        <is>
          <t>1739962902_0_SPK_0_20250217_v2.1739805801.2387527.wav</t>
        </is>
      </c>
      <c r="B959">
        <f>HYPERLINK("1739962902_0_SPK_0_20250217_v2.1739805801.2387527.wav", "Play Audio")</f>
        <v/>
      </c>
      <c r="C959" t="inlineStr"/>
    </row>
    <row r="960">
      <c r="A960" t="inlineStr">
        <is>
          <t>1739962940_4_SPK_0_20250213_v2.1739444021.2211593.wav</t>
        </is>
      </c>
      <c r="B960">
        <f>HYPERLINK("1739962940_4_SPK_0_20250213_v2.1739444021.2211593.wav", "Play Audio")</f>
        <v/>
      </c>
      <c r="C960" t="inlineStr"/>
    </row>
    <row r="961">
      <c r="A961" t="inlineStr">
        <is>
          <t>1739962699_0_SPK_0_20250216_v2.1739705425.2330497.wav</t>
        </is>
      </c>
      <c r="B961">
        <f>HYPERLINK("1739962699_0_SPK_0_20250216_v2.1739705425.2330497.wav", "Play Audio")</f>
        <v/>
      </c>
      <c r="C961" t="inlineStr"/>
    </row>
    <row r="962">
      <c r="A962" t="inlineStr">
        <is>
          <t>1739962718_2_SPK_1_20250216_v2.1739695767.2307891.wav</t>
        </is>
      </c>
      <c r="B962">
        <f>HYPERLINK("1739962718_2_SPK_1_20250216_v2.1739695767.2307891.wav", "Play Audio")</f>
        <v/>
      </c>
      <c r="C962" t="inlineStr"/>
    </row>
    <row r="963">
      <c r="A963" t="inlineStr">
        <is>
          <t>1739962409_2_SPK_0_20250218_v2.1739864349.2431631.wav</t>
        </is>
      </c>
      <c r="B963">
        <f>HYPERLINK("1739962409_2_SPK_0_20250218_v2.1739864349.2431631.wav", "Play Audio")</f>
        <v/>
      </c>
      <c r="C963" t="inlineStr"/>
    </row>
    <row r="964">
      <c r="A964" t="inlineStr">
        <is>
          <t>1739962459_5_SPK_1_20250216_v2.1739696150.2308305.wav</t>
        </is>
      </c>
      <c r="B964">
        <f>HYPERLINK("1739962459_5_SPK_1_20250216_v2.1739696150.2308305.wav", "Play Audio")</f>
        <v/>
      </c>
      <c r="C964" t="inlineStr"/>
    </row>
    <row r="965">
      <c r="A965" t="inlineStr">
        <is>
          <t>1739962672_5_SPK_0_20250215_v2.1739604670.2259483.wav</t>
        </is>
      </c>
      <c r="B965">
        <f>HYPERLINK("1739962672_5_SPK_0_20250215_v2.1739604670.2259483.wav", "Play Audio")</f>
        <v/>
      </c>
      <c r="C965" t="inlineStr"/>
    </row>
    <row r="966">
      <c r="A966" t="inlineStr">
        <is>
          <t>1739962376_4_SPK_1_20250215_v2.1739611648.2264164.wav</t>
        </is>
      </c>
      <c r="B966">
        <f>HYPERLINK("1739962376_4_SPK_1_20250215_v2.1739611648.2264164.wav", "Play Audio")</f>
        <v/>
      </c>
      <c r="C966" t="inlineStr"/>
    </row>
    <row r="967">
      <c r="A967" t="inlineStr">
        <is>
          <t>1739962614_4_SPK_1_20250215_v2.1739624456.2279776.wav</t>
        </is>
      </c>
      <c r="B967">
        <f>HYPERLINK("1739962614_4_SPK_1_20250215_v2.1739624456.2279776.wav", "Play Audio")</f>
        <v/>
      </c>
      <c r="C967" t="inlineStr"/>
    </row>
    <row r="968">
      <c r="A968" t="inlineStr">
        <is>
          <t>1739962955_9_SPK_0_20250213_v2.1739439090.2205291.wav</t>
        </is>
      </c>
      <c r="B968">
        <f>HYPERLINK("1739962955_9_SPK_0_20250213_v2.1739439090.2205291.wav", "Play Audio")</f>
        <v/>
      </c>
      <c r="C968" t="inlineStr"/>
    </row>
    <row r="969">
      <c r="A969" t="inlineStr">
        <is>
          <t>1739961624_13_SPK_1_20250213_v2.1739437852.2203015.wav</t>
        </is>
      </c>
      <c r="B969">
        <f>HYPERLINK("1739961624_13_SPK_1_20250213_v2.1739437852.2203015.wav", "Play Audio")</f>
        <v/>
      </c>
      <c r="C969" t="inlineStr"/>
    </row>
    <row r="970">
      <c r="A970" t="inlineStr">
        <is>
          <t>1739962148_4_SPK_0_20250215_v2.1739601562.2257186.wav</t>
        </is>
      </c>
      <c r="B970">
        <f>HYPERLINK("1739962148_4_SPK_0_20250215_v2.1739601562.2257186.wav", "Play Audio")</f>
        <v/>
      </c>
      <c r="C970" t="inlineStr"/>
    </row>
    <row r="971">
      <c r="A971" t="inlineStr">
        <is>
          <t>1739962459_4_SPK_1_20250216_v2.1739696150.2308305.wav</t>
        </is>
      </c>
      <c r="B971">
        <f>HYPERLINK("1739962459_4_SPK_1_20250216_v2.1739696150.2308305.wav", "Play Audio")</f>
        <v/>
      </c>
      <c r="C971" t="inlineStr"/>
    </row>
    <row r="972">
      <c r="A972" t="inlineStr">
        <is>
          <t>1739962471_7_SPK_1_20250215_v2.1739606877.2260698.wav</t>
        </is>
      </c>
      <c r="B972">
        <f>HYPERLINK("1739962471_7_SPK_1_20250215_v2.1739606877.2260698.wav", "Play Audio")</f>
        <v/>
      </c>
      <c r="C972" t="inlineStr"/>
    </row>
    <row r="973">
      <c r="A973" t="inlineStr">
        <is>
          <t>1739962388_4_SPK_1_20250213_v2.1739437852.2203015.wav</t>
        </is>
      </c>
      <c r="B973">
        <f>HYPERLINK("1739962388_4_SPK_1_20250213_v2.1739437852.2203015.wav", "Play Audio")</f>
        <v/>
      </c>
      <c r="C973" t="inlineStr"/>
    </row>
    <row r="974">
      <c r="A974" t="inlineStr">
        <is>
          <t>1739962916_5_SPK_0_20250216_v2.1739691549.2303016.wav</t>
        </is>
      </c>
      <c r="B974">
        <f>HYPERLINK("1739962916_5_SPK_0_20250216_v2.1739691549.2303016.wav", "Play Audio")</f>
        <v/>
      </c>
      <c r="C974" t="inlineStr"/>
    </row>
    <row r="975">
      <c r="A975" t="inlineStr">
        <is>
          <t>1739962353_0_SPK_1_20250216_v2.1739685180.2296507.wav</t>
        </is>
      </c>
      <c r="B975">
        <f>HYPERLINK("1739962353_0_SPK_1_20250216_v2.1739685180.2296507.wav", "Play Audio")</f>
        <v/>
      </c>
      <c r="C975" t="inlineStr"/>
    </row>
    <row r="976">
      <c r="A976" t="inlineStr">
        <is>
          <t>1739962459_24_SPK_1_20250216_v2.1739696150.2308305.wav</t>
        </is>
      </c>
      <c r="B976">
        <f>HYPERLINK("1739962459_24_SPK_1_20250216_v2.1739696150.2308305.wav", "Play Audio")</f>
        <v/>
      </c>
      <c r="C976" t="inlineStr"/>
    </row>
    <row r="977">
      <c r="A977" t="inlineStr">
        <is>
          <t>1739962326_8_SPK_1_20250215_v2.1739632205.2283760.wav</t>
        </is>
      </c>
      <c r="B977">
        <f>HYPERLINK("1739962326_8_SPK_1_20250215_v2.1739632205.2283760.wav", "Play Audio")</f>
        <v/>
      </c>
      <c r="C977" t="inlineStr"/>
    </row>
    <row r="978">
      <c r="A978" t="inlineStr">
        <is>
          <t>1739962390_1_SPK_0_20250213_v2.1739460813.2230789.wav</t>
        </is>
      </c>
      <c r="B978">
        <f>HYPERLINK("1739962390_1_SPK_0_20250213_v2.1739460813.2230789.wav", "Play Audio")</f>
        <v/>
      </c>
      <c r="C978" t="inlineStr"/>
    </row>
    <row r="979">
      <c r="A979" t="inlineStr">
        <is>
          <t>1739961693_0_SPK_1_20250213_v2.1739437852.2203015.wav</t>
        </is>
      </c>
      <c r="B979">
        <f>HYPERLINK("1739961693_0_SPK_1_20250213_v2.1739437852.2203015.wav", "Play Audio")</f>
        <v/>
      </c>
      <c r="C979" t="inlineStr"/>
    </row>
    <row r="980">
      <c r="A980" t="inlineStr">
        <is>
          <t>1739962597_9_SPK_1_20250215_v2.1739624662.2279909.wav</t>
        </is>
      </c>
      <c r="B980">
        <f>HYPERLINK("1739962597_9_SPK_1_20250215_v2.1739624662.2279909.wav", "Play Audio")</f>
        <v/>
      </c>
      <c r="C980" t="inlineStr"/>
    </row>
    <row r="981">
      <c r="A981" t="inlineStr">
        <is>
          <t>1739962165_5_SPK_0_20250216_v2.1739692142.2303842.wav</t>
        </is>
      </c>
      <c r="B981">
        <f>HYPERLINK("1739962165_5_SPK_0_20250216_v2.1739692142.2303842.wav", "Play Audio")</f>
        <v/>
      </c>
      <c r="C981" t="inlineStr"/>
    </row>
    <row r="982">
      <c r="A982" t="inlineStr">
        <is>
          <t>1739962772_1_SPK_1_20250213_v2.1739448160.2216095.wav</t>
        </is>
      </c>
      <c r="B982">
        <f>HYPERLINK("1739962772_1_SPK_1_20250213_v2.1739448160.2216095.wav", "Play Audio")</f>
        <v/>
      </c>
      <c r="C982" t="inlineStr"/>
    </row>
    <row r="983">
      <c r="A983" t="inlineStr">
        <is>
          <t>1739962503_14_SPK_0_20250215_v2.1739623381.2279172.wav</t>
        </is>
      </c>
      <c r="B983">
        <f>HYPERLINK("1739962503_14_SPK_0_20250215_v2.1739623381.2279172.wav", "Play Audio")</f>
        <v/>
      </c>
      <c r="C983" t="inlineStr"/>
    </row>
    <row r="984">
      <c r="A984" t="inlineStr">
        <is>
          <t>1739962763_2_SPK_0_20250215_v2.1739634735.2284891.wav</t>
        </is>
      </c>
      <c r="B984">
        <f>HYPERLINK("1739962763_2_SPK_0_20250215_v2.1739634735.2284891.wav", "Play Audio")</f>
        <v/>
      </c>
      <c r="C984" t="inlineStr"/>
    </row>
    <row r="985">
      <c r="A985" t="inlineStr">
        <is>
          <t>1739962419_5_SPK_0_20250215_v2.1739617417.2275380.wav</t>
        </is>
      </c>
      <c r="B985">
        <f>HYPERLINK("1739962419_5_SPK_0_20250215_v2.1739617417.2275380.wav", "Play Audio")</f>
        <v/>
      </c>
      <c r="C985" t="inlineStr"/>
    </row>
    <row r="986">
      <c r="A986" t="inlineStr">
        <is>
          <t>1739962574_5_SPK_1_20250215_v2.1739635327.2285175.wav</t>
        </is>
      </c>
      <c r="B986">
        <f>HYPERLINK("1739962574_5_SPK_1_20250215_v2.1739635327.2285175.wav", "Play Audio")</f>
        <v/>
      </c>
      <c r="C986" t="inlineStr"/>
    </row>
    <row r="987">
      <c r="A987" t="inlineStr">
        <is>
          <t>1739962753_5_SPK_0_20250217_v2.1739783930.2360950.wav</t>
        </is>
      </c>
      <c r="B987">
        <f>HYPERLINK("1739962753_5_SPK_0_20250217_v2.1739783930.2360950.wav", "Play Audio")</f>
        <v/>
      </c>
      <c r="C987" t="inlineStr"/>
    </row>
    <row r="988">
      <c r="A988" t="inlineStr">
        <is>
          <t>1739962532_2_SPK_1_20250217_v2.1739782872.2359341.wav</t>
        </is>
      </c>
      <c r="B988">
        <f>HYPERLINK("1739962532_2_SPK_1_20250217_v2.1739782872.2359341.wav", "Play Audio")</f>
        <v/>
      </c>
      <c r="C988" t="inlineStr"/>
    </row>
    <row r="989">
      <c r="A989" t="inlineStr">
        <is>
          <t>1739962555_2_SPK_0_20250215_v2.1739634499.2284769.wav</t>
        </is>
      </c>
      <c r="B989">
        <f>HYPERLINK("1739962555_2_SPK_0_20250215_v2.1739634499.2284769.wav", "Play Audio")</f>
        <v/>
      </c>
      <c r="C989" t="inlineStr"/>
    </row>
    <row r="990">
      <c r="A990" t="inlineStr">
        <is>
          <t>1739962724_0_SPK_0_20250213_v2.1739457977.2228001.wav</t>
        </is>
      </c>
      <c r="B990">
        <f>HYPERLINK("1739962724_0_SPK_0_20250213_v2.1739457977.2228001.wav", "Play Audio")</f>
        <v/>
      </c>
      <c r="C990" t="inlineStr"/>
    </row>
    <row r="991">
      <c r="A991" t="inlineStr">
        <is>
          <t>1739962466_0_SPK_0_20250216_v2.1739699641.2311779.wav</t>
        </is>
      </c>
      <c r="B991">
        <f>HYPERLINK("1739962466_0_SPK_0_20250216_v2.1739699641.2311779.wav", "Play Audio")</f>
        <v/>
      </c>
      <c r="C991" t="inlineStr"/>
    </row>
    <row r="992">
      <c r="A992" t="inlineStr">
        <is>
          <t>1739961699_0_SPK_1_20250213_v2.1739437852.2203015.wav</t>
        </is>
      </c>
      <c r="B992">
        <f>HYPERLINK("1739961699_0_SPK_1_20250213_v2.1739437852.2203015.wav", "Play Audio")</f>
        <v/>
      </c>
      <c r="C992" t="inlineStr"/>
    </row>
    <row r="993">
      <c r="A993" t="inlineStr">
        <is>
          <t>1739962432_17_SPK_0_20250215_v2.1739642412.2288835.wav</t>
        </is>
      </c>
      <c r="B993">
        <f>HYPERLINK("1739962432_17_SPK_0_20250215_v2.1739642412.2288835.wav", "Play Audio")</f>
        <v/>
      </c>
      <c r="C993" t="inlineStr"/>
    </row>
    <row r="994">
      <c r="A994" t="inlineStr">
        <is>
          <t>1739962488_2_SPK_1_20250215_v2.1739630112.2282679.wav</t>
        </is>
      </c>
      <c r="B994">
        <f>HYPERLINK("1739962488_2_SPK_1_20250215_v2.1739630112.2282679.wav", "Play Audio")</f>
        <v/>
      </c>
      <c r="C994" t="inlineStr"/>
    </row>
    <row r="995">
      <c r="A995" t="inlineStr">
        <is>
          <t>1739962399_1_SPK_0_20250213_v2.1739454160.2223094.wav</t>
        </is>
      </c>
      <c r="B995">
        <f>HYPERLINK("1739962399_1_SPK_0_20250213_v2.1739454160.2223094.wav", "Play Audio")</f>
        <v/>
      </c>
      <c r="C995" t="inlineStr"/>
    </row>
    <row r="996">
      <c r="A996" t="inlineStr">
        <is>
          <t>1739962360_1_SPK_1_20250216_v2.1739716378.2337553.wav</t>
        </is>
      </c>
      <c r="B996">
        <f>HYPERLINK("1739962360_1_SPK_1_20250216_v2.1739716378.2337553.wav", "Play Audio")</f>
        <v/>
      </c>
      <c r="C996" t="inlineStr"/>
    </row>
    <row r="997">
      <c r="A997" t="inlineStr">
        <is>
          <t>1739963011_6_SPK_0_20250213_v2.1739440064.2207039.wav</t>
        </is>
      </c>
      <c r="B997">
        <f>HYPERLINK("1739963011_6_SPK_0_20250213_v2.1739440064.2207039.wav", "Play Audio")</f>
        <v/>
      </c>
      <c r="C997" t="inlineStr"/>
    </row>
    <row r="998">
      <c r="A998" t="inlineStr">
        <is>
          <t>1739962144_3_SPK_1_20250215_v2.1739639895.2287671.wav</t>
        </is>
      </c>
      <c r="B998">
        <f>HYPERLINK("1739962144_3_SPK_1_20250215_v2.1739639895.2287671.wav", "Play Audio")</f>
        <v/>
      </c>
      <c r="C998" t="inlineStr"/>
    </row>
    <row r="999">
      <c r="A999" t="inlineStr">
        <is>
          <t>1739962916_16_SPK_0_20250216_v2.1739691549.2303016.wav</t>
        </is>
      </c>
      <c r="B999">
        <f>HYPERLINK("1739962916_16_SPK_0_20250216_v2.1739691549.2303016.wav", "Play Audio")</f>
        <v/>
      </c>
      <c r="C999" t="inlineStr"/>
    </row>
    <row r="1000">
      <c r="A1000" t="inlineStr">
        <is>
          <t>1739962399_9_SPK_1_20250213_v2.1739454160.2223094.wav</t>
        </is>
      </c>
      <c r="B1000">
        <f>HYPERLINK("1739962399_9_SPK_1_20250213_v2.1739454160.2223094.wav", "Play Audio")</f>
        <v/>
      </c>
      <c r="C1000" t="inlineStr"/>
    </row>
    <row r="1001">
      <c r="A1001" t="inlineStr">
        <is>
          <t>1739962933_1_SPK_1_20250215_v2.1739604548.2259402.wav</t>
        </is>
      </c>
      <c r="B1001">
        <f>HYPERLINK("1739962933_1_SPK_1_20250215_v2.1739604548.2259402.wav", "Play Audio")</f>
        <v/>
      </c>
      <c r="C1001" t="inlineStr"/>
    </row>
    <row r="1002">
      <c r="A1002" t="inlineStr">
        <is>
          <t>1739962483_7_SPK_1_20250215_v2.1739598239.2256261.wav</t>
        </is>
      </c>
      <c r="B1002">
        <f>HYPERLINK("1739962483_7_SPK_1_20250215_v2.1739598239.2256261.wav", "Play Audio")</f>
        <v/>
      </c>
      <c r="C1002" t="inlineStr"/>
    </row>
    <row r="1003">
      <c r="A1003" t="inlineStr">
        <is>
          <t>1739962826_10_SPK_0_20250215_v2.1739596848.2256007.wav</t>
        </is>
      </c>
      <c r="B1003">
        <f>HYPERLINK("1739962826_10_SPK_0_20250215_v2.1739596848.2256007.wav", "Play Audio")</f>
        <v/>
      </c>
      <c r="C1003" t="inlineStr"/>
    </row>
    <row r="1004">
      <c r="A1004" t="inlineStr">
        <is>
          <t>1739962206_2_SPK_1_20250216_v2.1739687635.2298780.wav</t>
        </is>
      </c>
      <c r="B1004">
        <f>HYPERLINK("1739962206_2_SPK_1_20250216_v2.1739687635.2298780.wav", "Play Audio")</f>
        <v/>
      </c>
      <c r="C1004" t="inlineStr"/>
    </row>
    <row r="1005">
      <c r="A1005" t="inlineStr">
        <is>
          <t>1739962388_0_SPK_1_20250213_v2.1739437852.2203015.wav</t>
        </is>
      </c>
      <c r="B1005">
        <f>HYPERLINK("1739962388_0_SPK_1_20250213_v2.1739437852.2203015.wav", "Play Audio")</f>
        <v/>
      </c>
      <c r="C1005" t="inlineStr"/>
    </row>
    <row r="1006">
      <c r="A1006" t="inlineStr">
        <is>
          <t>1739962916_6_SPK_0_20250216_v2.1739691549.2303016.wav</t>
        </is>
      </c>
      <c r="B1006">
        <f>HYPERLINK("1739962916_6_SPK_0_20250216_v2.1739691549.2303016.wav", "Play Audio")</f>
        <v/>
      </c>
      <c r="C1006" t="inlineStr"/>
    </row>
    <row r="1007">
      <c r="A1007" t="inlineStr">
        <is>
          <t>1739962654_14_SPK_0_20250215_v2.1739599940.2256629.wav</t>
        </is>
      </c>
      <c r="B1007">
        <f>HYPERLINK("1739962654_14_SPK_0_20250215_v2.1739599940.2256629.wav", "Play Audio")</f>
        <v/>
      </c>
      <c r="C1007" t="inlineStr"/>
    </row>
    <row r="1008">
      <c r="A1008" t="inlineStr">
        <is>
          <t>1739962524_2_SPK_1_20250216_v2.1739692453.2304390.wav</t>
        </is>
      </c>
      <c r="B1008">
        <f>HYPERLINK("1739962524_2_SPK_1_20250216_v2.1739692453.2304390.wav", "Play Audio")</f>
        <v/>
      </c>
      <c r="C1008" t="inlineStr"/>
    </row>
    <row r="1009">
      <c r="A1009" t="inlineStr">
        <is>
          <t>1739962416_3_SPK_1_20250216_v2.1739698726.2310851.wav</t>
        </is>
      </c>
      <c r="B1009">
        <f>HYPERLINK("1739962416_3_SPK_1_20250216_v2.1739698726.2310851.wav", "Play Audio")</f>
        <v/>
      </c>
      <c r="C1009" t="inlineStr"/>
    </row>
    <row r="1010">
      <c r="A1010" t="inlineStr">
        <is>
          <t>1739962376_14_SPK_1_20250215_v2.1739611648.2264164.wav</t>
        </is>
      </c>
      <c r="B1010">
        <f>HYPERLINK("1739962376_14_SPK_1_20250215_v2.1739611648.2264164.wav", "Play Audio")</f>
        <v/>
      </c>
      <c r="C1010" t="inlineStr"/>
    </row>
    <row r="1011">
      <c r="A1011" t="inlineStr">
        <is>
          <t>1739962239_5_SPK_0_20250216_v2.1739698265.2310367.wav</t>
        </is>
      </c>
      <c r="B1011">
        <f>HYPERLINK("1739962239_5_SPK_0_20250216_v2.1739698265.2310367.wav", "Play Audio")</f>
        <v/>
      </c>
      <c r="C1011" t="inlineStr"/>
    </row>
    <row r="1012">
      <c r="A1012" t="inlineStr">
        <is>
          <t>1739962986_2_SPK_1_20250217_v2.1739811359.2393115.wav</t>
        </is>
      </c>
      <c r="B1012">
        <f>HYPERLINK("1739962986_2_SPK_1_20250217_v2.1739811359.2393115.wav", "Play Audio")</f>
        <v/>
      </c>
      <c r="C1012" t="inlineStr"/>
    </row>
    <row r="1013">
      <c r="A1013" t="inlineStr">
        <is>
          <t>1739962220_0_SPK_0_20250215_v2.1739616288.2269753.wav</t>
        </is>
      </c>
      <c r="B1013">
        <f>HYPERLINK("1739962220_0_SPK_0_20250215_v2.1739616288.2269753.wav", "Play Audio")</f>
        <v/>
      </c>
      <c r="C1013" t="inlineStr"/>
    </row>
    <row r="1014">
      <c r="A1014" t="inlineStr">
        <is>
          <t>1739962826_11_SPK_1_20250215_v2.1739596848.2256007.wav</t>
        </is>
      </c>
      <c r="B1014">
        <f>HYPERLINK("1739962826_11_SPK_1_20250215_v2.1739596848.2256007.wav", "Play Audio")</f>
        <v/>
      </c>
      <c r="C1014" t="inlineStr"/>
    </row>
    <row r="1015">
      <c r="A1015" t="inlineStr">
        <is>
          <t>1739962376_6_SPK_1_20250215_v2.1739611648.2264164.wav</t>
        </is>
      </c>
      <c r="B1015">
        <f>HYPERLINK("1739962376_6_SPK_1_20250215_v2.1739611648.2264164.wav", "Play Audio")</f>
        <v/>
      </c>
      <c r="C1015" t="inlineStr"/>
    </row>
    <row r="1016">
      <c r="A1016" t="inlineStr">
        <is>
          <t>1739962376_11_SPK_1_20250215_v2.1739611648.2264164.wav</t>
        </is>
      </c>
      <c r="B1016">
        <f>HYPERLINK("1739962376_11_SPK_1_20250215_v2.1739611648.2264164.wav", "Play Audio")</f>
        <v/>
      </c>
      <c r="C1016" t="inlineStr"/>
    </row>
    <row r="1017">
      <c r="A1017" t="inlineStr">
        <is>
          <t>1739962506_0_SPK_1_20250217_v2.1739783593.2360418.wav</t>
        </is>
      </c>
      <c r="B1017">
        <f>HYPERLINK("1739962506_0_SPK_1_20250217_v2.1739783593.2360418.wav", "Play Audio")</f>
        <v/>
      </c>
      <c r="C1017" t="inlineStr"/>
    </row>
    <row r="1018">
      <c r="A1018" t="inlineStr">
        <is>
          <t>1739962868_6_SPK_1_20250215_v2.1739614231.2265805.wav</t>
        </is>
      </c>
      <c r="B1018">
        <f>HYPERLINK("1739962868_6_SPK_1_20250215_v2.1739614231.2265805.wav", "Play Audio")</f>
        <v/>
      </c>
      <c r="C1018" t="inlineStr"/>
    </row>
    <row r="1019">
      <c r="A1019" t="inlineStr">
        <is>
          <t>1739962636_7_SPK_0_20250215_v2.1739620682.2277220.wav</t>
        </is>
      </c>
      <c r="B1019">
        <f>HYPERLINK("1739962636_7_SPK_0_20250215_v2.1739620682.2277220.wav", "Play Audio")</f>
        <v/>
      </c>
      <c r="C1019" t="inlineStr"/>
    </row>
    <row r="1020">
      <c r="A1020" t="inlineStr">
        <is>
          <t>1739961678_7_SPK_0_20250213_v2.1739437852.2203015.wav</t>
        </is>
      </c>
      <c r="B1020">
        <f>HYPERLINK("1739961678_7_SPK_0_20250213_v2.1739437852.2203015.wav", "Play Audio")</f>
        <v/>
      </c>
      <c r="C1020" t="inlineStr"/>
    </row>
    <row r="1021">
      <c r="A1021" t="inlineStr">
        <is>
          <t>1739962724_3_SPK_0_20250213_v2.1739457977.2228001.wav</t>
        </is>
      </c>
      <c r="B1021">
        <f>HYPERLINK("1739962724_3_SPK_0_20250213_v2.1739457977.2228001.wav", "Play Audio")</f>
        <v/>
      </c>
      <c r="C1021" t="inlineStr"/>
    </row>
    <row r="1022">
      <c r="A1022" t="inlineStr">
        <is>
          <t>1739962536_5_SPK_0_20250216_v2.1739710362.2333425.wav</t>
        </is>
      </c>
      <c r="B1022">
        <f>HYPERLINK("1739962536_5_SPK_0_20250216_v2.1739710362.2333425.wav", "Play Audio")</f>
        <v/>
      </c>
      <c r="C1022" t="inlineStr"/>
    </row>
    <row r="1023">
      <c r="A1023" t="inlineStr">
        <is>
          <t>1739962969_2_SPK_0_20250216_v2.1739696317.2308594.wav</t>
        </is>
      </c>
      <c r="B1023">
        <f>HYPERLINK("1739962969_2_SPK_0_20250216_v2.1739696317.2308594.wav", "Play Audio")</f>
        <v/>
      </c>
      <c r="C1023" t="inlineStr"/>
    </row>
    <row r="1024">
      <c r="A1024" t="inlineStr">
        <is>
          <t>1739962542_0_SPK_0_20250216_v2.1739722688.2340387.wav</t>
        </is>
      </c>
      <c r="B1024">
        <f>HYPERLINK("1739962542_0_SPK_0_20250216_v2.1739722688.2340387.wav", "Play Audio")</f>
        <v/>
      </c>
      <c r="C1024" t="inlineStr"/>
    </row>
    <row r="1025">
      <c r="A1025" t="inlineStr">
        <is>
          <t>1739962161_7_SPK_0_20250215_v2.1739603840.2258967.wav</t>
        </is>
      </c>
      <c r="B1025">
        <f>HYPERLINK("1739962161_7_SPK_0_20250215_v2.1739603840.2258967.wav", "Play Audio")</f>
        <v/>
      </c>
      <c r="C1025" t="inlineStr"/>
    </row>
    <row r="1026">
      <c r="A1026" t="inlineStr">
        <is>
          <t>1739962893_3_SPK_0_20250215_v2.1739602413.2257609.wav</t>
        </is>
      </c>
      <c r="B1026">
        <f>HYPERLINK("1739962893_3_SPK_0_20250215_v2.1739602413.2257609.wav", "Play Audio")</f>
        <v/>
      </c>
      <c r="C1026" t="inlineStr"/>
    </row>
    <row r="1027">
      <c r="A1027" t="inlineStr">
        <is>
          <t>1739962574_9_SPK_1_20250215_v2.1739635327.2285175.wav</t>
        </is>
      </c>
      <c r="B1027">
        <f>HYPERLINK("1739962574_9_SPK_1_20250215_v2.1739635327.2285175.wav", "Play Audio")</f>
        <v/>
      </c>
      <c r="C1027" t="inlineStr"/>
    </row>
    <row r="1028">
      <c r="A1028" t="inlineStr">
        <is>
          <t>1739962312_1_SPK_1_20250213_v2.1739441957.2209372.wav</t>
        </is>
      </c>
      <c r="B1028">
        <f>HYPERLINK("1739962312_1_SPK_1_20250213_v2.1739441957.2209372.wav", "Play Audio")</f>
        <v/>
      </c>
      <c r="C1028" t="inlineStr"/>
    </row>
    <row r="1029">
      <c r="A1029" t="inlineStr">
        <is>
          <t>1739962440_7_SPK_0_20250213_v2.1739467465.2237596.wav</t>
        </is>
      </c>
      <c r="B1029">
        <f>HYPERLINK("1739962440_7_SPK_0_20250213_v2.1739467465.2237596.wav", "Play Audio")</f>
        <v/>
      </c>
      <c r="C1029" t="inlineStr"/>
    </row>
    <row r="1030">
      <c r="A1030" t="inlineStr">
        <is>
          <t>1739962494_5_SPK_1_20250217_v2.1739780189.2355491.wav</t>
        </is>
      </c>
      <c r="B1030">
        <f>HYPERLINK("1739962494_5_SPK_1_20250217_v2.1739780189.2355491.wav", "Play Audio")</f>
        <v/>
      </c>
      <c r="C1030" t="inlineStr"/>
    </row>
    <row r="1031">
      <c r="A1031" t="inlineStr">
        <is>
          <t>1739961702_1_SPK_0_20250213_v2.1739437852.2203015.wav</t>
        </is>
      </c>
      <c r="B1031">
        <f>HYPERLINK("1739961702_1_SPK_0_20250213_v2.1739437852.2203015.wav", "Play Audio")</f>
        <v/>
      </c>
      <c r="C1031" t="inlineStr"/>
    </row>
    <row r="1032">
      <c r="A1032" t="inlineStr">
        <is>
          <t>1739962206_6_SPK_1_20250216_v2.1739687635.2298780.wav</t>
        </is>
      </c>
      <c r="B1032">
        <f>HYPERLINK("1739962206_6_SPK_1_20250216_v2.1739687635.2298780.wav", "Play Audio")</f>
        <v/>
      </c>
      <c r="C1032" t="inlineStr"/>
    </row>
    <row r="1033">
      <c r="A1033" t="inlineStr">
        <is>
          <t>1739962197_1_SPK_1_20250215_v2.1739615161.2265876.wav</t>
        </is>
      </c>
      <c r="B1033">
        <f>HYPERLINK("1739962197_1_SPK_1_20250215_v2.1739615161.2265876.wav", "Play Audio")</f>
        <v/>
      </c>
      <c r="C1033" t="inlineStr"/>
    </row>
    <row r="1034">
      <c r="A1034" t="inlineStr">
        <is>
          <t>1739962225_5_SPK_0_20250215_v2.1739605153.2259762.wav</t>
        </is>
      </c>
      <c r="B1034">
        <f>HYPERLINK("1739962225_5_SPK_0_20250215_v2.1739605153.2259762.wav", "Play Audio")</f>
        <v/>
      </c>
      <c r="C1034" t="inlineStr"/>
    </row>
    <row r="1035">
      <c r="A1035" t="inlineStr">
        <is>
          <t>1739962622_4_SPK_0_20250216_v2.1739720481.2339514.wav</t>
        </is>
      </c>
      <c r="B1035">
        <f>HYPERLINK("1739962622_4_SPK_0_20250216_v2.1739720481.2339514.wav", "Play Audio")</f>
        <v/>
      </c>
      <c r="C1035" t="inlineStr"/>
    </row>
    <row r="1036">
      <c r="A1036" t="inlineStr">
        <is>
          <t>1739961659_3_SPK_0_20250213_v2.1739437852.2203015.wav</t>
        </is>
      </c>
      <c r="B1036">
        <f>HYPERLINK("1739961659_3_SPK_0_20250213_v2.1739437852.2203015.wav", "Play Audio")</f>
        <v/>
      </c>
      <c r="C1036" t="inlineStr"/>
    </row>
    <row r="1037">
      <c r="A1037" t="inlineStr">
        <is>
          <t>1739961628_2_SPK_1_20250213_v2.1739437852.2203015.wav</t>
        </is>
      </c>
      <c r="B1037">
        <f>HYPERLINK("1739961628_2_SPK_1_20250213_v2.1739437852.2203015.wav", "Play Audio")</f>
        <v/>
      </c>
      <c r="C1037" t="inlineStr"/>
    </row>
    <row r="1038">
      <c r="A1038" t="inlineStr">
        <is>
          <t>1739961641_14_SPK_1_20250213_v2.1739437852.2203015.wav</t>
        </is>
      </c>
      <c r="B1038">
        <f>HYPERLINK("1739961641_14_SPK_1_20250213_v2.1739437852.2203015.wav", "Play Audio")</f>
        <v/>
      </c>
      <c r="C1038" t="inlineStr"/>
    </row>
    <row r="1039">
      <c r="A1039" t="inlineStr">
        <is>
          <t>1739961708_2_SPK_0_20250213_v2.1739437852.2203015.wav</t>
        </is>
      </c>
      <c r="B1039">
        <f>HYPERLINK("1739961708_2_SPK_0_20250213_v2.1739437852.2203015.wav", "Play Audio")</f>
        <v/>
      </c>
      <c r="C1039" t="inlineStr"/>
    </row>
    <row r="1040">
      <c r="A1040" t="inlineStr">
        <is>
          <t>1739962541_4_SPK_0_20250213_v2.1739448341.2216279.wav</t>
        </is>
      </c>
      <c r="B1040">
        <f>HYPERLINK("1739962541_4_SPK_0_20250213_v2.1739448341.2216279.wav", "Play Audio")</f>
        <v/>
      </c>
      <c r="C1040" t="inlineStr"/>
    </row>
    <row r="1041">
      <c r="A1041" t="inlineStr">
        <is>
          <t>1739962161_9_SPK_0_20250215_v2.1739603840.2258967.wav</t>
        </is>
      </c>
      <c r="B1041">
        <f>HYPERLINK("1739962161_9_SPK_0_20250215_v2.1739603840.2258967.wav", "Play Audio")</f>
        <v/>
      </c>
      <c r="C1041" t="inlineStr"/>
    </row>
    <row r="1042">
      <c r="A1042" t="inlineStr">
        <is>
          <t>1739962574_2_SPK_0_20250215_v2.1739635327.2285175.wav</t>
        </is>
      </c>
      <c r="B1042">
        <f>HYPERLINK("1739962574_2_SPK_0_20250215_v2.1739635327.2285175.wav", "Play Audio")</f>
        <v/>
      </c>
      <c r="C1042" t="inlineStr"/>
    </row>
    <row r="1043">
      <c r="A1043" t="inlineStr">
        <is>
          <t>1739963013_0_SPK_0_20250215_v2.1739628243.2281870.wav</t>
        </is>
      </c>
      <c r="B1043">
        <f>HYPERLINK("1739963013_0_SPK_0_20250215_v2.1739628243.2281870.wav", "Play Audio")</f>
        <v/>
      </c>
      <c r="C1043" t="inlineStr"/>
    </row>
    <row r="1044">
      <c r="A1044" t="inlineStr">
        <is>
          <t>1739962281_4_SPK_0_20250216_v2.1739683975.2295726.wav</t>
        </is>
      </c>
      <c r="B1044">
        <f>HYPERLINK("1739962281_4_SPK_0_20250216_v2.1739683975.2295726.wav", "Play Audio")</f>
        <v/>
      </c>
      <c r="C1044" t="inlineStr"/>
    </row>
    <row r="1045">
      <c r="A1045" t="inlineStr">
        <is>
          <t>1739962382_2_SPK_0_20250216_v2.1739717892.2338455.wav</t>
        </is>
      </c>
      <c r="B1045">
        <f>HYPERLINK("1739962382_2_SPK_0_20250216_v2.1739717892.2338455.wav", "Play Audio")</f>
        <v/>
      </c>
      <c r="C1045" t="inlineStr"/>
    </row>
    <row r="1046">
      <c r="A1046" t="inlineStr">
        <is>
          <t>1739962549_3_SPK_0_20250213_v2.1739451059.2219119.wav</t>
        </is>
      </c>
      <c r="B1046">
        <f>HYPERLINK("1739962549_3_SPK_0_20250213_v2.1739451059.2219119.wav", "Play Audio")</f>
        <v/>
      </c>
      <c r="C1046" t="inlineStr"/>
    </row>
    <row r="1047">
      <c r="A1047" t="inlineStr">
        <is>
          <t>1739962459_11_SPK_1_20250216_v2.1739696150.2308305.wav</t>
        </is>
      </c>
      <c r="B1047">
        <f>HYPERLINK("1739962459_11_SPK_1_20250216_v2.1739696150.2308305.wav", "Play Audio")</f>
        <v/>
      </c>
      <c r="C1047" t="inlineStr"/>
    </row>
    <row r="1048">
      <c r="A1048" t="inlineStr">
        <is>
          <t>1739962301_2_SPK_1_20250216_v2.1739688858.2299924.wav</t>
        </is>
      </c>
      <c r="B1048">
        <f>HYPERLINK("1739962301_2_SPK_1_20250216_v2.1739688858.2299924.wav", "Play Audio")</f>
        <v/>
      </c>
      <c r="C1048" t="inlineStr"/>
    </row>
    <row r="1049">
      <c r="A1049" t="inlineStr">
        <is>
          <t>1739962861_22_SPK_1_20250216_v2.1739695895.2308017.wav</t>
        </is>
      </c>
      <c r="B1049">
        <f>HYPERLINK("1739962861_22_SPK_1_20250216_v2.1739695895.2308017.wav", "Play Audio")</f>
        <v/>
      </c>
      <c r="C1049" t="inlineStr"/>
    </row>
    <row r="1050">
      <c r="A1050" t="inlineStr">
        <is>
          <t>1739962376_9_SPK_1_20250215_v2.1739611648.2264164.wav</t>
        </is>
      </c>
      <c r="B1050">
        <f>HYPERLINK("1739962376_9_SPK_1_20250215_v2.1739611648.2264164.wav", "Play Audio")</f>
        <v/>
      </c>
      <c r="C1050" t="inlineStr"/>
    </row>
    <row r="1051">
      <c r="A1051" t="inlineStr">
        <is>
          <t>1739962225_1_SPK_0_20250215_v2.1739605153.2259762.wav</t>
        </is>
      </c>
      <c r="B1051">
        <f>HYPERLINK("1739962225_1_SPK_0_20250215_v2.1739605153.2259762.wav", "Play Audio")</f>
        <v/>
      </c>
      <c r="C1051" t="inlineStr"/>
    </row>
    <row r="1052">
      <c r="A1052" t="inlineStr">
        <is>
          <t>1739962177_2_SPK_0_20250216_v2.1739714157.2335851.wav</t>
        </is>
      </c>
      <c r="B1052">
        <f>HYPERLINK("1739962177_2_SPK_0_20250216_v2.1739714157.2335851.wav", "Play Audio")</f>
        <v/>
      </c>
      <c r="C1052" t="inlineStr"/>
    </row>
    <row r="1053">
      <c r="A1053" t="inlineStr">
        <is>
          <t>1739962832_0_SPK_1_20250216_v2.1739711771.2334478.wav</t>
        </is>
      </c>
      <c r="B1053">
        <f>HYPERLINK("1739962832_0_SPK_1_20250216_v2.1739711771.2334478.wav", "Play Audio")</f>
        <v/>
      </c>
      <c r="C1053" t="inlineStr"/>
    </row>
    <row r="1054">
      <c r="A1054" t="inlineStr">
        <is>
          <t>1739962282_11_SPK_1_20250216_v2.1739683975.2295726.wav</t>
        </is>
      </c>
      <c r="B1054">
        <f>HYPERLINK("1739962282_11_SPK_1_20250216_v2.1739683975.2295726.wav", "Play Audio")</f>
        <v/>
      </c>
      <c r="C1054" t="inlineStr"/>
    </row>
    <row r="1055">
      <c r="A1055" t="inlineStr">
        <is>
          <t>1739962409_0_SPK_0_20250218_v2.1739864349.2431631.wav</t>
        </is>
      </c>
      <c r="B1055">
        <f>HYPERLINK("1739962409_0_SPK_0_20250218_v2.1739864349.2431631.wav", "Play Audio")</f>
        <v/>
      </c>
      <c r="C1055" t="inlineStr"/>
    </row>
    <row r="1056">
      <c r="A1056" t="inlineStr">
        <is>
          <t>1739962537_2_SPK_0_20250213_v2.1739440964.2208253.wav</t>
        </is>
      </c>
      <c r="B1056">
        <f>HYPERLINK("1739962537_2_SPK_0_20250213_v2.1739440964.2208253.wav", "Play Audio")</f>
        <v/>
      </c>
      <c r="C1056" t="inlineStr"/>
    </row>
    <row r="1057">
      <c r="A1057" t="inlineStr">
        <is>
          <t>1739962475_10_SPK_0_20250213_v2.1739457460.2227454.wav</t>
        </is>
      </c>
      <c r="B1057">
        <f>HYPERLINK("1739962475_10_SPK_0_20250213_v2.1739457460.2227454.wav", "Play Audio")</f>
        <v/>
      </c>
      <c r="C1057" t="inlineStr"/>
    </row>
    <row r="1058">
      <c r="A1058" t="inlineStr">
        <is>
          <t>1739962689_3_SPK_0_20250215_v2.1739627971.2281797.wav</t>
        </is>
      </c>
      <c r="B1058">
        <f>HYPERLINK("1739962689_3_SPK_0_20250215_v2.1739627971.2281797.wav", "Play Audio")</f>
        <v/>
      </c>
      <c r="C1058" t="inlineStr"/>
    </row>
    <row r="1059">
      <c r="A1059" t="inlineStr">
        <is>
          <t>1739962948_1_SPK_1_20250217_v2.1739802175.2383421.wav</t>
        </is>
      </c>
      <c r="B1059">
        <f>HYPERLINK("1739962948_1_SPK_1_20250217_v2.1739802175.2383421.wav", "Play Audio")</f>
        <v/>
      </c>
      <c r="C1059" t="inlineStr"/>
    </row>
    <row r="1060">
      <c r="A1060" t="inlineStr">
        <is>
          <t>1739962654_13_SPK_0_20250215_v2.1739599940.2256629.wav</t>
        </is>
      </c>
      <c r="B1060">
        <f>HYPERLINK("1739962654_13_SPK_0_20250215_v2.1739599940.2256629.wav", "Play Audio")</f>
        <v/>
      </c>
      <c r="C1060" t="inlineStr"/>
    </row>
    <row r="1061">
      <c r="A1061" t="inlineStr">
        <is>
          <t>1739962161_15_SPK_1_20250215_v2.1739603840.2258967.wav</t>
        </is>
      </c>
      <c r="B1061">
        <f>HYPERLINK("1739962161_15_SPK_1_20250215_v2.1739603840.2258967.wav", "Play Audio")</f>
        <v/>
      </c>
      <c r="C1061" t="inlineStr"/>
    </row>
    <row r="1062">
      <c r="A1062" t="inlineStr">
        <is>
          <t>1739962689_5_SPK_1_20250215_v2.1739627971.2281797.wav</t>
        </is>
      </c>
      <c r="B1062">
        <f>HYPERLINK("1739962689_5_SPK_1_20250215_v2.1739627971.2281797.wav", "Play Audio")</f>
        <v/>
      </c>
      <c r="C1062" t="inlineStr"/>
    </row>
    <row r="1063">
      <c r="A1063" t="inlineStr">
        <is>
          <t>1739961641_16_SPK_0_20250213_v2.1739437852.2203015.wav</t>
        </is>
      </c>
      <c r="B1063">
        <f>HYPERLINK("1739961641_16_SPK_0_20250213_v2.1739437852.2203015.wav", "Play Audio")</f>
        <v/>
      </c>
      <c r="C1063" t="inlineStr"/>
    </row>
    <row r="1064">
      <c r="A1064" t="inlineStr">
        <is>
          <t>1739962682_10_SPK_0_20250216_v2.1739692655.2304622.wav</t>
        </is>
      </c>
      <c r="B1064">
        <f>HYPERLINK("1739962682_10_SPK_0_20250216_v2.1739692655.2304622.wav", "Play Audio")</f>
        <v/>
      </c>
      <c r="C1064" t="inlineStr"/>
    </row>
    <row r="1065">
      <c r="A1065" t="inlineStr">
        <is>
          <t>1739961659_0_SPK_0_20250213_v2.1739437852.2203015.wav</t>
        </is>
      </c>
      <c r="B1065">
        <f>HYPERLINK("1739961659_0_SPK_0_20250213_v2.1739437852.2203015.wav", "Play Audio")</f>
        <v/>
      </c>
      <c r="C1065" t="inlineStr"/>
    </row>
    <row r="1066">
      <c r="A1066" t="inlineStr">
        <is>
          <t>1739961713_1_SPK_1_20250213_v2.1739437852.2203015.wav</t>
        </is>
      </c>
      <c r="B1066">
        <f>HYPERLINK("1739961713_1_SPK_1_20250213_v2.1739437852.2203015.wav", "Play Audio")</f>
        <v/>
      </c>
      <c r="C1066" t="inlineStr"/>
    </row>
    <row r="1067">
      <c r="A1067" t="inlineStr">
        <is>
          <t>1739962248_5_SPK_1_20250217_v2.1739780879.2356520.wav</t>
        </is>
      </c>
      <c r="B1067">
        <f>HYPERLINK("1739962248_5_SPK_1_20250217_v2.1739780879.2356520.wav", "Play Audio")</f>
        <v/>
      </c>
      <c r="C1067" t="inlineStr"/>
    </row>
    <row r="1068">
      <c r="A1068" t="inlineStr">
        <is>
          <t>1739961702_2_SPK_0_20250213_v2.1739437852.2203015.wav</t>
        </is>
      </c>
      <c r="B1068">
        <f>HYPERLINK("1739961702_2_SPK_0_20250213_v2.1739437852.2203015.wav", "Play Audio")</f>
        <v/>
      </c>
      <c r="C1068" t="inlineStr"/>
    </row>
    <row r="1069">
      <c r="A1069" t="inlineStr">
        <is>
          <t>1739962305_0_SPK_0_20250216_v2.1739695176.2307286.wav</t>
        </is>
      </c>
      <c r="B1069">
        <f>HYPERLINK("1739962305_0_SPK_0_20250216_v2.1739695176.2307286.wav", "Play Audio")</f>
        <v/>
      </c>
      <c r="C1069" t="inlineStr"/>
    </row>
    <row r="1070">
      <c r="A1070" t="inlineStr">
        <is>
          <t>1739962826_1_SPK_0_20250215_v2.1739596848.2256007.wav</t>
        </is>
      </c>
      <c r="B1070">
        <f>HYPERLINK("1739962826_1_SPK_0_20250215_v2.1739596848.2256007.wav", "Play Audio")</f>
        <v/>
      </c>
      <c r="C1070" t="inlineStr"/>
    </row>
    <row r="1071">
      <c r="A1071" t="inlineStr">
        <is>
          <t>1739962475_5_SPK_0_20250213_v2.1739457460.2227454.wav</t>
        </is>
      </c>
      <c r="B1071">
        <f>HYPERLINK("1739962475_5_SPK_0_20250213_v2.1739457460.2227454.wav", "Play Audio")</f>
        <v/>
      </c>
      <c r="C1071" t="inlineStr"/>
    </row>
    <row r="1072">
      <c r="A1072" t="inlineStr">
        <is>
          <t>1739962906_0_SPK_0_20250216_v2.1739710661.2333661.wav</t>
        </is>
      </c>
      <c r="B1072">
        <f>HYPERLINK("1739962906_0_SPK_0_20250216_v2.1739710661.2333661.wav", "Play Audio")</f>
        <v/>
      </c>
      <c r="C1072" t="inlineStr"/>
    </row>
    <row r="1073">
      <c r="A1073" t="inlineStr">
        <is>
          <t>1739962642_8_SPK_0_20250218_v2.1739864664.2432073.wav</t>
        </is>
      </c>
      <c r="B1073">
        <f>HYPERLINK("1739962642_8_SPK_0_20250218_v2.1739864664.2432073.wav", "Play Audio")</f>
        <v/>
      </c>
      <c r="C1073" t="inlineStr"/>
    </row>
    <row r="1074">
      <c r="A1074" t="inlineStr">
        <is>
          <t>1739961693_1_SPK_1_20250213_v2.1739437852.2203015.wav</t>
        </is>
      </c>
      <c r="B1074">
        <f>HYPERLINK("1739961693_1_SPK_1_20250213_v2.1739437852.2203015.wav", "Play Audio")</f>
        <v/>
      </c>
      <c r="C1074" t="inlineStr"/>
    </row>
    <row r="1075">
      <c r="A1075" t="inlineStr">
        <is>
          <t>1739962940_3_SPK_1_20250213_v2.1739444021.2211593.wav</t>
        </is>
      </c>
      <c r="B1075">
        <f>HYPERLINK("1739962940_3_SPK_1_20250213_v2.1739444021.2211593.wav", "Play Audio")</f>
        <v/>
      </c>
      <c r="C1075" t="inlineStr"/>
    </row>
    <row r="1076">
      <c r="A1076" t="inlineStr">
        <is>
          <t>1739962933_0_SPK_0_20250215_v2.1739604548.2259402.wav</t>
        </is>
      </c>
      <c r="B1076">
        <f>HYPERLINK("1739962933_0_SPK_0_20250215_v2.1739604548.2259402.wav", "Play Audio")</f>
        <v/>
      </c>
      <c r="C1076" t="inlineStr"/>
    </row>
    <row r="1077">
      <c r="A1077" t="inlineStr">
        <is>
          <t>1739962828_5_SPK_1_20250217_v2.1739772608.2344886.wav</t>
        </is>
      </c>
      <c r="B1077">
        <f>HYPERLINK("1739962828_5_SPK_1_20250217_v2.1739772608.2344886.wav", "Play Audio")</f>
        <v/>
      </c>
      <c r="C1077" t="inlineStr"/>
    </row>
    <row r="1078">
      <c r="A1078" t="inlineStr">
        <is>
          <t>1739962405_1_SPK_0_20250215_v2.1739608747.2261893.wav</t>
        </is>
      </c>
      <c r="B1078">
        <f>HYPERLINK("1739962405_1_SPK_0_20250215_v2.1739608747.2261893.wav", "Play Audio")</f>
        <v/>
      </c>
      <c r="C1078" t="inlineStr"/>
    </row>
    <row r="1079">
      <c r="A1079" t="inlineStr">
        <is>
          <t>1739962483_5_SPK_0_20250215_v2.1739598239.2256261.wav</t>
        </is>
      </c>
      <c r="B1079">
        <f>HYPERLINK("1739962483_5_SPK_0_20250215_v2.1739598239.2256261.wav", "Play Audio")</f>
        <v/>
      </c>
      <c r="C1079" t="inlineStr"/>
    </row>
    <row r="1080">
      <c r="A1080" t="inlineStr">
        <is>
          <t>1739962742_5_SPK_0_20250217_v2.1739786644.2364947.wav</t>
        </is>
      </c>
      <c r="B1080">
        <f>HYPERLINK("1739962742_5_SPK_0_20250217_v2.1739786644.2364947.wav", "Play Audio")</f>
        <v/>
      </c>
      <c r="C1080" t="inlineStr"/>
    </row>
    <row r="1081">
      <c r="A1081" t="inlineStr">
        <is>
          <t>1739962974_0_SPK_0_20250215_v2.1739611272.2263888.wav</t>
        </is>
      </c>
      <c r="B1081">
        <f>HYPERLINK("1739962974_0_SPK_0_20250215_v2.1739611272.2263888.wav", "Play Audio")</f>
        <v/>
      </c>
      <c r="C1081" t="inlineStr"/>
    </row>
    <row r="1082">
      <c r="A1082" t="inlineStr">
        <is>
          <t>1739962974_4_SPK_1_20250215_v2.1739611272.2263888.wav</t>
        </is>
      </c>
      <c r="B1082">
        <f>HYPERLINK("1739962974_4_SPK_1_20250215_v2.1739611272.2263888.wav", "Play Audio")</f>
        <v/>
      </c>
      <c r="C1082" t="inlineStr"/>
    </row>
    <row r="1083">
      <c r="A1083" t="inlineStr">
        <is>
          <t>1739962788_1_SPK_0_20250215_v2.1739638233.2286618.wav</t>
        </is>
      </c>
      <c r="B1083">
        <f>HYPERLINK("1739962788_1_SPK_0_20250215_v2.1739638233.2286618.wav", "Play Audio")</f>
        <v/>
      </c>
      <c r="C1083" t="inlineStr"/>
    </row>
    <row r="1084">
      <c r="A1084" t="inlineStr">
        <is>
          <t>1739962144_10_SPK_0_20250215_v2.1739639895.2287671.wav</t>
        </is>
      </c>
      <c r="B1084">
        <f>HYPERLINK("1739962144_10_SPK_0_20250215_v2.1739639895.2287671.wav", "Play Audio")</f>
        <v/>
      </c>
      <c r="C1084" t="inlineStr"/>
    </row>
    <row r="1085">
      <c r="A1085" t="inlineStr">
        <is>
          <t>1739962432_12_SPK_0_20250215_v2.1739642412.2288835.wav</t>
        </is>
      </c>
      <c r="B1085">
        <f>HYPERLINK("1739962432_12_SPK_0_20250215_v2.1739642412.2288835.wav", "Play Audio")</f>
        <v/>
      </c>
      <c r="C1085" t="inlineStr"/>
    </row>
    <row r="1086">
      <c r="A1086" t="inlineStr">
        <is>
          <t>1739962326_0_SPK_1_20250215_v2.1739632205.2283760.wav</t>
        </is>
      </c>
      <c r="B1086">
        <f>HYPERLINK("1739962326_0_SPK_1_20250215_v2.1739632205.2283760.wav", "Play Audio")</f>
        <v/>
      </c>
      <c r="C1086" t="inlineStr"/>
    </row>
    <row r="1087">
      <c r="A1087" t="inlineStr">
        <is>
          <t>1739962940_6_SPK_0_20250213_v2.1739444021.2211593.wav</t>
        </is>
      </c>
      <c r="B1087">
        <f>HYPERLINK("1739962940_6_SPK_0_20250213_v2.1739444021.2211593.wav", "Play Audio")</f>
        <v/>
      </c>
      <c r="C1087" t="inlineStr"/>
    </row>
    <row r="1088">
      <c r="A1088" t="inlineStr">
        <is>
          <t>1739962441_0_SPK_0_20250213_v2.1739450696.2218775.wav</t>
        </is>
      </c>
      <c r="B1088">
        <f>HYPERLINK("1739962441_0_SPK_0_20250213_v2.1739450696.2218775.wav", "Play Audio")</f>
        <v/>
      </c>
      <c r="C1088" t="inlineStr"/>
    </row>
    <row r="1089">
      <c r="A1089" t="inlineStr">
        <is>
          <t>1739962930_4_SPK_0_20250215_v2.1739635851.2285514.wav</t>
        </is>
      </c>
      <c r="B1089">
        <f>HYPERLINK("1739962930_4_SPK_0_20250215_v2.1739635851.2285514.wav", "Play Audio")</f>
        <v/>
      </c>
      <c r="C1089" t="inlineStr"/>
    </row>
    <row r="1090">
      <c r="A1090" t="inlineStr">
        <is>
          <t>1739962148_6_SPK_0_20250215_v2.1739601562.2257186.wav</t>
        </is>
      </c>
      <c r="B1090">
        <f>HYPERLINK("1739962148_6_SPK_0_20250215_v2.1739601562.2257186.wav", "Play Audio")</f>
        <v/>
      </c>
      <c r="C1090" t="inlineStr"/>
    </row>
    <row r="1091">
      <c r="A1091" t="inlineStr">
        <is>
          <t>1739962890_2_SPK_1_20250218_v2.1739864193.2431390.wav</t>
        </is>
      </c>
      <c r="B1091">
        <f>HYPERLINK("1739962890_2_SPK_1_20250218_v2.1739864193.2431390.wav", "Play Audio")</f>
        <v/>
      </c>
      <c r="C1091" t="inlineStr"/>
    </row>
    <row r="1092">
      <c r="A1092" t="inlineStr">
        <is>
          <t>1739962360_9_SPK_1_20250216_v2.1739716378.2337553.wav</t>
        </is>
      </c>
      <c r="B1092">
        <f>HYPERLINK("1739962360_9_SPK_1_20250216_v2.1739716378.2337553.wav", "Play Audio")</f>
        <v/>
      </c>
      <c r="C1092" t="inlineStr"/>
    </row>
    <row r="1093">
      <c r="A1093" t="inlineStr">
        <is>
          <t>1739962646_0_SPK_1_20250218_v2.1739859311.2425223.wav</t>
        </is>
      </c>
      <c r="B1093">
        <f>HYPERLINK("1739962646_0_SPK_1_20250218_v2.1739859311.2425223.wav", "Play Audio")</f>
        <v/>
      </c>
      <c r="C1093" t="inlineStr"/>
    </row>
    <row r="1094">
      <c r="A1094" t="inlineStr">
        <is>
          <t>1739961641_12_SPK_0_20250213_v2.1739437852.2203015.wav</t>
        </is>
      </c>
      <c r="B1094">
        <f>HYPERLINK("1739961641_12_SPK_0_20250213_v2.1739437852.2203015.wav", "Play Audio")</f>
        <v/>
      </c>
      <c r="C1094" t="inlineStr"/>
    </row>
    <row r="1095">
      <c r="A1095" t="inlineStr">
        <is>
          <t>1739962922_15_SPK_0_20250215_v2.1739604783.2259527.wav</t>
        </is>
      </c>
      <c r="B1095">
        <f>HYPERLINK("1739962922_15_SPK_0_20250215_v2.1739604783.2259527.wav", "Play Audio")</f>
        <v/>
      </c>
      <c r="C1095" t="inlineStr"/>
    </row>
    <row r="1096">
      <c r="A1096" t="inlineStr">
        <is>
          <t>1739961624_2_SPK_1_20250213_v2.1739437852.2203015.wav</t>
        </is>
      </c>
      <c r="B1096">
        <f>HYPERLINK("1739961624_2_SPK_1_20250213_v2.1739437852.2203015.wav", "Play Audio")</f>
        <v/>
      </c>
      <c r="C1096" t="inlineStr"/>
    </row>
    <row r="1097">
      <c r="A1097" t="inlineStr">
        <is>
          <t>1739962527_4_SPK_0_20250216_v2.1739701295.2313410.wav</t>
        </is>
      </c>
      <c r="B1097">
        <f>HYPERLINK("1739962527_4_SPK_0_20250216_v2.1739701295.2313410.wav", "Play Audio")</f>
        <v/>
      </c>
      <c r="C1097" t="inlineStr"/>
    </row>
    <row r="1098">
      <c r="A1098" t="inlineStr">
        <is>
          <t>1739962225_3_SPK_0_20250215_v2.1739605153.2259762.wav</t>
        </is>
      </c>
      <c r="B1098">
        <f>HYPERLINK("1739962225_3_SPK_0_20250215_v2.1739605153.2259762.wav", "Play Audio")</f>
        <v/>
      </c>
      <c r="C1098" t="inlineStr"/>
    </row>
    <row r="1099">
      <c r="A1099" t="inlineStr">
        <is>
          <t>1739962599_0_SPK_0_20250213_v2.1739451282.2219328.wav</t>
        </is>
      </c>
      <c r="B1099">
        <f>HYPERLINK("1739962599_0_SPK_0_20250213_v2.1739451282.2219328.wav", "Play Audio")</f>
        <v/>
      </c>
      <c r="C1099" t="inlineStr"/>
    </row>
    <row r="1100">
      <c r="A1100" t="inlineStr">
        <is>
          <t>1739962868_7_SPK_0_20250215_v2.1739614231.2265805.wav</t>
        </is>
      </c>
      <c r="B1100">
        <f>HYPERLINK("1739962868_7_SPK_0_20250215_v2.1739614231.2265805.wav", "Play Audio")</f>
        <v/>
      </c>
      <c r="C1100" t="inlineStr"/>
    </row>
    <row r="1101">
      <c r="A1101" t="inlineStr">
        <is>
          <t>1739962259_0_SPK_0_20250216_v2.1739685748.2296920.wav</t>
        </is>
      </c>
      <c r="B1101">
        <f>HYPERLINK("1739962259_0_SPK_0_20250216_v2.1739685748.2296920.wav", "Play Audio")</f>
        <v/>
      </c>
      <c r="C1101" t="inlineStr"/>
    </row>
    <row r="1102">
      <c r="A1102" t="inlineStr">
        <is>
          <t>1739962339_1_SPK_0_20250215_v2.1739624893.2280045.wav</t>
        </is>
      </c>
      <c r="B1102">
        <f>HYPERLINK("1739962339_1_SPK_0_20250215_v2.1739624893.2280045.wav", "Play Audio")</f>
        <v/>
      </c>
      <c r="C1102" t="inlineStr"/>
    </row>
    <row r="1103">
      <c r="A1103" t="inlineStr">
        <is>
          <t>1739962797_1_SPK_0_20250215_v2.1739636853.2285938.wav</t>
        </is>
      </c>
      <c r="B1103">
        <f>HYPERLINK("1739962797_1_SPK_0_20250215_v2.1739636853.2285938.wav", "Play Audio")</f>
        <v/>
      </c>
      <c r="C1103" t="inlineStr"/>
    </row>
    <row r="1104">
      <c r="A1104" t="inlineStr">
        <is>
          <t>1739962861_5_SPK_0_20250216_v2.1739695895.2308017.wav</t>
        </is>
      </c>
      <c r="B1104">
        <f>HYPERLINK("1739962861_5_SPK_0_20250216_v2.1739695895.2308017.wav", "Play Audio")</f>
        <v/>
      </c>
      <c r="C1104" t="inlineStr"/>
    </row>
    <row r="1105">
      <c r="A1105" t="inlineStr">
        <is>
          <t>1739962906_8_SPK_0_20250216_v2.1739710661.2333661.wav</t>
        </is>
      </c>
      <c r="B1105">
        <f>HYPERLINK("1739962906_8_SPK_0_20250216_v2.1739710661.2333661.wav", "Play Audio")</f>
        <v/>
      </c>
      <c r="C1105" t="inlineStr"/>
    </row>
    <row r="1106">
      <c r="A1106" t="inlineStr">
        <is>
          <t>1739962709_6_SPK_0_20250217_v2.1739780534.2356086.wav</t>
        </is>
      </c>
      <c r="B1106">
        <f>HYPERLINK("1739962709_6_SPK_0_20250217_v2.1739780534.2356086.wav", "Play Audio")</f>
        <v/>
      </c>
      <c r="C1106" t="inlineStr"/>
    </row>
    <row r="1107">
      <c r="A1107" t="inlineStr">
        <is>
          <t>1739962296_0_SPK_1_20250216_v2.1739704764.2329639.wav</t>
        </is>
      </c>
      <c r="B1107">
        <f>HYPERLINK("1739962296_0_SPK_1_20250216_v2.1739704764.2329639.wav", "Play Audio")</f>
        <v/>
      </c>
      <c r="C1107" t="inlineStr"/>
    </row>
    <row r="1108">
      <c r="A1108" t="inlineStr">
        <is>
          <t>1739962353_2_SPK_0_20250216_v2.1739685180.2296507.wav</t>
        </is>
      </c>
      <c r="B1108">
        <f>HYPERLINK("1739962353_2_SPK_0_20250216_v2.1739685180.2296507.wav", "Play Audio")</f>
        <v/>
      </c>
      <c r="C1108" t="inlineStr"/>
    </row>
    <row r="1109">
      <c r="A1109" t="inlineStr">
        <is>
          <t>1739962955_6_SPK_1_20250213_v2.1739439090.2205291.wav</t>
        </is>
      </c>
      <c r="B1109">
        <f>HYPERLINK("1739962955_6_SPK_1_20250213_v2.1739439090.2205291.wav", "Play Audio")</f>
        <v/>
      </c>
      <c r="C1109" t="inlineStr"/>
    </row>
    <row r="1110">
      <c r="A1110" t="inlineStr">
        <is>
          <t>1739962188_7_SPK_0_20250217_v2.1739805468.2387157.wav</t>
        </is>
      </c>
      <c r="B1110">
        <f>HYPERLINK("1739962188_7_SPK_0_20250217_v2.1739805468.2387157.wav", "Play Audio")</f>
        <v/>
      </c>
      <c r="C1110" t="inlineStr"/>
    </row>
    <row r="1111">
      <c r="A1111" t="inlineStr">
        <is>
          <t>1739962266_10_SPK_0_20250215_v2.1739600840.2256930.wav</t>
        </is>
      </c>
      <c r="B1111">
        <f>HYPERLINK("1739962266_10_SPK_0_20250215_v2.1739600840.2256930.wav", "Play Audio")</f>
        <v/>
      </c>
      <c r="C1111" t="inlineStr"/>
    </row>
    <row r="1112">
      <c r="A1112" t="inlineStr">
        <is>
          <t>1739962753_10_SPK_0_20250217_v2.1739783930.2360950.wav</t>
        </is>
      </c>
      <c r="B1112">
        <f>HYPERLINK("1739962753_10_SPK_0_20250217_v2.1739783930.2360950.wav", "Play Audio")</f>
        <v/>
      </c>
      <c r="C1112" t="inlineStr"/>
    </row>
    <row r="1113">
      <c r="A1113" t="inlineStr">
        <is>
          <t>1739962586_7_SPK_1_20250215_v2.1739597847.2256179.wav</t>
        </is>
      </c>
      <c r="B1113">
        <f>HYPERLINK("1739962586_7_SPK_1_20250215_v2.1739597847.2256179.wav", "Play Audio")</f>
        <v/>
      </c>
      <c r="C1113" t="inlineStr"/>
    </row>
    <row r="1114">
      <c r="A1114" t="inlineStr">
        <is>
          <t>1739962955_2_SPK_1_20250213_v2.1739439090.2205291.wav</t>
        </is>
      </c>
      <c r="B1114">
        <f>HYPERLINK("1739962955_2_SPK_1_20250213_v2.1739439090.2205291.wav", "Play Audio")</f>
        <v/>
      </c>
      <c r="C1114" t="inlineStr"/>
    </row>
    <row r="1115">
      <c r="A1115" t="inlineStr">
        <is>
          <t>1739962844_1_SPK_0_20250216_v2.1739723186.2340450.wav</t>
        </is>
      </c>
      <c r="B1115">
        <f>HYPERLINK("1739962844_1_SPK_0_20250216_v2.1739723186.2340450.wav", "Play Audio")</f>
        <v/>
      </c>
      <c r="C1115" t="inlineStr"/>
    </row>
    <row r="1116">
      <c r="A1116" t="inlineStr">
        <is>
          <t>1739962248_4_SPK_1_20250217_v2.1739780879.2356520.wav</t>
        </is>
      </c>
      <c r="B1116">
        <f>HYPERLINK("1739962248_4_SPK_1_20250217_v2.1739780879.2356520.wav", "Play Audio")</f>
        <v/>
      </c>
      <c r="C1116" t="inlineStr"/>
    </row>
    <row r="1117">
      <c r="A1117" t="inlineStr">
        <is>
          <t>1739962690_2_SPK_0_20250218_v2.1739866544.2434478.wav</t>
        </is>
      </c>
      <c r="B1117">
        <f>HYPERLINK("1739962690_2_SPK_0_20250218_v2.1739866544.2434478.wav", "Play Audio")</f>
        <v/>
      </c>
      <c r="C1117" t="inlineStr"/>
    </row>
    <row r="1118">
      <c r="A1118" t="inlineStr">
        <is>
          <t>1739962682_1_SPK_1_20250216_v2.1739692655.2304622.wav</t>
        </is>
      </c>
      <c r="B1118">
        <f>HYPERLINK("1739962682_1_SPK_1_20250216_v2.1739692655.2304622.wav", "Play Audio")</f>
        <v/>
      </c>
      <c r="C1118" t="inlineStr"/>
    </row>
    <row r="1119">
      <c r="A1119" t="inlineStr">
        <is>
          <t>1739962763_1_SPK_0_20250215_v2.1739634735.2284891.wav</t>
        </is>
      </c>
      <c r="B1119">
        <f>HYPERLINK("1739962763_1_SPK_0_20250215_v2.1739634735.2284891.wav", "Play Audio")</f>
        <v/>
      </c>
      <c r="C1119" t="inlineStr"/>
    </row>
    <row r="1120">
      <c r="A1120" t="inlineStr">
        <is>
          <t>1739962559_2_SPK_0_20250216_v2.1739714522.2336106.wav</t>
        </is>
      </c>
      <c r="B1120">
        <f>HYPERLINK("1739962559_2_SPK_0_20250216_v2.1739714522.2336106.wav", "Play Audio")</f>
        <v/>
      </c>
      <c r="C1120" t="inlineStr"/>
    </row>
    <row r="1121">
      <c r="A1121" t="inlineStr">
        <is>
          <t>1739962532_1_SPK_1_20250217_v2.1739782872.2359341.wav</t>
        </is>
      </c>
      <c r="B1121">
        <f>HYPERLINK("1739962532_1_SPK_1_20250217_v2.1739782872.2359341.wav", "Play Audio")</f>
        <v/>
      </c>
      <c r="C1121" t="inlineStr"/>
    </row>
    <row r="1122">
      <c r="A1122" t="inlineStr">
        <is>
          <t>1739962339_8_SPK_0_20250215_v2.1739624893.2280045.wav</t>
        </is>
      </c>
      <c r="B1122">
        <f>HYPERLINK("1739962339_8_SPK_0_20250215_v2.1739624893.2280045.wav", "Play Audio")</f>
        <v/>
      </c>
      <c r="C1122" t="inlineStr"/>
    </row>
    <row r="1123">
      <c r="A1123" t="inlineStr">
        <is>
          <t>1739962165_11_SPK_0_20250216_v2.1739692142.2303842.wav</t>
        </is>
      </c>
      <c r="B1123">
        <f>HYPERLINK("1739962165_11_SPK_0_20250216_v2.1739692142.2303842.wav", "Play Audio")</f>
        <v/>
      </c>
      <c r="C1123" t="inlineStr"/>
    </row>
    <row r="1124">
      <c r="A1124" t="inlineStr">
        <is>
          <t>1739962293_8_SPK_0_20250218_v2.1739858897.2424782.wav</t>
        </is>
      </c>
      <c r="B1124">
        <f>HYPERLINK("1739962293_8_SPK_0_20250218_v2.1739858897.2424782.wav", "Play Audio")</f>
        <v/>
      </c>
      <c r="C1124" t="inlineStr"/>
    </row>
    <row r="1125">
      <c r="A1125" t="inlineStr">
        <is>
          <t>1739961708_0_SPK_0_20250213_v2.1739437852.2203015.wav</t>
        </is>
      </c>
      <c r="B1125">
        <f>HYPERLINK("1739961708_0_SPK_0_20250213_v2.1739437852.2203015.wav", "Play Audio")</f>
        <v/>
      </c>
      <c r="C1125" t="inlineStr"/>
    </row>
    <row r="1126">
      <c r="A1126" t="inlineStr">
        <is>
          <t>1739962486_0_SPK_0_20250215_v2.1739627574.2281608.wav</t>
        </is>
      </c>
      <c r="B1126">
        <f>HYPERLINK("1739962486_0_SPK_0_20250215_v2.1739627574.2281608.wav", "Play Audio")</f>
        <v/>
      </c>
      <c r="C1126" t="inlineStr"/>
    </row>
    <row r="1127">
      <c r="A1127" t="inlineStr">
        <is>
          <t>1739962376_18_SPK_1_20250215_v2.1739611648.2264164.wav</t>
        </is>
      </c>
      <c r="B1127">
        <f>HYPERLINK("1739962376_18_SPK_1_20250215_v2.1739611648.2264164.wav", "Play Audio")</f>
        <v/>
      </c>
      <c r="C1127" t="inlineStr"/>
    </row>
    <row r="1128">
      <c r="A1128" t="inlineStr">
        <is>
          <t>1739962281_6_SPK_0_20250216_v2.1739683975.2295726.wav</t>
        </is>
      </c>
      <c r="B1128">
        <f>HYPERLINK("1739962281_6_SPK_0_20250216_v2.1739683975.2295726.wav", "Play Audio")</f>
        <v/>
      </c>
      <c r="C1128" t="inlineStr"/>
    </row>
    <row r="1129">
      <c r="A1129" t="inlineStr">
        <is>
          <t>1739963013_1_SPK_0_20250215_v2.1739628243.2281870.wav</t>
        </is>
      </c>
      <c r="B1129">
        <f>HYPERLINK("1739963013_1_SPK_0_20250215_v2.1739628243.2281870.wav", "Play Audio")</f>
        <v/>
      </c>
      <c r="C1129" t="inlineStr"/>
    </row>
    <row r="1130">
      <c r="A1130" t="inlineStr">
        <is>
          <t>1739962948_7_SPK_1_20250217_v2.1739802175.2383421.wav</t>
        </is>
      </c>
      <c r="B1130">
        <f>HYPERLINK("1739962948_7_SPK_1_20250217_v2.1739802175.2383421.wav", "Play Audio")</f>
        <v/>
      </c>
      <c r="C1130" t="inlineStr"/>
    </row>
    <row r="1131">
      <c r="A1131" t="inlineStr">
        <is>
          <t>1739962763_6_SPK_0_20250215_v2.1739634735.2284891.wav</t>
        </is>
      </c>
      <c r="B1131">
        <f>HYPERLINK("1739962763_6_SPK_0_20250215_v2.1739634735.2284891.wav", "Play Audio")</f>
        <v/>
      </c>
      <c r="C1131" t="inlineStr"/>
    </row>
    <row r="1132">
      <c r="A1132" t="inlineStr">
        <is>
          <t>1739962654_4_SPK_0_20250215_v2.1739599940.2256629.wav</t>
        </is>
      </c>
      <c r="B1132">
        <f>HYPERLINK("1739962654_4_SPK_0_20250215_v2.1739599940.2256629.wav", "Play Audio")</f>
        <v/>
      </c>
      <c r="C1132" t="inlineStr"/>
    </row>
    <row r="1133">
      <c r="A1133" t="inlineStr">
        <is>
          <t>1739962997_3_SPK_0_20250216_v2.1739697766.2309766.wav</t>
        </is>
      </c>
      <c r="B1133">
        <f>HYPERLINK("1739962997_3_SPK_0_20250216_v2.1739697766.2309766.wav", "Play Audio")</f>
        <v/>
      </c>
      <c r="C1133" t="inlineStr"/>
    </row>
    <row r="1134">
      <c r="A1134" t="inlineStr">
        <is>
          <t>1739962597_17_SPK_1_20250215_v2.1739624662.2279909.wav</t>
        </is>
      </c>
      <c r="B1134">
        <f>HYPERLINK("1739962597_17_SPK_1_20250215_v2.1739624662.2279909.wav", "Play Audio")</f>
        <v/>
      </c>
      <c r="C1134" t="inlineStr"/>
    </row>
    <row r="1135">
      <c r="A1135" t="inlineStr">
        <is>
          <t>1739962354_1_SPK_0_20250216_v2.1739698639.2310716.wav</t>
        </is>
      </c>
      <c r="B1135">
        <f>HYPERLINK("1739962354_1_SPK_0_20250216_v2.1739698639.2310716.wav", "Play Audio")</f>
        <v/>
      </c>
      <c r="C1135" t="inlineStr"/>
    </row>
    <row r="1136">
      <c r="A1136" t="inlineStr">
        <is>
          <t>1739962318_1_SPK_1_20250217_v2.1739787297.2365824.wav</t>
        </is>
      </c>
      <c r="B1136">
        <f>HYPERLINK("1739962318_1_SPK_1_20250217_v2.1739787297.2365824.wav", "Play Audio")</f>
        <v/>
      </c>
      <c r="C1136" t="inlineStr"/>
    </row>
    <row r="1137">
      <c r="A1137" t="inlineStr">
        <is>
          <t>1739962607_4_SPK_0_20250216_v2.1739722763.2340390.wav</t>
        </is>
      </c>
      <c r="B1137">
        <f>HYPERLINK("1739962607_4_SPK_0_20250216_v2.1739722763.2340390.wav", "Play Audio")</f>
        <v/>
      </c>
      <c r="C1137" t="inlineStr"/>
    </row>
    <row r="1138">
      <c r="A1138" t="inlineStr">
        <is>
          <t>1739962826_6_SPK_0_20250215_v2.1739596848.2256007.wav</t>
        </is>
      </c>
      <c r="B1138">
        <f>HYPERLINK("1739962826_6_SPK_0_20250215_v2.1739596848.2256007.wav", "Play Audio")</f>
        <v/>
      </c>
      <c r="C1138" t="inlineStr"/>
    </row>
    <row r="1139">
      <c r="A1139" t="inlineStr">
        <is>
          <t>1739962549_1_SPK_0_20250213_v2.1739451059.2219119.wav</t>
        </is>
      </c>
      <c r="B1139">
        <f>HYPERLINK("1739962549_1_SPK_0_20250213_v2.1739451059.2219119.wav", "Play Audio")</f>
        <v/>
      </c>
      <c r="C1139" t="inlineStr"/>
    </row>
    <row r="1140">
      <c r="A1140" t="inlineStr">
        <is>
          <t>1739962782_4_SPK_0_20250215_v2.1739627881.2281762.wav</t>
        </is>
      </c>
      <c r="B1140">
        <f>HYPERLINK("1739962782_4_SPK_0_20250215_v2.1739627881.2281762.wav", "Play Audio")</f>
        <v/>
      </c>
      <c r="C1140" t="inlineStr"/>
    </row>
    <row r="1141">
      <c r="A1141" t="inlineStr">
        <is>
          <t>1739962177_4_SPK_0_20250216_v2.1739714157.2335851.wav</t>
        </is>
      </c>
      <c r="B1141">
        <f>HYPERLINK("1739962177_4_SPK_0_20250216_v2.1739714157.2335851.wav", "Play Audio")</f>
        <v/>
      </c>
      <c r="C1141" t="inlineStr"/>
    </row>
    <row r="1142">
      <c r="A1142" t="inlineStr">
        <is>
          <t>1739961698_5_SPK_1_20250213_v2.1739437852.2203015.wav</t>
        </is>
      </c>
      <c r="B1142">
        <f>HYPERLINK("1739961698_5_SPK_1_20250213_v2.1739437852.2203015.wav", "Play Audio")</f>
        <v/>
      </c>
      <c r="C1142" t="inlineStr"/>
    </row>
    <row r="1143">
      <c r="A1143" t="inlineStr">
        <is>
          <t>1739962144_5_SPK_1_20250215_v2.1739639895.2287671.wav</t>
        </is>
      </c>
      <c r="B1143">
        <f>HYPERLINK("1739962144_5_SPK_1_20250215_v2.1739639895.2287671.wav", "Play Audio")</f>
        <v/>
      </c>
      <c r="C1143" t="inlineStr"/>
    </row>
    <row r="1144">
      <c r="A1144" t="inlineStr">
        <is>
          <t>1739962326_5_SPK_1_20250215_v2.1739632205.2283760.wav</t>
        </is>
      </c>
      <c r="B1144">
        <f>HYPERLINK("1739962326_5_SPK_1_20250215_v2.1739632205.2283760.wav", "Play Audio")</f>
        <v/>
      </c>
      <c r="C1144" t="inlineStr"/>
    </row>
    <row r="1145">
      <c r="A1145" t="inlineStr">
        <is>
          <t>1739962597_11_SPK_1_20250215_v2.1739624662.2279909.wav</t>
        </is>
      </c>
      <c r="B1145">
        <f>HYPERLINK("1739962597_11_SPK_1_20250215_v2.1739624662.2279909.wav", "Play Audio")</f>
        <v/>
      </c>
      <c r="C1145" t="inlineStr"/>
    </row>
    <row r="1146">
      <c r="A1146" t="inlineStr">
        <is>
          <t>1739962221_1_SPK_0_20250213_v2.1739456489.2226447.wav</t>
        </is>
      </c>
      <c r="B1146">
        <f>HYPERLINK("1739962221_1_SPK_0_20250213_v2.1739456489.2226447.wav", "Play Audio")</f>
        <v/>
      </c>
      <c r="C1146" t="inlineStr"/>
    </row>
    <row r="1147">
      <c r="A1147" t="inlineStr">
        <is>
          <t>1739962305_6_SPK_0_20250216_v2.1739695176.2307286.wav</t>
        </is>
      </c>
      <c r="B1147">
        <f>HYPERLINK("1739962305_6_SPK_0_20250216_v2.1739695176.2307286.wav", "Play Audio")</f>
        <v/>
      </c>
      <c r="C1147" t="inlineStr"/>
    </row>
    <row r="1148">
      <c r="A1148" t="inlineStr">
        <is>
          <t>1739962788_5_SPK_1_20250215_v2.1739638233.2286618.wav</t>
        </is>
      </c>
      <c r="B1148">
        <f>HYPERLINK("1739962788_5_SPK_1_20250215_v2.1739638233.2286618.wav", "Play Audio")</f>
        <v/>
      </c>
      <c r="C1148" t="inlineStr"/>
    </row>
    <row r="1149">
      <c r="A1149" t="inlineStr">
        <is>
          <t>1739962896_6_SPK_1_20250216_v2.1739707901.2331813.wav</t>
        </is>
      </c>
      <c r="B1149">
        <f>HYPERLINK("1739962896_6_SPK_1_20250216_v2.1739707901.2331813.wav", "Play Audio")</f>
        <v/>
      </c>
      <c r="C1149" t="inlineStr"/>
    </row>
    <row r="1150">
      <c r="A1150" t="inlineStr">
        <is>
          <t>1739962861_9_SPK_0_20250216_v2.1739695895.2308017.wav</t>
        </is>
      </c>
      <c r="B1150">
        <f>HYPERLINK("1739962861_9_SPK_0_20250216_v2.1739695895.2308017.wav", "Play Audio")</f>
        <v/>
      </c>
      <c r="C1150" t="inlineStr"/>
    </row>
    <row r="1151">
      <c r="A1151" t="inlineStr">
        <is>
          <t>1739962416_4_SPK_0_20250216_v2.1739698726.2310851.wav</t>
        </is>
      </c>
      <c r="B1151">
        <f>HYPERLINK("1739962416_4_SPK_0_20250216_v2.1739698726.2310851.wav", "Play Audio")</f>
        <v/>
      </c>
      <c r="C1151" t="inlineStr"/>
    </row>
    <row r="1152">
      <c r="A1152" t="inlineStr">
        <is>
          <t>1739962228_0_SPK_0_20250213_v2.1739444223.2211831.wav</t>
        </is>
      </c>
      <c r="B1152">
        <f>HYPERLINK("1739962228_0_SPK_0_20250213_v2.1739444223.2211831.wav", "Play Audio")</f>
        <v/>
      </c>
      <c r="C1152" t="inlineStr"/>
    </row>
    <row r="1153">
      <c r="A1153" t="inlineStr">
        <is>
          <t>1739962188_2_SPK_0_20250217_v2.1739805468.2387157.wav</t>
        </is>
      </c>
      <c r="B1153">
        <f>HYPERLINK("1739962188_2_SPK_0_20250217_v2.1739805468.2387157.wav", "Play Audio")</f>
        <v/>
      </c>
      <c r="C1153" t="inlineStr"/>
    </row>
    <row r="1154">
      <c r="A1154" t="inlineStr">
        <is>
          <t>1739962689_0_SPK_0_20250215_v2.1739627971.2281797.wav</t>
        </is>
      </c>
      <c r="B1154">
        <f>HYPERLINK("1739962689_0_SPK_0_20250215_v2.1739627971.2281797.wav", "Play Audio")</f>
        <v/>
      </c>
      <c r="C1154" t="inlineStr"/>
    </row>
    <row r="1155">
      <c r="A1155" t="inlineStr">
        <is>
          <t>1739962838_4_SPK_1_20250213_v2.1739450192.2218244.wav</t>
        </is>
      </c>
      <c r="B1155">
        <f>HYPERLINK("1739962838_4_SPK_1_20250213_v2.1739450192.2218244.wav", "Play Audio")</f>
        <v/>
      </c>
      <c r="C1155" t="inlineStr"/>
    </row>
    <row r="1156">
      <c r="A1156" t="inlineStr">
        <is>
          <t>1739962689_8_SPK_1_20250215_v2.1739627971.2281797.wav</t>
        </is>
      </c>
      <c r="B1156">
        <f>HYPERLINK("1739962689_8_SPK_1_20250215_v2.1739627971.2281797.wav", "Play Audio")</f>
        <v/>
      </c>
      <c r="C1156" t="inlineStr"/>
    </row>
    <row r="1157">
      <c r="A1157" t="inlineStr">
        <is>
          <t>1739962275_2_SPK_0_20250217_v2.1739779643.2354689.wav</t>
        </is>
      </c>
      <c r="B1157">
        <f>HYPERLINK("1739962275_2_SPK_0_20250217_v2.1739779643.2354689.wav", "Play Audio")</f>
        <v/>
      </c>
      <c r="C1157" t="inlineStr"/>
    </row>
    <row r="1158">
      <c r="A1158" t="inlineStr">
        <is>
          <t>1739963011_1_SPK_0_20250213_v2.1739440064.2207039.wav</t>
        </is>
      </c>
      <c r="B1158">
        <f>HYPERLINK("1739963011_1_SPK_0_20250213_v2.1739440064.2207039.wav", "Play Audio")</f>
        <v/>
      </c>
      <c r="C1158" t="inlineStr"/>
    </row>
    <row r="1159">
      <c r="A1159" t="inlineStr">
        <is>
          <t>1739962672_0_SPK_0_20250215_v2.1739604670.2259483.wav</t>
        </is>
      </c>
      <c r="B1159">
        <f>HYPERLINK("1739962672_0_SPK_0_20250215_v2.1739604670.2259483.wav", "Play Audio")</f>
        <v/>
      </c>
      <c r="C1159" t="inlineStr"/>
    </row>
    <row r="1160">
      <c r="A1160" t="inlineStr">
        <is>
          <t>1739962475_4_SPK_0_20250213_v2.1739457460.2227454.wav</t>
        </is>
      </c>
      <c r="B1160">
        <f>HYPERLINK("1739962475_4_SPK_0_20250213_v2.1739457460.2227454.wav", "Play Audio")</f>
        <v/>
      </c>
      <c r="C1160" t="inlineStr"/>
    </row>
    <row r="1161">
      <c r="A1161" t="inlineStr">
        <is>
          <t>1739962759_2_SPK_0_20250218_v2.1739862982.2429599.wav</t>
        </is>
      </c>
      <c r="B1161">
        <f>HYPERLINK("1739962759_2_SPK_0_20250218_v2.1739862982.2429599.wav", "Play Audio")</f>
        <v/>
      </c>
      <c r="C1161" t="inlineStr"/>
    </row>
    <row r="1162">
      <c r="A1162" t="inlineStr">
        <is>
          <t>1739962709_10_SPK_1_20250217_v2.1739780534.2356086.wav</t>
        </is>
      </c>
      <c r="B1162">
        <f>HYPERLINK("1739962709_10_SPK_1_20250217_v2.1739780534.2356086.wav", "Play Audio")</f>
        <v/>
      </c>
      <c r="C1162" t="inlineStr"/>
    </row>
    <row r="1163">
      <c r="A1163" t="inlineStr">
        <is>
          <t>1739962861_14_SPK_0_20250216_v2.1739695895.2308017.wav</t>
        </is>
      </c>
      <c r="B1163">
        <f>HYPERLINK("1739962861_14_SPK_0_20250216_v2.1739695895.2308017.wav", "Play Audio")</f>
        <v/>
      </c>
      <c r="C1163" t="inlineStr"/>
    </row>
    <row r="1164">
      <c r="A1164" t="inlineStr">
        <is>
          <t>1739962462_2_SPK_0_20250216_v2.1739696326.2308617.wav</t>
        </is>
      </c>
      <c r="B1164">
        <f>HYPERLINK("1739962462_2_SPK_0_20250216_v2.1739696326.2308617.wav", "Play Audio")</f>
        <v/>
      </c>
      <c r="C1164" t="inlineStr"/>
    </row>
    <row r="1165">
      <c r="A1165" t="inlineStr">
        <is>
          <t>1739962922_3_SPK_1_20250215_v2.1739604783.2259527.wav</t>
        </is>
      </c>
      <c r="B1165">
        <f>HYPERLINK("1739962922_3_SPK_1_20250215_v2.1739604783.2259527.wav", "Play Audio")</f>
        <v/>
      </c>
      <c r="C1165" t="inlineStr"/>
    </row>
    <row r="1166">
      <c r="A1166" t="inlineStr">
        <is>
          <t>1739963011_11_SPK_0_20250213_v2.1739440064.2207039.wav</t>
        </is>
      </c>
      <c r="B1166">
        <f>HYPERLINK("1739963011_11_SPK_0_20250213_v2.1739440064.2207039.wav", "Play Audio")</f>
        <v/>
      </c>
      <c r="C1166" t="inlineStr"/>
    </row>
    <row r="1167">
      <c r="A1167" t="inlineStr">
        <is>
          <t>1739962479_4_SPK_0_20250215_v2.1739610716.2263497.wav</t>
        </is>
      </c>
      <c r="B1167">
        <f>HYPERLINK("1739962479_4_SPK_0_20250215_v2.1739610716.2263497.wav", "Play Audio")</f>
        <v/>
      </c>
      <c r="C1167" t="inlineStr"/>
    </row>
    <row r="1168">
      <c r="A1168" t="inlineStr">
        <is>
          <t>1739962552_2_SPK_1_20250217_v2.1739773513.2345599.wav</t>
        </is>
      </c>
      <c r="B1168">
        <f>HYPERLINK("1739962552_2_SPK_1_20250217_v2.1739773513.2345599.wav", "Play Audio")</f>
        <v/>
      </c>
      <c r="C1168" t="inlineStr"/>
    </row>
    <row r="1169">
      <c r="A1169" t="inlineStr">
        <is>
          <t>1739962266_6_SPK_0_20250215_v2.1739600840.2256930.wav</t>
        </is>
      </c>
      <c r="B1169">
        <f>HYPERLINK("1739962266_6_SPK_0_20250215_v2.1739600840.2256930.wav", "Play Audio")</f>
        <v/>
      </c>
      <c r="C1169" t="inlineStr"/>
    </row>
    <row r="1170">
      <c r="A1170" t="inlineStr">
        <is>
          <t>1739962175_6_SPK_0_20250215_v2.1739614093.2265728.wav</t>
        </is>
      </c>
      <c r="B1170">
        <f>HYPERLINK("1739962175_6_SPK_0_20250215_v2.1739614093.2265728.wav", "Play Audio")</f>
        <v/>
      </c>
      <c r="C1170" t="inlineStr"/>
    </row>
    <row r="1171">
      <c r="A1171" t="inlineStr">
        <is>
          <t>1739962476_0_SPK_1_20250215_v2.1739629811.2282477.wav</t>
        </is>
      </c>
      <c r="B1171">
        <f>HYPERLINK("1739962476_0_SPK_1_20250215_v2.1739629811.2282477.wav", "Play Audio")</f>
        <v/>
      </c>
      <c r="C1171" t="inlineStr"/>
    </row>
    <row r="1172">
      <c r="A1172" t="inlineStr">
        <is>
          <t>1739962241_1_SPK_0_20250215_v2.1739631449.2283314.wav</t>
        </is>
      </c>
      <c r="B1172">
        <f>HYPERLINK("1739962241_1_SPK_0_20250215_v2.1739631449.2283314.wav", "Play Audio")</f>
        <v/>
      </c>
      <c r="C1172" t="inlineStr"/>
    </row>
    <row r="1173">
      <c r="A1173" t="inlineStr">
        <is>
          <t>1739962447_8_SPK_0_20250216_v2.1739686917.2297991.wav</t>
        </is>
      </c>
      <c r="B1173">
        <f>HYPERLINK("1739962447_8_SPK_0_20250216_v2.1739686917.2297991.wav", "Play Audio")</f>
        <v/>
      </c>
      <c r="C1173" t="inlineStr"/>
    </row>
    <row r="1174">
      <c r="A1174" t="inlineStr">
        <is>
          <t>1739962726_1_SPK_0_20250216_v2.1739685577.2296775.wav</t>
        </is>
      </c>
      <c r="B1174">
        <f>HYPERLINK("1739962726_1_SPK_0_20250216_v2.1739685577.2296775.wav", "Play Audio")</f>
        <v/>
      </c>
      <c r="C1174" t="inlineStr"/>
    </row>
    <row r="1175">
      <c r="A1175" t="inlineStr">
        <is>
          <t>1739962546_3_SPK_0_20250216_v2.1739704801.2329840.wav</t>
        </is>
      </c>
      <c r="B1175">
        <f>HYPERLINK("1739962546_3_SPK_0_20250216_v2.1739704801.2329840.wav", "Play Audio")</f>
        <v/>
      </c>
      <c r="C1175" t="inlineStr"/>
    </row>
    <row r="1176">
      <c r="A1176" t="inlineStr">
        <is>
          <t>1739962296_1_SPK_1_20250216_v2.1739704764.2329639.wav</t>
        </is>
      </c>
      <c r="B1176">
        <f>HYPERLINK("1739962296_1_SPK_1_20250216_v2.1739704764.2329639.wav", "Play Audio")</f>
        <v/>
      </c>
      <c r="C1176" t="inlineStr"/>
    </row>
    <row r="1177">
      <c r="A1177" t="inlineStr">
        <is>
          <t>1739962503_9_SPK_0_20250215_v2.1739623381.2279172.wav</t>
        </is>
      </c>
      <c r="B1177">
        <f>HYPERLINK("1739962503_9_SPK_0_20250215_v2.1739623381.2279172.wav", "Play Audio")</f>
        <v/>
      </c>
      <c r="C1177" t="inlineStr"/>
    </row>
    <row r="1178">
      <c r="A1178" t="inlineStr">
        <is>
          <t>1739962797_10_SPK_0_20250215_v2.1739636853.2285938.wav</t>
        </is>
      </c>
      <c r="B1178">
        <f>HYPERLINK("1739962797_10_SPK_0_20250215_v2.1739636853.2285938.wav", "Play Audio")</f>
        <v/>
      </c>
      <c r="C1178" t="inlineStr"/>
    </row>
    <row r="1179">
      <c r="A1179" t="inlineStr">
        <is>
          <t>1739962436_2_SPK_1_20250213_v2.1739461909.2231873.wav</t>
        </is>
      </c>
      <c r="B1179">
        <f>HYPERLINK("1739962436_2_SPK_1_20250213_v2.1739461909.2231873.wav", "Play Audio")</f>
        <v/>
      </c>
      <c r="C1179" t="inlineStr"/>
    </row>
    <row r="1180">
      <c r="A1180" t="inlineStr">
        <is>
          <t>1739962697_5_SPK_1_20250213_v2.1739458160.2228178.wav</t>
        </is>
      </c>
      <c r="B1180">
        <f>HYPERLINK("1739962697_5_SPK_1_20250213_v2.1739458160.2228178.wav", "Play Audio")</f>
        <v/>
      </c>
      <c r="C1180" t="inlineStr"/>
    </row>
    <row r="1181">
      <c r="A1181" t="inlineStr">
        <is>
          <t>1739961641_19_SPK_0_20250213_v2.1739437852.2203015.wav</t>
        </is>
      </c>
      <c r="B1181">
        <f>HYPERLINK("1739961641_19_SPK_0_20250213_v2.1739437852.2203015.wav", "Play Audio")</f>
        <v/>
      </c>
      <c r="C1181" t="inlineStr"/>
    </row>
    <row r="1182">
      <c r="A1182" t="inlineStr">
        <is>
          <t>1739962697_2_SPK_1_20250213_v2.1739458160.2228178.wav</t>
        </is>
      </c>
      <c r="B1182">
        <f>HYPERLINK("1739962697_2_SPK_1_20250213_v2.1739458160.2228178.wav", "Play Audio")</f>
        <v/>
      </c>
      <c r="C1182" t="inlineStr"/>
    </row>
    <row r="1183">
      <c r="A1183" t="inlineStr">
        <is>
          <t>1739962955_17_SPK_1_20250213_v2.1739439090.2205291.wav</t>
        </is>
      </c>
      <c r="B1183">
        <f>HYPERLINK("1739962955_17_SPK_1_20250213_v2.1739439090.2205291.wav", "Play Audio")</f>
        <v/>
      </c>
      <c r="C1183" t="inlineStr"/>
    </row>
    <row r="1184">
      <c r="A1184" t="inlineStr">
        <is>
          <t>1739961699_1_SPK_1_20250213_v2.1739437852.2203015.wav</t>
        </is>
      </c>
      <c r="B1184">
        <f>HYPERLINK("1739961699_1_SPK_1_20250213_v2.1739437852.2203015.wav", "Play Audio")</f>
        <v/>
      </c>
      <c r="C1184" t="inlineStr"/>
    </row>
    <row r="1185">
      <c r="A1185" t="inlineStr">
        <is>
          <t>1739962753_19_SPK_1_20250217_v2.1739783930.2360950.wav</t>
        </is>
      </c>
      <c r="B1185">
        <f>HYPERLINK("1739962753_19_SPK_1_20250217_v2.1739783930.2360950.wav", "Play Audio")</f>
        <v/>
      </c>
      <c r="C1185" t="inlineStr"/>
    </row>
    <row r="1186">
      <c r="A1186" t="inlineStr">
        <is>
          <t>1739962930_6_SPK_0_20250215_v2.1739635851.2285514.wav</t>
        </is>
      </c>
      <c r="B1186">
        <f>HYPERLINK("1739962930_6_SPK_0_20250215_v2.1739635851.2285514.wav", "Play Audio")</f>
        <v/>
      </c>
      <c r="C1186" t="inlineStr"/>
    </row>
    <row r="1187">
      <c r="A1187" t="inlineStr">
        <is>
          <t>1739962494_0_SPK_1_20250217_v2.1739780189.2355491.wav</t>
        </is>
      </c>
      <c r="B1187">
        <f>HYPERLINK("1739962494_0_SPK_1_20250217_v2.1739780189.2355491.wav", "Play Audio")</f>
        <v/>
      </c>
      <c r="C1187" t="inlineStr"/>
    </row>
    <row r="1188">
      <c r="A1188" t="inlineStr">
        <is>
          <t>1739962256_0_SPK_1_20250217_v2.1739783441.2360167.wav</t>
        </is>
      </c>
      <c r="B1188">
        <f>HYPERLINK("1739962256_0_SPK_1_20250217_v2.1739783441.2360167.wav", "Play Audio")</f>
        <v/>
      </c>
      <c r="C1188" t="inlineStr"/>
    </row>
    <row r="1189">
      <c r="A1189" t="inlineStr">
        <is>
          <t>1739962774_0_SPK_1_20250216_v2.1739688744.2299779.wav</t>
        </is>
      </c>
      <c r="B1189">
        <f>HYPERLINK("1739962774_0_SPK_1_20250216_v2.1739688744.2299779.wav", "Play Audio")</f>
        <v/>
      </c>
      <c r="C1189" t="inlineStr"/>
    </row>
    <row r="1190">
      <c r="A1190" t="inlineStr">
        <is>
          <t>1739962925_1_SPK_0_20250217_v2.1739771554.2343549.wav</t>
        </is>
      </c>
      <c r="B1190">
        <f>HYPERLINK("1739962925_1_SPK_0_20250217_v2.1739771554.2343549.wav", "Play Audio")</f>
        <v/>
      </c>
      <c r="C1190" t="inlineStr"/>
    </row>
    <row r="1191">
      <c r="A1191" t="inlineStr">
        <is>
          <t>1739962916_15_SPK_1_20250216_v2.1739691549.2303016.wav</t>
        </is>
      </c>
      <c r="B1191">
        <f>HYPERLINK("1739962916_15_SPK_1_20250216_v2.1739691549.2303016.wav", "Play Audio")</f>
        <v/>
      </c>
      <c r="C1191" t="inlineStr"/>
    </row>
    <row r="1192">
      <c r="A1192" t="inlineStr">
        <is>
          <t>1739961687_3_SPK_1_20250213_v2.1739437852.2203015.wav</t>
        </is>
      </c>
      <c r="B1192">
        <f>HYPERLINK("1739961687_3_SPK_1_20250213_v2.1739437852.2203015.wav", "Play Audio")</f>
        <v/>
      </c>
      <c r="C1192" t="inlineStr"/>
    </row>
    <row r="1193">
      <c r="A1193" t="inlineStr">
        <is>
          <t>1739962426_9_SPK_1_20250213_v2.1739453516.2221986.wav</t>
        </is>
      </c>
      <c r="B1193">
        <f>HYPERLINK("1739962426_9_SPK_1_20250213_v2.1739453516.2221986.wav", "Play Audio")</f>
        <v/>
      </c>
      <c r="C1193" t="inlineStr"/>
    </row>
    <row r="1194">
      <c r="A1194" t="inlineStr">
        <is>
          <t>1739962426_11_SPK_1_20250213_v2.1739453516.2221986.wav</t>
        </is>
      </c>
      <c r="B1194">
        <f>HYPERLINK("1739962426_11_SPK_1_20250213_v2.1739453516.2221986.wav", "Play Audio")</f>
        <v/>
      </c>
      <c r="C1194" t="inlineStr"/>
    </row>
    <row r="1195">
      <c r="A1195" t="inlineStr">
        <is>
          <t>1739962586_10_SPK_1_20250215_v2.1739597847.2256179.wav</t>
        </is>
      </c>
      <c r="B1195">
        <f>HYPERLINK("1739962586_10_SPK_1_20250215_v2.1739597847.2256179.wav", "Play Audio")</f>
        <v/>
      </c>
      <c r="C1195" t="inlineStr"/>
    </row>
    <row r="1196">
      <c r="A1196" t="inlineStr">
        <is>
          <t>1739962673_1_SPK_1_20250216_v2.1739705447.2330509.wav</t>
        </is>
      </c>
      <c r="B1196">
        <f>HYPERLINK("1739962673_1_SPK_1_20250216_v2.1739705447.2330509.wav", "Play Audio")</f>
        <v/>
      </c>
      <c r="C1196" t="inlineStr"/>
    </row>
    <row r="1197">
      <c r="A1197" t="inlineStr">
        <is>
          <t>1739962838_1_SPK_1_20250213_v2.1739450192.2218244.wav</t>
        </is>
      </c>
      <c r="B1197">
        <f>HYPERLINK("1739962838_1_SPK_1_20250213_v2.1739450192.2218244.wav", "Play Audio")</f>
        <v/>
      </c>
      <c r="C1197" t="inlineStr"/>
    </row>
    <row r="1198">
      <c r="A1198" t="inlineStr">
        <is>
          <t>1739961624_9_SPK_0_20250213_v2.1739437852.2203015.wav</t>
        </is>
      </c>
      <c r="B1198">
        <f>HYPERLINK("1739961624_9_SPK_0_20250213_v2.1739437852.2203015.wav", "Play Audio")</f>
        <v/>
      </c>
      <c r="C1198" t="inlineStr"/>
    </row>
    <row r="1199">
      <c r="A1199" t="inlineStr">
        <is>
          <t>1739962798_0_SPK_0_20250218_v2.1739866169.2433958.wav</t>
        </is>
      </c>
      <c r="B1199">
        <f>HYPERLINK("1739962798_0_SPK_0_20250218_v2.1739866169.2433958.wav", "Play Audio")</f>
        <v/>
      </c>
      <c r="C1199" t="inlineStr"/>
    </row>
    <row r="1200">
      <c r="A1200" t="inlineStr">
        <is>
          <t>1739962177_1_SPK_0_20250216_v2.1739714157.2335851.wav</t>
        </is>
      </c>
      <c r="B1200">
        <f>HYPERLINK("1739962177_1_SPK_0_20250216_v2.1739714157.2335851.wav", "Play Audio")</f>
        <v/>
      </c>
      <c r="C1200" t="inlineStr"/>
    </row>
    <row r="1201">
      <c r="A1201" t="inlineStr">
        <is>
          <t>1739962432_7_SPK_1_20250215_v2.1739642412.2288835.wav</t>
        </is>
      </c>
      <c r="B1201">
        <f>HYPERLINK("1739962432_7_SPK_1_20250215_v2.1739642412.2288835.wav", "Play Audio")</f>
        <v/>
      </c>
      <c r="C1201" t="inlineStr"/>
    </row>
    <row r="1202">
      <c r="A1202" t="inlineStr">
        <is>
          <t>1739961713_0_SPK_1_20250213_v2.1739437852.2203015.wav</t>
        </is>
      </c>
      <c r="B1202">
        <f>HYPERLINK("1739961713_0_SPK_1_20250213_v2.1739437852.2203015.wav", "Play Audio")</f>
        <v/>
      </c>
      <c r="C1202" t="inlineStr"/>
    </row>
    <row r="1203">
      <c r="A1203" t="inlineStr">
        <is>
          <t>1739962543_1_SPK_1_20250216_v2.1739698445.2310537.wav</t>
        </is>
      </c>
      <c r="B1203">
        <f>HYPERLINK("1739962543_1_SPK_1_20250216_v2.1739698445.2310537.wav", "Play Audio")</f>
        <v/>
      </c>
      <c r="C1203" t="inlineStr"/>
    </row>
    <row r="1204">
      <c r="A1204" t="inlineStr">
        <is>
          <t>1739962216_0_SPK_1_20250215_v2.1739616465.2270610.wav</t>
        </is>
      </c>
      <c r="B1204">
        <f>HYPERLINK("1739962216_0_SPK_1_20250215_v2.1739616465.2270610.wav", "Play Audio")</f>
        <v/>
      </c>
      <c r="C1204" t="inlineStr"/>
    </row>
    <row r="1205">
      <c r="A1205" t="inlineStr">
        <is>
          <t>1739962574_3_SPK_0_20250215_v2.1739635327.2285175.wav</t>
        </is>
      </c>
      <c r="B1205">
        <f>HYPERLINK("1739962574_3_SPK_0_20250215_v2.1739635327.2285175.wav", "Play Audio")</f>
        <v/>
      </c>
      <c r="C1205" t="inlineStr"/>
    </row>
    <row r="1206">
      <c r="A1206" t="inlineStr">
        <is>
          <t>1739962188_0_SPK_0_20250217_v2.1739805468.2387157.wav</t>
        </is>
      </c>
      <c r="B1206">
        <f>HYPERLINK("1739962188_0_SPK_0_20250217_v2.1739805468.2387157.wav", "Play Audio")</f>
        <v/>
      </c>
      <c r="C1206" t="inlineStr"/>
    </row>
    <row r="1207">
      <c r="A1207" t="inlineStr">
        <is>
          <t>1739962863_4_SPK_1_20250215_v2.1739601947.2257339.wav</t>
        </is>
      </c>
      <c r="B1207">
        <f>HYPERLINK("1739962863_4_SPK_1_20250215_v2.1739601947.2257339.wav", "Play Audio")</f>
        <v/>
      </c>
      <c r="C1207" t="inlineStr"/>
    </row>
    <row r="1208">
      <c r="A1208" t="inlineStr">
        <is>
          <t>1739962861_34_SPK_1_20250216_v2.1739695895.2308017.wav</t>
        </is>
      </c>
      <c r="B1208">
        <f>HYPERLINK("1739962861_34_SPK_1_20250216_v2.1739695895.2308017.wav", "Play Audio")</f>
        <v/>
      </c>
      <c r="C1208" t="inlineStr"/>
    </row>
    <row r="1209">
      <c r="A1209" t="inlineStr">
        <is>
          <t>1739962841_3_SPK_1_20250213_v2.1739462017.2231984.wav</t>
        </is>
      </c>
      <c r="B1209">
        <f>HYPERLINK("1739962841_3_SPK_1_20250213_v2.1739462017.2231984.wav", "Play Audio")</f>
        <v/>
      </c>
      <c r="C1209" t="inlineStr"/>
    </row>
    <row r="1210">
      <c r="A1210" t="inlineStr">
        <is>
          <t>1739962898_0_SPK_0_20250215_v2.1739621796.2277967.wav</t>
        </is>
      </c>
      <c r="B1210">
        <f>HYPERLINK("1739962898_0_SPK_0_20250215_v2.1739621796.2277967.wav", "Play Audio")</f>
        <v/>
      </c>
      <c r="C1210" t="inlineStr"/>
    </row>
    <row r="1211">
      <c r="A1211" t="inlineStr">
        <is>
          <t>1739962266_0_SPK_0_20250215_v2.1739600840.2256930.wav</t>
        </is>
      </c>
      <c r="B1211">
        <f>HYPERLINK("1739962266_0_SPK_0_20250215_v2.1739600840.2256930.wav", "Play Audio")</f>
        <v/>
      </c>
      <c r="C1211" t="inlineStr"/>
    </row>
    <row r="1212">
      <c r="A1212" t="inlineStr">
        <is>
          <t>1739961628_3_SPK_0_20250213_v2.1739437852.2203015.wav</t>
        </is>
      </c>
      <c r="B1212">
        <f>HYPERLINK("1739961628_3_SPK_0_20250213_v2.1739437852.2203015.wav", "Play Audio")</f>
        <v/>
      </c>
      <c r="C1212" t="inlineStr"/>
    </row>
    <row r="1213">
      <c r="A1213" t="inlineStr">
        <is>
          <t>1739962832_6_SPK_1_20250216_v2.1739711771.2334478.wav</t>
        </is>
      </c>
      <c r="B1213">
        <f>HYPERLINK("1739962832_6_SPK_1_20250216_v2.1739711771.2334478.wav", "Play Audio")</f>
        <v/>
      </c>
      <c r="C1213" t="inlineStr"/>
    </row>
    <row r="1214">
      <c r="A1214" t="inlineStr">
        <is>
          <t>1739962432_18_SPK_0_20250215_v2.1739642412.2288835.wav</t>
        </is>
      </c>
      <c r="B1214">
        <f>HYPERLINK("1739962432_18_SPK_0_20250215_v2.1739642412.2288835.wav", "Play Audio")</f>
        <v/>
      </c>
      <c r="C1214" t="inlineStr"/>
    </row>
    <row r="1215">
      <c r="A1215" t="inlineStr">
        <is>
          <t>1739962376_12_SPK_1_20250215_v2.1739611648.2264164.wav</t>
        </is>
      </c>
      <c r="B1215">
        <f>HYPERLINK("1739962376_12_SPK_1_20250215_v2.1739611648.2264164.wav", "Play Audio")</f>
        <v/>
      </c>
      <c r="C1215" t="inlineStr"/>
    </row>
    <row r="1216">
      <c r="A1216" t="inlineStr">
        <is>
          <t>1739962923_1_SPK_1_20250215_v2.1739635289.2285157.wav</t>
        </is>
      </c>
      <c r="B1216">
        <f>HYPERLINK("1739962923_1_SPK_1_20250215_v2.1739635289.2285157.wav", "Play Audio")</f>
        <v/>
      </c>
      <c r="C1216" t="inlineStr"/>
    </row>
    <row r="1217">
      <c r="A1217" t="inlineStr">
        <is>
          <t>1739961687_12_SPK_1_20250213_v2.1739437852.2203015.wav</t>
        </is>
      </c>
      <c r="B1217">
        <f>HYPERLINK("1739961687_12_SPK_1_20250213_v2.1739437852.2203015.wav", "Play Audio")</f>
        <v/>
      </c>
      <c r="C1217" t="inlineStr"/>
    </row>
    <row r="1218">
      <c r="A1218" t="inlineStr">
        <is>
          <t>1739962709_11_SPK_0_20250217_v2.1739780534.2356086.wav</t>
        </is>
      </c>
      <c r="B1218">
        <f>HYPERLINK("1739962709_11_SPK_0_20250217_v2.1739780534.2356086.wav", "Play Audio")</f>
        <v/>
      </c>
      <c r="C1218" t="inlineStr"/>
    </row>
    <row r="1219">
      <c r="A1219" t="inlineStr">
        <is>
          <t>1739962266_9_SPK_1_20250215_v2.1739600840.2256930.wav</t>
        </is>
      </c>
      <c r="B1219">
        <f>HYPERLINK("1739962266_9_SPK_1_20250215_v2.1739600840.2256930.wav", "Play Audio")</f>
        <v/>
      </c>
      <c r="C1219" t="inlineStr"/>
    </row>
    <row r="1220">
      <c r="A1220" t="inlineStr">
        <is>
          <t>1739962977_0_SPK_0_20250213_v2.1739447047.2214931.wav</t>
        </is>
      </c>
      <c r="B1220">
        <f>HYPERLINK("1739962977_0_SPK_0_20250213_v2.1739447047.2214931.wav", "Play Audio")</f>
        <v/>
      </c>
      <c r="C1220" t="inlineStr"/>
    </row>
    <row r="1221">
      <c r="A1221" t="inlineStr">
        <is>
          <t>1739962689_1_SPK_0_20250215_v2.1739627971.2281797.wav</t>
        </is>
      </c>
      <c r="B1221">
        <f>HYPERLINK("1739962689_1_SPK_0_20250215_v2.1739627971.2281797.wav", "Play Audio")</f>
        <v/>
      </c>
      <c r="C1221" t="inlineStr"/>
    </row>
    <row r="1222">
      <c r="A1222" t="inlineStr">
        <is>
          <t>1739962459_18_SPK_1_20250216_v2.1739696150.2308305.wav</t>
        </is>
      </c>
      <c r="B1222">
        <f>HYPERLINK("1739962459_18_SPK_1_20250216_v2.1739696150.2308305.wav", "Play Audio")</f>
        <v/>
      </c>
      <c r="C1222" t="inlineStr"/>
    </row>
    <row r="1223">
      <c r="A1223" t="inlineStr">
        <is>
          <t>1739962542_1_SPK_0_20250216_v2.1739722688.2340387.wav</t>
        </is>
      </c>
      <c r="B1223">
        <f>HYPERLINK("1739962542_1_SPK_0_20250216_v2.1739722688.2340387.wav", "Play Audio")</f>
        <v/>
      </c>
      <c r="C1223" t="inlineStr"/>
    </row>
    <row r="1224">
      <c r="A1224" t="inlineStr">
        <is>
          <t>1739962574_1_SPK_1_20250215_v2.1739635327.2285175.wav</t>
        </is>
      </c>
      <c r="B1224">
        <f>HYPERLINK("1739962574_1_SPK_1_20250215_v2.1739635327.2285175.wav", "Play Audio")</f>
        <v/>
      </c>
      <c r="C1224" t="inlineStr"/>
    </row>
    <row r="1225">
      <c r="A1225" t="inlineStr">
        <is>
          <t>1739961668_1_SPK_1_20250213_v2.1739437852.2203015.wav</t>
        </is>
      </c>
      <c r="B1225">
        <f>HYPERLINK("1739961668_1_SPK_1_20250213_v2.1739437852.2203015.wav", "Play Audio")</f>
        <v/>
      </c>
      <c r="C1225" t="inlineStr"/>
    </row>
    <row r="1226">
      <c r="A1226" t="inlineStr">
        <is>
          <t>1739962524_6_SPK_0_20250216_v2.1739692453.2304390.wav</t>
        </is>
      </c>
      <c r="B1226">
        <f>HYPERLINK("1739962524_6_SPK_0_20250216_v2.1739692453.2304390.wav", "Play Audio")</f>
        <v/>
      </c>
      <c r="C1226" t="inlineStr"/>
    </row>
    <row r="1227">
      <c r="A1227" t="inlineStr">
        <is>
          <t>1739962197_6_SPK_1_20250215_v2.1739615161.2265876.wav</t>
        </is>
      </c>
      <c r="B1227">
        <f>HYPERLINK("1739962197_6_SPK_1_20250215_v2.1739615161.2265876.wav", "Play Audio")</f>
        <v/>
      </c>
      <c r="C1227" t="inlineStr"/>
    </row>
    <row r="1228">
      <c r="A1228" t="inlineStr">
        <is>
          <t>1739962459_2_SPK_1_20250216_v2.1739696150.2308305.wav</t>
        </is>
      </c>
      <c r="B1228">
        <f>HYPERLINK("1739962459_2_SPK_1_20250216_v2.1739696150.2308305.wav", "Play Audio")</f>
        <v/>
      </c>
      <c r="C1228" t="inlineStr"/>
    </row>
    <row r="1229">
      <c r="A1229" t="inlineStr">
        <is>
          <t>1739962782_2_SPK_0_20250215_v2.1739627881.2281762.wav</t>
        </is>
      </c>
      <c r="B1229">
        <f>HYPERLINK("1739962782_2_SPK_0_20250215_v2.1739627881.2281762.wav", "Play Audio")</f>
        <v/>
      </c>
      <c r="C1229" t="inlineStr"/>
    </row>
    <row r="1230">
      <c r="A1230" t="inlineStr">
        <is>
          <t>1739962997_17_SPK_0_20250216_v2.1739697766.2309766.wav</t>
        </is>
      </c>
      <c r="B1230">
        <f>HYPERLINK("1739962997_17_SPK_0_20250216_v2.1739697766.2309766.wav", "Play Audio")</f>
        <v/>
      </c>
      <c r="C1230" t="inlineStr"/>
    </row>
    <row r="1231">
      <c r="A1231" t="inlineStr">
        <is>
          <t>1739962826_2_SPK_1_20250215_v2.1739596848.2256007.wav</t>
        </is>
      </c>
      <c r="B1231">
        <f>HYPERLINK("1739962826_2_SPK_1_20250215_v2.1739596848.2256007.wav", "Play Audio")</f>
        <v/>
      </c>
      <c r="C1231" t="inlineStr"/>
    </row>
    <row r="1232">
      <c r="A1232" t="inlineStr">
        <is>
          <t>1739962561_3_SPK_0_20250217_v2.1739786281.2364487.wav</t>
        </is>
      </c>
      <c r="B1232">
        <f>HYPERLINK("1739962561_3_SPK_0_20250217_v2.1739786281.2364487.wav", "Play Audio")</f>
        <v/>
      </c>
      <c r="C1232" t="inlineStr"/>
    </row>
    <row r="1233">
      <c r="A1233" t="inlineStr">
        <is>
          <t>1739962646_0_SPK_1_20250216_v2.1739686231.2297311.wav</t>
        </is>
      </c>
      <c r="B1233">
        <f>HYPERLINK("1739962646_0_SPK_1_20250216_v2.1739686231.2297311.wav", "Play Audio")</f>
        <v/>
      </c>
      <c r="C1233" t="inlineStr"/>
    </row>
    <row r="1234">
      <c r="A1234" t="inlineStr">
        <is>
          <t>1739962600_1_SPK_1_20250217_v2.1739810924.2392726.wav</t>
        </is>
      </c>
      <c r="B1234">
        <f>HYPERLINK("1739962600_1_SPK_1_20250217_v2.1739810924.2392726.wav", "Play Audio")</f>
        <v/>
      </c>
      <c r="C1234" t="inlineStr"/>
    </row>
    <row r="1235">
      <c r="A1235" t="inlineStr">
        <is>
          <t>1739962447_5_SPK_0_20250216_v2.1739686917.2297991.wav</t>
        </is>
      </c>
      <c r="B1235">
        <f>HYPERLINK("1739962447_5_SPK_0_20250216_v2.1739686917.2297991.wav", "Play Audio")</f>
        <v/>
      </c>
      <c r="C1235" t="inlineStr"/>
    </row>
    <row r="1236">
      <c r="A1236" t="inlineStr">
        <is>
          <t>1739962416_6_SPK_1_20250216_v2.1739698726.2310851.wav</t>
        </is>
      </c>
      <c r="B1236">
        <f>HYPERLINK("1739962416_6_SPK_1_20250216_v2.1739698726.2310851.wav", "Play Audio")</f>
        <v/>
      </c>
      <c r="C1236" t="inlineStr"/>
    </row>
    <row r="1237">
      <c r="A1237" t="inlineStr">
        <is>
          <t>1739962577_0_SPK_1_20250215_v2.1739636299.2285694.wav</t>
        </is>
      </c>
      <c r="B1237">
        <f>HYPERLINK("1739962577_0_SPK_1_20250215_v2.1739636299.2285694.wav", "Play Audio")</f>
        <v/>
      </c>
      <c r="C1237" t="inlineStr"/>
    </row>
    <row r="1238">
      <c r="A1238" t="inlineStr">
        <is>
          <t>1739962383_1_SPK_0_20250215_v2.1739615299.2266018.wav</t>
        </is>
      </c>
      <c r="B1238">
        <f>HYPERLINK("1739962383_1_SPK_0_20250215_v2.1739615299.2266018.wav", "Play Audio")</f>
        <v/>
      </c>
      <c r="C1238" t="inlineStr"/>
    </row>
    <row r="1239">
      <c r="A1239" t="inlineStr">
        <is>
          <t>1739962175_7_SPK_0_20250215_v2.1739614093.2265728.wav</t>
        </is>
      </c>
      <c r="B1239">
        <f>HYPERLINK("1739962175_7_SPK_0_20250215_v2.1739614093.2265728.wav", "Play Audio")</f>
        <v/>
      </c>
      <c r="C1239" t="inlineStr"/>
    </row>
    <row r="1240">
      <c r="A1240" t="inlineStr">
        <is>
          <t>1739962722_6_SPK_1_20250216_v2.1739716290.2337470.wav</t>
        </is>
      </c>
      <c r="B1240">
        <f>HYPERLINK("1739962722_6_SPK_1_20250216_v2.1739716290.2337470.wav", "Play Audio")</f>
        <v/>
      </c>
      <c r="C1240" t="inlineStr"/>
    </row>
    <row r="1241">
      <c r="A1241" t="inlineStr">
        <is>
          <t>1739962797_9_SPK_0_20250215_v2.1739636853.2285938.wav</t>
        </is>
      </c>
      <c r="B1241">
        <f>HYPERLINK("1739962797_9_SPK_0_20250215_v2.1739636853.2285938.wav", "Play Audio")</f>
        <v/>
      </c>
      <c r="C1241" t="inlineStr"/>
    </row>
    <row r="1242">
      <c r="A1242" t="inlineStr">
        <is>
          <t>1739962843_1_SPK_0_20250215_v2.1739602656.2257760.wav</t>
        </is>
      </c>
      <c r="B1242">
        <f>HYPERLINK("1739962843_1_SPK_0_20250215_v2.1739602656.2257760.wav", "Play Audio")</f>
        <v/>
      </c>
      <c r="C1242" t="inlineStr"/>
    </row>
    <row r="1243">
      <c r="A1243" t="inlineStr">
        <is>
          <t>1739962961_6_SPK_0_20250217_v2.1739810168.2391982.wav</t>
        </is>
      </c>
      <c r="B1243">
        <f>HYPERLINK("1739962961_6_SPK_0_20250217_v2.1739810168.2391982.wav", "Play Audio")</f>
        <v/>
      </c>
      <c r="C1243" t="inlineStr"/>
    </row>
    <row r="1244">
      <c r="A1244" t="inlineStr">
        <is>
          <t>1739962788_6_SPK_0_20250215_v2.1739638233.2286618.wav</t>
        </is>
      </c>
      <c r="B1244">
        <f>HYPERLINK("1739962788_6_SPK_0_20250215_v2.1739638233.2286618.wav", "Play Audio")</f>
        <v/>
      </c>
      <c r="C1244" t="inlineStr"/>
    </row>
    <row r="1245">
      <c r="A1245" t="inlineStr">
        <is>
          <t>1739962432_9_SPK_1_20250215_v2.1739642412.2288835.wav</t>
        </is>
      </c>
      <c r="B1245">
        <f>HYPERLINK("1739962432_9_SPK_1_20250215_v2.1739642412.2288835.wav", "Play Audio")</f>
        <v/>
      </c>
      <c r="C1245" t="inlineStr"/>
    </row>
    <row r="1246">
      <c r="A1246" t="inlineStr">
        <is>
          <t>1739962388_9_SPK_0_20250213_v2.1739437852.2203015.wav</t>
        </is>
      </c>
      <c r="B1246">
        <f>HYPERLINK("1739962388_9_SPK_0_20250213_v2.1739437852.2203015.wav", "Play Audio")</f>
        <v/>
      </c>
      <c r="C1246" t="inlineStr"/>
    </row>
    <row r="1247">
      <c r="A1247" t="inlineStr">
        <is>
          <t>1739962211_0_SPK_1_20250216_v2.1739685520.2296728.wav</t>
        </is>
      </c>
      <c r="B1247">
        <f>HYPERLINK("1739962211_0_SPK_1_20250216_v2.1739685520.2296728.wav", "Play Audio")</f>
        <v/>
      </c>
      <c r="C1247" t="inlineStr"/>
    </row>
    <row r="1248">
      <c r="A1248" t="inlineStr">
        <is>
          <t>1739962248_0_SPK_1_20250217_v2.1739780879.2356520.wav</t>
        </is>
      </c>
      <c r="B1248">
        <f>HYPERLINK("1739962248_0_SPK_1_20250217_v2.1739780879.2356520.wav", "Play Audio")</f>
        <v/>
      </c>
      <c r="C1248" t="inlineStr"/>
    </row>
    <row r="1249">
      <c r="A1249" t="inlineStr">
        <is>
          <t>1739962642_12_SPK_0_20250218_v2.1739864664.2432073.wav</t>
        </is>
      </c>
      <c r="B1249">
        <f>HYPERLINK("1739962642_12_SPK_0_20250218_v2.1739864664.2432073.wav", "Play Audio")</f>
        <v/>
      </c>
      <c r="C1249" t="inlineStr"/>
    </row>
    <row r="1250">
      <c r="A1250" t="inlineStr">
        <is>
          <t>1739962788_2_SPK_1_20250215_v2.1739638233.2286618.wav</t>
        </is>
      </c>
      <c r="B1250">
        <f>HYPERLINK("1739962788_2_SPK_1_20250215_v2.1739638233.2286618.wav", "Play Audio")</f>
        <v/>
      </c>
      <c r="C1250" t="inlineStr"/>
    </row>
    <row r="1251">
      <c r="A1251" t="inlineStr">
        <is>
          <t>1739961659_2_SPK_1_20250213_v2.1739437852.2203015.wav</t>
        </is>
      </c>
      <c r="B1251">
        <f>HYPERLINK("1739961659_2_SPK_1_20250213_v2.1739437852.2203015.wav", "Play Audio")</f>
        <v/>
      </c>
      <c r="C1251" t="inlineStr"/>
    </row>
    <row r="1252">
      <c r="A1252" t="inlineStr">
        <is>
          <t>1739961707_1_SPK_0_20250213_v2.1739437852.2203015.wav</t>
        </is>
      </c>
      <c r="B1252">
        <f>HYPERLINK("1739961707_1_SPK_0_20250213_v2.1739437852.2203015.wav", "Play Audio")</f>
        <v/>
      </c>
      <c r="C1252" t="inlineStr"/>
    </row>
    <row r="1253">
      <c r="A1253" t="inlineStr">
        <is>
          <t>1739962777_1_SPK_1_20250215_v2.1739610324.2263276.wav</t>
        </is>
      </c>
      <c r="B1253">
        <f>HYPERLINK("1739962777_1_SPK_1_20250215_v2.1739610324.2263276.wav", "Play Audio")</f>
        <v/>
      </c>
      <c r="C1253" t="inlineStr"/>
    </row>
    <row r="1254">
      <c r="A1254" t="inlineStr">
        <is>
          <t>1739962753_3_SPK_0_20250217_v2.1739783930.2360950.wav</t>
        </is>
      </c>
      <c r="B1254">
        <f>HYPERLINK("1739962753_3_SPK_0_20250217_v2.1739783930.2360950.wav", "Play Audio")</f>
        <v/>
      </c>
      <c r="C1254" t="inlineStr"/>
    </row>
    <row r="1255">
      <c r="A1255" t="inlineStr">
        <is>
          <t>1739962606_3_SPK_1_20250215_v2.1739630799.2283007.wav</t>
        </is>
      </c>
      <c r="B1255">
        <f>HYPERLINK("1739962606_3_SPK_1_20250215_v2.1739630799.2283007.wav", "Play Audio")</f>
        <v/>
      </c>
      <c r="C1255" t="inlineStr"/>
    </row>
    <row r="1256">
      <c r="A1256" t="inlineStr">
        <is>
          <t>1739962225_4_SPK_1_20250215_v2.1739605153.2259762.wav</t>
        </is>
      </c>
      <c r="B1256">
        <f>HYPERLINK("1739962225_4_SPK_1_20250215_v2.1739605153.2259762.wav", "Play Audio")</f>
        <v/>
      </c>
      <c r="C1256" t="inlineStr"/>
    </row>
    <row r="1257">
      <c r="A1257" t="inlineStr">
        <is>
          <t>1739962826_5_SPK_0_20250215_v2.1739596848.2256007.wav</t>
        </is>
      </c>
      <c r="B1257">
        <f>HYPERLINK("1739962826_5_SPK_0_20250215_v2.1739596848.2256007.wav", "Play Audio")</f>
        <v/>
      </c>
      <c r="C1257" t="inlineStr"/>
    </row>
    <row r="1258">
      <c r="A1258" t="inlineStr">
        <is>
          <t>1739962345_0_SPK_1_20250216_v2.1739688192.2299233.wav</t>
        </is>
      </c>
      <c r="B1258">
        <f>HYPERLINK("1739962345_0_SPK_1_20250216_v2.1739688192.2299233.wav", "Play Audio")</f>
        <v/>
      </c>
      <c r="C1258" t="inlineStr"/>
    </row>
    <row r="1259">
      <c r="A1259" t="inlineStr">
        <is>
          <t>1739961687_0_SPK_1_20250213_v2.1739437852.2203015.wav</t>
        </is>
      </c>
      <c r="B1259">
        <f>HYPERLINK("1739961687_0_SPK_1_20250213_v2.1739437852.2203015.wav", "Play Audio")</f>
        <v/>
      </c>
      <c r="C1259" t="inlineStr"/>
    </row>
    <row r="1260">
      <c r="A1260" t="inlineStr">
        <is>
          <t>1739962462_1_SPK_1_20250216_v2.1739696326.2308617.wav</t>
        </is>
      </c>
      <c r="B1260">
        <f>HYPERLINK("1739962462_1_SPK_1_20250216_v2.1739696326.2308617.wav", "Play Audio")</f>
        <v/>
      </c>
      <c r="C1260" t="inlineStr"/>
    </row>
    <row r="1261">
      <c r="A1261" t="inlineStr">
        <is>
          <t>1739962314_0_SPK_0_20250216_v2.1739704458.2328080.wav</t>
        </is>
      </c>
      <c r="B1261">
        <f>HYPERLINK("1739962314_0_SPK_0_20250216_v2.1739704458.2328080.wav", "Play Audio")</f>
        <v/>
      </c>
      <c r="C1261" t="inlineStr"/>
    </row>
    <row r="1262">
      <c r="A1262" t="inlineStr">
        <is>
          <t>1739962797_2_SPK_1_20250215_v2.1739636853.2285938.wav</t>
        </is>
      </c>
      <c r="B1262">
        <f>HYPERLINK("1739962797_2_SPK_1_20250215_v2.1739636853.2285938.wav", "Play Audio")</f>
        <v/>
      </c>
      <c r="C1262" t="inlineStr"/>
    </row>
    <row r="1263">
      <c r="A1263" t="inlineStr">
        <is>
          <t>1739962574_8_SPK_0_20250215_v2.1739635327.2285175.wav</t>
        </is>
      </c>
      <c r="B1263">
        <f>HYPERLINK("1739962574_8_SPK_0_20250215_v2.1739635327.2285175.wav", "Play Audio")</f>
        <v/>
      </c>
      <c r="C1263" t="inlineStr"/>
    </row>
    <row r="1264">
      <c r="A1264" t="inlineStr">
        <is>
          <t>1739962326_6_SPK_1_20250215_v2.1739632205.2283760.wav</t>
        </is>
      </c>
      <c r="B1264">
        <f>HYPERLINK("1739962326_6_SPK_1_20250215_v2.1739632205.2283760.wav", "Play Audio")</f>
        <v/>
      </c>
      <c r="C1264" t="inlineStr"/>
    </row>
    <row r="1265">
      <c r="A1265" t="inlineStr">
        <is>
          <t>1739962896_0_SPK_1_20250216_v2.1739707901.2331813.wav</t>
        </is>
      </c>
      <c r="B1265">
        <f>HYPERLINK("1739962896_0_SPK_1_20250216_v2.1739707901.2331813.wav", "Play Audio")</f>
        <v/>
      </c>
      <c r="C1265" t="inlineStr"/>
    </row>
    <row r="1266">
      <c r="A1266" t="inlineStr">
        <is>
          <t>1739962382_1_SPK_0_20250216_v2.1739717892.2338455.wav</t>
        </is>
      </c>
      <c r="B1266">
        <f>HYPERLINK("1739962382_1_SPK_0_20250216_v2.1739717892.2338455.wav", "Play Audio")</f>
        <v/>
      </c>
      <c r="C1266" t="inlineStr"/>
    </row>
    <row r="1267">
      <c r="A1267" t="inlineStr">
        <is>
          <t>1739962916_17_SPK_1_20250216_v2.1739691549.2303016.wav</t>
        </is>
      </c>
      <c r="B1267">
        <f>HYPERLINK("1739962916_17_SPK_1_20250216_v2.1739691549.2303016.wav", "Play Audio")</f>
        <v/>
      </c>
      <c r="C1267" t="inlineStr"/>
    </row>
    <row r="1268">
      <c r="A1268" t="inlineStr">
        <is>
          <t>1739962736_0_SPK_0_20250213_v2.1739446911.2214794.wav</t>
        </is>
      </c>
      <c r="B1268">
        <f>HYPERLINK("1739962736_0_SPK_0_20250213_v2.1739446911.2214794.wav", "Play Audio")</f>
        <v/>
      </c>
      <c r="C1268" t="inlineStr"/>
    </row>
    <row r="1269">
      <c r="A1269" t="inlineStr">
        <is>
          <t>1739962339_12_SPK_0_20250215_v2.1739624893.2280045.wav</t>
        </is>
      </c>
      <c r="B1269">
        <f>HYPERLINK("1739962339_12_SPK_0_20250215_v2.1739624893.2280045.wav", "Play Audio")</f>
        <v/>
      </c>
      <c r="C1269" t="inlineStr"/>
    </row>
    <row r="1270">
      <c r="A1270" t="inlineStr">
        <is>
          <t>1739962759_3_SPK_1_20250218_v2.1739862982.2429599.wav</t>
        </is>
      </c>
      <c r="B1270">
        <f>HYPERLINK("1739962759_3_SPK_1_20250218_v2.1739862982.2429599.wav", "Play Audio")</f>
        <v/>
      </c>
      <c r="C1270" t="inlineStr"/>
    </row>
    <row r="1271">
      <c r="A1271" t="inlineStr">
        <is>
          <t>1739962297_1_SPK_1_20250215_v2.1739631711.2283415.wav</t>
        </is>
      </c>
      <c r="B1271">
        <f>HYPERLINK("1739962297_1_SPK_1_20250215_v2.1739631711.2283415.wav", "Play Audio")</f>
        <v/>
      </c>
      <c r="C1271" t="inlineStr"/>
    </row>
    <row r="1272">
      <c r="A1272" t="inlineStr">
        <is>
          <t>1739962832_7_SPK_1_20250216_v2.1739711771.2334478.wav</t>
        </is>
      </c>
      <c r="B1272">
        <f>HYPERLINK("1739962832_7_SPK_1_20250216_v2.1739711771.2334478.wav", "Play Audio")</f>
        <v/>
      </c>
      <c r="C1272" t="inlineStr"/>
    </row>
    <row r="1273">
      <c r="A1273" t="inlineStr">
        <is>
          <t>1739962642_5_SPK_1_20250218_v2.1739864664.2432073.wav</t>
        </is>
      </c>
      <c r="B1273">
        <f>HYPERLINK("1739962642_5_SPK_1_20250218_v2.1739864664.2432073.wav", "Play Audio")</f>
        <v/>
      </c>
      <c r="C1273" t="inlineStr"/>
    </row>
    <row r="1274">
      <c r="A1274" t="inlineStr">
        <is>
          <t>1739962607_2_SPK_1_20250216_v2.1739722763.2340390.wav</t>
        </is>
      </c>
      <c r="B1274">
        <f>HYPERLINK("1739962607_2_SPK_1_20250216_v2.1739722763.2340390.wav", "Play Audio")</f>
        <v/>
      </c>
      <c r="C1274" t="inlineStr"/>
    </row>
    <row r="1275">
      <c r="A1275" t="inlineStr">
        <is>
          <t>1739962231_2_SPK_0_20250216_v2.1739706913.2331299.wav</t>
        </is>
      </c>
      <c r="B1275">
        <f>HYPERLINK("1739962231_2_SPK_0_20250216_v2.1739706913.2331299.wav", "Play Audio")</f>
        <v/>
      </c>
      <c r="C1275" t="inlineStr"/>
    </row>
    <row r="1276">
      <c r="A1276" t="inlineStr">
        <is>
          <t>1739962503_15_SPK_1_20250215_v2.1739623381.2279172.wav</t>
        </is>
      </c>
      <c r="B1276">
        <f>HYPERLINK("1739962503_15_SPK_1_20250215_v2.1739623381.2279172.wav", "Play Audio")</f>
        <v/>
      </c>
      <c r="C1276" t="inlineStr"/>
    </row>
    <row r="1277">
      <c r="A1277" t="inlineStr">
        <is>
          <t>1739962399_4_SPK_1_20250213_v2.1739454160.2223094.wav</t>
        </is>
      </c>
      <c r="B1277">
        <f>HYPERLINK("1739962399_4_SPK_1_20250213_v2.1739454160.2223094.wav", "Play Audio")</f>
        <v/>
      </c>
      <c r="C1277" t="inlineStr"/>
    </row>
    <row r="1278">
      <c r="A1278" t="inlineStr">
        <is>
          <t>1739962935_1_SPK_0_20250216_v2.1739717484.2338251.wav</t>
        </is>
      </c>
      <c r="B1278">
        <f>HYPERLINK("1739962935_1_SPK_0_20250216_v2.1739717484.2338251.wav", "Play Audio")</f>
        <v/>
      </c>
      <c r="C1278" t="inlineStr"/>
    </row>
    <row r="1279">
      <c r="A1279" t="inlineStr">
        <is>
          <t>1739962967_2_SPK_0_20250215_v2.1739605658.2260022.wav</t>
        </is>
      </c>
      <c r="B1279">
        <f>HYPERLINK("1739962967_2_SPK_0_20250215_v2.1739605658.2260022.wav", "Play Audio")</f>
        <v/>
      </c>
      <c r="C1279" t="inlineStr"/>
    </row>
    <row r="1280">
      <c r="A1280" t="inlineStr">
        <is>
          <t>1739962940_0_SPK_0_20250213_v2.1739444021.2211593.wav</t>
        </is>
      </c>
      <c r="B1280">
        <f>HYPERLINK("1739962940_0_SPK_0_20250213_v2.1739444021.2211593.wav", "Play Audio")</f>
        <v/>
      </c>
      <c r="C1280" t="inlineStr"/>
    </row>
    <row r="1281">
      <c r="A1281" t="inlineStr">
        <is>
          <t>1739962797_8_SPK_1_20250215_v2.1739636853.2285938.wav</t>
        </is>
      </c>
      <c r="B1281">
        <f>HYPERLINK("1739962797_8_SPK_1_20250215_v2.1739636853.2285938.wav", "Play Audio")</f>
        <v/>
      </c>
      <c r="C1281" t="inlineStr"/>
    </row>
    <row r="1282">
      <c r="A1282" t="inlineStr">
        <is>
          <t>1739962948_3_SPK_1_20250217_v2.1739802175.2383421.wav</t>
        </is>
      </c>
      <c r="B1282">
        <f>HYPERLINK("1739962948_3_SPK_1_20250217_v2.1739802175.2383421.wav", "Play Audio")</f>
        <v/>
      </c>
      <c r="C1282" t="inlineStr"/>
    </row>
    <row r="1283">
      <c r="A1283" t="inlineStr">
        <is>
          <t>1739962479_3_SPK_1_20250215_v2.1739610716.2263497.wav</t>
        </is>
      </c>
      <c r="B1283">
        <f>HYPERLINK("1739962479_3_SPK_1_20250215_v2.1739610716.2263497.wav", "Play Audio")</f>
        <v/>
      </c>
      <c r="C1283" t="inlineStr"/>
    </row>
    <row r="1284">
      <c r="A1284" t="inlineStr">
        <is>
          <t>1739962624_3_SPK_1_20250216_v2.1739686481.2297600.wav</t>
        </is>
      </c>
      <c r="B1284">
        <f>HYPERLINK("1739962624_3_SPK_1_20250216_v2.1739686481.2297600.wav", "Play Audio")</f>
        <v/>
      </c>
      <c r="C1284" t="inlineStr"/>
    </row>
    <row r="1285">
      <c r="A1285" t="inlineStr">
        <is>
          <t>1739962479_2_SPK_0_20250215_v2.1739610716.2263497.wav</t>
        </is>
      </c>
      <c r="B1285">
        <f>HYPERLINK("1739962479_2_SPK_0_20250215_v2.1739610716.2263497.wav", "Play Audio")</f>
        <v/>
      </c>
      <c r="C1285" t="inlineStr"/>
    </row>
    <row r="1286">
      <c r="A1286" t="inlineStr">
        <is>
          <t>1739961658_1_SPK_0_20250213_v2.1739437852.2203015.wav</t>
        </is>
      </c>
      <c r="B1286">
        <f>HYPERLINK("1739961658_1_SPK_0_20250213_v2.1739437852.2203015.wav", "Play Audio")</f>
        <v/>
      </c>
      <c r="C1286" t="inlineStr"/>
    </row>
    <row r="1287">
      <c r="A1287" t="inlineStr">
        <is>
          <t>1739962436_5_SPK_1_20250213_v2.1739461909.2231873.wav</t>
        </is>
      </c>
      <c r="B1287">
        <f>HYPERLINK("1739962436_5_SPK_1_20250213_v2.1739461909.2231873.wav", "Play Audio")</f>
        <v/>
      </c>
      <c r="C1287" t="inlineStr"/>
    </row>
    <row r="1288">
      <c r="A1288" t="inlineStr">
        <is>
          <t>1739962672_1_SPK_0_20250215_v2.1739604670.2259483.wav</t>
        </is>
      </c>
      <c r="B1288">
        <f>HYPERLINK("1739962672_1_SPK_0_20250215_v2.1739604670.2259483.wav", "Play Audio")</f>
        <v/>
      </c>
      <c r="C1288" t="inlineStr"/>
    </row>
    <row r="1289">
      <c r="A1289" t="inlineStr">
        <is>
          <t>1739962376_15_SPK_1_20250215_v2.1739611648.2264164.wav</t>
        </is>
      </c>
      <c r="B1289">
        <f>HYPERLINK("1739962376_15_SPK_1_20250215_v2.1739611648.2264164.wav", "Play Audio")</f>
        <v/>
      </c>
      <c r="C1289" t="inlineStr"/>
    </row>
    <row r="1290">
      <c r="A1290" t="inlineStr">
        <is>
          <t>1739962188_8_SPK_0_20250217_v2.1739805468.2387157.wav</t>
        </is>
      </c>
      <c r="B1290">
        <f>HYPERLINK("1739962188_8_SPK_0_20250217_v2.1739805468.2387157.wav", "Play Audio")</f>
        <v/>
      </c>
      <c r="C1290" t="inlineStr"/>
    </row>
    <row r="1291">
      <c r="A1291" t="inlineStr">
        <is>
          <t>1739962935_2_SPK_1_20250216_v2.1739717484.2338251.wav</t>
        </is>
      </c>
      <c r="B1291">
        <f>HYPERLINK("1739962935_2_SPK_1_20250216_v2.1739717484.2338251.wav", "Play Audio")</f>
        <v/>
      </c>
      <c r="C1291" t="inlineStr"/>
    </row>
    <row r="1292">
      <c r="A1292" t="inlineStr">
        <is>
          <t>1739962318_0_SPK_1_20250217_v2.1739787297.2365824.wav</t>
        </is>
      </c>
      <c r="B1292">
        <f>HYPERLINK("1739962318_0_SPK_1_20250217_v2.1739787297.2365824.wav", "Play Audio")</f>
        <v/>
      </c>
      <c r="C1292" t="inlineStr"/>
    </row>
    <row r="1293">
      <c r="A1293" t="inlineStr">
        <is>
          <t>1739961655_3_SPK_1_20250213_v2.1739437852.2203015.wav</t>
        </is>
      </c>
      <c r="B1293">
        <f>HYPERLINK("1739961655_3_SPK_1_20250213_v2.1739437852.2203015.wav", "Play Audio")</f>
        <v/>
      </c>
      <c r="C1293" t="inlineStr"/>
    </row>
    <row r="1294">
      <c r="A1294" t="inlineStr">
        <is>
          <t>1739963013_3_SPK_1_20250215_v2.1739628243.2281870.wav</t>
        </is>
      </c>
      <c r="B1294">
        <f>HYPERLINK("1739963013_3_SPK_1_20250215_v2.1739628243.2281870.wav", "Play Audio")</f>
        <v/>
      </c>
      <c r="C1294" t="inlineStr"/>
    </row>
    <row r="1295">
      <c r="A1295" t="inlineStr">
        <is>
          <t>1739962586_12_SPK_1_20250215_v2.1739597847.2256179.wav</t>
        </is>
      </c>
      <c r="B1295">
        <f>HYPERLINK("1739962586_12_SPK_1_20250215_v2.1739597847.2256179.wav", "Play Audio")</f>
        <v/>
      </c>
      <c r="C1295" t="inlineStr"/>
    </row>
    <row r="1296">
      <c r="A1296" t="inlineStr">
        <is>
          <t>1739961641_21_SPK_1_20250213_v2.1739437852.2203015.wav</t>
        </is>
      </c>
      <c r="B1296">
        <f>HYPERLINK("1739961641_21_SPK_1_20250213_v2.1739437852.2203015.wav", "Play Audio")</f>
        <v/>
      </c>
      <c r="C1296" t="inlineStr"/>
    </row>
    <row r="1297">
      <c r="A1297" t="inlineStr">
        <is>
          <t>1739963002_0_SPK_1_20250216_v2.1739715195.2336617.wav</t>
        </is>
      </c>
      <c r="B1297">
        <f>HYPERLINK("1739963002_0_SPK_1_20250216_v2.1739715195.2336617.wav", "Play Audio")</f>
        <v/>
      </c>
      <c r="C1297" t="inlineStr"/>
    </row>
    <row r="1298">
      <c r="A1298" t="inlineStr">
        <is>
          <t>1739962524_0_SPK_0_20250216_v2.1739692453.2304390.wav</t>
        </is>
      </c>
      <c r="B1298">
        <f>HYPERLINK("1739962524_0_SPK_0_20250216_v2.1739692453.2304390.wav", "Play Audio")</f>
        <v/>
      </c>
      <c r="C1298" t="inlineStr"/>
    </row>
    <row r="1299">
      <c r="A1299" t="inlineStr">
        <is>
          <t>1739962161_13_SPK_0_20250215_v2.1739603840.2258967.wav</t>
        </is>
      </c>
      <c r="B1299">
        <f>HYPERLINK("1739962161_13_SPK_0_20250215_v2.1739603840.2258967.wav", "Play Audio")</f>
        <v/>
      </c>
      <c r="C1299" t="inlineStr"/>
    </row>
    <row r="1300">
      <c r="A1300" t="inlineStr">
        <is>
          <t>1739962804_1_SPK_1_20250217_v2.1739807816.2389655.wav</t>
        </is>
      </c>
      <c r="B1300">
        <f>HYPERLINK("1739962804_1_SPK_1_20250217_v2.1739807816.2389655.wav", "Play Audio")</f>
        <v/>
      </c>
      <c r="C1300" t="inlineStr"/>
    </row>
    <row r="1301">
      <c r="A1301" t="inlineStr">
        <is>
          <t>1739962459_19_SPK_1_20250216_v2.1739696150.2308305.wav</t>
        </is>
      </c>
      <c r="B1301">
        <f>HYPERLINK("1739962459_19_SPK_1_20250216_v2.1739696150.2308305.wav", "Play Audio")</f>
        <v/>
      </c>
      <c r="C1301" t="inlineStr"/>
    </row>
    <row r="1302">
      <c r="A1302" t="inlineStr">
        <is>
          <t>1739962376_17_SPK_1_20250215_v2.1739611648.2264164.wav</t>
        </is>
      </c>
      <c r="B1302">
        <f>HYPERLINK("1739962376_17_SPK_1_20250215_v2.1739611648.2264164.wav", "Play Audio")</f>
        <v/>
      </c>
      <c r="C1302" t="inlineStr"/>
    </row>
    <row r="1303">
      <c r="A1303" t="inlineStr">
        <is>
          <t>1739962922_2_SPK_0_20250215_v2.1739604783.2259527.wav</t>
        </is>
      </c>
      <c r="B1303">
        <f>HYPERLINK("1739962922_2_SPK_0_20250215_v2.1739604783.2259527.wav", "Play Audio")</f>
        <v/>
      </c>
      <c r="C1303" t="inlineStr"/>
    </row>
    <row r="1304">
      <c r="A1304" t="inlineStr">
        <is>
          <t>1739962782_0_SPK_0_20250215_v2.1739627881.2281762.wav</t>
        </is>
      </c>
      <c r="B1304">
        <f>HYPERLINK("1739962782_0_SPK_0_20250215_v2.1739627881.2281762.wav", "Play Audio")</f>
        <v/>
      </c>
      <c r="C1304" t="inlineStr"/>
    </row>
    <row r="1305">
      <c r="A1305" t="inlineStr">
        <is>
          <t>1739962753_2_SPK_1_20250217_v2.1739783930.2360950.wav</t>
        </is>
      </c>
      <c r="B1305">
        <f>HYPERLINK("1739962753_2_SPK_1_20250217_v2.1739783930.2360950.wav", "Play Audio")</f>
        <v/>
      </c>
      <c r="C1305" t="inlineStr"/>
    </row>
    <row r="1306">
      <c r="A1306" t="inlineStr">
        <is>
          <t>1739961624_5_SPK_1_20250213_v2.1739437852.2203015.wav</t>
        </is>
      </c>
      <c r="B1306">
        <f>HYPERLINK("1739961624_5_SPK_1_20250213_v2.1739437852.2203015.wav", "Play Audio")</f>
        <v/>
      </c>
      <c r="C1306" t="inlineStr"/>
    </row>
    <row r="1307">
      <c r="A1307" t="inlineStr">
        <is>
          <t>1739962459_25_SPK_1_20250216_v2.1739696150.2308305.wav</t>
        </is>
      </c>
      <c r="B1307">
        <f>HYPERLINK("1739962459_25_SPK_1_20250216_v2.1739696150.2308305.wav", "Play Audio")</f>
        <v/>
      </c>
      <c r="C1307" t="inlineStr"/>
    </row>
    <row r="1308">
      <c r="A1308" t="inlineStr">
        <is>
          <t>1739962517_4_SPK_1_20250217_v2.1739793977.2374162.wav</t>
        </is>
      </c>
      <c r="B1308">
        <f>HYPERLINK("1739962517_4_SPK_1_20250217_v2.1739793977.2374162.wav", "Play Audio")</f>
        <v/>
      </c>
      <c r="C1308" t="inlineStr"/>
    </row>
    <row r="1309">
      <c r="A1309" t="inlineStr">
        <is>
          <t>1739962536_3_SPK_1_20250216_v2.1739710362.2333425.wav</t>
        </is>
      </c>
      <c r="B1309">
        <f>HYPERLINK("1739962536_3_SPK_1_20250216_v2.1739710362.2333425.wav", "Play Audio")</f>
        <v/>
      </c>
      <c r="C1309" t="inlineStr"/>
    </row>
    <row r="1310">
      <c r="A1310" t="inlineStr">
        <is>
          <t>1739961693_4_SPK_0_20250213_v2.1739437852.2203015.wav</t>
        </is>
      </c>
      <c r="B1310">
        <f>HYPERLINK("1739961693_4_SPK_0_20250213_v2.1739437852.2203015.wav", "Play Audio")</f>
        <v/>
      </c>
      <c r="C1310" t="inlineStr"/>
    </row>
    <row r="1311">
      <c r="A1311" t="inlineStr">
        <is>
          <t>1739962922_7_SPK_1_20250215_v2.1739604783.2259527.wav</t>
        </is>
      </c>
      <c r="B1311">
        <f>HYPERLINK("1739962922_7_SPK_1_20250215_v2.1739604783.2259527.wav", "Play Audio")</f>
        <v/>
      </c>
      <c r="C1311" t="inlineStr"/>
    </row>
    <row r="1312">
      <c r="A1312" t="inlineStr">
        <is>
          <t>1739962955_7_SPK_1_20250213_v2.1739439090.2205291.wav</t>
        </is>
      </c>
      <c r="B1312">
        <f>HYPERLINK("1739962955_7_SPK_1_20250213_v2.1739439090.2205291.wav", "Play Audio")</f>
        <v/>
      </c>
      <c r="C1312" t="inlineStr"/>
    </row>
    <row r="1313">
      <c r="A1313" t="inlineStr">
        <is>
          <t>1739961641_18_SPK_1_20250213_v2.1739437852.2203015.wav</t>
        </is>
      </c>
      <c r="B1313">
        <f>HYPERLINK("1739961641_18_SPK_1_20250213_v2.1739437852.2203015.wav", "Play Audio")</f>
        <v/>
      </c>
      <c r="C1313" t="inlineStr"/>
    </row>
    <row r="1314">
      <c r="A1314" t="inlineStr">
        <is>
          <t>1739962597_16_SPK_1_20250215_v2.1739624662.2279909.wav</t>
        </is>
      </c>
      <c r="B1314">
        <f>HYPERLINK("1739962597_16_SPK_1_20250215_v2.1739624662.2279909.wav", "Play Audio")</f>
        <v/>
      </c>
      <c r="C1314" t="inlineStr"/>
    </row>
    <row r="1315">
      <c r="A1315" t="inlineStr">
        <is>
          <t>1739962447_11_SPK_1_20250216_v2.1739686917.2297991.wav</t>
        </is>
      </c>
      <c r="B1315">
        <f>HYPERLINK("1739962447_11_SPK_1_20250216_v2.1739686917.2297991.wav", "Play Audio")</f>
        <v/>
      </c>
      <c r="C1315" t="inlineStr"/>
    </row>
    <row r="1316">
      <c r="A1316" t="inlineStr">
        <is>
          <t>1739962517_9_SPK_1_20250217_v2.1739793977.2374162.wav</t>
        </is>
      </c>
      <c r="B1316">
        <f>HYPERLINK("1739962517_9_SPK_1_20250217_v2.1739793977.2374162.wav", "Play Audio")</f>
        <v/>
      </c>
      <c r="C1316" t="inlineStr"/>
    </row>
    <row r="1317">
      <c r="A1317" t="inlineStr">
        <is>
          <t>1739962555_3_SPK_0_20250215_v2.1739634499.2284769.wav</t>
        </is>
      </c>
      <c r="B1317">
        <f>HYPERLINK("1739962555_3_SPK_0_20250215_v2.1739634499.2284769.wav", "Play Audio")</f>
        <v/>
      </c>
      <c r="C1317" t="inlineStr"/>
    </row>
    <row r="1318">
      <c r="A1318" t="inlineStr">
        <is>
          <t>1739962339_17_SPK_0_20250215_v2.1739624893.2280045.wav</t>
        </is>
      </c>
      <c r="B1318">
        <f>HYPERLINK("1739962339_17_SPK_0_20250215_v2.1739624893.2280045.wav", "Play Audio")</f>
        <v/>
      </c>
      <c r="C1318" t="inlineStr"/>
    </row>
    <row r="1319">
      <c r="A1319" t="inlineStr">
        <is>
          <t>1739961699_2_SPK_1_20250213_v2.1739437852.2203015.wav</t>
        </is>
      </c>
      <c r="B1319">
        <f>HYPERLINK("1739961699_2_SPK_1_20250213_v2.1739437852.2203015.wav", "Play Audio")</f>
        <v/>
      </c>
      <c r="C1319" t="inlineStr"/>
    </row>
    <row r="1320">
      <c r="A1320" t="inlineStr">
        <is>
          <t>1739962206_1_SPK_1_20250216_v2.1739687635.2298780.wav</t>
        </is>
      </c>
      <c r="B1320">
        <f>HYPERLINK("1739962206_1_SPK_1_20250216_v2.1739687635.2298780.wav", "Play Audio")</f>
        <v/>
      </c>
      <c r="C1320" t="inlineStr"/>
    </row>
    <row r="1321">
      <c r="A1321" t="inlineStr">
        <is>
          <t>1739962646_1_SPK_0_20250218_v2.1739859311.2425223.wav</t>
        </is>
      </c>
      <c r="B1321">
        <f>HYPERLINK("1739962646_1_SPK_0_20250218_v2.1739859311.2425223.wav", "Play Audio")</f>
        <v/>
      </c>
      <c r="C1321" t="inlineStr"/>
    </row>
    <row r="1322">
      <c r="A1322" t="inlineStr">
        <is>
          <t>1739962906_3_SPK_0_20250216_v2.1739710661.2333661.wav</t>
        </is>
      </c>
      <c r="B1322">
        <f>HYPERLINK("1739962906_3_SPK_0_20250216_v2.1739710661.2333661.wav", "Play Audio")</f>
        <v/>
      </c>
      <c r="C1322" t="inlineStr"/>
    </row>
    <row r="1323">
      <c r="A1323" t="inlineStr">
        <is>
          <t>1739962343_1_SPK_1_20250213_v2.1739450419.2218497.wav</t>
        </is>
      </c>
      <c r="B1323">
        <f>HYPERLINK("1739962343_1_SPK_1_20250213_v2.1739450419.2218497.wav", "Play Audio")</f>
        <v/>
      </c>
      <c r="C1323" t="inlineStr"/>
    </row>
    <row r="1324">
      <c r="A1324" t="inlineStr">
        <is>
          <t>1739962628_1_SPK_1_20250217_v2.1739805250.2386919.wav</t>
        </is>
      </c>
      <c r="B1324">
        <f>HYPERLINK("1739962628_1_SPK_1_20250217_v2.1739805250.2386919.wav", "Play Audio")</f>
        <v/>
      </c>
      <c r="C1324" t="inlineStr"/>
    </row>
    <row r="1325">
      <c r="A1325" t="inlineStr">
        <is>
          <t>1739962471_1_SPK_0_20250215_v2.1739606877.2260698.wav</t>
        </is>
      </c>
      <c r="B1325">
        <f>HYPERLINK("1739962471_1_SPK_0_20250215_v2.1739606877.2260698.wav", "Play Audio")</f>
        <v/>
      </c>
      <c r="C1325" t="inlineStr"/>
    </row>
    <row r="1326">
      <c r="A1326" t="inlineStr">
        <is>
          <t>1739962217_0_SPK_1_20250216_v2.1739715999.2337351.wav</t>
        </is>
      </c>
      <c r="B1326">
        <f>HYPERLINK("1739962217_0_SPK_1_20250216_v2.1739715999.2337351.wav", "Play Audio")</f>
        <v/>
      </c>
      <c r="C1326" t="inlineStr"/>
    </row>
    <row r="1327">
      <c r="A1327" t="inlineStr">
        <is>
          <t>1739962483_6_SPK_0_20250215_v2.1739598239.2256261.wav</t>
        </is>
      </c>
      <c r="B1327">
        <f>HYPERLINK("1739962483_6_SPK_0_20250215_v2.1739598239.2256261.wav", "Play Audio")</f>
        <v/>
      </c>
      <c r="C1327" t="inlineStr"/>
    </row>
    <row r="1328">
      <c r="A1328" t="inlineStr">
        <is>
          <t>1739962948_2_SPK_1_20250217_v2.1739802175.2383421.wav</t>
        </is>
      </c>
      <c r="B1328">
        <f>HYPERLINK("1739962948_2_SPK_1_20250217_v2.1739802175.2383421.wav", "Play Audio")</f>
        <v/>
      </c>
      <c r="C1328" t="inlineStr"/>
    </row>
    <row r="1329">
      <c r="A1329" t="inlineStr">
        <is>
          <t>1739962774_2_SPK_1_20250216_v2.1739688744.2299779.wav</t>
        </is>
      </c>
      <c r="B1329">
        <f>HYPERLINK("1739962774_2_SPK_1_20250216_v2.1739688744.2299779.wav", "Play Audio")</f>
        <v/>
      </c>
      <c r="C1329" t="inlineStr"/>
    </row>
    <row r="1330">
      <c r="A1330" t="inlineStr">
        <is>
          <t>1739961678_2_SPK_0_20250213_v2.1739437852.2203015.wav</t>
        </is>
      </c>
      <c r="B1330">
        <f>HYPERLINK("1739961678_2_SPK_0_20250213_v2.1739437852.2203015.wav", "Play Audio")</f>
        <v/>
      </c>
      <c r="C1330" t="inlineStr"/>
    </row>
    <row r="1331">
      <c r="A1331" t="inlineStr">
        <is>
          <t>1739962835_5_SPK_1_20250215_v2.1739625525.2280442.wav</t>
        </is>
      </c>
      <c r="B1331">
        <f>HYPERLINK("1739962835_5_SPK_1_20250215_v2.1739625525.2280442.wav", "Play Audio")</f>
        <v/>
      </c>
      <c r="C1331" t="inlineStr"/>
    </row>
    <row r="1332">
      <c r="A1332" t="inlineStr">
        <is>
          <t>1739962426_15_SPK_1_20250213_v2.1739453516.2221986.wav</t>
        </is>
      </c>
      <c r="B1332">
        <f>HYPERLINK("1739962426_15_SPK_1_20250213_v2.1739453516.2221986.wav", "Play Audio")</f>
        <v/>
      </c>
      <c r="C1332" t="inlineStr"/>
    </row>
    <row r="1333">
      <c r="A1333" t="inlineStr">
        <is>
          <t>1739962436_3_SPK_1_20250213_v2.1739461909.2231873.wav</t>
        </is>
      </c>
      <c r="B1333">
        <f>HYPERLINK("1739962436_3_SPK_1_20250213_v2.1739461909.2231873.wav", "Play Audio")</f>
        <v/>
      </c>
      <c r="C1333" t="inlineStr"/>
    </row>
    <row r="1334">
      <c r="A1334" t="inlineStr">
        <is>
          <t>1739962426_2_SPK_0_20250213_v2.1739453516.2221986.wav</t>
        </is>
      </c>
      <c r="B1334">
        <f>HYPERLINK("1739962426_2_SPK_0_20250213_v2.1739453516.2221986.wav", "Play Audio")</f>
        <v/>
      </c>
      <c r="C1334" t="inlineStr"/>
    </row>
    <row r="1335">
      <c r="A1335" t="inlineStr">
        <is>
          <t>1739962295_2_SPK_1_20250217_v2.1739784322.2361744.wav</t>
        </is>
      </c>
      <c r="B1335">
        <f>HYPERLINK("1739962295_2_SPK_1_20250217_v2.1739784322.2361744.wav", "Play Audio")</f>
        <v/>
      </c>
      <c r="C1335" t="inlineStr"/>
    </row>
    <row r="1336">
      <c r="A1336" t="inlineStr">
        <is>
          <t>1739962517_2_SPK_0_20250217_v2.1739793977.2374162.wav</t>
        </is>
      </c>
      <c r="B1336">
        <f>HYPERLINK("1739962517_2_SPK_0_20250217_v2.1739793977.2374162.wav", "Play Audio")</f>
        <v/>
      </c>
      <c r="C1336" t="inlineStr"/>
    </row>
    <row r="1337">
      <c r="A1337" t="inlineStr">
        <is>
          <t>1739962177_0_SPK_0_20250216_v2.1739714157.2335851.wav</t>
        </is>
      </c>
      <c r="B1337">
        <f>HYPERLINK("1739962177_0_SPK_0_20250216_v2.1739714157.2335851.wav", "Play Audio")</f>
        <v/>
      </c>
      <c r="C1337" t="inlineStr"/>
    </row>
    <row r="1338">
      <c r="A1338" t="inlineStr">
        <is>
          <t>1739962997_21_SPK_0_20250216_v2.1739697766.2309766.wav</t>
        </is>
      </c>
      <c r="B1338">
        <f>HYPERLINK("1739962997_21_SPK_0_20250216_v2.1739697766.2309766.wav", "Play Audio")</f>
        <v/>
      </c>
      <c r="C1338" t="inlineStr"/>
    </row>
    <row r="1339">
      <c r="A1339" t="inlineStr">
        <is>
          <t>1739962797_0_SPK_0_20250215_v2.1739636853.2285938.wav</t>
        </is>
      </c>
      <c r="B1339">
        <f>HYPERLINK("1739962797_0_SPK_0_20250215_v2.1739636853.2285938.wav", "Play Audio")</f>
        <v/>
      </c>
      <c r="C1339" t="inlineStr"/>
    </row>
    <row r="1340">
      <c r="A1340" t="inlineStr">
        <is>
          <t>1739962654_7_SPK_0_20250215_v2.1739599940.2256629.wav</t>
        </is>
      </c>
      <c r="B1340">
        <f>HYPERLINK("1739962654_7_SPK_0_20250215_v2.1739599940.2256629.wav", "Play Audio")</f>
        <v/>
      </c>
      <c r="C1340" t="inlineStr"/>
    </row>
    <row r="1341">
      <c r="A1341" t="inlineStr">
        <is>
          <t>1739962777_2_SPK_1_20250215_v2.1739610324.2263276.wav</t>
        </is>
      </c>
      <c r="B1341">
        <f>HYPERLINK("1739962777_2_SPK_1_20250215_v2.1739610324.2263276.wav", "Play Audio")</f>
        <v/>
      </c>
      <c r="C1341" t="inlineStr"/>
    </row>
    <row r="1342">
      <c r="A1342" t="inlineStr">
        <is>
          <t>1739962464_3_SPK_0_20250216_v2.1739692352.2304260.wav</t>
        </is>
      </c>
      <c r="B1342">
        <f>HYPERLINK("1739962464_3_SPK_0_20250216_v2.1739692352.2304260.wav", "Play Audio")</f>
        <v/>
      </c>
      <c r="C1342" t="inlineStr"/>
    </row>
    <row r="1343">
      <c r="A1343" t="inlineStr">
        <is>
          <t>1739962896_2_SPK_1_20250216_v2.1739707901.2331813.wav</t>
        </is>
      </c>
      <c r="B1343">
        <f>HYPERLINK("1739962896_2_SPK_1_20250216_v2.1739707901.2331813.wav", "Play Audio")</f>
        <v/>
      </c>
      <c r="C1343" t="inlineStr"/>
    </row>
    <row r="1344">
      <c r="A1344" t="inlineStr">
        <is>
          <t>1739962969_1_SPK_0_20250216_v2.1739696317.2308594.wav</t>
        </is>
      </c>
      <c r="B1344">
        <f>HYPERLINK("1739962969_1_SPK_0_20250216_v2.1739696317.2308594.wav", "Play Audio")</f>
        <v/>
      </c>
      <c r="C1344" t="inlineStr"/>
    </row>
    <row r="1345">
      <c r="A1345" t="inlineStr">
        <is>
          <t>1739963011_2_SPK_0_20250213_v2.1739440064.2207039.wav</t>
        </is>
      </c>
      <c r="B1345">
        <f>HYPERLINK("1739963011_2_SPK_0_20250213_v2.1739440064.2207039.wav", "Play Audio")</f>
        <v/>
      </c>
      <c r="C1345" t="inlineStr"/>
    </row>
    <row r="1346">
      <c r="A1346" t="inlineStr">
        <is>
          <t>1739962182_0_SPK_0_20250215_v2.1739628199.2281846.wav</t>
        </is>
      </c>
      <c r="B1346">
        <f>HYPERLINK("1739962182_0_SPK_0_20250215_v2.1739628199.2281846.wav", "Play Audio")</f>
        <v/>
      </c>
      <c r="C1346" t="inlineStr"/>
    </row>
    <row r="1347">
      <c r="A1347" t="inlineStr">
        <is>
          <t>1739961662_1_SPK_1_20250213_v2.1739437852.2203015.wav</t>
        </is>
      </c>
      <c r="B1347">
        <f>HYPERLINK("1739961662_1_SPK_1_20250213_v2.1739437852.2203015.wav", "Play Audio")</f>
        <v/>
      </c>
      <c r="C1347" t="inlineStr"/>
    </row>
    <row r="1348">
      <c r="A1348" t="inlineStr">
        <is>
          <t>1739962828_1_SPK_1_20250217_v2.1739772608.2344886.wav</t>
        </is>
      </c>
      <c r="B1348">
        <f>HYPERLINK("1739962828_1_SPK_1_20250217_v2.1739772608.2344886.wav", "Play Audio")</f>
        <v/>
      </c>
      <c r="C1348" t="inlineStr"/>
    </row>
    <row r="1349">
      <c r="A1349" t="inlineStr">
        <is>
          <t>1739962733_3_SPK_1_20250215_v2.1739626568.2281038.wav</t>
        </is>
      </c>
      <c r="B1349">
        <f>HYPERLINK("1739962733_3_SPK_1_20250215_v2.1739626568.2281038.wav", "Play Audio")</f>
        <v/>
      </c>
      <c r="C1349" t="inlineStr"/>
    </row>
    <row r="1350">
      <c r="A1350" t="inlineStr">
        <is>
          <t>1739962682_2_SPK_0_20250216_v2.1739692655.2304622.wav</t>
        </is>
      </c>
      <c r="B1350">
        <f>HYPERLINK("1739962682_2_SPK_0_20250216_v2.1739692655.2304622.wav", "Play Audio")</f>
        <v/>
      </c>
      <c r="C1350" t="inlineStr"/>
    </row>
    <row r="1351">
      <c r="A1351" t="inlineStr">
        <is>
          <t>1739962399_16_SPK_1_20250213_v2.1739454160.2223094.wav</t>
        </is>
      </c>
      <c r="B1351">
        <f>HYPERLINK("1739962399_16_SPK_1_20250213_v2.1739454160.2223094.wav", "Play Audio")</f>
        <v/>
      </c>
      <c r="C1351" t="inlineStr"/>
    </row>
    <row r="1352">
      <c r="A1352" t="inlineStr">
        <is>
          <t>1739962475_1_SPK_1_20250213_v2.1739457460.2227454.wav</t>
        </is>
      </c>
      <c r="B1352">
        <f>HYPERLINK("1739962475_1_SPK_1_20250213_v2.1739457460.2227454.wav", "Play Audio")</f>
        <v/>
      </c>
      <c r="C1352" t="inlineStr"/>
    </row>
    <row r="1353">
      <c r="A1353" t="inlineStr">
        <is>
          <t>1739962462_0_SPK_1_20250216_v2.1739696326.2308617.wav</t>
        </is>
      </c>
      <c r="B1353">
        <f>HYPERLINK("1739962462_0_SPK_1_20250216_v2.1739696326.2308617.wav", "Play Audio")</f>
        <v/>
      </c>
      <c r="C1353" t="inlineStr"/>
    </row>
    <row r="1354">
      <c r="A1354" t="inlineStr">
        <is>
          <t>1739962546_4_SPK_1_20250216_v2.1739704801.2329840.wav</t>
        </is>
      </c>
      <c r="B1354">
        <f>HYPERLINK("1739962546_4_SPK_1_20250216_v2.1739704801.2329840.wav", "Play Audio")</f>
        <v/>
      </c>
      <c r="C1354" t="inlineStr"/>
    </row>
    <row r="1355">
      <c r="A1355" t="inlineStr">
        <is>
          <t>1739962682_0_SPK_1_20250216_v2.1739692655.2304622.wav</t>
        </is>
      </c>
      <c r="B1355">
        <f>HYPERLINK("1739962682_0_SPK_1_20250216_v2.1739692655.2304622.wav", "Play Audio")</f>
        <v/>
      </c>
      <c r="C1355" t="inlineStr"/>
    </row>
    <row r="1356">
      <c r="A1356" t="inlineStr">
        <is>
          <t>1739962360_4_SPK_0_20250216_v2.1739716378.2337553.wav</t>
        </is>
      </c>
      <c r="B1356">
        <f>HYPERLINK("1739962360_4_SPK_0_20250216_v2.1739716378.2337553.wav", "Play Audio")</f>
        <v/>
      </c>
      <c r="C1356" t="inlineStr"/>
    </row>
    <row r="1357">
      <c r="A1357" t="inlineStr">
        <is>
          <t>1739962559_8_SPK_0_20250216_v2.1739714522.2336106.wav</t>
        </is>
      </c>
      <c r="B1357">
        <f>HYPERLINK("1739962559_8_SPK_0_20250216_v2.1739714522.2336106.wav", "Play Audio")</f>
        <v/>
      </c>
      <c r="C1357" t="inlineStr"/>
    </row>
    <row r="1358">
      <c r="A1358" t="inlineStr">
        <is>
          <t>1739962339_16_SPK_0_20250215_v2.1739624893.2280045.wav</t>
        </is>
      </c>
      <c r="B1358">
        <f>HYPERLINK("1739962339_16_SPK_0_20250215_v2.1739624893.2280045.wav", "Play Audio")</f>
        <v/>
      </c>
      <c r="C1358" t="inlineStr"/>
    </row>
    <row r="1359">
      <c r="A1359" t="inlineStr">
        <is>
          <t>1739962376_32_SPK_1_20250215_v2.1739611648.2264164.wav</t>
        </is>
      </c>
      <c r="B1359">
        <f>HYPERLINK("1739962376_32_SPK_1_20250215_v2.1739611648.2264164.wav", "Play Audio")</f>
        <v/>
      </c>
      <c r="C1359" t="inlineStr"/>
    </row>
    <row r="1360">
      <c r="A1360" t="inlineStr">
        <is>
          <t>1739962916_14_SPK_1_20250216_v2.1739691549.2303016.wav</t>
        </is>
      </c>
      <c r="B1360">
        <f>HYPERLINK("1739962916_14_SPK_1_20250216_v2.1739691549.2303016.wav", "Play Audio")</f>
        <v/>
      </c>
      <c r="C1360" t="inlineStr"/>
    </row>
    <row r="1361">
      <c r="A1361" t="inlineStr">
        <is>
          <t>1739962586_11_SPK_1_20250215_v2.1739597847.2256179.wav</t>
        </is>
      </c>
      <c r="B1361">
        <f>HYPERLINK("1739962586_11_SPK_1_20250215_v2.1739597847.2256179.wav", "Play Audio")</f>
        <v/>
      </c>
      <c r="C1361" t="inlineStr"/>
    </row>
    <row r="1362">
      <c r="A1362" t="inlineStr">
        <is>
          <t>1739962432_0_SPK_0_20250215_v2.1739642412.2288835.wav</t>
        </is>
      </c>
      <c r="B1362">
        <f>HYPERLINK("1739962432_0_SPK_0_20250215_v2.1739642412.2288835.wav", "Play Audio")</f>
        <v/>
      </c>
      <c r="C1362" t="inlineStr"/>
    </row>
    <row r="1363">
      <c r="A1363" t="inlineStr">
        <is>
          <t>1739962916_7_SPK_1_20250216_v2.1739691549.2303016.wav</t>
        </is>
      </c>
      <c r="B1363">
        <f>HYPERLINK("1739962916_7_SPK_1_20250216_v2.1739691549.2303016.wav", "Play Audio")</f>
        <v/>
      </c>
      <c r="C1363" t="inlineStr"/>
    </row>
    <row r="1364">
      <c r="A1364" t="inlineStr">
        <is>
          <t>1739962494_7_SPK_1_20250217_v2.1739780189.2355491.wav</t>
        </is>
      </c>
      <c r="B1364">
        <f>HYPERLINK("1739962494_7_SPK_1_20250217_v2.1739780189.2355491.wav", "Play Audio")</f>
        <v/>
      </c>
      <c r="C1364" t="inlineStr"/>
    </row>
    <row r="1365">
      <c r="A1365" t="inlineStr">
        <is>
          <t>1739962697_1_SPK_1_20250213_v2.1739458160.2228178.wav</t>
        </is>
      </c>
      <c r="B1365">
        <f>HYPERLINK("1739962697_1_SPK_1_20250213_v2.1739458160.2228178.wav", "Play Audio")</f>
        <v/>
      </c>
      <c r="C1365" t="inlineStr"/>
    </row>
    <row r="1366">
      <c r="A1366" t="inlineStr">
        <is>
          <t>1739962239_6_SPK_1_20250216_v2.1739698265.2310367.wav</t>
        </is>
      </c>
      <c r="B1366">
        <f>HYPERLINK("1739962239_6_SPK_1_20250216_v2.1739698265.2310367.wav", "Play Audio")</f>
        <v/>
      </c>
      <c r="C1366" t="inlineStr"/>
    </row>
    <row r="1367">
      <c r="A1367" t="inlineStr">
        <is>
          <t>1739962788_11_SPK_0_20250215_v2.1739638233.2286618.wav</t>
        </is>
      </c>
      <c r="B1367">
        <f>HYPERLINK("1739962788_11_SPK_0_20250215_v2.1739638233.2286618.wav", "Play Audio")</f>
        <v/>
      </c>
      <c r="C1367" t="inlineStr"/>
    </row>
    <row r="1368">
      <c r="A1368" t="inlineStr">
        <is>
          <t>1739962977_1_SPK_1_20250213_v2.1739447047.2214931.wav</t>
        </is>
      </c>
      <c r="B1368">
        <f>HYPERLINK("1739962977_1_SPK_1_20250213_v2.1739447047.2214931.wav", "Play Audio")</f>
        <v/>
      </c>
      <c r="C1368" t="inlineStr"/>
    </row>
    <row r="1369">
      <c r="A1369" t="inlineStr">
        <is>
          <t>1739962462_0_SPK_0_20250216_v2.1739722959.2340406.wav</t>
        </is>
      </c>
      <c r="B1369">
        <f>HYPERLINK("1739962462_0_SPK_0_20250216_v2.1739722959.2340406.wav", "Play Audio")</f>
        <v/>
      </c>
      <c r="C1369" t="inlineStr"/>
    </row>
    <row r="1370">
      <c r="A1370" t="inlineStr">
        <is>
          <t>1739963011_3_SPK_0_20250213_v2.1739440064.2207039.wav</t>
        </is>
      </c>
      <c r="B1370">
        <f>HYPERLINK("1739963011_3_SPK_0_20250213_v2.1739440064.2207039.wav", "Play Audio")</f>
        <v/>
      </c>
      <c r="C1370" t="inlineStr"/>
    </row>
    <row r="1371">
      <c r="A1371" t="inlineStr">
        <is>
          <t>1739962206_8_SPK_0_20250216_v2.1739687635.2298780.wav</t>
        </is>
      </c>
      <c r="B1371">
        <f>HYPERLINK("1739962206_8_SPK_0_20250216_v2.1739687635.2298780.wav", "Play Audio")</f>
        <v/>
      </c>
      <c r="C1371" t="inlineStr"/>
    </row>
    <row r="1372">
      <c r="A1372" t="inlineStr">
        <is>
          <t>1739962733_7_SPK_1_20250215_v2.1739626568.2281038.wav</t>
        </is>
      </c>
      <c r="B1372">
        <f>HYPERLINK("1739962733_7_SPK_1_20250215_v2.1739626568.2281038.wav", "Play Audio")</f>
        <v/>
      </c>
      <c r="C1372" t="inlineStr"/>
    </row>
    <row r="1373">
      <c r="A1373" t="inlineStr">
        <is>
          <t>1739962329_0_SPK_0_20250217_v2.1739804385.2385993.wav</t>
        </is>
      </c>
      <c r="B1373">
        <f>HYPERLINK("1739962329_0_SPK_0_20250217_v2.1739804385.2385993.wav", "Play Audio")</f>
        <v/>
      </c>
      <c r="C1373" t="inlineStr"/>
    </row>
    <row r="1374">
      <c r="A1374" t="inlineStr">
        <is>
          <t>1739961650_0_SPK_1_20250213_v2.1739437852.2203015.wav</t>
        </is>
      </c>
      <c r="B1374">
        <f>HYPERLINK("1739961650_0_SPK_1_20250213_v2.1739437852.2203015.wav", "Play Audio")</f>
        <v/>
      </c>
      <c r="C1374" t="inlineStr"/>
    </row>
    <row r="1375">
      <c r="A1375" t="inlineStr">
        <is>
          <t>1739962607_1_SPK_0_20250216_v2.1739722763.2340390.wav</t>
        </is>
      </c>
      <c r="B1375">
        <f>HYPERLINK("1739962607_1_SPK_0_20250216_v2.1739722763.2340390.wav", "Play Audio")</f>
        <v/>
      </c>
      <c r="C1375" t="inlineStr"/>
    </row>
    <row r="1376">
      <c r="A1376" t="inlineStr">
        <is>
          <t>1739962966_1_SPK_0_20250215_v2.1739600150.2256688.wav</t>
        </is>
      </c>
      <c r="B1376">
        <f>HYPERLINK("1739962966_1_SPK_0_20250215_v2.1739600150.2256688.wav", "Play Audio")</f>
        <v/>
      </c>
      <c r="C1376" t="inlineStr"/>
    </row>
    <row r="1377">
      <c r="A1377" t="inlineStr">
        <is>
          <t>1739962360_6_SPK_1_20250216_v2.1739716378.2337553.wav</t>
        </is>
      </c>
      <c r="B1377">
        <f>HYPERLINK("1739962360_6_SPK_1_20250216_v2.1739716378.2337553.wav", "Play Audio")</f>
        <v/>
      </c>
      <c r="C1377" t="inlineStr"/>
    </row>
    <row r="1378">
      <c r="A1378" t="inlineStr">
        <is>
          <t>1739962773_0_SPK_0_20250216_v2.1739722858.2340393.wav</t>
        </is>
      </c>
      <c r="B1378">
        <f>HYPERLINK("1739962773_0_SPK_0_20250216_v2.1739722858.2340393.wav", "Play Audio")</f>
        <v/>
      </c>
      <c r="C1378" t="inlineStr"/>
    </row>
    <row r="1379">
      <c r="A1379" t="inlineStr">
        <is>
          <t>1739962736_3_SPK_1_20250213_v2.1739446911.2214794.wav</t>
        </is>
      </c>
      <c r="B1379">
        <f>HYPERLINK("1739962736_3_SPK_1_20250213_v2.1739446911.2214794.wav", "Play Audio")</f>
        <v/>
      </c>
      <c r="C1379" t="inlineStr"/>
    </row>
    <row r="1380">
      <c r="A1380" t="inlineStr">
        <is>
          <t>1739962791_1_SPK_1_20250215_v2.1739610541.2263379.wav</t>
        </is>
      </c>
      <c r="B1380">
        <f>HYPERLINK("1739962791_1_SPK_1_20250215_v2.1739610541.2263379.wav", "Play Audio")</f>
        <v/>
      </c>
      <c r="C1380" t="inlineStr"/>
    </row>
    <row r="1381">
      <c r="A1381" t="inlineStr">
        <is>
          <t>1739962624_0_SPK_0_20250216_v2.1739686481.2297600.wav</t>
        </is>
      </c>
      <c r="B1381">
        <f>HYPERLINK("1739962624_0_SPK_0_20250216_v2.1739686481.2297600.wav", "Play Audio")</f>
        <v/>
      </c>
      <c r="C1381" t="inlineStr"/>
    </row>
    <row r="1382">
      <c r="A1382" t="inlineStr">
        <is>
          <t>1739962788_13_SPK_1_20250215_v2.1739638233.2286618.wav</t>
        </is>
      </c>
      <c r="B1382">
        <f>HYPERLINK("1739962788_13_SPK_1_20250215_v2.1739638233.2286618.wav", "Play Audio")</f>
        <v/>
      </c>
      <c r="C1382" t="inlineStr"/>
    </row>
    <row r="1383">
      <c r="A1383" t="inlineStr">
        <is>
          <t>1739962475_2_SPK_0_20250213_v2.1739457460.2227454.wav</t>
        </is>
      </c>
      <c r="B1383">
        <f>HYPERLINK("1739962475_2_SPK_0_20250213_v2.1739457460.2227454.wav", "Play Audio")</f>
        <v/>
      </c>
      <c r="C1383" t="inlineStr"/>
    </row>
    <row r="1384">
      <c r="A1384" t="inlineStr">
        <is>
          <t>1739961707_4_SPK_1_20250213_v2.1739437852.2203015.wav</t>
        </is>
      </c>
      <c r="B1384">
        <f>HYPERLINK("1739961707_4_SPK_1_20250213_v2.1739437852.2203015.wav", "Play Audio")</f>
        <v/>
      </c>
      <c r="C1384" t="inlineStr"/>
    </row>
    <row r="1385">
      <c r="A1385" t="inlineStr">
        <is>
          <t>1739961702_6_SPK_0_20250213_v2.1739437852.2203015.wav</t>
        </is>
      </c>
      <c r="B1385">
        <f>HYPERLINK("1739961702_6_SPK_0_20250213_v2.1739437852.2203015.wav", "Play Audio")</f>
        <v/>
      </c>
      <c r="C1385" t="inlineStr"/>
    </row>
    <row r="1386">
      <c r="A1386" t="inlineStr">
        <is>
          <t>1739962188_4_SPK_1_20250217_v2.1739805468.2387157.wav</t>
        </is>
      </c>
      <c r="B1386">
        <f>HYPERLINK("1739962188_4_SPK_1_20250217_v2.1739805468.2387157.wav", "Play Audio")</f>
        <v/>
      </c>
      <c r="C1386" t="inlineStr"/>
    </row>
    <row r="1387">
      <c r="A1387" t="inlineStr">
        <is>
          <t>1739962861_3_SPK_0_20250216_v2.1739695895.2308017.wav</t>
        </is>
      </c>
      <c r="B1387">
        <f>HYPERLINK("1739962861_3_SPK_0_20250216_v2.1739695895.2308017.wav", "Play Audio")</f>
        <v/>
      </c>
      <c r="C1387" t="inlineStr"/>
    </row>
    <row r="1388">
      <c r="A1388" t="inlineStr">
        <is>
          <t>1739962542_2_SPK_1_20250216_v2.1739722688.2340387.wav</t>
        </is>
      </c>
      <c r="B1388">
        <f>HYPERLINK("1739962542_2_SPK_1_20250216_v2.1739722688.2340387.wav", "Play Audio")</f>
        <v/>
      </c>
      <c r="C1388" t="inlineStr"/>
    </row>
    <row r="1389">
      <c r="A1389" t="inlineStr">
        <is>
          <t>1739962293_11_SPK_0_20250218_v2.1739858897.2424782.wav</t>
        </is>
      </c>
      <c r="B1389">
        <f>HYPERLINK("1739962293_11_SPK_0_20250218_v2.1739858897.2424782.wav", "Play Audio")</f>
        <v/>
      </c>
      <c r="C1389" t="inlineStr"/>
    </row>
    <row r="1390">
      <c r="A1390" t="inlineStr">
        <is>
          <t>1739962568_2_SPK_1_20250213_v2.1739442454.2209886.wav</t>
        </is>
      </c>
      <c r="B1390">
        <f>HYPERLINK("1739962568_2_SPK_1_20250213_v2.1739442454.2209886.wav", "Play Audio")</f>
        <v/>
      </c>
      <c r="C1390" t="inlineStr"/>
    </row>
    <row r="1391">
      <c r="A1391" t="inlineStr">
        <is>
          <t>1739962339_9_SPK_0_20250215_v2.1739624893.2280045.wav</t>
        </is>
      </c>
      <c r="B1391">
        <f>HYPERLINK("1739962339_9_SPK_0_20250215_v2.1739624893.2280045.wav", "Play Audio")</f>
        <v/>
      </c>
      <c r="C1391" t="inlineStr"/>
    </row>
    <row r="1392">
      <c r="A1392" t="inlineStr">
        <is>
          <t>1739962175_5_SPK_1_20250215_v2.1739614093.2265728.wav</t>
        </is>
      </c>
      <c r="B1392">
        <f>HYPERLINK("1739962175_5_SPK_1_20250215_v2.1739614093.2265728.wav", "Play Audio")</f>
        <v/>
      </c>
      <c r="C1392" t="inlineStr"/>
    </row>
    <row r="1393">
      <c r="A1393" t="inlineStr">
        <is>
          <t>1739962250_0_SPK_1_20250216_v2.1739684477.2296114.wav</t>
        </is>
      </c>
      <c r="B1393">
        <f>HYPERLINK("1739962250_0_SPK_1_20250216_v2.1739684477.2296114.wav", "Play Audio")</f>
        <v/>
      </c>
      <c r="C1393" t="inlineStr"/>
    </row>
    <row r="1394">
      <c r="A1394" t="inlineStr">
        <is>
          <t>1739962257_2_SPK_0_20250215_v2.1739613678.2265554.wav</t>
        </is>
      </c>
      <c r="B1394">
        <f>HYPERLINK("1739962257_2_SPK_0_20250215_v2.1739613678.2265554.wav", "Play Audio")</f>
        <v/>
      </c>
      <c r="C1394" t="inlineStr"/>
    </row>
    <row r="1395">
      <c r="A1395" t="inlineStr">
        <is>
          <t>1739962961_10_SPK_0_20250217_v2.1739810168.2391982.wav</t>
        </is>
      </c>
      <c r="B1395">
        <f>HYPERLINK("1739962961_10_SPK_0_20250217_v2.1739810168.2391982.wav", "Play Audio")</f>
        <v/>
      </c>
      <c r="C1395" t="inlineStr"/>
    </row>
    <row r="1396">
      <c r="A1396" t="inlineStr">
        <is>
          <t>1739962617_2_SPK_0_20250213_v2.1739461712.2231657.wav</t>
        </is>
      </c>
      <c r="B1396">
        <f>HYPERLINK("1739962617_2_SPK_0_20250213_v2.1739461712.2231657.wav", "Play Audio")</f>
        <v/>
      </c>
      <c r="C1396" t="inlineStr"/>
    </row>
    <row r="1397">
      <c r="A1397" t="inlineStr">
        <is>
          <t>1739962486_7_SPK_1_20250215_v2.1739627574.2281608.wav</t>
        </is>
      </c>
      <c r="B1397">
        <f>HYPERLINK("1739962486_7_SPK_1_20250215_v2.1739627574.2281608.wav", "Play Audio")</f>
        <v/>
      </c>
      <c r="C1397" t="inlineStr"/>
    </row>
    <row r="1398">
      <c r="A1398" t="inlineStr">
        <is>
          <t>1739962777_3_SPK_1_20250215_v2.1739610324.2263276.wav</t>
        </is>
      </c>
      <c r="B1398">
        <f>HYPERLINK("1739962777_3_SPK_1_20250215_v2.1739610324.2263276.wav", "Play Audio")</f>
        <v/>
      </c>
      <c r="C1398" t="inlineStr"/>
    </row>
    <row r="1399">
      <c r="A1399" t="inlineStr">
        <is>
          <t>1739962148_1_SPK_0_20250215_v2.1739601562.2257186.wav</t>
        </is>
      </c>
      <c r="B1399">
        <f>HYPERLINK("1739962148_1_SPK_0_20250215_v2.1739601562.2257186.wav", "Play Audio")</f>
        <v/>
      </c>
      <c r="C1399" t="inlineStr"/>
    </row>
    <row r="1400">
      <c r="A1400" t="inlineStr">
        <is>
          <t>1739962399_21_SPK_1_20250213_v2.1739454160.2223094.wav</t>
        </is>
      </c>
      <c r="B1400">
        <f>HYPERLINK("1739962399_21_SPK_1_20250213_v2.1739454160.2223094.wav", "Play Audio")</f>
        <v/>
      </c>
      <c r="C1400" t="inlineStr"/>
    </row>
    <row r="1401">
      <c r="A1401" t="inlineStr">
        <is>
          <t>1739962986_4_SPK_1_20250217_v2.1739811359.2393115.wav</t>
        </is>
      </c>
      <c r="B1401">
        <f>HYPERLINK("1739962986_4_SPK_1_20250217_v2.1739811359.2393115.wav", "Play Audio")</f>
        <v/>
      </c>
      <c r="C1401" t="inlineStr"/>
    </row>
    <row r="1402">
      <c r="A1402" t="inlineStr">
        <is>
          <t>1739962890_4_SPK_0_20250218_v2.1739864193.2431390.wav</t>
        </is>
      </c>
      <c r="B1402">
        <f>HYPERLINK("1739962890_4_SPK_0_20250218_v2.1739864193.2431390.wav", "Play Audio")</f>
        <v/>
      </c>
      <c r="C1402" t="inlineStr"/>
    </row>
    <row r="1403">
      <c r="A1403" t="inlineStr">
        <is>
          <t>1739962419_1_SPK_0_20250215_v2.1739617417.2275380.wav</t>
        </is>
      </c>
      <c r="B1403">
        <f>HYPERLINK("1739962419_1_SPK_0_20250215_v2.1739617417.2275380.wav", "Play Audio")</f>
        <v/>
      </c>
      <c r="C1403" t="inlineStr"/>
    </row>
    <row r="1404">
      <c r="A1404" t="inlineStr">
        <is>
          <t>1739962447_13_SPK_1_20250216_v2.1739686917.2297991.wav</t>
        </is>
      </c>
      <c r="B1404">
        <f>HYPERLINK("1739962447_13_SPK_1_20250216_v2.1739686917.2297991.wav", "Play Audio")</f>
        <v/>
      </c>
      <c r="C1404" t="inlineStr"/>
    </row>
    <row r="1405">
      <c r="A1405" t="inlineStr">
        <is>
          <t>1739962861_20_SPK_0_20250216_v2.1739695895.2308017.wav</t>
        </is>
      </c>
      <c r="B1405">
        <f>HYPERLINK("1739962861_20_SPK_0_20250216_v2.1739695895.2308017.wav", "Play Audio")</f>
        <v/>
      </c>
      <c r="C1405" t="inlineStr"/>
    </row>
    <row r="1406">
      <c r="A1406" t="inlineStr">
        <is>
          <t>1739962549_4_SPK_0_20250213_v2.1739451059.2219119.wav</t>
        </is>
      </c>
      <c r="B1406">
        <f>HYPERLINK("1739962549_4_SPK_0_20250213_v2.1739451059.2219119.wav", "Play Audio")</f>
        <v/>
      </c>
      <c r="C1406" t="inlineStr"/>
    </row>
    <row r="1407">
      <c r="A1407" t="inlineStr">
        <is>
          <t>1739962382_10_SPK_1_20250216_v2.1739717892.2338455.wav</t>
        </is>
      </c>
      <c r="B1407">
        <f>HYPERLINK("1739962382_10_SPK_1_20250216_v2.1739717892.2338455.wav", "Play Audio")</f>
        <v/>
      </c>
      <c r="C1407" t="inlineStr"/>
    </row>
    <row r="1408">
      <c r="A1408" t="inlineStr">
        <is>
          <t>1739962998_1_SPK_1_20250218_v2.1739865580.2433166.wav</t>
        </is>
      </c>
      <c r="B1408">
        <f>HYPERLINK("1739962998_1_SPK_1_20250218_v2.1739865580.2433166.wav", "Play Audio")</f>
        <v/>
      </c>
      <c r="C1408" t="inlineStr"/>
    </row>
    <row r="1409">
      <c r="A1409" t="inlineStr">
        <is>
          <t>1739962316_0_SPK_1_20250213_v2.1739457181.2227186.wav</t>
        </is>
      </c>
      <c r="B1409">
        <f>HYPERLINK("1739962316_0_SPK_1_20250213_v2.1739457181.2227186.wav", "Play Audio")</f>
        <v/>
      </c>
      <c r="C1409" t="inlineStr"/>
    </row>
    <row r="1410">
      <c r="A1410" t="inlineStr">
        <is>
          <t>1739962483_3_SPK_1_20250215_v2.1739598239.2256261.wav</t>
        </is>
      </c>
      <c r="B1410">
        <f>HYPERLINK("1739962483_3_SPK_1_20250215_v2.1739598239.2256261.wav", "Play Audio")</f>
        <v/>
      </c>
      <c r="C1410" t="inlineStr"/>
    </row>
    <row r="1411">
      <c r="A1411" t="inlineStr">
        <is>
          <t>1739962925_2_SPK_0_20250217_v2.1739771554.2343549.wav</t>
        </is>
      </c>
      <c r="B1411">
        <f>HYPERLINK("1739962925_2_SPK_0_20250217_v2.1739771554.2343549.wav", "Play Audio")</f>
        <v/>
      </c>
      <c r="C1411" t="inlineStr"/>
    </row>
    <row r="1412">
      <c r="A1412" t="inlineStr">
        <is>
          <t>1739961678_0_SPK_1_20250213_v2.1739437852.2203015.wav</t>
        </is>
      </c>
      <c r="B1412">
        <f>HYPERLINK("1739961678_0_SPK_1_20250213_v2.1739437852.2203015.wav", "Play Audio")</f>
        <v/>
      </c>
      <c r="C1412" t="inlineStr"/>
    </row>
    <row r="1413">
      <c r="A1413" t="inlineStr">
        <is>
          <t>1739962788_3_SPK_0_20250215_v2.1739638233.2286618.wav</t>
        </is>
      </c>
      <c r="B1413">
        <f>HYPERLINK("1739962788_3_SPK_0_20250215_v2.1739638233.2286618.wav", "Play Audio")</f>
        <v/>
      </c>
      <c r="C1413" t="inlineStr"/>
    </row>
    <row r="1414">
      <c r="A1414" t="inlineStr">
        <is>
          <t>1739962416_5_SPK_1_20250216_v2.1739698726.2310851.wav</t>
        </is>
      </c>
      <c r="B1414">
        <f>HYPERLINK("1739962416_5_SPK_1_20250216_v2.1739698726.2310851.wav", "Play Audio")</f>
        <v/>
      </c>
      <c r="C1414" t="inlineStr"/>
    </row>
    <row r="1415">
      <c r="A1415" t="inlineStr">
        <is>
          <t>1739962382_7_SPK_1_20250216_v2.1739717892.2338455.wav</t>
        </is>
      </c>
      <c r="B1415">
        <f>HYPERLINK("1739962382_7_SPK_1_20250216_v2.1739717892.2338455.wav", "Play Audio")</f>
        <v/>
      </c>
      <c r="C1415" t="inlineStr"/>
    </row>
    <row r="1416">
      <c r="A1416" t="inlineStr">
        <is>
          <t>1739962188_9_SPK_1_20250217_v2.1739805468.2387157.wav</t>
        </is>
      </c>
      <c r="B1416">
        <f>HYPERLINK("1739962188_9_SPK_1_20250217_v2.1739805468.2387157.wav", "Play Audio")</f>
        <v/>
      </c>
      <c r="C1416" t="inlineStr"/>
    </row>
    <row r="1417">
      <c r="A1417" t="inlineStr">
        <is>
          <t>1739962297_2_SPK_0_20250215_v2.1739631711.2283415.wav</t>
        </is>
      </c>
      <c r="B1417">
        <f>HYPERLINK("1739962297_2_SPK_0_20250215_v2.1739631711.2283415.wav", "Play Audio")</f>
        <v/>
      </c>
      <c r="C1417" t="inlineStr"/>
    </row>
    <row r="1418">
      <c r="A1418" t="inlineStr">
        <is>
          <t>1739962838_5_SPK_1_20250213_v2.1739450192.2218244.wav</t>
        </is>
      </c>
      <c r="B1418">
        <f>HYPERLINK("1739962838_5_SPK_1_20250213_v2.1739450192.2218244.wav", "Play Audio")</f>
        <v/>
      </c>
      <c r="C1418" t="inlineStr"/>
    </row>
    <row r="1419">
      <c r="A1419" t="inlineStr">
        <is>
          <t>1739962197_0_SPK_1_20250215_v2.1739615161.2265876.wav</t>
        </is>
      </c>
      <c r="B1419">
        <f>HYPERLINK("1739962197_0_SPK_1_20250215_v2.1739615161.2265876.wav", "Play Audio")</f>
        <v/>
      </c>
      <c r="C1419" t="inlineStr"/>
    </row>
    <row r="1420">
      <c r="A1420" t="inlineStr">
        <is>
          <t>1739962360_5_SPK_1_20250216_v2.1739716378.2337553.wav</t>
        </is>
      </c>
      <c r="B1420">
        <f>HYPERLINK("1739962360_5_SPK_1_20250216_v2.1739716378.2337553.wav", "Play Audio")</f>
        <v/>
      </c>
      <c r="C1420" t="inlineStr"/>
    </row>
    <row r="1421">
      <c r="A1421" t="inlineStr">
        <is>
          <t>1739962626_1_SPK_1_20250216_v2.1739691867.2303441.wav</t>
        </is>
      </c>
      <c r="B1421">
        <f>HYPERLINK("1739962626_1_SPK_1_20250216_v2.1739691867.2303441.wav", "Play Audio")</f>
        <v/>
      </c>
      <c r="C1421" t="inlineStr"/>
    </row>
    <row r="1422">
      <c r="A1422" t="inlineStr">
        <is>
          <t>1739962197_15_SPK_0_20250215_v2.1739615161.2265876.wav</t>
        </is>
      </c>
      <c r="B1422">
        <f>HYPERLINK("1739962197_15_SPK_0_20250215_v2.1739615161.2265876.wav", "Play Audio")</f>
        <v/>
      </c>
      <c r="C1422" t="inlineStr"/>
    </row>
    <row r="1423">
      <c r="A1423" t="inlineStr">
        <is>
          <t>1739962225_7_SPK_0_20250215_v2.1739605153.2259762.wav</t>
        </is>
      </c>
      <c r="B1423">
        <f>HYPERLINK("1739962225_7_SPK_0_20250215_v2.1739605153.2259762.wav", "Play Audio")</f>
        <v/>
      </c>
      <c r="C1423" t="inlineStr"/>
    </row>
    <row r="1424">
      <c r="A1424" t="inlineStr">
        <is>
          <t>1739962997_5_SPK_0_20250216_v2.1739697766.2309766.wav</t>
        </is>
      </c>
      <c r="B1424">
        <f>HYPERLINK("1739962997_5_SPK_0_20250216_v2.1739697766.2309766.wav", "Play Audio")</f>
        <v/>
      </c>
      <c r="C1424" t="inlineStr"/>
    </row>
    <row r="1425">
      <c r="A1425" t="inlineStr">
        <is>
          <t>1739962399_8_SPK_0_20250213_v2.1739454160.2223094.wav</t>
        </is>
      </c>
      <c r="B1425">
        <f>HYPERLINK("1739962399_8_SPK_0_20250213_v2.1739454160.2223094.wav", "Play Audio")</f>
        <v/>
      </c>
      <c r="C1425" t="inlineStr"/>
    </row>
    <row r="1426">
      <c r="A1426" t="inlineStr">
        <is>
          <t>1739962724_2_SPK_0_20250213_v2.1739457977.2228001.wav</t>
        </is>
      </c>
      <c r="B1426">
        <f>HYPERLINK("1739962724_2_SPK_0_20250213_v2.1739457977.2228001.wav", "Play Audio")</f>
        <v/>
      </c>
      <c r="C1426" t="inlineStr"/>
    </row>
    <row r="1427">
      <c r="A1427" t="inlineStr">
        <is>
          <t>1739961641_11_SPK_0_20250213_v2.1739437852.2203015.wav</t>
        </is>
      </c>
      <c r="B1427">
        <f>HYPERLINK("1739961641_11_SPK_0_20250213_v2.1739437852.2203015.wav", "Play Audio")</f>
        <v/>
      </c>
      <c r="C1427" t="inlineStr"/>
    </row>
    <row r="1428">
      <c r="A1428" t="inlineStr">
        <is>
          <t>1739962948_17_SPK_1_20250217_v2.1739802175.2383421.wav</t>
        </is>
      </c>
      <c r="B1428">
        <f>HYPERLINK("1739962948_17_SPK_1_20250217_v2.1739802175.2383421.wav", "Play Audio")</f>
        <v/>
      </c>
      <c r="C1428" t="inlineStr"/>
    </row>
    <row r="1429">
      <c r="A1429" t="inlineStr">
        <is>
          <t>1739962566_9_SPK_0_20250217_v2.1739812119.2393847.wav</t>
        </is>
      </c>
      <c r="B1429">
        <f>HYPERLINK("1739962566_9_SPK_0_20250217_v2.1739812119.2393847.wav", "Play Audio")</f>
        <v/>
      </c>
      <c r="C1429" t="inlineStr"/>
    </row>
    <row r="1430">
      <c r="A1430" t="inlineStr">
        <is>
          <t>1739962339_5_SPK_0_20250215_v2.1739624893.2280045.wav</t>
        </is>
      </c>
      <c r="B1430">
        <f>HYPERLINK("1739962339_5_SPK_0_20250215_v2.1739624893.2280045.wav", "Play Audio")</f>
        <v/>
      </c>
      <c r="C1430" t="inlineStr"/>
    </row>
    <row r="1431">
      <c r="A1431" t="inlineStr">
        <is>
          <t>1739962211_4_SPK_0_20250216_v2.1739685520.2296728.wav</t>
        </is>
      </c>
      <c r="B1431">
        <f>HYPERLINK("1739962211_4_SPK_0_20250216_v2.1739685520.2296728.wav", "Play Audio")</f>
        <v/>
      </c>
      <c r="C1431" t="inlineStr"/>
    </row>
    <row r="1432">
      <c r="A1432" t="inlineStr">
        <is>
          <t>1739962300_1_SPK_1_20250215_v2.1739612952.2265166.wav</t>
        </is>
      </c>
      <c r="B1432">
        <f>HYPERLINK("1739962300_1_SPK_1_20250215_v2.1739612952.2265166.wav", "Play Audio")</f>
        <v/>
      </c>
      <c r="C1432" t="inlineStr"/>
    </row>
    <row r="1433">
      <c r="A1433" t="inlineStr">
        <is>
          <t>1739962376_1_SPK_1_20250215_v2.1739611648.2264164.wav</t>
        </is>
      </c>
      <c r="B1433">
        <f>HYPERLINK("1739962376_1_SPK_1_20250215_v2.1739611648.2264164.wav", "Play Audio")</f>
        <v/>
      </c>
      <c r="C1433" t="inlineStr"/>
    </row>
    <row r="1434">
      <c r="A1434" t="inlineStr">
        <is>
          <t>1739962494_3_SPK_1_20250217_v2.1739780189.2355491.wav</t>
        </is>
      </c>
      <c r="B1434">
        <f>HYPERLINK("1739962494_3_SPK_1_20250217_v2.1739780189.2355491.wav", "Play Audio")</f>
        <v/>
      </c>
      <c r="C1434" t="inlineStr"/>
    </row>
    <row r="1435">
      <c r="A1435" t="inlineStr">
        <is>
          <t>1739962981_6_SPK_0_20250215_v2.1739611404.2264001.wav</t>
        </is>
      </c>
      <c r="B1435">
        <f>HYPERLINK("1739962981_6_SPK_0_20250215_v2.1739611404.2264001.wav", "Play Audio")</f>
        <v/>
      </c>
      <c r="C1435" t="inlineStr"/>
    </row>
    <row r="1436">
      <c r="A1436" t="inlineStr">
        <is>
          <t>1739962549_2_SPK_0_20250213_v2.1739451059.2219119.wav</t>
        </is>
      </c>
      <c r="B1436">
        <f>HYPERLINK("1739962549_2_SPK_0_20250213_v2.1739451059.2219119.wav", "Play Audio")</f>
        <v/>
      </c>
      <c r="C1436" t="inlineStr"/>
    </row>
    <row r="1437">
      <c r="A1437" t="inlineStr">
        <is>
          <t>1739962555_6_SPK_0_20250215_v2.1739634499.2284769.wav</t>
        </is>
      </c>
      <c r="B1437">
        <f>HYPERLINK("1739962555_6_SPK_0_20250215_v2.1739634499.2284769.wav", "Play Audio")</f>
        <v/>
      </c>
      <c r="C1437" t="inlineStr"/>
    </row>
    <row r="1438">
      <c r="A1438" t="inlineStr">
        <is>
          <t>1739962552_0_SPK_0_20250217_v2.1739773513.2345599.wav</t>
        </is>
      </c>
      <c r="B1438">
        <f>HYPERLINK("1739962552_0_SPK_0_20250217_v2.1739773513.2345599.wav", "Play Audio")</f>
        <v/>
      </c>
      <c r="C1438" t="inlineStr"/>
    </row>
    <row r="1439">
      <c r="A1439" t="inlineStr">
        <is>
          <t>1739962566_4_SPK_1_20250217_v2.1739812119.2393847.wav</t>
        </is>
      </c>
      <c r="B1439">
        <f>HYPERLINK("1739962566_4_SPK_1_20250217_v2.1739812119.2393847.wav", "Play Audio")</f>
        <v/>
      </c>
      <c r="C1439" t="inlineStr"/>
    </row>
    <row r="1440">
      <c r="A1440" t="inlineStr">
        <is>
          <t>1739962527_0_SPK_0_20250216_v2.1739701295.2313410.wav</t>
        </is>
      </c>
      <c r="B1440">
        <f>HYPERLINK("1739962527_0_SPK_0_20250216_v2.1739701295.2313410.wav", "Play Audio")</f>
        <v/>
      </c>
      <c r="C1440" t="inlineStr"/>
    </row>
    <row r="1441">
      <c r="A1441" t="inlineStr">
        <is>
          <t>1739962188_5_SPK_1_20250217_v2.1739805468.2387157.wav</t>
        </is>
      </c>
      <c r="B1441">
        <f>HYPERLINK("1739962188_5_SPK_1_20250217_v2.1739805468.2387157.wav", "Play Audio")</f>
        <v/>
      </c>
      <c r="C1441" t="inlineStr"/>
    </row>
    <row r="1442">
      <c r="A1442" t="inlineStr">
        <is>
          <t>1739962376_25_SPK_1_20250215_v2.1739611648.2264164.wav</t>
        </is>
      </c>
      <c r="B1442">
        <f>HYPERLINK("1739962376_25_SPK_1_20250215_v2.1739611648.2264164.wav", "Play Audio")</f>
        <v/>
      </c>
      <c r="C1442" t="inlineStr"/>
    </row>
    <row r="1443">
      <c r="A1443" t="inlineStr">
        <is>
          <t>1739962922_12_SPK_0_20250215_v2.1739604783.2259527.wav</t>
        </is>
      </c>
      <c r="B1443">
        <f>HYPERLINK("1739962922_12_SPK_0_20250215_v2.1739604783.2259527.wav", "Play Audio")</f>
        <v/>
      </c>
      <c r="C1443" t="inlineStr"/>
    </row>
    <row r="1444">
      <c r="A1444" t="inlineStr">
        <is>
          <t>1739962682_11_SPK_0_20250216_v2.1739692655.2304622.wav</t>
        </is>
      </c>
      <c r="B1444">
        <f>HYPERLINK("1739962682_11_SPK_0_20250216_v2.1739692655.2304622.wav", "Play Audio")</f>
        <v/>
      </c>
      <c r="C1444" t="inlineStr"/>
    </row>
    <row r="1445">
      <c r="A1445" t="inlineStr">
        <is>
          <t>1739962844_2_SPK_1_20250216_v2.1739723186.2340450.wav</t>
        </is>
      </c>
      <c r="B1445">
        <f>HYPERLINK("1739962844_2_SPK_1_20250216_v2.1739723186.2340450.wav", "Play Audio")</f>
        <v/>
      </c>
      <c r="C1445" t="inlineStr"/>
    </row>
    <row r="1446">
      <c r="A1446" t="inlineStr">
        <is>
          <t>1739962955_4_SPK_1_20250213_v2.1739439090.2205291.wav</t>
        </is>
      </c>
      <c r="B1446">
        <f>HYPERLINK("1739962955_4_SPK_1_20250213_v2.1739439090.2205291.wav", "Play Audio")</f>
        <v/>
      </c>
      <c r="C1446" t="inlineStr"/>
    </row>
    <row r="1447">
      <c r="A1447" t="inlineStr">
        <is>
          <t>1739962986_1_SPK_1_20250217_v2.1739811359.2393115.wav</t>
        </is>
      </c>
      <c r="B1447">
        <f>HYPERLINK("1739962986_1_SPK_1_20250217_v2.1739811359.2393115.wav", "Play Audio")</f>
        <v/>
      </c>
      <c r="C1447" t="inlineStr"/>
    </row>
    <row r="1448">
      <c r="A1448" t="inlineStr">
        <is>
          <t>1739962922_5_SPK_1_20250215_v2.1739604783.2259527.wav</t>
        </is>
      </c>
      <c r="B1448">
        <f>HYPERLINK("1739962922_5_SPK_1_20250215_v2.1739604783.2259527.wav", "Play Audio")</f>
        <v/>
      </c>
      <c r="C1448" t="inlineStr"/>
    </row>
    <row r="1449">
      <c r="A1449" t="inlineStr">
        <is>
          <t>1739962536_1_SPK_1_20250216_v2.1739710362.2333425.wav</t>
        </is>
      </c>
      <c r="B1449">
        <f>HYPERLINK("1739962536_1_SPK_1_20250216_v2.1739710362.2333425.wav", "Play Audio")</f>
        <v/>
      </c>
      <c r="C1449" t="inlineStr"/>
    </row>
    <row r="1450">
      <c r="A1450" t="inlineStr">
        <is>
          <t>1739962981_0_SPK_1_20250215_v2.1739611404.2264001.wav</t>
        </is>
      </c>
      <c r="B1450">
        <f>HYPERLINK("1739962981_0_SPK_1_20250215_v2.1739611404.2264001.wav", "Play Audio")</f>
        <v/>
      </c>
      <c r="C1450" t="inlineStr"/>
    </row>
    <row r="1451">
      <c r="A1451" t="inlineStr">
        <is>
          <t>1739962358_0_SPK_0_20250216_v2.1739715775.2337113.wav</t>
        </is>
      </c>
      <c r="B1451">
        <f>HYPERLINK("1739962358_0_SPK_0_20250216_v2.1739715775.2337113.wav", "Play Audio")</f>
        <v/>
      </c>
      <c r="C1451" t="inlineStr"/>
    </row>
    <row r="1452">
      <c r="A1452" t="inlineStr">
        <is>
          <t>1739962197_5_SPK_0_20250215_v2.1739615161.2265876.wav</t>
        </is>
      </c>
      <c r="B1452">
        <f>HYPERLINK("1739962197_5_SPK_0_20250215_v2.1739615161.2265876.wav", "Play Audio")</f>
        <v/>
      </c>
      <c r="C1452" t="inlineStr"/>
    </row>
    <row r="1453">
      <c r="A1453" t="inlineStr">
        <is>
          <t>1739962293_10_SPK_0_20250218_v2.1739858897.2424782.wav</t>
        </is>
      </c>
      <c r="B1453">
        <f>HYPERLINK("1739962293_10_SPK_0_20250218_v2.1739858897.2424782.wav", "Play Audio")</f>
        <v/>
      </c>
      <c r="C1453" t="inlineStr"/>
    </row>
    <row r="1454">
      <c r="A1454" t="inlineStr">
        <is>
          <t>1739961693_3_SPK_0_20250213_v2.1739437852.2203015.wav</t>
        </is>
      </c>
      <c r="B1454">
        <f>HYPERLINK("1739961693_3_SPK_0_20250213_v2.1739437852.2203015.wav", "Play Audio")</f>
        <v/>
      </c>
      <c r="C1454" t="inlineStr"/>
    </row>
    <row r="1455">
      <c r="A1455" t="inlineStr">
        <is>
          <t>1739962339_14_SPK_0_20250215_v2.1739624893.2280045.wav</t>
        </is>
      </c>
      <c r="B1455">
        <f>HYPERLINK("1739962339_14_SPK_0_20250215_v2.1739624893.2280045.wav", "Play Audio")</f>
        <v/>
      </c>
      <c r="C1455" t="inlineStr"/>
    </row>
    <row r="1456">
      <c r="A1456" t="inlineStr">
        <is>
          <t>1739962788_8_SPK_0_20250215_v2.1739638233.2286618.wav</t>
        </is>
      </c>
      <c r="B1456">
        <f>HYPERLINK("1739962788_8_SPK_0_20250215_v2.1739638233.2286618.wav", "Play Audio")</f>
        <v/>
      </c>
      <c r="C1456" t="inlineStr"/>
    </row>
    <row r="1457">
      <c r="A1457" t="inlineStr">
        <is>
          <t>1739962266_4_SPK_1_20250215_v2.1739600840.2256930.wav</t>
        </is>
      </c>
      <c r="B1457">
        <f>HYPERLINK("1739962266_4_SPK_1_20250215_v2.1739600840.2256930.wav", "Play Audio")</f>
        <v/>
      </c>
      <c r="C1457" t="inlineStr"/>
    </row>
    <row r="1458">
      <c r="A1458" t="inlineStr">
        <is>
          <t>1739962636_2_SPK_1_20250215_v2.1739620682.2277220.wav</t>
        </is>
      </c>
      <c r="B1458">
        <f>HYPERLINK("1739962636_2_SPK_1_20250215_v2.1739620682.2277220.wav", "Play Audio")</f>
        <v/>
      </c>
      <c r="C1458" t="inlineStr"/>
    </row>
    <row r="1459">
      <c r="A1459" t="inlineStr">
        <is>
          <t>1739962293_5_SPK_0_20250218_v2.1739858897.2424782.wav</t>
        </is>
      </c>
      <c r="B1459">
        <f>HYPERLINK("1739962293_5_SPK_0_20250218_v2.1739858897.2424782.wav", "Play Audio")</f>
        <v/>
      </c>
      <c r="C1459" t="inlineStr"/>
    </row>
    <row r="1460">
      <c r="A1460" t="inlineStr">
        <is>
          <t>1739962766_1_SPK_1_20250217_v2.1739805353.2387021.wav</t>
        </is>
      </c>
      <c r="B1460">
        <f>HYPERLINK("1739962766_1_SPK_1_20250217_v2.1739805353.2387021.wav", "Play Audio")</f>
        <v/>
      </c>
      <c r="C1460" t="inlineStr"/>
    </row>
    <row r="1461">
      <c r="A1461" t="inlineStr">
        <is>
          <t>1739961707_3_SPK_0_20250213_v2.1739437852.2203015.wav</t>
        </is>
      </c>
      <c r="B1461">
        <f>HYPERLINK("1739961707_3_SPK_0_20250213_v2.1739437852.2203015.wav", "Play Audio")</f>
        <v/>
      </c>
      <c r="C1461" t="inlineStr"/>
    </row>
    <row r="1462">
      <c r="A1462" t="inlineStr">
        <is>
          <t>1739962309_1_SPK_0_20250216_v2.1739697634.2309657.wav</t>
        </is>
      </c>
      <c r="B1462">
        <f>HYPERLINK("1739962309_1_SPK_0_20250216_v2.1739697634.2309657.wav", "Play Audio")</f>
        <v/>
      </c>
      <c r="C1462" t="inlineStr"/>
    </row>
    <row r="1463">
      <c r="A1463" t="inlineStr">
        <is>
          <t>1739962568_4_SPK_0_20250213_v2.1739442454.2209886.wav</t>
        </is>
      </c>
      <c r="B1463">
        <f>HYPERLINK("1739962568_4_SPK_0_20250213_v2.1739442454.2209886.wav", "Play Audio")</f>
        <v/>
      </c>
      <c r="C1463" t="inlineStr"/>
    </row>
    <row r="1464">
      <c r="A1464" t="inlineStr">
        <is>
          <t>1739962241_3_SPK_0_20250215_v2.1739631449.2283314.wav</t>
        </is>
      </c>
      <c r="B1464">
        <f>HYPERLINK("1739962241_3_SPK_0_20250215_v2.1739631449.2283314.wav", "Play Audio")</f>
        <v/>
      </c>
      <c r="C1464" t="inlineStr"/>
    </row>
    <row r="1465">
      <c r="A1465" t="inlineStr">
        <is>
          <t>1739962922_11_SPK_0_20250215_v2.1739604783.2259527.wav</t>
        </is>
      </c>
      <c r="B1465">
        <f>HYPERLINK("1739962922_11_SPK_0_20250215_v2.1739604783.2259527.wav", "Play Audio")</f>
        <v/>
      </c>
      <c r="C1465" t="inlineStr"/>
    </row>
    <row r="1466">
      <c r="A1466" t="inlineStr">
        <is>
          <t>1739962432_16_SPK_1_20250215_v2.1739642412.2288835.wav</t>
        </is>
      </c>
      <c r="B1466">
        <f>HYPERLINK("1739962432_16_SPK_1_20250215_v2.1739642412.2288835.wav", "Play Audio")</f>
        <v/>
      </c>
      <c r="C1466" t="inlineStr"/>
    </row>
    <row r="1467">
      <c r="A1467" t="inlineStr">
        <is>
          <t>1739962948_6_SPK_1_20250217_v2.1739802175.2383421.wav</t>
        </is>
      </c>
      <c r="B1467">
        <f>HYPERLINK("1739962948_6_SPK_1_20250217_v2.1739802175.2383421.wav", "Play Audio")</f>
        <v/>
      </c>
      <c r="C1467" t="inlineStr"/>
    </row>
    <row r="1468">
      <c r="A1468" t="inlineStr">
        <is>
          <t>1739962275_0_SPK_0_20250217_v2.1739779643.2354689.wav</t>
        </is>
      </c>
      <c r="B1468">
        <f>HYPERLINK("1739962275_0_SPK_0_20250217_v2.1739779643.2354689.wav", "Play Audio")</f>
        <v/>
      </c>
      <c r="C1468" t="inlineStr"/>
    </row>
    <row r="1469">
      <c r="A1469" t="inlineStr">
        <is>
          <t>1739962382_0_SPK_1_20250216_v2.1739717892.2338455.wav</t>
        </is>
      </c>
      <c r="B1469">
        <f>HYPERLINK("1739962382_0_SPK_1_20250216_v2.1739717892.2338455.wav", "Play Audio")</f>
        <v/>
      </c>
      <c r="C1469" t="inlineStr"/>
    </row>
    <row r="1470">
      <c r="A1470" t="inlineStr">
        <is>
          <t>1739962269_1_SPK_0_20250213_v2.1739460437.2230409.wav</t>
        </is>
      </c>
      <c r="B1470">
        <f>HYPERLINK("1739962269_1_SPK_0_20250213_v2.1739460437.2230409.wav", "Play Audio")</f>
        <v/>
      </c>
      <c r="C1470" t="inlineStr"/>
    </row>
    <row r="1471">
      <c r="A1471" t="inlineStr">
        <is>
          <t>1739962672_3_SPK_0_20250215_v2.1739604670.2259483.wav</t>
        </is>
      </c>
      <c r="B1471">
        <f>HYPERLINK("1739962672_3_SPK_0_20250215_v2.1739604670.2259483.wav", "Play Audio")</f>
        <v/>
      </c>
      <c r="C1471" t="inlineStr"/>
    </row>
    <row r="1472">
      <c r="A1472" t="inlineStr">
        <is>
          <t>1739962863_1_SPK_1_20250215_v2.1739601947.2257339.wav</t>
        </is>
      </c>
      <c r="B1472">
        <f>HYPERLINK("1739962863_1_SPK_1_20250215_v2.1739601947.2257339.wav", "Play Audio")</f>
        <v/>
      </c>
      <c r="C1472" t="inlineStr"/>
    </row>
    <row r="1473">
      <c r="A1473" t="inlineStr">
        <is>
          <t>1739962376_21_SPK_1_20250215_v2.1739611648.2264164.wav</t>
        </is>
      </c>
      <c r="B1473">
        <f>HYPERLINK("1739962376_21_SPK_1_20250215_v2.1739611648.2264164.wav", "Play Audio")</f>
        <v/>
      </c>
      <c r="C1473" t="inlineStr"/>
    </row>
    <row r="1474">
      <c r="A1474" t="inlineStr">
        <is>
          <t>1739962329_1_SPK_0_20250217_v2.1739804385.2385993.wav</t>
        </is>
      </c>
      <c r="B1474">
        <f>HYPERLINK("1739962329_1_SPK_0_20250217_v2.1739804385.2385993.wav", "Play Audio")</f>
        <v/>
      </c>
      <c r="C1474" t="inlineStr"/>
    </row>
    <row r="1475">
      <c r="A1475" t="inlineStr">
        <is>
          <t>1739962197_11_SPK_1_20250215_v2.1739615161.2265876.wav</t>
        </is>
      </c>
      <c r="B1475">
        <f>HYPERLINK("1739962197_11_SPK_1_20250215_v2.1739615161.2265876.wav", "Play Audio")</f>
        <v/>
      </c>
      <c r="C1475" t="inlineStr"/>
    </row>
    <row r="1476">
      <c r="A1476" t="inlineStr">
        <is>
          <t>1739961641_13_SPK_0_20250213_v2.1739437852.2203015.wav</t>
        </is>
      </c>
      <c r="B1476">
        <f>HYPERLINK("1739961641_13_SPK_0_20250213_v2.1739437852.2203015.wav", "Play Audio")</f>
        <v/>
      </c>
      <c r="C1476" t="inlineStr"/>
    </row>
    <row r="1477">
      <c r="A1477" t="inlineStr">
        <is>
          <t>1739962161_20_SPK_0_20250215_v2.1739603840.2258967.wav</t>
        </is>
      </c>
      <c r="B1477">
        <f>HYPERLINK("1739962161_20_SPK_0_20250215_v2.1739603840.2258967.wav", "Play Audio")</f>
        <v/>
      </c>
      <c r="C1477" t="inlineStr"/>
    </row>
    <row r="1478">
      <c r="A1478" t="inlineStr">
        <is>
          <t>1739962916_8_SPK_1_20250216_v2.1739691549.2303016.wav</t>
        </is>
      </c>
      <c r="B1478">
        <f>HYPERLINK("1739962916_8_SPK_1_20250216_v2.1739691549.2303016.wav", "Play Audio")</f>
        <v/>
      </c>
      <c r="C1478" t="inlineStr"/>
    </row>
    <row r="1479">
      <c r="A1479" t="inlineStr">
        <is>
          <t>1739961628_8_SPK_0_20250213_v2.1739437852.2203015.wav</t>
        </is>
      </c>
      <c r="B1479">
        <f>HYPERLINK("1739961628_8_SPK_0_20250213_v2.1739437852.2203015.wav", "Play Audio")</f>
        <v/>
      </c>
      <c r="C1479" t="inlineStr"/>
    </row>
    <row r="1480">
      <c r="A1480" t="inlineStr">
        <is>
          <t>1739962376_30_SPK_1_20250215_v2.1739611648.2264164.wav</t>
        </is>
      </c>
      <c r="B1480">
        <f>HYPERLINK("1739962376_30_SPK_1_20250215_v2.1739611648.2264164.wav", "Play Audio")</f>
        <v/>
      </c>
      <c r="C1480" t="inlineStr"/>
    </row>
    <row r="1481">
      <c r="A1481" t="inlineStr">
        <is>
          <t>1739962617_4_SPK_0_20250213_v2.1739461712.2231657.wav</t>
        </is>
      </c>
      <c r="B1481">
        <f>HYPERLINK("1739962617_4_SPK_0_20250213_v2.1739461712.2231657.wav", "Play Audio")</f>
        <v/>
      </c>
      <c r="C1481" t="inlineStr"/>
    </row>
    <row r="1482">
      <c r="A1482" t="inlineStr">
        <is>
          <t>1739962585_1_SPK_1_20250215_v2.1739597847.2256179.wav</t>
        </is>
      </c>
      <c r="B1482">
        <f>HYPERLINK("1739962585_1_SPK_1_20250215_v2.1739597847.2256179.wav", "Play Audio")</f>
        <v/>
      </c>
      <c r="C1482" t="inlineStr"/>
    </row>
    <row r="1483">
      <c r="A1483" t="inlineStr">
        <is>
          <t>1739962817_0_SPK_0_20250215_v2.1739613797.2265592.wav</t>
        </is>
      </c>
      <c r="B1483">
        <f>HYPERLINK("1739962817_0_SPK_0_20250215_v2.1739613797.2265592.wav", "Play Audio")</f>
        <v/>
      </c>
      <c r="C1483" t="inlineStr"/>
    </row>
    <row r="1484">
      <c r="A1484" t="inlineStr">
        <is>
          <t>1739962339_6_SPK_0_20250215_v2.1739624893.2280045.wav</t>
        </is>
      </c>
      <c r="B1484">
        <f>HYPERLINK("1739962339_6_SPK_0_20250215_v2.1739624893.2280045.wav", "Play Audio")</f>
        <v/>
      </c>
      <c r="C1484" t="inlineStr"/>
    </row>
    <row r="1485">
      <c r="A1485" t="inlineStr">
        <is>
          <t>1739962197_9_SPK_1_20250215_v2.1739615161.2265876.wav</t>
        </is>
      </c>
      <c r="B1485">
        <f>HYPERLINK("1739962197_9_SPK_1_20250215_v2.1739615161.2265876.wav", "Play Audio")</f>
        <v/>
      </c>
      <c r="C1485" t="inlineStr"/>
    </row>
    <row r="1486">
      <c r="A1486" t="inlineStr">
        <is>
          <t>1739962916_10_SPK_0_20250216_v2.1739691549.2303016.wav</t>
        </is>
      </c>
      <c r="B1486">
        <f>HYPERLINK("1739962916_10_SPK_0_20250216_v2.1739691549.2303016.wav", "Play Audio")</f>
        <v/>
      </c>
      <c r="C1486" t="inlineStr"/>
    </row>
    <row r="1487">
      <c r="A1487" t="inlineStr">
        <is>
          <t>1739962844_0_SPK_1_20250216_v2.1739723186.2340450.wav</t>
        </is>
      </c>
      <c r="B1487">
        <f>HYPERLINK("1739962844_0_SPK_1_20250216_v2.1739723186.2340450.wav", "Play Audio")</f>
        <v/>
      </c>
      <c r="C1487" t="inlineStr"/>
    </row>
    <row r="1488">
      <c r="A1488" t="inlineStr">
        <is>
          <t>1739962906_6_SPK_0_20250216_v2.1739710661.2333661.wav</t>
        </is>
      </c>
      <c r="B1488">
        <f>HYPERLINK("1739962906_6_SPK_0_20250216_v2.1739710661.2333661.wav", "Play Audio")</f>
        <v/>
      </c>
      <c r="C1488" t="inlineStr"/>
    </row>
    <row r="1489">
      <c r="A1489" t="inlineStr">
        <is>
          <t>1739962930_3_SPK_0_20250215_v2.1739635851.2285514.wav</t>
        </is>
      </c>
      <c r="B1489">
        <f>HYPERLINK("1739962930_3_SPK_0_20250215_v2.1739635851.2285514.wav", "Play Audio")</f>
        <v/>
      </c>
      <c r="C1489" t="inlineStr"/>
    </row>
    <row r="1490">
      <c r="A1490" t="inlineStr">
        <is>
          <t>1739962788_7_SPK_1_20250215_v2.1739638233.2286618.wav</t>
        </is>
      </c>
      <c r="B1490">
        <f>HYPERLINK("1739962788_7_SPK_1_20250215_v2.1739638233.2286618.wav", "Play Audio")</f>
        <v/>
      </c>
      <c r="C1490" t="inlineStr"/>
    </row>
    <row r="1491">
      <c r="A1491" t="inlineStr">
        <is>
          <t>1739962722_2_SPK_0_20250216_v2.1739716290.2337470.wav</t>
        </is>
      </c>
      <c r="B1491">
        <f>HYPERLINK("1739962722_2_SPK_0_20250216_v2.1739716290.2337470.wav", "Play Audio")</f>
        <v/>
      </c>
      <c r="C1491" t="inlineStr"/>
    </row>
    <row r="1492">
      <c r="A1492" t="inlineStr">
        <is>
          <t>1739962753_16_SPK_1_20250217_v2.1739783930.2360950.wav</t>
        </is>
      </c>
      <c r="B1492">
        <f>HYPERLINK("1739962753_16_SPK_1_20250217_v2.1739783930.2360950.wav", "Play Audio")</f>
        <v/>
      </c>
      <c r="C1492" t="inlineStr"/>
    </row>
    <row r="1493">
      <c r="A1493" t="inlineStr">
        <is>
          <t>1739962426_3_SPK_0_20250213_v2.1739453516.2221986.wav</t>
        </is>
      </c>
      <c r="B1493">
        <f>HYPERLINK("1739962426_3_SPK_0_20250213_v2.1739453516.2221986.wav", "Play Audio")</f>
        <v/>
      </c>
      <c r="C1493" t="inlineStr"/>
    </row>
    <row r="1494">
      <c r="A1494" t="inlineStr">
        <is>
          <t>1739962399_14_SPK_0_20250213_v2.1739454160.2223094.wav</t>
        </is>
      </c>
      <c r="B1494">
        <f>HYPERLINK("1739962399_14_SPK_0_20250213_v2.1739454160.2223094.wav", "Play Audio")</f>
        <v/>
      </c>
      <c r="C1494" t="inlineStr"/>
    </row>
    <row r="1495">
      <c r="A1495" t="inlineStr">
        <is>
          <t>1739962494_9_SPK_1_20250217_v2.1739780189.2355491.wav</t>
        </is>
      </c>
      <c r="B1495">
        <f>HYPERLINK("1739962494_9_SPK_1_20250217_v2.1739780189.2355491.wav", "Play Audio")</f>
        <v/>
      </c>
      <c r="C1495" t="inlineStr"/>
    </row>
    <row r="1496">
      <c r="A1496" t="inlineStr">
        <is>
          <t>1739961658_2_SPK_0_20250213_v2.1739437852.2203015.wav</t>
        </is>
      </c>
      <c r="B1496">
        <f>HYPERLINK("1739961658_2_SPK_0_20250213_v2.1739437852.2203015.wav", "Play Audio")</f>
        <v/>
      </c>
      <c r="C1496" t="inlineStr"/>
    </row>
    <row r="1497">
      <c r="A1497" t="inlineStr">
        <is>
          <t>1739962699_1_SPK_0_20250216_v2.1739705425.2330497.wav</t>
        </is>
      </c>
      <c r="B1497">
        <f>HYPERLINK("1739962699_1_SPK_0_20250216_v2.1739705425.2330497.wav", "Play Audio")</f>
        <v/>
      </c>
      <c r="C1497" t="inlineStr"/>
    </row>
    <row r="1498">
      <c r="A1498" t="inlineStr">
        <is>
          <t>1739962503_8_SPK_1_20250215_v2.1739623381.2279172.wav</t>
        </is>
      </c>
      <c r="B1498">
        <f>HYPERLINK("1739962503_8_SPK_1_20250215_v2.1739623381.2279172.wav", "Play Audio")</f>
        <v/>
      </c>
      <c r="C1498" t="inlineStr"/>
    </row>
    <row r="1499">
      <c r="A1499" t="inlineStr">
        <is>
          <t>1739962642_0_SPK_1_20250218_v2.1739864664.2432073.wav</t>
        </is>
      </c>
      <c r="B1499">
        <f>HYPERLINK("1739962642_0_SPK_1_20250218_v2.1739864664.2432073.wav", "Play Audio")</f>
        <v/>
      </c>
      <c r="C1499" t="inlineStr"/>
    </row>
    <row r="1500">
      <c r="A1500" t="inlineStr">
        <is>
          <t>1739962281_5_SPK_1_20250216_v2.1739683975.2295726.wav</t>
        </is>
      </c>
      <c r="B1500">
        <f>HYPERLINK("1739962281_5_SPK_1_20250216_v2.1739683975.2295726.wav", "Play Audio")</f>
        <v/>
      </c>
      <c r="C1500" t="inlineStr"/>
    </row>
    <row r="1501">
      <c r="A1501" t="inlineStr">
        <is>
          <t>1739962524_5_SPK_1_20250216_v2.1739692453.2304390.wav</t>
        </is>
      </c>
      <c r="B1501">
        <f>HYPERLINK("1739962524_5_SPK_1_20250216_v2.1739692453.2304390.wav", "Play Audio")</f>
        <v/>
      </c>
      <c r="C1501" t="inlineStr"/>
    </row>
    <row r="1502">
      <c r="A1502" t="inlineStr">
        <is>
          <t>1739962922_14_SPK_0_20250215_v2.1739604783.2259527.wav</t>
        </is>
      </c>
      <c r="B1502">
        <f>HYPERLINK("1739962922_14_SPK_0_20250215_v2.1739604783.2259527.wav", "Play Audio")</f>
        <v/>
      </c>
      <c r="C1502" t="inlineStr"/>
    </row>
    <row r="1503">
      <c r="A1503" t="inlineStr">
        <is>
          <t>1739962826_14_SPK_1_20250215_v2.1739596848.2256007.wav</t>
        </is>
      </c>
      <c r="B1503">
        <f>HYPERLINK("1739962826_14_SPK_1_20250215_v2.1739596848.2256007.wav", "Play Audio")</f>
        <v/>
      </c>
      <c r="C1503" t="inlineStr"/>
    </row>
    <row r="1504">
      <c r="A1504" t="inlineStr">
        <is>
          <t>1739962543_2_SPK_1_20250216_v2.1739698445.2310537.wav</t>
        </is>
      </c>
      <c r="B1504">
        <f>HYPERLINK("1739962543_2_SPK_1_20250216_v2.1739698445.2310537.wav", "Play Audio")</f>
        <v/>
      </c>
      <c r="C1504" t="inlineStr"/>
    </row>
    <row r="1505">
      <c r="A1505" t="inlineStr">
        <is>
          <t>1739961693_2_SPK_1_20250213_v2.1739437852.2203015.wav</t>
        </is>
      </c>
      <c r="B1505">
        <f>HYPERLINK("1739961693_2_SPK_1_20250213_v2.1739437852.2203015.wav", "Play Audio")</f>
        <v/>
      </c>
      <c r="C1505" t="inlineStr"/>
    </row>
    <row r="1506">
      <c r="A1506" t="inlineStr">
        <is>
          <t>1739962861_27_SPK_1_20250216_v2.1739695895.2308017.wav</t>
        </is>
      </c>
      <c r="B1506">
        <f>HYPERLINK("1739962861_27_SPK_1_20250216_v2.1739695895.2308017.wav", "Play Audio")</f>
        <v/>
      </c>
      <c r="C1506" t="inlineStr"/>
    </row>
    <row r="1507">
      <c r="A1507" t="inlineStr">
        <is>
          <t>1739962339_0_SPK_0_20250215_v2.1739624893.2280045.wav</t>
        </is>
      </c>
      <c r="B1507">
        <f>HYPERLINK("1739962339_0_SPK_0_20250215_v2.1739624893.2280045.wav", "Play Audio")</f>
        <v/>
      </c>
      <c r="C1507" t="inlineStr"/>
    </row>
    <row r="1508">
      <c r="A1508" t="inlineStr">
        <is>
          <t>1739962541_1_SPK_0_20250213_v2.1739448341.2216279.wav</t>
        </is>
      </c>
      <c r="B1508">
        <f>HYPERLINK("1739962541_1_SPK_0_20250213_v2.1739448341.2216279.wav", "Play Audio")</f>
        <v/>
      </c>
      <c r="C1508" t="inlineStr"/>
    </row>
    <row r="1509">
      <c r="A1509" t="inlineStr">
        <is>
          <t>1739962182_2_SPK_1_20250213_v2.1739446835.2214706.wav</t>
        </is>
      </c>
      <c r="B1509">
        <f>HYPERLINK("1739962182_2_SPK_1_20250213_v2.1739446835.2214706.wav", "Play Audio")</f>
        <v/>
      </c>
      <c r="C1509" t="inlineStr"/>
    </row>
    <row r="1510">
      <c r="A1510" t="inlineStr">
        <is>
          <t>1739962693_1_SPK_1_20250218_v2.1739864856.2432292.wav</t>
        </is>
      </c>
      <c r="B1510">
        <f>HYPERLINK("1739962693_1_SPK_1_20250218_v2.1739864856.2432292.wav", "Play Audio")</f>
        <v/>
      </c>
      <c r="C1510" t="inlineStr"/>
    </row>
    <row r="1511">
      <c r="A1511" t="inlineStr">
        <is>
          <t>1739962672_4_SPK_0_20250215_v2.1739604670.2259483.wav</t>
        </is>
      </c>
      <c r="B1511">
        <f>HYPERLINK("1739962672_4_SPK_0_20250215_v2.1739604670.2259483.wav", "Play Audio")</f>
        <v/>
      </c>
      <c r="C1511" t="inlineStr"/>
    </row>
    <row r="1512">
      <c r="A1512" t="inlineStr">
        <is>
          <t>1739962494_2_SPK_1_20250217_v2.1739780189.2355491.wav</t>
        </is>
      </c>
      <c r="B1512">
        <f>HYPERLINK("1739962494_2_SPK_1_20250217_v2.1739780189.2355491.wav", "Play Audio")</f>
        <v/>
      </c>
      <c r="C1512" t="inlineStr"/>
    </row>
    <row r="1513">
      <c r="A1513" t="inlineStr">
        <is>
          <t>1739962206_5_SPK_1_20250216_v2.1739687635.2298780.wav</t>
        </is>
      </c>
      <c r="B1513">
        <f>HYPERLINK("1739962206_5_SPK_1_20250216_v2.1739687635.2298780.wav", "Play Audio")</f>
        <v/>
      </c>
      <c r="C1513" t="inlineStr"/>
    </row>
    <row r="1514">
      <c r="A1514" t="inlineStr">
        <is>
          <t>1739962948_8_SPK_0_20250217_v2.1739802175.2383421.wav</t>
        </is>
      </c>
      <c r="B1514">
        <f>HYPERLINK("1739962948_8_SPK_0_20250217_v2.1739802175.2383421.wav", "Play Audio")</f>
        <v/>
      </c>
      <c r="C1514" t="inlineStr"/>
    </row>
    <row r="1515">
      <c r="A1515" t="inlineStr">
        <is>
          <t>1739962636_3_SPK_1_20250215_v2.1739620682.2277220.wav</t>
        </is>
      </c>
      <c r="B1515">
        <f>HYPERLINK("1739962636_3_SPK_1_20250215_v2.1739620682.2277220.wav", "Play Audio")</f>
        <v/>
      </c>
      <c r="C1515" t="inlineStr"/>
    </row>
    <row r="1516">
      <c r="A1516" t="inlineStr">
        <is>
          <t>1739962486_6_SPK_1_20250215_v2.1739627574.2281608.wav</t>
        </is>
      </c>
      <c r="B1516">
        <f>HYPERLINK("1739962486_6_SPK_1_20250215_v2.1739627574.2281608.wav", "Play Audio")</f>
        <v/>
      </c>
      <c r="C1516" t="inlineStr"/>
    </row>
    <row r="1517">
      <c r="A1517" t="inlineStr">
        <is>
          <t>1739962382_11_SPK_0_20250216_v2.1739717892.2338455.wav</t>
        </is>
      </c>
      <c r="B1517">
        <f>HYPERLINK("1739962382_11_SPK_0_20250216_v2.1739717892.2338455.wav", "Play Audio")</f>
        <v/>
      </c>
      <c r="C1517" t="inlineStr"/>
    </row>
    <row r="1518">
      <c r="A1518" t="inlineStr">
        <is>
          <t>1739962524_1_SPK_0_20250216_v2.1739692453.2304390.wav</t>
        </is>
      </c>
      <c r="B1518">
        <f>HYPERLINK("1739962524_1_SPK_0_20250216_v2.1739692453.2304390.wav", "Play Audio")</f>
        <v/>
      </c>
      <c r="C1518" t="inlineStr"/>
    </row>
    <row r="1519">
      <c r="A1519" t="inlineStr">
        <is>
          <t>1739961624_8_SPK_1_20250213_v2.1739437852.2203015.wav</t>
        </is>
      </c>
      <c r="B1519">
        <f>HYPERLINK("1739961624_8_SPK_1_20250213_v2.1739437852.2203015.wav", "Play Audio")</f>
        <v/>
      </c>
      <c r="C1519" t="inlineStr"/>
    </row>
    <row r="1520">
      <c r="A1520" t="inlineStr">
        <is>
          <t>1739962309_6_SPK_1_20250216_v2.1739697634.2309657.wav</t>
        </is>
      </c>
      <c r="B1520">
        <f>HYPERLINK("1739962309_6_SPK_1_20250216_v2.1739697634.2309657.wav", "Play Audio")</f>
        <v/>
      </c>
      <c r="C1520" t="inlineStr"/>
    </row>
    <row r="1521">
      <c r="A1521" t="inlineStr">
        <is>
          <t>1739962239_8_SPK_0_20250216_v2.1739698265.2310367.wav</t>
        </is>
      </c>
      <c r="B1521">
        <f>HYPERLINK("1739962239_8_SPK_0_20250216_v2.1739698265.2310367.wav", "Play Audio")</f>
        <v/>
      </c>
      <c r="C1521" t="inlineStr"/>
    </row>
    <row r="1522">
      <c r="A1522" t="inlineStr">
        <is>
          <t>1739962826_13_SPK_0_20250215_v2.1739596848.2256007.wav</t>
        </is>
      </c>
      <c r="B1522">
        <f>HYPERLINK("1739962826_13_SPK_0_20250215_v2.1739596848.2256007.wav", "Play Audio")</f>
        <v/>
      </c>
      <c r="C1522" t="inlineStr"/>
    </row>
    <row r="1523">
      <c r="A1523" t="inlineStr">
        <is>
          <t>1739962552_1_SPK_0_20250217_v2.1739773513.2345599.wav</t>
        </is>
      </c>
      <c r="B1523">
        <f>HYPERLINK("1739962552_1_SPK_0_20250217_v2.1739773513.2345599.wav", "Play Audio")</f>
        <v/>
      </c>
      <c r="C1523" t="inlineStr"/>
    </row>
    <row r="1524">
      <c r="A1524" t="inlineStr">
        <is>
          <t>1739962713_0_SPK_0_20250215_v2.1739617075.2273891.wav</t>
        </is>
      </c>
      <c r="B1524">
        <f>HYPERLINK("1739962713_0_SPK_0_20250215_v2.1739617075.2273891.wav", "Play Audio")</f>
        <v/>
      </c>
      <c r="C1524" t="inlineStr"/>
    </row>
    <row r="1525">
      <c r="A1525" t="inlineStr">
        <is>
          <t>1739962345_1_SPK_0_20250216_v2.1739688192.2299233.wav</t>
        </is>
      </c>
      <c r="B1525">
        <f>HYPERLINK("1739962345_1_SPK_0_20250216_v2.1739688192.2299233.wav", "Play Audio")</f>
        <v/>
      </c>
      <c r="C1525" t="inlineStr"/>
    </row>
    <row r="1526">
      <c r="A1526" t="inlineStr">
        <is>
          <t>1739962861_15_SPK_1_20250216_v2.1739695895.2308017.wav</t>
        </is>
      </c>
      <c r="B1526">
        <f>HYPERLINK("1739962861_15_SPK_1_20250216_v2.1739695895.2308017.wav", "Play Audio")</f>
        <v/>
      </c>
      <c r="C1526" t="inlineStr"/>
    </row>
    <row r="1527">
      <c r="A1527" t="inlineStr">
        <is>
          <t>1739962309_0_SPK_0_20250216_v2.1739697634.2309657.wav</t>
        </is>
      </c>
      <c r="B1527">
        <f>HYPERLINK("1739962309_0_SPK_0_20250216_v2.1739697634.2309657.wav", "Play Audio")</f>
        <v/>
      </c>
      <c r="C1527" t="inlineStr"/>
    </row>
    <row r="1528">
      <c r="A1528" t="inlineStr">
        <is>
          <t>1739962175_0_SPK_1_20250215_v2.1739614093.2265728.wav</t>
        </is>
      </c>
      <c r="B1528">
        <f>HYPERLINK("1739962175_0_SPK_1_20250215_v2.1739614093.2265728.wav", "Play Audio")</f>
        <v/>
      </c>
      <c r="C1528" t="inlineStr"/>
    </row>
    <row r="1529">
      <c r="A1529" t="inlineStr">
        <is>
          <t>1739962673_0_SPK_0_20250216_v2.1739705447.2330509.wav</t>
        </is>
      </c>
      <c r="B1529">
        <f>HYPERLINK("1739962673_0_SPK_0_20250216_v2.1739705447.2330509.wav", "Play Audio")</f>
        <v/>
      </c>
      <c r="C1529" t="inlineStr"/>
    </row>
    <row r="1530">
      <c r="A1530" t="inlineStr">
        <is>
          <t>1739962464_1_SPK_1_20250216_v2.1739692352.2304260.wav</t>
        </is>
      </c>
      <c r="B1530">
        <f>HYPERLINK("1739962464_1_SPK_1_20250216_v2.1739692352.2304260.wav", "Play Audio")</f>
        <v/>
      </c>
      <c r="C1530" t="inlineStr"/>
    </row>
    <row r="1531">
      <c r="A1531" t="inlineStr">
        <is>
          <t>1739962672_9_SPK_1_20250215_v2.1739604670.2259483.wav</t>
        </is>
      </c>
      <c r="B1531">
        <f>HYPERLINK("1739962672_9_SPK_1_20250215_v2.1739604670.2259483.wav", "Play Audio")</f>
        <v/>
      </c>
      <c r="C1531" t="inlineStr"/>
    </row>
    <row r="1532">
      <c r="A1532" t="inlineStr">
        <is>
          <t>1739962566_5_SPK_0_20250217_v2.1739812119.2393847.wav</t>
        </is>
      </c>
      <c r="B1532">
        <f>HYPERLINK("1739962566_5_SPK_0_20250217_v2.1739812119.2393847.wav", "Play Audio")</f>
        <v/>
      </c>
      <c r="C1532" t="inlineStr"/>
    </row>
    <row r="1533">
      <c r="A1533" t="inlineStr">
        <is>
          <t>1739962826_12_SPK_0_20250215_v2.1739596848.2256007.wav</t>
        </is>
      </c>
      <c r="B1533">
        <f>HYPERLINK("1739962826_12_SPK_0_20250215_v2.1739596848.2256007.wav", "Play Audio")</f>
        <v/>
      </c>
      <c r="C1533" t="inlineStr"/>
    </row>
    <row r="1534">
      <c r="A1534" t="inlineStr">
        <is>
          <t>1739962541_0_SPK_1_20250213_v2.1739448341.2216279.wav</t>
        </is>
      </c>
      <c r="B1534">
        <f>HYPERLINK("1739962541_0_SPK_1_20250213_v2.1739448341.2216279.wav", "Play Audio")</f>
        <v/>
      </c>
      <c r="C1534" t="inlineStr"/>
    </row>
    <row r="1535">
      <c r="A1535" t="inlineStr">
        <is>
          <t>1739962503_2_SPK_1_20250215_v2.1739623381.2279172.wav</t>
        </is>
      </c>
      <c r="B1535">
        <f>HYPERLINK("1739962503_2_SPK_1_20250215_v2.1739623381.2279172.wav", "Play Audio")</f>
        <v/>
      </c>
      <c r="C1535" t="inlineStr"/>
    </row>
    <row r="1536">
      <c r="A1536" t="inlineStr">
        <is>
          <t>1739961655_2_SPK_1_20250213_v2.1739437852.2203015.wav</t>
        </is>
      </c>
      <c r="B1536">
        <f>HYPERLINK("1739961655_2_SPK_1_20250213_v2.1739437852.2203015.wav", "Play Audio")</f>
        <v/>
      </c>
      <c r="C1536" t="inlineStr"/>
    </row>
    <row r="1537">
      <c r="A1537" t="inlineStr">
        <is>
          <t>1739962524_3_SPK_0_20250216_v2.1739692453.2304390.wav</t>
        </is>
      </c>
      <c r="B1537">
        <f>HYPERLINK("1739962524_3_SPK_0_20250216_v2.1739692453.2304390.wav", "Play Audio")</f>
        <v/>
      </c>
      <c r="C1537" t="inlineStr"/>
    </row>
    <row r="1538">
      <c r="A1538" t="inlineStr">
        <is>
          <t>1739962861_12_SPK_1_20250216_v2.1739695895.2308017.wav</t>
        </is>
      </c>
      <c r="B1538">
        <f>HYPERLINK("1739962861_12_SPK_1_20250216_v2.1739695895.2308017.wav", "Play Audio")</f>
        <v/>
      </c>
      <c r="C1538" t="inlineStr"/>
    </row>
    <row r="1539">
      <c r="A1539" t="inlineStr">
        <is>
          <t>1739962399_3_SPK_0_20250213_v2.1739454160.2223094.wav</t>
        </is>
      </c>
      <c r="B1539">
        <f>HYPERLINK("1739962399_3_SPK_0_20250213_v2.1739454160.2223094.wav", "Play Audio")</f>
        <v/>
      </c>
      <c r="C1539" t="inlineStr"/>
    </row>
    <row r="1540">
      <c r="A1540" t="inlineStr">
        <is>
          <t>1739962654_3_SPK_0_20250215_v2.1739599940.2256629.wav</t>
        </is>
      </c>
      <c r="B1540">
        <f>HYPERLINK("1739962654_3_SPK_0_20250215_v2.1739599940.2256629.wav", "Play Audio")</f>
        <v/>
      </c>
      <c r="C1540" t="inlineStr"/>
    </row>
    <row r="1541">
      <c r="A1541" t="inlineStr">
        <is>
          <t>1739962861_26_SPK_0_20250216_v2.1739695895.2308017.wav</t>
        </is>
      </c>
      <c r="B1541">
        <f>HYPERLINK("1739962861_26_SPK_0_20250216_v2.1739695895.2308017.wav", "Play Audio")</f>
        <v/>
      </c>
      <c r="C1541" t="inlineStr"/>
    </row>
    <row r="1542">
      <c r="A1542" t="inlineStr">
        <is>
          <t>1739962269_2_SPK_0_20250213_v2.1739460437.2230409.wav</t>
        </is>
      </c>
      <c r="B1542">
        <f>HYPERLINK("1739962269_2_SPK_0_20250213_v2.1739460437.2230409.wav", "Play Audio")</f>
        <v/>
      </c>
      <c r="C1542" t="inlineStr"/>
    </row>
    <row r="1543">
      <c r="A1543" t="inlineStr">
        <is>
          <t>1739962503_5_SPK_0_20250215_v2.1739623381.2279172.wav</t>
        </is>
      </c>
      <c r="B1543">
        <f>HYPERLINK("1739962503_5_SPK_0_20250215_v2.1739623381.2279172.wav", "Play Audio")</f>
        <v/>
      </c>
      <c r="C1543" t="inlineStr"/>
    </row>
    <row r="1544">
      <c r="A1544" t="inlineStr">
        <is>
          <t>1739962165_0_SPK_0_20250216_v2.1739692142.2303842.wav</t>
        </is>
      </c>
      <c r="B1544">
        <f>HYPERLINK("1739962165_0_SPK_0_20250216_v2.1739692142.2303842.wav", "Play Audio")</f>
        <v/>
      </c>
      <c r="C1544" t="inlineStr"/>
    </row>
    <row r="1545">
      <c r="A1545" t="inlineStr">
        <is>
          <t>1739962870_0_SPK_1_20250215_v2.1739607019.2260801.wav</t>
        </is>
      </c>
      <c r="B1545">
        <f>HYPERLINK("1739962870_0_SPK_1_20250215_v2.1739607019.2260801.wav", "Play Audio")</f>
        <v/>
      </c>
      <c r="C1545" t="inlineStr"/>
    </row>
    <row r="1546">
      <c r="A1546" t="inlineStr">
        <is>
          <t>1739962305_1_SPK_0_20250216_v2.1739695176.2307286.wav</t>
        </is>
      </c>
      <c r="B1546">
        <f>HYPERLINK("1739962305_1_SPK_0_20250216_v2.1739695176.2307286.wav", "Play Audio")</f>
        <v/>
      </c>
      <c r="C1546" t="inlineStr"/>
    </row>
    <row r="1547">
      <c r="A1547" t="inlineStr">
        <is>
          <t>1739962753_12_SPK_1_20250217_v2.1739783930.2360950.wav</t>
        </is>
      </c>
      <c r="B1547">
        <f>HYPERLINK("1739962753_12_SPK_1_20250217_v2.1739783930.2360950.wav", "Play Audio")</f>
        <v/>
      </c>
      <c r="C1547" t="inlineStr"/>
    </row>
    <row r="1548">
      <c r="A1548" t="inlineStr">
        <is>
          <t>1739962817_5_SPK_0_20250215_v2.1739613797.2265592.wav</t>
        </is>
      </c>
      <c r="B1548">
        <f>HYPERLINK("1739962817_5_SPK_0_20250215_v2.1739613797.2265592.wav", "Play Audio")</f>
        <v/>
      </c>
      <c r="C1548" t="inlineStr"/>
    </row>
    <row r="1549">
      <c r="A1549" t="inlineStr">
        <is>
          <t>1739962585_4_SPK_1_20250215_v2.1739597847.2256179.wav</t>
        </is>
      </c>
      <c r="B1549">
        <f>HYPERLINK("1739962585_4_SPK_1_20250215_v2.1739597847.2256179.wav", "Play Audio")</f>
        <v/>
      </c>
      <c r="C1549" t="inlineStr"/>
    </row>
    <row r="1550">
      <c r="A1550" t="inlineStr">
        <is>
          <t>1739962206_13_SPK_1_20250216_v2.1739687635.2298780.wav</t>
        </is>
      </c>
      <c r="B1550">
        <f>HYPERLINK("1739962206_13_SPK_1_20250216_v2.1739687635.2298780.wav", "Play Audio")</f>
        <v/>
      </c>
      <c r="C1550" t="inlineStr"/>
    </row>
    <row r="1551">
      <c r="A1551" t="inlineStr">
        <is>
          <t>1739962868_3_SPK_1_20250215_v2.1739614231.2265805.wav</t>
        </is>
      </c>
      <c r="B1551">
        <f>HYPERLINK("1739962868_3_SPK_1_20250215_v2.1739614231.2265805.wav", "Play Audio")</f>
        <v/>
      </c>
      <c r="C1551" t="inlineStr"/>
    </row>
    <row r="1552">
      <c r="A1552" t="inlineStr">
        <is>
          <t>1739962628_0_SPK_1_20250217_v2.1739805250.2386919.wav</t>
        </is>
      </c>
      <c r="B1552">
        <f>HYPERLINK("1739962628_0_SPK_1_20250217_v2.1739805250.2386919.wav", "Play Audio")</f>
        <v/>
      </c>
      <c r="C1552" t="inlineStr"/>
    </row>
    <row r="1553">
      <c r="A1553" t="inlineStr">
        <is>
          <t>1739962812_3_SPK_1_20250216_v2.1739717654.2338337.wav</t>
        </is>
      </c>
      <c r="B1553">
        <f>HYPERLINK("1739962812_3_SPK_1_20250216_v2.1739717654.2338337.wav", "Play Audio")</f>
        <v/>
      </c>
      <c r="C1553" t="inlineStr"/>
    </row>
    <row r="1554">
      <c r="A1554" t="inlineStr">
        <is>
          <t>1739962527_5_SPK_0_20250216_v2.1739701295.2313410.wav</t>
        </is>
      </c>
      <c r="B1554">
        <f>HYPERLINK("1739962527_5_SPK_0_20250216_v2.1739701295.2313410.wav", "Play Audio")</f>
        <v/>
      </c>
      <c r="C1554" t="inlineStr"/>
    </row>
    <row r="1555">
      <c r="A1555" t="inlineStr">
        <is>
          <t>1739962503_11_SPK_0_20250215_v2.1739623381.2279172.wav</t>
        </is>
      </c>
      <c r="B1555">
        <f>HYPERLINK("1739962503_11_SPK_0_20250215_v2.1739623381.2279172.wav", "Play Audio")</f>
        <v/>
      </c>
      <c r="C1555" t="inlineStr"/>
    </row>
    <row r="1556">
      <c r="A1556" t="inlineStr">
        <is>
          <t>1739962295_1_SPK_0_20250217_v2.1739784322.2361744.wav</t>
        </is>
      </c>
      <c r="B1556">
        <f>HYPERLINK("1739962295_1_SPK_0_20250217_v2.1739784322.2361744.wav", "Play Audio")</f>
        <v/>
      </c>
      <c r="C1556" t="inlineStr"/>
    </row>
    <row r="1557">
      <c r="A1557" t="inlineStr">
        <is>
          <t>1739962709_9_SPK_0_20250217_v2.1739780534.2356086.wav</t>
        </is>
      </c>
      <c r="B1557">
        <f>HYPERLINK("1739962709_9_SPK_0_20250217_v2.1739780534.2356086.wav", "Play Audio")</f>
        <v/>
      </c>
      <c r="C1557" t="inlineStr"/>
    </row>
    <row r="1558">
      <c r="A1558" t="inlineStr">
        <is>
          <t>1739962314_2_SPK_1_20250216_v2.1739704458.2328080.wav</t>
        </is>
      </c>
      <c r="B1558">
        <f>HYPERLINK("1739962314_2_SPK_1_20250216_v2.1739704458.2328080.wav", "Play Audio")</f>
        <v/>
      </c>
      <c r="C1558" t="inlineStr"/>
    </row>
    <row r="1559">
      <c r="A1559" t="inlineStr">
        <is>
          <t>1739962675_2_SPK_0_20250218_v2.1739864093.2431257.wav</t>
        </is>
      </c>
      <c r="B1559">
        <f>HYPERLINK("1739962675_2_SPK_0_20250218_v2.1739864093.2431257.wav", "Play Audio")</f>
        <v/>
      </c>
      <c r="C1559" t="inlineStr"/>
    </row>
    <row r="1560">
      <c r="A1560" t="inlineStr">
        <is>
          <t>1739962697_4_SPK_1_20250213_v2.1739458160.2228178.wav</t>
        </is>
      </c>
      <c r="B1560">
        <f>HYPERLINK("1739962697_4_SPK_1_20250213_v2.1739458160.2228178.wav", "Play Audio")</f>
        <v/>
      </c>
      <c r="C1560" t="inlineStr"/>
    </row>
    <row r="1561">
      <c r="A1561" t="inlineStr">
        <is>
          <t>1739962940_1_SPK_0_20250213_v2.1739444021.2211593.wav</t>
        </is>
      </c>
      <c r="B1561">
        <f>HYPERLINK("1739962940_1_SPK_0_20250213_v2.1739444021.2211593.wav", "Play Audio")</f>
        <v/>
      </c>
      <c r="C1561" t="inlineStr"/>
    </row>
    <row r="1562">
      <c r="A1562" t="inlineStr">
        <is>
          <t>1739962352_3_SPK_0_20250213_v2.1739441507.2208843.wav</t>
        </is>
      </c>
      <c r="B1562">
        <f>HYPERLINK("1739962352_3_SPK_0_20250213_v2.1739441507.2208843.wav", "Play Audio")</f>
        <v/>
      </c>
      <c r="C1562" t="inlineStr"/>
    </row>
    <row r="1563">
      <c r="A1563" t="inlineStr">
        <is>
          <t>1739962777_0_SPK_1_20250215_v2.1739610324.2263276.wav</t>
        </is>
      </c>
      <c r="B1563">
        <f>HYPERLINK("1739962777_0_SPK_1_20250215_v2.1739610324.2263276.wav", "Play Audio")</f>
        <v/>
      </c>
      <c r="C1563" t="inlineStr"/>
    </row>
    <row r="1564">
      <c r="A1564" t="inlineStr">
        <is>
          <t>1739962826_0_SPK_0_20250215_v2.1739596848.2256007.wav</t>
        </is>
      </c>
      <c r="B1564">
        <f>HYPERLINK("1739962826_0_SPK_0_20250215_v2.1739596848.2256007.wav", "Play Audio")</f>
        <v/>
      </c>
      <c r="C1564" t="inlineStr"/>
    </row>
    <row r="1565">
      <c r="A1565" t="inlineStr">
        <is>
          <t>1739962559_6_SPK_1_20250216_v2.1739714522.2336106.wav</t>
        </is>
      </c>
      <c r="B1565">
        <f>HYPERLINK("1739962559_6_SPK_1_20250216_v2.1739714522.2336106.wav", "Play Audio")</f>
        <v/>
      </c>
      <c r="C1565" t="inlineStr"/>
    </row>
    <row r="1566">
      <c r="A1566" t="inlineStr">
        <is>
          <t>1739962722_3_SPK_1_20250216_v2.1739716290.2337470.wav</t>
        </is>
      </c>
      <c r="B1566">
        <f>HYPERLINK("1739962722_3_SPK_1_20250216_v2.1739716290.2337470.wav", "Play Audio")</f>
        <v/>
      </c>
      <c r="C1566" t="inlineStr"/>
    </row>
    <row r="1567">
      <c r="A1567" t="inlineStr">
        <is>
          <t>1739962614_8_SPK_0_20250215_v2.1739624456.2279776.wav</t>
        </is>
      </c>
      <c r="B1567">
        <f>HYPERLINK("1739962614_8_SPK_0_20250215_v2.1739624456.2279776.wav", "Play Audio")</f>
        <v/>
      </c>
      <c r="C1567" t="inlineStr"/>
    </row>
    <row r="1568">
      <c r="A1568" t="inlineStr">
        <is>
          <t>1739962182_3_SPK_1_20250213_v2.1739446835.2214706.wav</t>
        </is>
      </c>
      <c r="B1568">
        <f>HYPERLINK("1739962182_3_SPK_1_20250213_v2.1739446835.2214706.wav", "Play Audio")</f>
        <v/>
      </c>
      <c r="C1568" t="inlineStr"/>
    </row>
    <row r="1569">
      <c r="A1569" t="inlineStr">
        <is>
          <t>1739962376_13_SPK_1_20250215_v2.1739611648.2264164.wav</t>
        </is>
      </c>
      <c r="B1569">
        <f>HYPERLINK("1739962376_13_SPK_1_20250215_v2.1739611648.2264164.wav", "Play Audio")</f>
        <v/>
      </c>
      <c r="C1569" t="inlineStr"/>
    </row>
    <row r="1570">
      <c r="A1570" t="inlineStr">
        <is>
          <t>1739962922_8_SPK_1_20250215_v2.1739604783.2259527.wav</t>
        </is>
      </c>
      <c r="B1570">
        <f>HYPERLINK("1739962922_8_SPK_1_20250215_v2.1739604783.2259527.wav", "Play Audio")</f>
        <v/>
      </c>
      <c r="C1570" t="inlineStr"/>
    </row>
    <row r="1571">
      <c r="A1571" t="inlineStr">
        <is>
          <t>1739962643_1_SPK_0_20250215_v2.1739619674.2276612.wav</t>
        </is>
      </c>
      <c r="B1571">
        <f>HYPERLINK("1739962643_1_SPK_0_20250215_v2.1739619674.2276612.wav", "Play Audio")</f>
        <v/>
      </c>
      <c r="C1571" t="inlineStr"/>
    </row>
    <row r="1572">
      <c r="A1572" t="inlineStr">
        <is>
          <t>1739962955_15_SPK_0_20250213_v2.1739439090.2205291.wav</t>
        </is>
      </c>
      <c r="B1572">
        <f>HYPERLINK("1739962955_15_SPK_0_20250213_v2.1739439090.2205291.wav", "Play Audio")</f>
        <v/>
      </c>
      <c r="C1572" t="inlineStr"/>
    </row>
    <row r="1573">
      <c r="A1573" t="inlineStr">
        <is>
          <t>1739962832_1_SPK_1_20250216_v2.1739711771.2334478.wav</t>
        </is>
      </c>
      <c r="B1573">
        <f>HYPERLINK("1739962832_1_SPK_1_20250216_v2.1739711771.2334478.wav", "Play Audio")</f>
        <v/>
      </c>
      <c r="C1573" t="inlineStr"/>
    </row>
    <row r="1574">
      <c r="A1574" t="inlineStr">
        <is>
          <t>1739962269_3_SPK_1_20250213_v2.1739460437.2230409.wav</t>
        </is>
      </c>
      <c r="B1574">
        <f>HYPERLINK("1739962269_3_SPK_1_20250213_v2.1739460437.2230409.wav", "Play Audio")</f>
        <v/>
      </c>
      <c r="C1574" t="inlineStr"/>
    </row>
    <row r="1575">
      <c r="A1575" t="inlineStr">
        <is>
          <t>1739962239_0_SPK_1_20250216_v2.1739698265.2310367.wav</t>
        </is>
      </c>
      <c r="B1575">
        <f>HYPERLINK("1739962239_0_SPK_1_20250216_v2.1739698265.2310367.wav", "Play Audio")</f>
        <v/>
      </c>
      <c r="C1575" t="inlineStr"/>
    </row>
    <row r="1576">
      <c r="A1576" t="inlineStr">
        <is>
          <t>1739961628_5_SPK_0_20250213_v2.1739437852.2203015.wav</t>
        </is>
      </c>
      <c r="B1576">
        <f>HYPERLINK("1739961628_5_SPK_0_20250213_v2.1739437852.2203015.wav", "Play Audio")</f>
        <v/>
      </c>
      <c r="C1576" t="inlineStr"/>
    </row>
    <row r="1577">
      <c r="A1577" t="inlineStr">
        <is>
          <t>1739962977_2_SPK_1_20250213_v2.1739447047.2214931.wav</t>
        </is>
      </c>
      <c r="B1577">
        <f>HYPERLINK("1739962977_2_SPK_1_20250213_v2.1739447047.2214931.wav", "Play Audio")</f>
        <v/>
      </c>
      <c r="C1577" t="inlineStr"/>
    </row>
    <row r="1578">
      <c r="A1578" t="inlineStr">
        <is>
          <t>1739962713_2_SPK_1_20250215_v2.1739617075.2273891.wav</t>
        </is>
      </c>
      <c r="B1578">
        <f>HYPERLINK("1739962713_2_SPK_1_20250215_v2.1739617075.2273891.wav", "Play Audio")</f>
        <v/>
      </c>
      <c r="C1578" t="inlineStr"/>
    </row>
    <row r="1579">
      <c r="A1579" t="inlineStr">
        <is>
          <t>1739962930_7_SPK_0_20250215_v2.1739635851.2285514.wav</t>
        </is>
      </c>
      <c r="B1579">
        <f>HYPERLINK("1739962930_7_SPK_0_20250215_v2.1739635851.2285514.wav", "Play Audio")</f>
        <v/>
      </c>
      <c r="C1579" t="inlineStr"/>
    </row>
    <row r="1580">
      <c r="A1580" t="inlineStr">
        <is>
          <t>1739962788_14_SPK_1_20250215_v2.1739638233.2286618.wav</t>
        </is>
      </c>
      <c r="B1580">
        <f>HYPERLINK("1739962788_14_SPK_1_20250215_v2.1739638233.2286618.wav", "Play Audio")</f>
        <v/>
      </c>
      <c r="C1580" t="inlineStr"/>
    </row>
    <row r="1581">
      <c r="A1581" t="inlineStr">
        <is>
          <t>1739962922_9_SPK_0_20250215_v2.1739604783.2259527.wav</t>
        </is>
      </c>
      <c r="B1581">
        <f>HYPERLINK("1739962922_9_SPK_0_20250215_v2.1739604783.2259527.wav", "Play Audio")</f>
        <v/>
      </c>
      <c r="C1581" t="inlineStr"/>
    </row>
    <row r="1582">
      <c r="A1582" t="inlineStr">
        <is>
          <t>1739962774_1_SPK_0_20250216_v2.1739688744.2299779.wav</t>
        </is>
      </c>
      <c r="B1582">
        <f>HYPERLINK("1739962774_1_SPK_0_20250216_v2.1739688744.2299779.wav", "Play Audio")</f>
        <v/>
      </c>
      <c r="C1582" t="inlineStr"/>
    </row>
    <row r="1583">
      <c r="A1583" t="inlineStr">
        <is>
          <t>1739962436_4_SPK_1_20250213_v2.1739461909.2231873.wav</t>
        </is>
      </c>
      <c r="B1583">
        <f>HYPERLINK("1739962436_4_SPK_1_20250213_v2.1739461909.2231873.wav", "Play Audio")</f>
        <v/>
      </c>
      <c r="C1583" t="inlineStr"/>
    </row>
    <row r="1584">
      <c r="A1584" t="inlineStr">
        <is>
          <t>1739962399_13_SPK_1_20250213_v2.1739454160.2223094.wav</t>
        </is>
      </c>
      <c r="B1584">
        <f>HYPERLINK("1739962399_13_SPK_1_20250213_v2.1739454160.2223094.wav", "Play Audio")</f>
        <v/>
      </c>
      <c r="C1584" t="inlineStr"/>
    </row>
    <row r="1585">
      <c r="A1585" t="inlineStr">
        <is>
          <t>1739962636_8_SPK_0_20250215_v2.1739620682.2277220.wav</t>
        </is>
      </c>
      <c r="B1585">
        <f>HYPERLINK("1739962636_8_SPK_0_20250215_v2.1739620682.2277220.wav", "Play Audio")</f>
        <v/>
      </c>
      <c r="C1585" t="inlineStr"/>
    </row>
    <row r="1586">
      <c r="A1586" t="inlineStr">
        <is>
          <t>1739962217_1_SPK_1_20250216_v2.1739715999.2337351.wav</t>
        </is>
      </c>
      <c r="B1586">
        <f>HYPERLINK("1739962217_1_SPK_1_20250216_v2.1739715999.2337351.wav", "Play Audio")</f>
        <v/>
      </c>
      <c r="C1586" t="inlineStr"/>
    </row>
    <row r="1587">
      <c r="A1587" t="inlineStr">
        <is>
          <t>1739961645_1_SPK_1_20250213_v2.1739437852.2203015.wav</t>
        </is>
      </c>
      <c r="B1587">
        <f>HYPERLINK("1739961645_1_SPK_1_20250213_v2.1739437852.2203015.wav", "Play Audio")</f>
        <v/>
      </c>
      <c r="C1587" t="inlineStr"/>
    </row>
    <row r="1588">
      <c r="A1588" t="inlineStr">
        <is>
          <t>1739962607_3_SPK_1_20250216_v2.1739722763.2340390.wav</t>
        </is>
      </c>
      <c r="B1588">
        <f>HYPERLINK("1739962607_3_SPK_1_20250216_v2.1739722763.2340390.wav", "Play Audio")</f>
        <v/>
      </c>
      <c r="C1588" t="inlineStr"/>
    </row>
    <row r="1589">
      <c r="A1589" t="inlineStr">
        <is>
          <t>1739962266_1_SPK_1_20250215_v2.1739600840.2256930.wav</t>
        </is>
      </c>
      <c r="B1589">
        <f>HYPERLINK("1739962266_1_SPK_1_20250215_v2.1739600840.2256930.wav", "Play Audio")</f>
        <v/>
      </c>
      <c r="C1589" t="inlineStr"/>
    </row>
    <row r="1590">
      <c r="A1590" t="inlineStr">
        <is>
          <t>1739962354_3_SPK_1_20250216_v2.1739698639.2310716.wav</t>
        </is>
      </c>
      <c r="B1590">
        <f>HYPERLINK("1739962354_3_SPK_1_20250216_v2.1739698639.2310716.wav", "Play Audio")</f>
        <v/>
      </c>
      <c r="C1590" t="inlineStr"/>
    </row>
    <row r="1591">
      <c r="A1591" t="inlineStr">
        <is>
          <t>1739962739_4_SPK_0_20250217_v2.1739793056.2372970.wav</t>
        </is>
      </c>
      <c r="B1591">
        <f>HYPERLINK("1739962739_4_SPK_0_20250217_v2.1739793056.2372970.wav", "Play Audio")</f>
        <v/>
      </c>
      <c r="C1591" t="inlineStr"/>
    </row>
    <row r="1592">
      <c r="A1592" t="inlineStr">
        <is>
          <t>1739962352_2_SPK_0_20250213_v2.1739441507.2208843.wav</t>
        </is>
      </c>
      <c r="B1592">
        <f>HYPERLINK("1739962352_2_SPK_0_20250213_v2.1739441507.2208843.wav", "Play Audio")</f>
        <v/>
      </c>
      <c r="C1592" t="inlineStr"/>
    </row>
    <row r="1593">
      <c r="A1593" t="inlineStr">
        <is>
          <t>1739962890_7_SPK_0_20250218_v2.1739864193.2431390.wav</t>
        </is>
      </c>
      <c r="B1593">
        <f>HYPERLINK("1739962890_7_SPK_0_20250218_v2.1739864193.2431390.wav", "Play Audio")</f>
        <v/>
      </c>
      <c r="C1593" t="inlineStr"/>
    </row>
    <row r="1594">
      <c r="A1594" t="inlineStr">
        <is>
          <t>1739962788_10_SPK_1_20250215_v2.1739638233.2286618.wav</t>
        </is>
      </c>
      <c r="B1594">
        <f>HYPERLINK("1739962788_10_SPK_1_20250215_v2.1739638233.2286618.wav", "Play Audio")</f>
        <v/>
      </c>
      <c r="C1594" t="inlineStr"/>
    </row>
    <row r="1595">
      <c r="A1595" t="inlineStr">
        <is>
          <t>1739962300_6_SPK_0_20250215_v2.1739612952.2265166.wav</t>
        </is>
      </c>
      <c r="B1595">
        <f>HYPERLINK("1739962300_6_SPK_0_20250215_v2.1739612952.2265166.wav", "Play Audio")</f>
        <v/>
      </c>
      <c r="C1595" t="inlineStr"/>
    </row>
    <row r="1596">
      <c r="A1596" t="inlineStr">
        <is>
          <t>1739961678_1_SPK_1_20250213_v2.1739437852.2203015.wav</t>
        </is>
      </c>
      <c r="B1596">
        <f>HYPERLINK("1739961678_1_SPK_1_20250213_v2.1739437852.2203015.wav", "Play Audio")</f>
        <v/>
      </c>
      <c r="C1596" t="inlineStr"/>
    </row>
    <row r="1597">
      <c r="A1597" t="inlineStr">
        <is>
          <t>1739962312_6_SPK_0_20250213_v2.1739441957.2209372.wav</t>
        </is>
      </c>
      <c r="B1597">
        <f>HYPERLINK("1739962312_6_SPK_0_20250213_v2.1739441957.2209372.wav", "Play Audio")</f>
        <v/>
      </c>
      <c r="C1597" t="inlineStr"/>
    </row>
    <row r="1598">
      <c r="A1598" t="inlineStr">
        <is>
          <t>1739962211_3_SPK_0_20250216_v2.1739685520.2296728.wav</t>
        </is>
      </c>
      <c r="B1598">
        <f>HYPERLINK("1739962211_3_SPK_0_20250216_v2.1739685520.2296728.wav", "Play Audio")</f>
        <v/>
      </c>
      <c r="C1598" t="inlineStr"/>
    </row>
    <row r="1599">
      <c r="A1599" t="inlineStr">
        <is>
          <t>1739962742_2_SPK_0_20250217_v2.1739786644.2364947.wav</t>
        </is>
      </c>
      <c r="B1599">
        <f>HYPERLINK("1739962742_2_SPK_0_20250217_v2.1739786644.2364947.wav", "Play Audio")</f>
        <v/>
      </c>
      <c r="C1599" t="inlineStr"/>
    </row>
    <row r="1600">
      <c r="A1600" t="inlineStr">
        <is>
          <t>1739961645_6_SPK_1_20250213_v2.1739437852.2203015.wav</t>
        </is>
      </c>
      <c r="B1600">
        <f>HYPERLINK("1739961645_6_SPK_1_20250213_v2.1739437852.2203015.wav", "Play Audio")</f>
        <v/>
      </c>
      <c r="C1600" t="inlineStr"/>
    </row>
    <row r="1601">
      <c r="A1601" t="inlineStr">
        <is>
          <t>1739962266_7_SPK_0_20250215_v2.1739600840.2256930.wav</t>
        </is>
      </c>
      <c r="B1601">
        <f>HYPERLINK("1739962266_7_SPK_0_20250215_v2.1739600840.2256930.wav", "Play Audio")</f>
        <v/>
      </c>
      <c r="C1601" t="inlineStr"/>
    </row>
    <row r="1602">
      <c r="A1602" t="inlineStr">
        <is>
          <t>1739962890_8_SPK_1_20250218_v2.1739864193.2431390.wav</t>
        </is>
      </c>
      <c r="B1602">
        <f>HYPERLINK("1739962890_8_SPK_1_20250218_v2.1739864193.2431390.wav", "Play Audio")</f>
        <v/>
      </c>
      <c r="C1602" t="inlineStr"/>
    </row>
    <row r="1603">
      <c r="A1603" t="inlineStr">
        <is>
          <t>1739962861_10_SPK_0_20250216_v2.1739695895.2308017.wav</t>
        </is>
      </c>
      <c r="B1603">
        <f>HYPERLINK("1739962861_10_SPK_0_20250216_v2.1739695895.2308017.wav", "Play Audio")</f>
        <v/>
      </c>
      <c r="C1603" t="inlineStr"/>
    </row>
    <row r="1604">
      <c r="A1604" t="inlineStr">
        <is>
          <t>1739962753_21_SPK_0_20250217_v2.1739783930.2360950.wav</t>
        </is>
      </c>
      <c r="B1604">
        <f>HYPERLINK("1739962753_21_SPK_0_20250217_v2.1739783930.2360950.wav", "Play Audio")</f>
        <v/>
      </c>
      <c r="C1604" t="inlineStr"/>
    </row>
    <row r="1605">
      <c r="A1605" t="inlineStr">
        <is>
          <t>1739962532_0_SPK_1_20250217_v2.1739782872.2359341.wav</t>
        </is>
      </c>
      <c r="B1605">
        <f>HYPERLINK("1739962532_0_SPK_1_20250217_v2.1739782872.2359341.wav", "Play Audio")</f>
        <v/>
      </c>
      <c r="C1605" t="inlineStr"/>
    </row>
    <row r="1606">
      <c r="A1606" t="inlineStr">
        <is>
          <t>1739962770_1_SPK_0_20250215_v2.1739629140.2282219.wav</t>
        </is>
      </c>
      <c r="B1606">
        <f>HYPERLINK("1739962770_1_SPK_0_20250215_v2.1739629140.2282219.wav", "Play Audio")</f>
        <v/>
      </c>
      <c r="C1606" t="inlineStr"/>
    </row>
    <row r="1607">
      <c r="A1607" t="inlineStr">
        <is>
          <t>1739962770_4_SPK_0_20250215_v2.1739629140.2282219.wav</t>
        </is>
      </c>
      <c r="B1607">
        <f>HYPERLINK("1739962770_4_SPK_0_20250215_v2.1739629140.2282219.wav", "Play Audio")</f>
        <v/>
      </c>
      <c r="C1607" t="inlineStr"/>
    </row>
    <row r="1608">
      <c r="A1608" t="inlineStr">
        <is>
          <t>1739962432_1_SPK_0_20250215_v2.1739642412.2288835.wav</t>
        </is>
      </c>
      <c r="B1608">
        <f>HYPERLINK("1739962432_1_SPK_0_20250215_v2.1739642412.2288835.wav", "Play Audio")</f>
        <v/>
      </c>
      <c r="C1608" t="inlineStr"/>
    </row>
    <row r="1609">
      <c r="A1609" t="inlineStr">
        <is>
          <t>1739962718_6_SPK_0_20250216_v2.1739695767.2307891.wav</t>
        </is>
      </c>
      <c r="B1609">
        <f>HYPERLINK("1739962718_6_SPK_0_20250216_v2.1739695767.2307891.wav", "Play Audio")</f>
        <v/>
      </c>
      <c r="C1609" t="inlineStr"/>
    </row>
    <row r="1610">
      <c r="A1610" t="inlineStr">
        <is>
          <t>1739962339_13_SPK_0_20250215_v2.1739624893.2280045.wav</t>
        </is>
      </c>
      <c r="B1610">
        <f>HYPERLINK("1739962339_13_SPK_0_20250215_v2.1739624893.2280045.wav", "Play Audio")</f>
        <v/>
      </c>
      <c r="C1610" t="inlineStr"/>
    </row>
    <row r="1611">
      <c r="A1611" t="inlineStr">
        <is>
          <t>1739962608_0_SPK_0_20250216_v2.1739722906.2340399.wav</t>
        </is>
      </c>
      <c r="B1611">
        <f>HYPERLINK("1739962608_0_SPK_0_20250216_v2.1739722906.2340399.wav", "Play Audio")</f>
        <v/>
      </c>
      <c r="C1611" t="inlineStr"/>
    </row>
    <row r="1612">
      <c r="A1612" t="inlineStr">
        <is>
          <t>1739962797_13_SPK_1_20250215_v2.1739636853.2285938.wav</t>
        </is>
      </c>
      <c r="B1612">
        <f>HYPERLINK("1739962797_13_SPK_1_20250215_v2.1739636853.2285938.wav", "Play Audio")</f>
        <v/>
      </c>
      <c r="C1612" t="inlineStr"/>
    </row>
    <row r="1613">
      <c r="A1613" t="inlineStr">
        <is>
          <t>1739962820_0_SPK_0_20250213_v2.1739439266.2205625.wav</t>
        </is>
      </c>
      <c r="B1613">
        <f>HYPERLINK("1739962820_0_SPK_0_20250213_v2.1739439266.2205625.wav", "Play Audio")</f>
        <v/>
      </c>
      <c r="C1613" t="inlineStr"/>
    </row>
    <row r="1614">
      <c r="A1614" t="inlineStr">
        <is>
          <t>1739962471_6_SPK_0_20250215_v2.1739606877.2260698.wav</t>
        </is>
      </c>
      <c r="B1614">
        <f>HYPERLINK("1739962471_6_SPK_0_20250215_v2.1739606877.2260698.wav", "Play Audio")</f>
        <v/>
      </c>
      <c r="C1614" t="inlineStr"/>
    </row>
    <row r="1615">
      <c r="A1615" t="inlineStr">
        <is>
          <t>1739962440_1_SPK_0_20250213_v2.1739467465.2237596.wav</t>
        </is>
      </c>
      <c r="B1615">
        <f>HYPERLINK("1739962440_1_SPK_0_20250213_v2.1739467465.2237596.wav", "Play Audio")</f>
        <v/>
      </c>
      <c r="C1615" t="inlineStr"/>
    </row>
    <row r="1616">
      <c r="A1616" t="inlineStr">
        <is>
          <t>1739961659_1_SPK_0_20250213_v2.1739437852.2203015.wav</t>
        </is>
      </c>
      <c r="B1616">
        <f>HYPERLINK("1739961659_1_SPK_0_20250213_v2.1739437852.2203015.wav", "Play Audio")</f>
        <v/>
      </c>
      <c r="C1616" t="inlineStr"/>
    </row>
    <row r="1617">
      <c r="A1617" t="inlineStr">
        <is>
          <t>1739962216_7_SPK_0_20250215_v2.1739616465.2270610.wav</t>
        </is>
      </c>
      <c r="B1617">
        <f>HYPERLINK("1739962216_7_SPK_0_20250215_v2.1739616465.2270610.wav", "Play Audio")</f>
        <v/>
      </c>
      <c r="C1617" t="inlineStr"/>
    </row>
    <row r="1618">
      <c r="A1618" t="inlineStr">
        <is>
          <t>1739962753_14_SPK_1_20250217_v2.1739783930.2360950.wav</t>
        </is>
      </c>
      <c r="B1618">
        <f>HYPERLINK("1739962753_14_SPK_1_20250217_v2.1739783930.2360950.wav", "Play Audio")</f>
        <v/>
      </c>
      <c r="C1618" t="inlineStr"/>
    </row>
    <row r="1619">
      <c r="A1619" t="inlineStr">
        <is>
          <t>1739962868_1_SPK_0_20250215_v2.1739614231.2265805.wav</t>
        </is>
      </c>
      <c r="B1619">
        <f>HYPERLINK("1739962868_1_SPK_0_20250215_v2.1739614231.2265805.wav", "Play Audio")</f>
        <v/>
      </c>
      <c r="C1619" t="inlineStr"/>
    </row>
    <row r="1620">
      <c r="A1620" t="inlineStr">
        <is>
          <t>1739961655_8_SPK_1_20250213_v2.1739437852.2203015.wav</t>
        </is>
      </c>
      <c r="B1620">
        <f>HYPERLINK("1739961655_8_SPK_1_20250213_v2.1739437852.2203015.wav", "Play Audio")</f>
        <v/>
      </c>
      <c r="C1620" t="inlineStr"/>
    </row>
    <row r="1621">
      <c r="A1621" t="inlineStr">
        <is>
          <t>1739962312_4_SPK_0_20250213_v2.1739441957.2209372.wav</t>
        </is>
      </c>
      <c r="B1621">
        <f>HYPERLINK("1739962312_4_SPK_0_20250213_v2.1739441957.2209372.wav", "Play Audio")</f>
        <v/>
      </c>
      <c r="C1621" t="inlineStr"/>
    </row>
    <row r="1622">
      <c r="A1622" t="inlineStr">
        <is>
          <t>1739961693_5_SPK_0_20250213_v2.1739437852.2203015.wav</t>
        </is>
      </c>
      <c r="B1622">
        <f>HYPERLINK("1739961693_5_SPK_0_20250213_v2.1739437852.2203015.wav", "Play Audio")</f>
        <v/>
      </c>
      <c r="C1622" t="inlineStr"/>
    </row>
    <row r="1623">
      <c r="A1623" t="inlineStr">
        <is>
          <t>1739962997_14_SPK_0_20250216_v2.1739697766.2309766.wav</t>
        </is>
      </c>
      <c r="B1623">
        <f>HYPERLINK("1739962997_14_SPK_0_20250216_v2.1739697766.2309766.wav", "Play Audio")</f>
        <v/>
      </c>
      <c r="C1623" t="inlineStr"/>
    </row>
    <row r="1624">
      <c r="A1624" t="inlineStr">
        <is>
          <t>1739962409_3_SPK_1_20250218_v2.1739864349.2431631.wav</t>
        </is>
      </c>
      <c r="B1624">
        <f>HYPERLINK("1739962409_3_SPK_1_20250218_v2.1739864349.2431631.wav", "Play Audio")</f>
        <v/>
      </c>
      <c r="C1624" t="inlineStr"/>
    </row>
    <row r="1625">
      <c r="A1625" t="inlineStr">
        <is>
          <t>1739962624_1_SPK_1_20250216_v2.1739686481.2297600.wav</t>
        </is>
      </c>
      <c r="B1625">
        <f>HYPERLINK("1739962624_1_SPK_1_20250216_v2.1739686481.2297600.wav", "Play Audio")</f>
        <v/>
      </c>
      <c r="C1625" t="inlineStr"/>
    </row>
    <row r="1626">
      <c r="A1626" t="inlineStr">
        <is>
          <t>1739962597_3_SPK_0_20250215_v2.1739624662.2279909.wav</t>
        </is>
      </c>
      <c r="B1626">
        <f>HYPERLINK("1739962597_3_SPK_0_20250215_v2.1739624662.2279909.wav", "Play Audio")</f>
        <v/>
      </c>
      <c r="C1626" t="inlineStr"/>
    </row>
    <row r="1627">
      <c r="A1627" t="inlineStr">
        <is>
          <t>1739962353_1_SPK_0_20250216_v2.1739685180.2296507.wav</t>
        </is>
      </c>
      <c r="B1627">
        <f>HYPERLINK("1739962353_1_SPK_0_20250216_v2.1739685180.2296507.wav", "Play Audio")</f>
        <v/>
      </c>
      <c r="C1627" t="inlineStr"/>
    </row>
    <row r="1628">
      <c r="A1628" t="inlineStr">
        <is>
          <t>1739961641_15_SPK_1_20250213_v2.1739437852.2203015.wav</t>
        </is>
      </c>
      <c r="B1628">
        <f>HYPERLINK("1739961641_15_SPK_1_20250213_v2.1739437852.2203015.wav", "Play Audio")</f>
        <v/>
      </c>
      <c r="C1628" t="inlineStr"/>
    </row>
    <row r="1629">
      <c r="A1629" t="inlineStr">
        <is>
          <t>1739962922_1_SPK_0_20250215_v2.1739604783.2259527.wav</t>
        </is>
      </c>
      <c r="B1629">
        <f>HYPERLINK("1739962922_1_SPK_0_20250215_v2.1739604783.2259527.wav", "Play Audio")</f>
        <v/>
      </c>
      <c r="C1629" t="inlineStr"/>
    </row>
    <row r="1630">
      <c r="A1630" t="inlineStr">
        <is>
          <t>1739962693_4_SPK_1_20250218_v2.1739864856.2432292.wav</t>
        </is>
      </c>
      <c r="B1630">
        <f>HYPERLINK("1739962693_4_SPK_1_20250218_v2.1739864856.2432292.wav", "Play Audio")</f>
        <v/>
      </c>
      <c r="C1630" t="inlineStr"/>
    </row>
    <row r="1631">
      <c r="A1631" t="inlineStr">
        <is>
          <t>1739962861_2_SPK_1_20250216_v2.1739695895.2308017.wav</t>
        </is>
      </c>
      <c r="B1631">
        <f>HYPERLINK("1739962861_2_SPK_1_20250216_v2.1739695895.2308017.wav", "Play Audio")</f>
        <v/>
      </c>
      <c r="C1631" t="inlineStr"/>
    </row>
    <row r="1632">
      <c r="A1632" t="inlineStr">
        <is>
          <t>1739962817_1_SPK_0_20250215_v2.1739613797.2265592.wav</t>
        </is>
      </c>
      <c r="B1632">
        <f>HYPERLINK("1739962817_1_SPK_0_20250215_v2.1739613797.2265592.wav", "Play Audio")</f>
        <v/>
      </c>
      <c r="C1632" t="inlineStr"/>
    </row>
    <row r="1633">
      <c r="A1633" t="inlineStr">
        <is>
          <t>1739962440_3_SPK_0_20250213_v2.1739467465.2237596.wav</t>
        </is>
      </c>
      <c r="B1633">
        <f>HYPERLINK("1739962440_3_SPK_0_20250213_v2.1739467465.2237596.wav", "Play Audio")</f>
        <v/>
      </c>
      <c r="C1633" t="inlineStr"/>
    </row>
    <row r="1634">
      <c r="A1634" t="inlineStr">
        <is>
          <t>1739962739_2_SPK_1_20250217_v2.1739793056.2372970.wav</t>
        </is>
      </c>
      <c r="B1634">
        <f>HYPERLINK("1739962739_2_SPK_1_20250217_v2.1739793056.2372970.wav", "Play Audio")</f>
        <v/>
      </c>
      <c r="C1634" t="inlineStr"/>
    </row>
    <row r="1635">
      <c r="A1635" t="inlineStr">
        <is>
          <t>1739962148_0_SPK_0_20250215_v2.1739601562.2257186.wav</t>
        </is>
      </c>
      <c r="B1635">
        <f>HYPERLINK("1739962148_0_SPK_0_20250215_v2.1739601562.2257186.wav", "Play Audio")</f>
        <v/>
      </c>
      <c r="C1635" t="inlineStr"/>
    </row>
    <row r="1636">
      <c r="A1636" t="inlineStr">
        <is>
          <t>1739962390_3_SPK_0_20250213_v2.1739460813.2230789.wav</t>
        </is>
      </c>
      <c r="B1636">
        <f>HYPERLINK("1739962390_3_SPK_0_20250213_v2.1739460813.2230789.wav", "Play Audio")</f>
        <v/>
      </c>
      <c r="C1636" t="inlineStr"/>
    </row>
    <row r="1637">
      <c r="A1637" t="inlineStr">
        <is>
          <t>1739962646_2_SPK_1_20250218_v2.1739859311.2425223.wav</t>
        </is>
      </c>
      <c r="B1637">
        <f>HYPERLINK("1739962646_2_SPK_1_20250218_v2.1739859311.2425223.wav", "Play Audio")</f>
        <v/>
      </c>
      <c r="C1637" t="inlineStr"/>
    </row>
    <row r="1638">
      <c r="A1638" t="inlineStr">
        <is>
          <t>1739961678_16_SPK_1_20250213_v2.1739437852.2203015.wav</t>
        </is>
      </c>
      <c r="B1638">
        <f>HYPERLINK("1739961678_16_SPK_1_20250213_v2.1739437852.2203015.wav", "Play Audio")</f>
        <v/>
      </c>
      <c r="C1638" t="inlineStr"/>
    </row>
    <row r="1639">
      <c r="A1639" t="inlineStr">
        <is>
          <t>1739961702_3_SPK_0_20250213_v2.1739437852.2203015.wav</t>
        </is>
      </c>
      <c r="B1639">
        <f>HYPERLINK("1739961702_3_SPK_0_20250213_v2.1739437852.2203015.wav", "Play Audio")</f>
        <v/>
      </c>
      <c r="C1639" t="inlineStr"/>
    </row>
    <row r="1640">
      <c r="A1640" t="inlineStr">
        <is>
          <t>1739962459_12_SPK_1_20250216_v2.1739696150.2308305.wav</t>
        </is>
      </c>
      <c r="B1640">
        <f>HYPERLINK("1739962459_12_SPK_1_20250216_v2.1739696150.2308305.wav", "Play Audio")</f>
        <v/>
      </c>
      <c r="C1640" t="inlineStr"/>
    </row>
    <row r="1641">
      <c r="A1641" t="inlineStr">
        <is>
          <t>1739962607_0_SPK_1_20250216_v2.1739722763.2340390.wav</t>
        </is>
      </c>
      <c r="B1641">
        <f>HYPERLINK("1739962607_0_SPK_1_20250216_v2.1739722763.2340390.wav", "Play Audio")</f>
        <v/>
      </c>
      <c r="C1641" t="inlineStr"/>
    </row>
    <row r="1642">
      <c r="A1642" t="inlineStr">
        <is>
          <t>1739962503_18_SPK_1_20250215_v2.1739623381.2279172.wav</t>
        </is>
      </c>
      <c r="B1642">
        <f>HYPERLINK("1739962503_18_SPK_1_20250215_v2.1739623381.2279172.wav", "Play Audio")</f>
        <v/>
      </c>
      <c r="C1642" t="inlineStr"/>
    </row>
    <row r="1643">
      <c r="A1643" t="inlineStr">
        <is>
          <t>1739962997_18_SPK_0_20250216_v2.1739697766.2309766.wav</t>
        </is>
      </c>
      <c r="B1643">
        <f>HYPERLINK("1739962997_18_SPK_0_20250216_v2.1739697766.2309766.wav", "Play Audio")</f>
        <v/>
      </c>
      <c r="C1643" t="inlineStr"/>
    </row>
    <row r="1644">
      <c r="A1644" t="inlineStr">
        <is>
          <t>1739962759_1_SPK_1_20250218_v2.1739862982.2429599.wav</t>
        </is>
      </c>
      <c r="B1644">
        <f>HYPERLINK("1739962759_1_SPK_1_20250218_v2.1739862982.2429599.wav", "Play Audio")</f>
        <v/>
      </c>
      <c r="C1644" t="inlineStr"/>
    </row>
    <row r="1645">
      <c r="A1645" t="inlineStr">
        <is>
          <t>1739962165_6_SPK_1_20250216_v2.1739692142.2303842.wav</t>
        </is>
      </c>
      <c r="B1645">
        <f>HYPERLINK("1739962165_6_SPK_1_20250216_v2.1739692142.2303842.wav", "Play Audio")</f>
        <v/>
      </c>
      <c r="C1645" t="inlineStr"/>
    </row>
    <row r="1646">
      <c r="A1646" t="inlineStr">
        <is>
          <t>1739962961_11_SPK_0_20250217_v2.1739810168.2391982.wav</t>
        </is>
      </c>
      <c r="B1646">
        <f>HYPERLINK("1739962961_11_SPK_0_20250217_v2.1739810168.2391982.wav", "Play Audio")</f>
        <v/>
      </c>
      <c r="C1646" t="inlineStr"/>
    </row>
    <row r="1647">
      <c r="A1647" t="inlineStr">
        <is>
          <t>1739962861_33_SPK_1_20250216_v2.1739695895.2308017.wav</t>
        </is>
      </c>
      <c r="B1647">
        <f>HYPERLINK("1739962861_33_SPK_1_20250216_v2.1739695895.2308017.wav", "Play Audio")</f>
        <v/>
      </c>
      <c r="C1647" t="inlineStr"/>
    </row>
    <row r="1648">
      <c r="A1648" t="inlineStr">
        <is>
          <t>1739961702_7_SPK_0_20250213_v2.1739437852.2203015.wav</t>
        </is>
      </c>
      <c r="B1648">
        <f>HYPERLINK("1739961702_7_SPK_0_20250213_v2.1739437852.2203015.wav", "Play Audio")</f>
        <v/>
      </c>
      <c r="C1648" t="inlineStr"/>
    </row>
    <row r="1649">
      <c r="A1649" t="inlineStr">
        <is>
          <t>1739962624_2_SPK_1_20250216_v2.1739686481.2297600.wav</t>
        </is>
      </c>
      <c r="B1649">
        <f>HYPERLINK("1739962624_2_SPK_1_20250216_v2.1739686481.2297600.wav", "Play Audio")</f>
        <v/>
      </c>
      <c r="C1649" t="inlineStr"/>
    </row>
    <row r="1650">
      <c r="A1650" t="inlineStr">
        <is>
          <t>1739962426_6_SPK_0_20250213_v2.1739453516.2221986.wav</t>
        </is>
      </c>
      <c r="B1650">
        <f>HYPERLINK("1739962426_6_SPK_0_20250213_v2.1739453516.2221986.wav", "Play Audio")</f>
        <v/>
      </c>
      <c r="C1650" t="inlineStr"/>
    </row>
    <row r="1651">
      <c r="A1651" t="inlineStr">
        <is>
          <t>1739962426_10_SPK_0_20250213_v2.1739453516.2221986.wav</t>
        </is>
      </c>
      <c r="B1651">
        <f>HYPERLINK("1739962426_10_SPK_0_20250213_v2.1739453516.2221986.wav", "Play Audio")</f>
        <v/>
      </c>
      <c r="C1651" t="inlineStr"/>
    </row>
    <row r="1652">
      <c r="A1652" t="inlineStr">
        <is>
          <t>1739962948_15_SPK_1_20250217_v2.1739802175.2383421.wav</t>
        </is>
      </c>
      <c r="B1652">
        <f>HYPERLINK("1739962948_15_SPK_1_20250217_v2.1739802175.2383421.wav", "Play Audio")</f>
        <v/>
      </c>
      <c r="C1652" t="inlineStr"/>
    </row>
    <row r="1653">
      <c r="A1653" t="inlineStr">
        <is>
          <t>1739961641_0_SPK_1_20250213_v2.1739437852.2203015.wav</t>
        </is>
      </c>
      <c r="B1653">
        <f>HYPERLINK("1739961641_0_SPK_1_20250213_v2.1739437852.2203015.wav", "Play Audio")</f>
        <v/>
      </c>
      <c r="C1653" t="inlineStr"/>
    </row>
    <row r="1654">
      <c r="A1654" t="inlineStr">
        <is>
          <t>1739962948_13_SPK_1_20250217_v2.1739802175.2383421.wav</t>
        </is>
      </c>
      <c r="B1654">
        <f>HYPERLINK("1739962948_13_SPK_1_20250217_v2.1739802175.2383421.wav", "Play Audio")</f>
        <v/>
      </c>
      <c r="C1654" t="inlineStr"/>
    </row>
    <row r="1655">
      <c r="A1655" t="inlineStr">
        <is>
          <t>1739962861_7_SPK_1_20250216_v2.1739695895.2308017.wav</t>
        </is>
      </c>
      <c r="B1655">
        <f>HYPERLINK("1739962861_7_SPK_1_20250216_v2.1739695895.2308017.wav", "Play Audio")</f>
        <v/>
      </c>
      <c r="C1655" t="inlineStr"/>
    </row>
    <row r="1656">
      <c r="A1656" t="inlineStr">
        <is>
          <t>1739962165_1_SPK_1_20250216_v2.1739692142.2303842.wav</t>
        </is>
      </c>
      <c r="B1656">
        <f>HYPERLINK("1739962165_1_SPK_1_20250216_v2.1739692142.2303842.wav", "Play Audio")</f>
        <v/>
      </c>
      <c r="C1656" t="inlineStr"/>
    </row>
    <row r="1657">
      <c r="A1657" t="inlineStr">
        <is>
          <t>1739962169_3_SPK_1_20250213_v2.1739447094.2214982.wav</t>
        </is>
      </c>
      <c r="B1657">
        <f>HYPERLINK("1739962169_3_SPK_1_20250213_v2.1739447094.2214982.wav", "Play Audio")</f>
        <v/>
      </c>
      <c r="C1657" t="inlineStr"/>
    </row>
    <row r="1658">
      <c r="A1658" t="inlineStr">
        <is>
          <t>1739962896_4_SPK_1_20250216_v2.1739707901.2331813.wav</t>
        </is>
      </c>
      <c r="B1658">
        <f>HYPERLINK("1739962896_4_SPK_1_20250216_v2.1739707901.2331813.wav", "Play Audio")</f>
        <v/>
      </c>
      <c r="C1658" t="inlineStr"/>
    </row>
    <row r="1659">
      <c r="A1659" t="inlineStr">
        <is>
          <t>1739962388_7_SPK_1_20250213_v2.1739437852.2203015.wav</t>
        </is>
      </c>
      <c r="B1659">
        <f>HYPERLINK("1739962388_7_SPK_1_20250213_v2.1739437852.2203015.wav", "Play Audio")</f>
        <v/>
      </c>
      <c r="C1659" t="inlineStr"/>
    </row>
    <row r="1660">
      <c r="A1660" t="inlineStr">
        <is>
          <t>1739962388_2_SPK_1_20250213_v2.1739437852.2203015.wav</t>
        </is>
      </c>
      <c r="B1660">
        <f>HYPERLINK("1739962388_2_SPK_1_20250213_v2.1739437852.2203015.wav", "Play Audio")</f>
        <v/>
      </c>
      <c r="C1660" t="inlineStr"/>
    </row>
    <row r="1661">
      <c r="A1661" t="inlineStr">
        <is>
          <t>1739962817_7_SPK_0_20250215_v2.1739613797.2265592.wav</t>
        </is>
      </c>
      <c r="B1661">
        <f>HYPERLINK("1739962817_7_SPK_0_20250215_v2.1739613797.2265592.wav", "Play Audio")</f>
        <v/>
      </c>
      <c r="C1661" t="inlineStr"/>
    </row>
    <row r="1662">
      <c r="A1662" t="inlineStr">
        <is>
          <t>1739962275_4_SPK_1_20250217_v2.1739779643.2354689.wav</t>
        </is>
      </c>
      <c r="B1662">
        <f>HYPERLINK("1739962275_4_SPK_1_20250217_v2.1739779643.2354689.wav", "Play Audio")</f>
        <v/>
      </c>
      <c r="C1662" t="inlineStr"/>
    </row>
    <row r="1663">
      <c r="A1663" t="inlineStr">
        <is>
          <t>1739961687_13_SPK_1_20250213_v2.1739437852.2203015.wav</t>
        </is>
      </c>
      <c r="B1663">
        <f>HYPERLINK("1739961687_13_SPK_1_20250213_v2.1739437852.2203015.wav", "Play Audio")</f>
        <v/>
      </c>
      <c r="C1663" t="inlineStr"/>
    </row>
    <row r="1664">
      <c r="A1664" t="inlineStr">
        <is>
          <t>1739962160_6_SPK_1_20250215_v2.1739603840.2258967.wav</t>
        </is>
      </c>
      <c r="B1664">
        <f>HYPERLINK("1739962160_6_SPK_1_20250215_v2.1739603840.2258967.wav", "Play Audio")</f>
        <v/>
      </c>
      <c r="C1664" t="inlineStr"/>
    </row>
    <row r="1665">
      <c r="A1665" t="inlineStr">
        <is>
          <t>1739962763_5_SPK_0_20250215_v2.1739634735.2284891.wav</t>
        </is>
      </c>
      <c r="B1665">
        <f>HYPERLINK("1739962763_5_SPK_0_20250215_v2.1739634735.2284891.wav", "Play Audio")</f>
        <v/>
      </c>
      <c r="C1665" t="inlineStr"/>
    </row>
    <row r="1666">
      <c r="A1666" t="inlineStr">
        <is>
          <t>1739962682_4_SPK_0_20250216_v2.1739692655.2304622.wav</t>
        </is>
      </c>
      <c r="B1666">
        <f>HYPERLINK("1739962682_4_SPK_0_20250216_v2.1739692655.2304622.wav", "Play Audio")</f>
        <v/>
      </c>
      <c r="C1666" t="inlineStr"/>
    </row>
    <row r="1667">
      <c r="A1667" t="inlineStr">
        <is>
          <t>1739961698_6_SPK_0_20250213_v2.1739437852.2203015.wav</t>
        </is>
      </c>
      <c r="B1667">
        <f>HYPERLINK("1739961698_6_SPK_0_20250213_v2.1739437852.2203015.wav", "Play Audio")</f>
        <v/>
      </c>
      <c r="C1667" t="inlineStr"/>
    </row>
    <row r="1668">
      <c r="A1668" t="inlineStr">
        <is>
          <t>1739962861_37_SPK_0_20250216_v2.1739695895.2308017.wav</t>
        </is>
      </c>
      <c r="B1668">
        <f>HYPERLINK("1739962861_37_SPK_0_20250216_v2.1739695895.2308017.wav", "Play Audio")</f>
        <v/>
      </c>
      <c r="C1668" t="inlineStr"/>
    </row>
    <row r="1669">
      <c r="A1669" t="inlineStr">
        <is>
          <t>1739961702_4_SPK_1_20250213_v2.1739437852.2203015.wav</t>
        </is>
      </c>
      <c r="B1669">
        <f>HYPERLINK("1739961702_4_SPK_1_20250213_v2.1739437852.2203015.wav", "Play Audio")</f>
        <v/>
      </c>
      <c r="C1669" t="inlineStr"/>
    </row>
    <row r="1670">
      <c r="A1670" t="inlineStr">
        <is>
          <t>1739962399_5_SPK_1_20250213_v2.1739454160.2223094.wav</t>
        </is>
      </c>
      <c r="B1670">
        <f>HYPERLINK("1739962399_5_SPK_1_20250213_v2.1739454160.2223094.wav", "Play Audio")</f>
        <v/>
      </c>
      <c r="C1670" t="inlineStr"/>
    </row>
    <row r="1671">
      <c r="A1671" t="inlineStr">
        <is>
          <t>1739962916_3_SPK_0_20250216_v2.1739691549.2303016.wav</t>
        </is>
      </c>
      <c r="B1671">
        <f>HYPERLINK("1739962916_3_SPK_0_20250216_v2.1739691549.2303016.wav", "Play Audio")</f>
        <v/>
      </c>
      <c r="C1671" t="inlineStr"/>
    </row>
    <row r="1672">
      <c r="A1672" t="inlineStr">
        <is>
          <t>1739962838_0_SPK_1_20250213_v2.1739450192.2218244.wav</t>
        </is>
      </c>
      <c r="B1672">
        <f>HYPERLINK("1739962838_0_SPK_1_20250213_v2.1739450192.2218244.wav", "Play Audio")</f>
        <v/>
      </c>
      <c r="C1672" t="inlineStr"/>
    </row>
    <row r="1673">
      <c r="A1673" t="inlineStr">
        <is>
          <t>1739962309_4_SPK_0_20250216_v2.1739697634.2309657.wav</t>
        </is>
      </c>
      <c r="B1673">
        <f>HYPERLINK("1739962309_4_SPK_0_20250216_v2.1739697634.2309657.wav", "Play Audio")</f>
        <v/>
      </c>
      <c r="C1673" t="inlineStr"/>
    </row>
    <row r="1674">
      <c r="A1674" t="inlineStr">
        <is>
          <t>1739962376_28_SPK_1_20250215_v2.1739611648.2264164.wav</t>
        </is>
      </c>
      <c r="B1674">
        <f>HYPERLINK("1739962376_28_SPK_1_20250215_v2.1739611648.2264164.wav", "Play Audio")</f>
        <v/>
      </c>
      <c r="C1674" t="inlineStr"/>
    </row>
    <row r="1675">
      <c r="A1675" t="inlineStr">
        <is>
          <t>1739962475_9_SPK_1_20250213_v2.1739457460.2227454.wav</t>
        </is>
      </c>
      <c r="B1675">
        <f>HYPERLINK("1739962475_9_SPK_1_20250213_v2.1739457460.2227454.wav", "Play Audio")</f>
        <v/>
      </c>
      <c r="C1675" t="inlineStr"/>
    </row>
    <row r="1676">
      <c r="A1676" t="inlineStr">
        <is>
          <t>1739962144_8_SPK_1_20250215_v2.1739639895.2287671.wav</t>
        </is>
      </c>
      <c r="B1676">
        <f>HYPERLINK("1739962144_8_SPK_1_20250215_v2.1739639895.2287671.wav", "Play Audio")</f>
        <v/>
      </c>
      <c r="C1676" t="inlineStr"/>
    </row>
    <row r="1677">
      <c r="A1677" t="inlineStr">
        <is>
          <t>1739962722_0_SPK_1_20250216_v2.1739716290.2337470.wav</t>
        </is>
      </c>
      <c r="B1677">
        <f>HYPERLINK("1739962722_0_SPK_1_20250216_v2.1739716290.2337470.wav", "Play Audio")</f>
        <v/>
      </c>
      <c r="C1677" t="inlineStr"/>
    </row>
    <row r="1678">
      <c r="A1678" t="inlineStr">
        <is>
          <t>1739962266_5_SPK_0_20250215_v2.1739600840.2256930.wav</t>
        </is>
      </c>
      <c r="B1678">
        <f>HYPERLINK("1739962266_5_SPK_0_20250215_v2.1739600840.2256930.wav", "Play Audio")</f>
        <v/>
      </c>
      <c r="C1678" t="inlineStr"/>
    </row>
    <row r="1679">
      <c r="A1679" t="inlineStr">
        <is>
          <t>1739961703_1_SPK_0_20250213_v2.1739437852.2203015.wav</t>
        </is>
      </c>
      <c r="B1679">
        <f>HYPERLINK("1739961703_1_SPK_0_20250213_v2.1739437852.2203015.wav", "Play Audio")</f>
        <v/>
      </c>
      <c r="C1679" t="inlineStr"/>
    </row>
    <row r="1680">
      <c r="A1680" t="inlineStr">
        <is>
          <t>1739962360_2_SPK_0_20250216_v2.1739716378.2337553.wav</t>
        </is>
      </c>
      <c r="B1680">
        <f>HYPERLINK("1739962360_2_SPK_0_20250216_v2.1739716378.2337553.wav", "Play Audio")</f>
        <v/>
      </c>
      <c r="C1680" t="inlineStr"/>
    </row>
    <row r="1681">
      <c r="A1681" t="inlineStr">
        <is>
          <t>1739962861_40_SPK_1_20250216_v2.1739695895.2308017.wav</t>
        </is>
      </c>
      <c r="B1681">
        <f>HYPERLINK("1739962861_40_SPK_1_20250216_v2.1739695895.2308017.wav", "Play Audio")</f>
        <v/>
      </c>
      <c r="C1681" t="inlineStr"/>
    </row>
    <row r="1682">
      <c r="A1682" t="inlineStr">
        <is>
          <t>1739962997_8_SPK_0_20250216_v2.1739697766.2309766.wav</t>
        </is>
      </c>
      <c r="B1682">
        <f>HYPERLINK("1739962997_8_SPK_0_20250216_v2.1739697766.2309766.wav", "Play Audio")</f>
        <v/>
      </c>
      <c r="C1682" t="inlineStr"/>
    </row>
    <row r="1683">
      <c r="A1683" t="inlineStr">
        <is>
          <t>1739962537_1_SPK_1_20250213_v2.1739440964.2208253.wav</t>
        </is>
      </c>
      <c r="B1683">
        <f>HYPERLINK("1739962537_1_SPK_1_20250213_v2.1739440964.2208253.wav", "Play Audio")</f>
        <v/>
      </c>
      <c r="C1683" t="inlineStr"/>
    </row>
    <row r="1684">
      <c r="A1684" t="inlineStr">
        <is>
          <t>1739962916_2_SPK_0_20250216_v2.1739691549.2303016.wav</t>
        </is>
      </c>
      <c r="B1684">
        <f>HYPERLINK("1739962916_2_SPK_0_20250216_v2.1739691549.2303016.wav", "Play Audio")</f>
        <v/>
      </c>
      <c r="C1684" t="inlineStr"/>
    </row>
    <row r="1685">
      <c r="A1685" t="inlineStr">
        <is>
          <t>1739962893_0_SPK_0_20250215_v2.1739602413.2257609.wav</t>
        </is>
      </c>
      <c r="B1685">
        <f>HYPERLINK("1739962893_0_SPK_0_20250215_v2.1739602413.2257609.wav", "Play Audio")</f>
        <v/>
      </c>
      <c r="C1685" t="inlineStr"/>
    </row>
    <row r="1686">
      <c r="A1686" t="inlineStr">
        <is>
          <t>1739962770_5_SPK_0_20250215_v2.1739629140.2282219.wav</t>
        </is>
      </c>
      <c r="B1686">
        <f>HYPERLINK("1739962770_5_SPK_0_20250215_v2.1739629140.2282219.wav", "Play Audio")</f>
        <v/>
      </c>
      <c r="C1686" t="inlineStr"/>
    </row>
    <row r="1687">
      <c r="A1687" t="inlineStr">
        <is>
          <t>1739962161_22_SPK_0_20250215_v2.1739603840.2258967.wav</t>
        </is>
      </c>
      <c r="B1687">
        <f>HYPERLINK("1739962161_22_SPK_0_20250215_v2.1739603840.2258967.wav", "Play Audio")</f>
        <v/>
      </c>
      <c r="C1687" t="inlineStr"/>
    </row>
    <row r="1688">
      <c r="A1688" t="inlineStr">
        <is>
          <t>1739962175_2_SPK_1_20250215_v2.1739614093.2265728.wav</t>
        </is>
      </c>
      <c r="B1688">
        <f>HYPERLINK("1739962175_2_SPK_1_20250215_v2.1739614093.2265728.wav", "Play Audio")</f>
        <v/>
      </c>
      <c r="C1688" t="inlineStr"/>
    </row>
    <row r="1689">
      <c r="A1689" t="inlineStr">
        <is>
          <t>1739962296_2_SPK_1_20250216_v2.1739704764.2329639.wav</t>
        </is>
      </c>
      <c r="B1689">
        <f>HYPERLINK("1739962296_2_SPK_1_20250216_v2.1739704764.2329639.wav", "Play Audio")</f>
        <v/>
      </c>
      <c r="C1689" t="inlineStr"/>
    </row>
    <row r="1690">
      <c r="A1690" t="inlineStr">
        <is>
          <t>1739962759_0_SPK_1_20250218_v2.1739862982.2429599.wav</t>
        </is>
      </c>
      <c r="B1690">
        <f>HYPERLINK("1739962759_0_SPK_1_20250218_v2.1739862982.2429599.wav", "Play Audio")</f>
        <v/>
      </c>
      <c r="C1690" t="inlineStr"/>
    </row>
    <row r="1691">
      <c r="A1691" t="inlineStr">
        <is>
          <t>1739962376_16_SPK_1_20250215_v2.1739611648.2264164.wav</t>
        </is>
      </c>
      <c r="B1691">
        <f>HYPERLINK("1739962376_16_SPK_1_20250215_v2.1739611648.2264164.wav", "Play Audio")</f>
        <v/>
      </c>
      <c r="C1691" t="inlineStr"/>
    </row>
    <row r="1692">
      <c r="A1692" t="inlineStr">
        <is>
          <t>1739962576_1_SPK_0_20250216_v2.1739695278.2307344.wav</t>
        </is>
      </c>
      <c r="B1692">
        <f>HYPERLINK("1739962576_1_SPK_0_20250216_v2.1739695278.2307344.wav", "Play Audio")</f>
        <v/>
      </c>
      <c r="C1692" t="inlineStr"/>
    </row>
    <row r="1693">
      <c r="A1693" t="inlineStr">
        <is>
          <t>1739962160_5_SPK_0_20250215_v2.1739603840.2258967.wav</t>
        </is>
      </c>
      <c r="B1693">
        <f>HYPERLINK("1739962160_5_SPK_0_20250215_v2.1739603840.2258967.wav", "Play Audio")</f>
        <v/>
      </c>
      <c r="C1693" t="inlineStr"/>
    </row>
    <row r="1694">
      <c r="A1694" t="inlineStr">
        <is>
          <t>1739962148_3_SPK_0_20250215_v2.1739601562.2257186.wav</t>
        </is>
      </c>
      <c r="B1694">
        <f>HYPERLINK("1739962148_3_SPK_0_20250215_v2.1739601562.2257186.wav", "Play Audio")</f>
        <v/>
      </c>
      <c r="C1694" t="inlineStr"/>
    </row>
    <row r="1695">
      <c r="A1695" t="inlineStr">
        <is>
          <t>1739962614_5_SPK_0_20250215_v2.1739624456.2279776.wav</t>
        </is>
      </c>
      <c r="B1695">
        <f>HYPERLINK("1739962614_5_SPK_0_20250215_v2.1739624456.2279776.wav", "Play Audio")</f>
        <v/>
      </c>
      <c r="C1695" t="inlineStr"/>
    </row>
    <row r="1696">
      <c r="A1696" t="inlineStr">
        <is>
          <t>1739962782_1_SPK_0_20250215_v2.1739627881.2281762.wav</t>
        </is>
      </c>
      <c r="B1696">
        <f>HYPERLINK("1739962782_1_SPK_0_20250215_v2.1739627881.2281762.wav", "Play Audio")</f>
        <v/>
      </c>
      <c r="C1696" t="inlineStr"/>
    </row>
    <row r="1697">
      <c r="A1697" t="inlineStr">
        <is>
          <t>1739962906_10_SPK_1_20250216_v2.1739710661.2333661.wav</t>
        </is>
      </c>
      <c r="B1697">
        <f>HYPERLINK("1739962906_10_SPK_1_20250216_v2.1739710661.2333661.wav", "Play Audio")</f>
        <v/>
      </c>
      <c r="C1697" t="inlineStr"/>
    </row>
    <row r="1698">
      <c r="A1698" t="inlineStr">
        <is>
          <t>1739962699_6_SPK_1_20250216_v2.1739705425.2330497.wav</t>
        </is>
      </c>
      <c r="B1698">
        <f>HYPERLINK("1739962699_6_SPK_1_20250216_v2.1739705425.2330497.wav", "Play Audio")</f>
        <v/>
      </c>
      <c r="C1698" t="inlineStr"/>
    </row>
    <row r="1699">
      <c r="A1699" t="inlineStr">
        <is>
          <t>1739962597_7_SPK_1_20250215_v2.1739624662.2279909.wav</t>
        </is>
      </c>
      <c r="B1699">
        <f>HYPERLINK("1739962597_7_SPK_1_20250215_v2.1739624662.2279909.wav", "Play Audio")</f>
        <v/>
      </c>
      <c r="C1699" t="inlineStr"/>
    </row>
    <row r="1700">
      <c r="A1700" t="inlineStr">
        <is>
          <t>1739962636_4_SPK_0_20250215_v2.1739620682.2277220.wav</t>
        </is>
      </c>
      <c r="B1700">
        <f>HYPERLINK("1739962636_4_SPK_0_20250215_v2.1739620682.2277220.wav", "Play Audio")</f>
        <v/>
      </c>
      <c r="C1700" t="inlineStr"/>
    </row>
    <row r="1701">
      <c r="A1701" t="inlineStr">
        <is>
          <t>1739962797_11_SPK_0_20250215_v2.1739636853.2285938.wav</t>
        </is>
      </c>
      <c r="B1701">
        <f>HYPERLINK("1739962797_11_SPK_0_20250215_v2.1739636853.2285938.wav", "Play Audio")</f>
        <v/>
      </c>
      <c r="C1701" t="inlineStr"/>
    </row>
    <row r="1702">
      <c r="A1702" t="inlineStr">
        <is>
          <t>1739962966_5_SPK_1_20250215_v2.1739600150.2256688.wav</t>
        </is>
      </c>
      <c r="B1702">
        <f>HYPERLINK("1739962966_5_SPK_1_20250215_v2.1739600150.2256688.wav", "Play Audio")</f>
        <v/>
      </c>
      <c r="C1702" t="inlineStr"/>
    </row>
    <row r="1703">
      <c r="A1703" t="inlineStr">
        <is>
          <t>1739961658_0_SPK_0_20250213_v2.1739437852.2203015.wav</t>
        </is>
      </c>
      <c r="B1703">
        <f>HYPERLINK("1739961658_0_SPK_0_20250213_v2.1739437852.2203015.wav", "Play Audio")</f>
        <v/>
      </c>
      <c r="C1703" t="inlineStr"/>
    </row>
    <row r="1704">
      <c r="A1704" t="inlineStr">
        <is>
          <t>1739962585_2_SPK_1_20250215_v2.1739597847.2256179.wav</t>
        </is>
      </c>
      <c r="B1704">
        <f>HYPERLINK("1739962585_2_SPK_1_20250215_v2.1739597847.2256179.wav", "Play Audio")</f>
        <v/>
      </c>
      <c r="C1704" t="inlineStr"/>
    </row>
    <row r="1705">
      <c r="A1705" t="inlineStr">
        <is>
          <t>1739962432_4_SPK_1_20250215_v2.1739642412.2288835.wav</t>
        </is>
      </c>
      <c r="B1705">
        <f>HYPERLINK("1739962432_4_SPK_1_20250215_v2.1739642412.2288835.wav", "Play Audio")</f>
        <v/>
      </c>
      <c r="C1705" t="inlineStr"/>
    </row>
    <row r="1706">
      <c r="A1706" t="inlineStr">
        <is>
          <t>1739962459_22_SPK_1_20250216_v2.1739696150.2308305.wav</t>
        </is>
      </c>
      <c r="B1706">
        <f>HYPERLINK("1739962459_22_SPK_1_20250216_v2.1739696150.2308305.wav", "Play Audio")</f>
        <v/>
      </c>
      <c r="C1706" t="inlineStr"/>
    </row>
    <row r="1707">
      <c r="A1707" t="inlineStr">
        <is>
          <t>1739962136_0_SPK_0_20250217_v2.1739781303.2357181.wav</t>
        </is>
      </c>
      <c r="B1707">
        <f>HYPERLINK("1739962136_0_SPK_0_20250217_v2.1739781303.2357181.wav", "Play Audio")</f>
        <v/>
      </c>
      <c r="C1707" t="inlineStr"/>
    </row>
    <row r="1708">
      <c r="A1708" t="inlineStr">
        <is>
          <t>1739962955_10_SPK_0_20250213_v2.1739439090.2205291.wav</t>
        </is>
      </c>
      <c r="B1708">
        <f>HYPERLINK("1739962955_10_SPK_0_20250213_v2.1739439090.2205291.wav", "Play Audio")</f>
        <v/>
      </c>
      <c r="C1708" t="inlineStr"/>
    </row>
    <row r="1709">
      <c r="A1709" t="inlineStr">
        <is>
          <t>1739962974_8_SPK_1_20250215_v2.1739611272.2263888.wav</t>
        </is>
      </c>
      <c r="B1709">
        <f>HYPERLINK("1739962974_8_SPK_1_20250215_v2.1739611272.2263888.wav", "Play Audio")</f>
        <v/>
      </c>
      <c r="C1709" t="inlineStr"/>
    </row>
    <row r="1710">
      <c r="A1710" t="inlineStr">
        <is>
          <t>1739963011_8_SPK_0_20250213_v2.1739440064.2207039.wav</t>
        </is>
      </c>
      <c r="B1710">
        <f>HYPERLINK("1739963011_8_SPK_0_20250213_v2.1739440064.2207039.wav", "Play Audio")</f>
        <v/>
      </c>
      <c r="C1710" t="inlineStr"/>
    </row>
    <row r="1711">
      <c r="A1711" t="inlineStr">
        <is>
          <t>1739962266_13_SPK_1_20250215_v2.1739600840.2256930.wav</t>
        </is>
      </c>
      <c r="B1711">
        <f>HYPERLINK("1739962266_13_SPK_1_20250215_v2.1739600840.2256930.wav", "Play Audio")</f>
        <v/>
      </c>
      <c r="C1711" t="inlineStr"/>
    </row>
    <row r="1712">
      <c r="A1712" t="inlineStr">
        <is>
          <t>1739962861_21_SPK_1_20250216_v2.1739695895.2308017.wav</t>
        </is>
      </c>
      <c r="B1712">
        <f>HYPERLINK("1739962861_21_SPK_1_20250216_v2.1739695895.2308017.wav", "Play Audio")</f>
        <v/>
      </c>
      <c r="C1712" t="inlineStr"/>
    </row>
    <row r="1713">
      <c r="A1713" t="inlineStr">
        <is>
          <t>1739962517_7_SPK_1_20250217_v2.1739793977.2374162.wav</t>
        </is>
      </c>
      <c r="B1713">
        <f>HYPERLINK("1739962517_7_SPK_1_20250217_v2.1739793977.2374162.wav", "Play Audio")</f>
        <v/>
      </c>
      <c r="C1713" t="inlineStr"/>
    </row>
    <row r="1714">
      <c r="A1714" t="inlineStr">
        <is>
          <t>1739961641_4_SPK_1_20250213_v2.1739437852.2203015.wav</t>
        </is>
      </c>
      <c r="B1714">
        <f>HYPERLINK("1739961641_4_SPK_1_20250213_v2.1739437852.2203015.wav", "Play Audio")</f>
        <v/>
      </c>
      <c r="C1714" t="inlineStr"/>
    </row>
    <row r="1715">
      <c r="A1715" t="inlineStr">
        <is>
          <t>1739962447_6_SPK_0_20250216_v2.1739686917.2297991.wav</t>
        </is>
      </c>
      <c r="B1715">
        <f>HYPERLINK("1739962447_6_SPK_0_20250216_v2.1739686917.2297991.wav", "Play Audio")</f>
        <v/>
      </c>
      <c r="C1715" t="inlineStr"/>
    </row>
    <row r="1716">
      <c r="A1716" t="inlineStr">
        <is>
          <t>1739962256_3_SPK_0_20250217_v2.1739783441.2360167.wav</t>
        </is>
      </c>
      <c r="B1716">
        <f>HYPERLINK("1739962256_3_SPK_0_20250217_v2.1739783441.2360167.wav", "Play Audio")</f>
        <v/>
      </c>
      <c r="C1716" t="inlineStr"/>
    </row>
    <row r="1717">
      <c r="A1717" t="inlineStr">
        <is>
          <t>1739962636_5_SPK_0_20250215_v2.1739620682.2277220.wav</t>
        </is>
      </c>
      <c r="B1717">
        <f>HYPERLINK("1739962636_5_SPK_0_20250215_v2.1739620682.2277220.wav", "Play Audio")</f>
        <v/>
      </c>
      <c r="C1717" t="inlineStr"/>
    </row>
    <row r="1718">
      <c r="A1718" t="inlineStr">
        <is>
          <t>1739962826_3_SPK_0_20250215_v2.1739596848.2256007.wav</t>
        </is>
      </c>
      <c r="B1718">
        <f>HYPERLINK("1739962826_3_SPK_0_20250215_v2.1739596848.2256007.wav", "Play Audio")</f>
        <v/>
      </c>
      <c r="C1718" t="inlineStr"/>
    </row>
    <row r="1719">
      <c r="A1719" t="inlineStr">
        <is>
          <t>1739962293_6_SPK_0_20250218_v2.1739858897.2424782.wav</t>
        </is>
      </c>
      <c r="B1719">
        <f>HYPERLINK("1739962293_6_SPK_0_20250218_v2.1739858897.2424782.wav", "Play Audio")</f>
        <v/>
      </c>
      <c r="C1719" t="inlineStr"/>
    </row>
    <row r="1720">
      <c r="A1720" t="inlineStr">
        <is>
          <t>1739962935_0_SPK_1_20250216_v2.1739717484.2338251.wav</t>
        </is>
      </c>
      <c r="B1720">
        <f>HYPERLINK("1739962935_0_SPK_1_20250216_v2.1739717484.2338251.wav", "Play Audio")</f>
        <v/>
      </c>
      <c r="C1720" t="inlineStr"/>
    </row>
    <row r="1721">
      <c r="A1721" t="inlineStr">
        <is>
          <t>1739962314_3_SPK_1_20250216_v2.1739704458.2328080.wav</t>
        </is>
      </c>
      <c r="B1721">
        <f>HYPERLINK("1739962314_3_SPK_1_20250216_v2.1739704458.2328080.wav", "Play Audio")</f>
        <v/>
      </c>
      <c r="C1721" t="inlineStr"/>
    </row>
    <row r="1722">
      <c r="A1722" t="inlineStr">
        <is>
          <t>1739962188_1_SPK_1_20250217_v2.1739805468.2387157.wav</t>
        </is>
      </c>
      <c r="B1722">
        <f>HYPERLINK("1739962188_1_SPK_1_20250217_v2.1739805468.2387157.wav", "Play Audio")</f>
        <v/>
      </c>
      <c r="C1722" t="inlineStr"/>
    </row>
    <row r="1723">
      <c r="A1723" t="inlineStr">
        <is>
          <t>1739962766_3_SPK_1_20250217_v2.1739805353.2387021.wav</t>
        </is>
      </c>
      <c r="B1723">
        <f>HYPERLINK("1739962766_3_SPK_1_20250217_v2.1739805353.2387021.wav", "Play Audio")</f>
        <v/>
      </c>
      <c r="C1723" t="inlineStr"/>
    </row>
    <row r="1724">
      <c r="A1724" t="inlineStr">
        <is>
          <t>1739962248_6_SPK_1_20250217_v2.1739780879.2356520.wav</t>
        </is>
      </c>
      <c r="B1724">
        <f>HYPERLINK("1739962248_6_SPK_1_20250217_v2.1739780879.2356520.wav", "Play Audio")</f>
        <v/>
      </c>
      <c r="C1724" t="inlineStr"/>
    </row>
    <row r="1725">
      <c r="A1725" t="inlineStr">
        <is>
          <t>1739962693_0_SPK_0_20250218_v2.1739864856.2432292.wav</t>
        </is>
      </c>
      <c r="B1725">
        <f>HYPERLINK("1739962693_0_SPK_0_20250218_v2.1739864856.2432292.wav", "Play Audio")</f>
        <v/>
      </c>
      <c r="C1725" t="inlineStr"/>
    </row>
    <row r="1726">
      <c r="A1726" t="inlineStr">
        <is>
          <t>1739962812_0_SPK_1_20250216_v2.1739717654.2338337.wav</t>
        </is>
      </c>
      <c r="B1726">
        <f>HYPERLINK("1739962812_0_SPK_1_20250216_v2.1739717654.2338337.wav", "Play Audio")</f>
        <v/>
      </c>
      <c r="C1726" t="inlineStr"/>
    </row>
    <row r="1727">
      <c r="A1727" t="inlineStr">
        <is>
          <t>1739962486_2_SPK_1_20250215_v2.1739627574.2281608.wav</t>
        </is>
      </c>
      <c r="B1727">
        <f>HYPERLINK("1739962486_2_SPK_1_20250215_v2.1739627574.2281608.wav", "Play Audio")</f>
        <v/>
      </c>
      <c r="C1727" t="inlineStr"/>
    </row>
    <row r="1728">
      <c r="A1728" t="inlineStr">
        <is>
          <t>1739962301_1_SPK_0_20250216_v2.1739688858.2299924.wav</t>
        </is>
      </c>
      <c r="B1728">
        <f>HYPERLINK("1739962301_1_SPK_0_20250216_v2.1739688858.2299924.wav", "Play Audio")</f>
        <v/>
      </c>
      <c r="C1728" t="inlineStr"/>
    </row>
    <row r="1729">
      <c r="A1729" t="inlineStr">
        <is>
          <t>1739962343_6_SPK_0_20250213_v2.1739450419.2218497.wav</t>
        </is>
      </c>
      <c r="B1729">
        <f>HYPERLINK("1739962343_6_SPK_0_20250213_v2.1739450419.2218497.wav", "Play Audio")</f>
        <v/>
      </c>
      <c r="C1729" t="inlineStr"/>
    </row>
    <row r="1730">
      <c r="A1730" t="inlineStr">
        <is>
          <t>1739962819_0_SPK_0_20250217_v2.1739781892.2358031.wav</t>
        </is>
      </c>
      <c r="B1730">
        <f>HYPERLINK("1739962819_0_SPK_0_20250217_v2.1739781892.2358031.wav", "Play Audio")</f>
        <v/>
      </c>
      <c r="C1730" t="inlineStr"/>
    </row>
    <row r="1731">
      <c r="A1731" t="inlineStr">
        <is>
          <t>1739963011_10_SPK_0_20250213_v2.1739440064.2207039.wav</t>
        </is>
      </c>
      <c r="B1731">
        <f>HYPERLINK("1739963011_10_SPK_0_20250213_v2.1739440064.2207039.wav", "Play Audio")</f>
        <v/>
      </c>
      <c r="C1731" t="inlineStr"/>
    </row>
    <row r="1732">
      <c r="A1732" t="inlineStr">
        <is>
          <t>1739962642_11_SPK_1_20250218_v2.1739864664.2432073.wav</t>
        </is>
      </c>
      <c r="B1732">
        <f>HYPERLINK("1739962642_11_SPK_1_20250218_v2.1739864664.2432073.wav", "Play Audio")</f>
        <v/>
      </c>
      <c r="C1732" t="inlineStr"/>
    </row>
    <row r="1733">
      <c r="A1733" t="inlineStr">
        <is>
          <t>1739962826_7_SPK_1_20250215_v2.1739596848.2256007.wav</t>
        </is>
      </c>
      <c r="B1733">
        <f>HYPERLINK("1739962826_7_SPK_1_20250215_v2.1739596848.2256007.wav", "Play Audio")</f>
        <v/>
      </c>
      <c r="C1733" t="inlineStr"/>
    </row>
    <row r="1734">
      <c r="A1734" t="inlineStr">
        <is>
          <t>1739962797_4_SPK_0_20250215_v2.1739636853.2285938.wav</t>
        </is>
      </c>
      <c r="B1734">
        <f>HYPERLINK("1739962797_4_SPK_0_20250215_v2.1739636853.2285938.wav", "Play Audio")</f>
        <v/>
      </c>
      <c r="C1734" t="inlineStr"/>
    </row>
    <row r="1735">
      <c r="A1735" t="inlineStr">
        <is>
          <t>1739962266_15_SPK_1_20250215_v2.1739600840.2256930.wav</t>
        </is>
      </c>
      <c r="B1735">
        <f>HYPERLINK("1739962266_15_SPK_1_20250215_v2.1739600840.2256930.wav", "Play Audio")</f>
        <v/>
      </c>
      <c r="C1735" t="inlineStr"/>
    </row>
    <row r="1736">
      <c r="A1736" t="inlineStr">
        <is>
          <t>1739963001_3_SPK_0_20250218_v2.1739859935.2425840.wav</t>
        </is>
      </c>
      <c r="B1736">
        <f>HYPERLINK("1739963001_3_SPK_0_20250218_v2.1739859935.2425840.wav", "Play Audio")</f>
        <v/>
      </c>
      <c r="C1736" t="inlineStr"/>
    </row>
    <row r="1737">
      <c r="A1737" t="inlineStr">
        <is>
          <t>1739962399_2_SPK_1_20250213_v2.1739454160.2223094.wav</t>
        </is>
      </c>
      <c r="B1737">
        <f>HYPERLINK("1739962399_2_SPK_1_20250213_v2.1739454160.2223094.wav", "Play Audio")</f>
        <v/>
      </c>
      <c r="C1737" t="inlineStr"/>
    </row>
    <row r="1738">
      <c r="A1738" t="inlineStr">
        <is>
          <t>1739962459_1_SPK_1_20250216_v2.1739696150.2308305.wav</t>
        </is>
      </c>
      <c r="B1738">
        <f>HYPERLINK("1739962459_1_SPK_1_20250216_v2.1739696150.2308305.wav", "Play Audio")</f>
        <v/>
      </c>
      <c r="C1738" t="inlineStr"/>
    </row>
    <row r="1739">
      <c r="A1739" t="inlineStr">
        <is>
          <t>1739962543_0_SPK_1_20250216_v2.1739698445.2310537.wav</t>
        </is>
      </c>
      <c r="B1739">
        <f>HYPERLINK("1739962543_0_SPK_1_20250216_v2.1739698445.2310537.wav", "Play Audio")</f>
        <v/>
      </c>
      <c r="C1739" t="inlineStr"/>
    </row>
    <row r="1740">
      <c r="A1740" t="inlineStr">
        <is>
          <t>1739962579_0_SPK_1_20250216_v2.1739691797.2303368.wav</t>
        </is>
      </c>
      <c r="B1740">
        <f>HYPERLINK("1739962579_0_SPK_1_20250216_v2.1739691797.2303368.wav", "Play Audio")</f>
        <v/>
      </c>
      <c r="C1740" t="inlineStr"/>
    </row>
    <row r="1741">
      <c r="A1741" t="inlineStr">
        <is>
          <t>1739962689_9_SPK_1_20250215_v2.1739627971.2281797.wav</t>
        </is>
      </c>
      <c r="B1741">
        <f>HYPERLINK("1739962689_9_SPK_1_20250215_v2.1739627971.2281797.wav", "Play Audio")</f>
        <v/>
      </c>
      <c r="C1741" t="inlineStr"/>
    </row>
    <row r="1742">
      <c r="A1742" t="inlineStr">
        <is>
          <t>1739962546_0_SPK_0_20250216_v2.1739704801.2329840.wav</t>
        </is>
      </c>
      <c r="B1742">
        <f>HYPERLINK("1739962546_0_SPK_0_20250216_v2.1739704801.2329840.wav", "Play Audio")</f>
        <v/>
      </c>
      <c r="C1742" t="inlineStr"/>
    </row>
    <row r="1743">
      <c r="A1743" t="inlineStr">
        <is>
          <t>1739962672_7_SPK_0_20250215_v2.1739604670.2259483.wav</t>
        </is>
      </c>
      <c r="B1743">
        <f>HYPERLINK("1739962672_7_SPK_0_20250215_v2.1739604670.2259483.wav", "Play Audio")</f>
        <v/>
      </c>
      <c r="C1743" t="inlineStr"/>
    </row>
    <row r="1744">
      <c r="A1744" t="inlineStr">
        <is>
          <t>1739962388_3_SPK_0_20250213_v2.1739437852.2203015.wav</t>
        </is>
      </c>
      <c r="B1744">
        <f>HYPERLINK("1739962388_3_SPK_0_20250213_v2.1739437852.2203015.wav", "Play Audio")</f>
        <v/>
      </c>
      <c r="C1744" t="inlineStr"/>
    </row>
    <row r="1745">
      <c r="A1745" t="inlineStr">
        <is>
          <t>1739962759_8_SPK_0_20250218_v2.1739862982.2429599.wav</t>
        </is>
      </c>
      <c r="B1745">
        <f>HYPERLINK("1739962759_8_SPK_0_20250218_v2.1739862982.2429599.wav", "Play Audio")</f>
        <v/>
      </c>
      <c r="C1745" t="inlineStr"/>
    </row>
    <row r="1746">
      <c r="A1746" t="inlineStr">
        <is>
          <t>1739962256_1_SPK_0_20250217_v2.1739783441.2360167.wav</t>
        </is>
      </c>
      <c r="B1746">
        <f>HYPERLINK("1739962256_1_SPK_0_20250217_v2.1739783441.2360167.wav", "Play Audio")</f>
        <v/>
      </c>
      <c r="C1746" t="inlineStr"/>
    </row>
    <row r="1747">
      <c r="A1747" t="inlineStr">
        <is>
          <t>1739962559_5_SPK_0_20250216_v2.1739714522.2336106.wav</t>
        </is>
      </c>
      <c r="B1747">
        <f>HYPERLINK("1739962559_5_SPK_0_20250216_v2.1739714522.2336106.wav", "Play Audio")</f>
        <v/>
      </c>
      <c r="C1747" t="inlineStr"/>
    </row>
    <row r="1748">
      <c r="A1748" t="inlineStr">
        <is>
          <t>1739962464_2_SPK_1_20250216_v2.1739692352.2304260.wav</t>
        </is>
      </c>
      <c r="B1748">
        <f>HYPERLINK("1739962464_2_SPK_1_20250216_v2.1739692352.2304260.wav", "Play Audio")</f>
        <v/>
      </c>
      <c r="C1748" t="inlineStr"/>
    </row>
    <row r="1749">
      <c r="A1749" t="inlineStr">
        <is>
          <t>1739961658_3_SPK_1_20250213_v2.1739437852.2203015.wav</t>
        </is>
      </c>
      <c r="B1749">
        <f>HYPERLINK("1739961658_3_SPK_1_20250213_v2.1739437852.2203015.wav", "Play Audio")</f>
        <v/>
      </c>
      <c r="C1749" t="inlineStr"/>
    </row>
    <row r="1750">
      <c r="A1750" t="inlineStr">
        <is>
          <t>1739962736_2_SPK_0_20250213_v2.1739446911.2214794.wav</t>
        </is>
      </c>
      <c r="B1750">
        <f>HYPERLINK("1739962736_2_SPK_0_20250213_v2.1739446911.2214794.wav", "Play Audio")</f>
        <v/>
      </c>
      <c r="C1750" t="inlineStr"/>
    </row>
    <row r="1751">
      <c r="A1751" t="inlineStr">
        <is>
          <t>1739962178_3_SPK_0_20250216_v2.1739711527.2334263.wav</t>
        </is>
      </c>
      <c r="B1751">
        <f>HYPERLINK("1739962178_3_SPK_0_20250216_v2.1739711527.2334263.wav", "Play Audio")</f>
        <v/>
      </c>
      <c r="C1751" t="inlineStr"/>
    </row>
    <row r="1752">
      <c r="A1752" t="inlineStr">
        <is>
          <t>1739962622_7_SPK_1_20250216_v2.1739720481.2339514.wav</t>
        </is>
      </c>
      <c r="B1752">
        <f>HYPERLINK("1739962622_7_SPK_1_20250216_v2.1739720481.2339514.wav", "Play Audio")</f>
        <v/>
      </c>
      <c r="C1752" t="inlineStr"/>
    </row>
    <row r="1753">
      <c r="A1753" t="inlineStr">
        <is>
          <t>1739962241_2_SPK_0_20250215_v2.1739631449.2283314.wav</t>
        </is>
      </c>
      <c r="B1753">
        <f>HYPERLINK("1739962241_2_SPK_0_20250215_v2.1739631449.2283314.wav", "Play Audio")</f>
        <v/>
      </c>
      <c r="C1753" t="inlineStr"/>
    </row>
    <row r="1754">
      <c r="A1754" t="inlineStr">
        <is>
          <t>1739962797_12_SPK_0_20250215_v2.1739636853.2285938.wav</t>
        </is>
      </c>
      <c r="B1754">
        <f>HYPERLINK("1739962797_12_SPK_0_20250215_v2.1739636853.2285938.wav", "Play Audio")</f>
        <v/>
      </c>
      <c r="C1754" t="inlineStr"/>
    </row>
    <row r="1755">
      <c r="A1755" t="inlineStr">
        <is>
          <t>1739963001_0_SPK_0_20250218_v2.1739859935.2425840.wav</t>
        </is>
      </c>
      <c r="B1755">
        <f>HYPERLINK("1739963001_0_SPK_0_20250218_v2.1739859935.2425840.wav", "Play Audio")</f>
        <v/>
      </c>
      <c r="C1755" t="inlineStr"/>
    </row>
    <row r="1756">
      <c r="A1756" t="inlineStr">
        <is>
          <t>1739962432_14_SPK_0_20250215_v2.1739642412.2288835.wav</t>
        </is>
      </c>
      <c r="B1756">
        <f>HYPERLINK("1739962432_14_SPK_0_20250215_v2.1739642412.2288835.wav", "Play Audio")</f>
        <v/>
      </c>
      <c r="C1756" t="inlineStr"/>
    </row>
    <row r="1757">
      <c r="A1757" t="inlineStr">
        <is>
          <t>1739962742_4_SPK_0_20250217_v2.1739786644.2364947.wav</t>
        </is>
      </c>
      <c r="B1757">
        <f>HYPERLINK("1739962742_4_SPK_0_20250217_v2.1739786644.2364947.wav", "Play Audio")</f>
        <v/>
      </c>
      <c r="C1757" t="inlineStr"/>
    </row>
    <row r="1758">
      <c r="A1758" t="inlineStr">
        <is>
          <t>1739961624_10_SPK_0_20250213_v2.1739437852.2203015.wav</t>
        </is>
      </c>
      <c r="B1758">
        <f>HYPERLINK("1739961624_10_SPK_0_20250213_v2.1739437852.2203015.wav", "Play Audio")</f>
        <v/>
      </c>
      <c r="C1758" t="inlineStr"/>
    </row>
    <row r="1759">
      <c r="A1759" t="inlineStr">
        <is>
          <t>1739962948_0_SPK_1_20250217_v2.1739802175.2383421.wav</t>
        </is>
      </c>
      <c r="B1759">
        <f>HYPERLINK("1739962948_0_SPK_1_20250217_v2.1739802175.2383421.wav", "Play Audio")</f>
        <v/>
      </c>
      <c r="C1759" t="inlineStr"/>
    </row>
    <row r="1760">
      <c r="A1760" t="inlineStr">
        <is>
          <t>1739962459_17_SPK_1_20250216_v2.1739696150.2308305.wav</t>
        </is>
      </c>
      <c r="B1760">
        <f>HYPERLINK("1739962459_17_SPK_1_20250216_v2.1739696150.2308305.wav", "Play Audio")</f>
        <v/>
      </c>
      <c r="C1760" t="inlineStr"/>
    </row>
    <row r="1761">
      <c r="A1761" t="inlineStr">
        <is>
          <t>1739962832_8_SPK_1_20250216_v2.1739711771.2334478.wav</t>
        </is>
      </c>
      <c r="B1761">
        <f>HYPERLINK("1739962832_8_SPK_1_20250216_v2.1739711771.2334478.wav", "Play Audio")</f>
        <v/>
      </c>
      <c r="C1761" t="inlineStr"/>
    </row>
    <row r="1762">
      <c r="A1762" t="inlineStr">
        <is>
          <t>1739962239_4_SPK_0_20250216_v2.1739698265.2310367.wav</t>
        </is>
      </c>
      <c r="B1762">
        <f>HYPERLINK("1739962239_4_SPK_0_20250216_v2.1739698265.2310367.wav", "Play Audio")</f>
        <v/>
      </c>
      <c r="C1762" t="inlineStr"/>
    </row>
    <row r="1763">
      <c r="A1763" t="inlineStr">
        <is>
          <t>1739962838_2_SPK_1_20250213_v2.1739450192.2218244.wav</t>
        </is>
      </c>
      <c r="B1763">
        <f>HYPERLINK("1739962838_2_SPK_1_20250213_v2.1739450192.2218244.wav", "Play Audio")</f>
        <v/>
      </c>
      <c r="C1763" t="inlineStr"/>
    </row>
    <row r="1764">
      <c r="A1764" t="inlineStr">
        <is>
          <t>1739962654_8_SPK_0_20250215_v2.1739599940.2256629.wav</t>
        </is>
      </c>
      <c r="B1764">
        <f>HYPERLINK("1739962654_8_SPK_0_20250215_v2.1739599940.2256629.wav", "Play Audio")</f>
        <v/>
      </c>
      <c r="C1764" t="inlineStr"/>
    </row>
    <row r="1765">
      <c r="A1765" t="inlineStr">
        <is>
          <t>1739962148_2_SPK_1_20250215_v2.1739601562.2257186.wav</t>
        </is>
      </c>
      <c r="B1765">
        <f>HYPERLINK("1739962148_2_SPK_1_20250215_v2.1739601562.2257186.wav", "Play Audio")</f>
        <v/>
      </c>
      <c r="C1765" t="inlineStr"/>
    </row>
    <row r="1766">
      <c r="A1766" t="inlineStr">
        <is>
          <t>1739962226_1_SPK_0_20250213_v2.1739449881.2217902.wav</t>
        </is>
      </c>
      <c r="B1766">
        <f>HYPERLINK("1739962226_1_SPK_0_20250213_v2.1739449881.2217902.wav", "Play Audio")</f>
        <v/>
      </c>
      <c r="C1766" t="inlineStr"/>
    </row>
    <row r="1767">
      <c r="A1767" t="inlineStr">
        <is>
          <t>1739962948_14_SPK_1_20250217_v2.1739802175.2383421.wav</t>
        </is>
      </c>
      <c r="B1767">
        <f>HYPERLINK("1739962948_14_SPK_1_20250217_v2.1739802175.2383421.wav", "Play Audio")</f>
        <v/>
      </c>
      <c r="C1767" t="inlineStr"/>
    </row>
    <row r="1768">
      <c r="A1768" t="inlineStr">
        <is>
          <t>1739962464_4_SPK_1_20250216_v2.1739692352.2304260.wav</t>
        </is>
      </c>
      <c r="B1768">
        <f>HYPERLINK("1739962464_4_SPK_1_20250216_v2.1739692352.2304260.wav", "Play Audio")</f>
        <v/>
      </c>
      <c r="C1768" t="inlineStr"/>
    </row>
    <row r="1769">
      <c r="A1769" t="inlineStr">
        <is>
          <t>1739962597_14_SPK_0_20250215_v2.1739624662.2279909.wav</t>
        </is>
      </c>
      <c r="B1769">
        <f>HYPERLINK("1739962597_14_SPK_0_20250215_v2.1739624662.2279909.wav", "Play Audio")</f>
        <v/>
      </c>
      <c r="C1769" t="inlineStr"/>
    </row>
    <row r="1770">
      <c r="A1770" t="inlineStr">
        <is>
          <t>1739962382_6_SPK_0_20250216_v2.1739717892.2338455.wav</t>
        </is>
      </c>
      <c r="B1770">
        <f>HYPERLINK("1739962382_6_SPK_0_20250216_v2.1739717892.2338455.wav", "Play Audio")</f>
        <v/>
      </c>
      <c r="C1770" t="inlineStr"/>
    </row>
    <row r="1771">
      <c r="A1771" t="inlineStr">
        <is>
          <t>1739962161_8_SPK_0_20250215_v2.1739603840.2258967.wav</t>
        </is>
      </c>
      <c r="B1771">
        <f>HYPERLINK("1739962161_8_SPK_0_20250215_v2.1739603840.2258967.wav", "Play Audio")</f>
        <v/>
      </c>
      <c r="C1771" t="inlineStr"/>
    </row>
    <row r="1772">
      <c r="A1772" t="inlineStr">
        <is>
          <t>1739962791_4_SPK_0_20250215_v2.1739610541.2263379.wav</t>
        </is>
      </c>
      <c r="B1772">
        <f>HYPERLINK("1739962791_4_SPK_0_20250215_v2.1739610541.2263379.wav", "Play Audio")</f>
        <v/>
      </c>
      <c r="C1772" t="inlineStr"/>
    </row>
    <row r="1773">
      <c r="A1773" t="inlineStr">
        <is>
          <t>1739962690_4_SPK_0_20250218_v2.1739866544.2434478.wav</t>
        </is>
      </c>
      <c r="B1773">
        <f>HYPERLINK("1739962690_4_SPK_0_20250218_v2.1739866544.2434478.wav", "Play Audio")</f>
        <v/>
      </c>
      <c r="C1773" t="inlineStr"/>
    </row>
    <row r="1774">
      <c r="A1774" t="inlineStr">
        <is>
          <t>1739961641_22_SPK_0_20250213_v2.1739437852.2203015.wav</t>
        </is>
      </c>
      <c r="B1774">
        <f>HYPERLINK("1739961641_22_SPK_0_20250213_v2.1739437852.2203015.wav", "Play Audio")</f>
        <v/>
      </c>
      <c r="C1774" t="inlineStr"/>
    </row>
    <row r="1775">
      <c r="A1775" t="inlineStr">
        <is>
          <t>1739962432_6_SPK_0_20250215_v2.1739642412.2288835.wav</t>
        </is>
      </c>
      <c r="B1775">
        <f>HYPERLINK("1739962432_6_SPK_0_20250215_v2.1739642412.2288835.wav", "Play Audio")</f>
        <v/>
      </c>
      <c r="C1775" t="inlineStr"/>
    </row>
    <row r="1776">
      <c r="A1776" t="inlineStr">
        <is>
          <t>1739962843_0_SPK_0_20250215_v2.1739602656.2257760.wav</t>
        </is>
      </c>
      <c r="B1776">
        <f>HYPERLINK("1739962843_0_SPK_0_20250215_v2.1739602656.2257760.wav", "Play Audio")</f>
        <v/>
      </c>
      <c r="C1776" t="inlineStr"/>
    </row>
    <row r="1777">
      <c r="A1777" t="inlineStr">
        <is>
          <t>1739962339_18_SPK_0_20250215_v2.1739624893.2280045.wav</t>
        </is>
      </c>
      <c r="B1777">
        <f>HYPERLINK("1739962339_18_SPK_0_20250215_v2.1739624893.2280045.wav", "Play Audio")</f>
        <v/>
      </c>
      <c r="C1777" t="inlineStr"/>
    </row>
    <row r="1778">
      <c r="A1778" t="inlineStr">
        <is>
          <t>1739962241_0_SPK_0_20250215_v2.1739631449.2283314.wav</t>
        </is>
      </c>
      <c r="B1778">
        <f>HYPERLINK("1739962241_0_SPK_0_20250215_v2.1739631449.2283314.wav", "Play Audio")</f>
        <v/>
      </c>
      <c r="C1778" t="inlineStr"/>
    </row>
    <row r="1779">
      <c r="A1779" t="inlineStr">
        <is>
          <t>1739962764_0_SPK_1_20250217_v2.1739804518.2386148.wav</t>
        </is>
      </c>
      <c r="B1779">
        <f>HYPERLINK("1739962764_0_SPK_1_20250217_v2.1739804518.2386148.wav", "Play Audio")</f>
        <v/>
      </c>
      <c r="C1779" t="inlineStr"/>
    </row>
    <row r="1780">
      <c r="A1780" t="inlineStr">
        <is>
          <t>1739962682_7_SPK_0_20250216_v2.1739692655.2304622.wav</t>
        </is>
      </c>
      <c r="B1780">
        <f>HYPERLINK("1739962682_7_SPK_0_20250216_v2.1739692655.2304622.wav", "Play Audio")</f>
        <v/>
      </c>
      <c r="C1780" t="inlineStr"/>
    </row>
    <row r="1781">
      <c r="A1781" t="inlineStr">
        <is>
          <t>1739962343_5_SPK_0_20250213_v2.1739450419.2218497.wav</t>
        </is>
      </c>
      <c r="B1781">
        <f>HYPERLINK("1739962343_5_SPK_0_20250213_v2.1739450419.2218497.wav", "Play Audio")</f>
        <v/>
      </c>
      <c r="C1781" t="inlineStr"/>
    </row>
    <row r="1782">
      <c r="A1782" t="inlineStr">
        <is>
          <t>1739961687_10_SPK_1_20250213_v2.1739437852.2203015.wav</t>
        </is>
      </c>
      <c r="B1782">
        <f>HYPERLINK("1739961687_10_SPK_1_20250213_v2.1739437852.2203015.wav", "Play Audio")</f>
        <v/>
      </c>
      <c r="C1782" t="inlineStr"/>
    </row>
    <row r="1783">
      <c r="A1783" t="inlineStr">
        <is>
          <t>1739962549_7_SPK_0_20250213_v2.1739451059.2219119.wav</t>
        </is>
      </c>
      <c r="B1783">
        <f>HYPERLINK("1739962549_7_SPK_0_20250213_v2.1739451059.2219119.wav", "Play Audio")</f>
        <v/>
      </c>
      <c r="C1783" t="inlineStr"/>
    </row>
    <row r="1784">
      <c r="A1784" t="inlineStr">
        <is>
          <t>1739962376_31_SPK_1_20250215_v2.1739611648.2264164.wav</t>
        </is>
      </c>
      <c r="B1784">
        <f>HYPERLINK("1739962376_31_SPK_1_20250215_v2.1739611648.2264164.wav", "Play Audio")</f>
        <v/>
      </c>
      <c r="C1784" t="inlineStr"/>
    </row>
    <row r="1785">
      <c r="A1785" t="inlineStr">
        <is>
          <t>1739962574_4_SPK_0_20250215_v2.1739635327.2285175.wav</t>
        </is>
      </c>
      <c r="B1785">
        <f>HYPERLINK("1739962574_4_SPK_0_20250215_v2.1739635327.2285175.wav", "Play Audio")</f>
        <v/>
      </c>
      <c r="C1785" t="inlineStr"/>
    </row>
    <row r="1786">
      <c r="A1786" t="inlineStr">
        <is>
          <t>1739961662_2_SPK_1_20250213_v2.1739437852.2203015.wav</t>
        </is>
      </c>
      <c r="B1786">
        <f>HYPERLINK("1739961662_2_SPK_1_20250213_v2.1739437852.2203015.wav", "Play Audio")</f>
        <v/>
      </c>
      <c r="C1786" t="inlineStr"/>
    </row>
    <row r="1787">
      <c r="A1787" t="inlineStr">
        <is>
          <t>1739962269_4_SPK_1_20250213_v2.1739460437.2230409.wav</t>
        </is>
      </c>
      <c r="B1787">
        <f>HYPERLINK("1739962269_4_SPK_1_20250213_v2.1739460437.2230409.wav", "Play Audio")</f>
        <v/>
      </c>
      <c r="C1787" t="inlineStr"/>
    </row>
    <row r="1788">
      <c r="A1788" t="inlineStr">
        <is>
          <t>1739962759_6_SPK_1_20250218_v2.1739862982.2429599.wav</t>
        </is>
      </c>
      <c r="B1788">
        <f>HYPERLINK("1739962759_6_SPK_1_20250218_v2.1739862982.2429599.wav", "Play Audio")</f>
        <v/>
      </c>
      <c r="C1788" t="inlineStr"/>
    </row>
    <row r="1789">
      <c r="A1789" t="inlineStr">
        <is>
          <t>1739962483_1_SPK_1_20250215_v2.1739598239.2256261.wav</t>
        </is>
      </c>
      <c r="B1789">
        <f>HYPERLINK("1739962483_1_SPK_1_20250215_v2.1739598239.2256261.wav", "Play Audio")</f>
        <v/>
      </c>
      <c r="C1789" t="inlineStr"/>
    </row>
    <row r="1790">
      <c r="A1790" t="inlineStr">
        <is>
          <t>1739962197_13_SPK_0_20250215_v2.1739615161.2265876.wav</t>
        </is>
      </c>
      <c r="B1790">
        <f>HYPERLINK("1739962197_13_SPK_0_20250215_v2.1739615161.2265876.wav", "Play Audio")</f>
        <v/>
      </c>
      <c r="C1790" t="inlineStr"/>
    </row>
    <row r="1791">
      <c r="A1791" t="inlineStr">
        <is>
          <t>1739962568_3_SPK_1_20250213_v2.1739442454.2209886.wav</t>
        </is>
      </c>
      <c r="B1791">
        <f>HYPERLINK("1739962568_3_SPK_1_20250213_v2.1739442454.2209886.wav", "Play Audio")</f>
        <v/>
      </c>
      <c r="C1791" t="inlineStr"/>
    </row>
    <row r="1792">
      <c r="A1792" t="inlineStr">
        <is>
          <t>1739962654_0_SPK_0_20250215_v2.1739599940.2256629.wav</t>
        </is>
      </c>
      <c r="B1792">
        <f>HYPERLINK("1739962654_0_SPK_0_20250215_v2.1739599940.2256629.wav", "Play Audio")</f>
        <v/>
      </c>
      <c r="C1792" t="inlineStr"/>
    </row>
    <row r="1793">
      <c r="A1793" t="inlineStr">
        <is>
          <t>1739962718_0_SPK_1_20250216_v2.1739695767.2307891.wav</t>
        </is>
      </c>
      <c r="B1793">
        <f>HYPERLINK("1739962718_0_SPK_1_20250216_v2.1739695767.2307891.wav", "Play Audio")</f>
        <v/>
      </c>
      <c r="C1793" t="inlineStr"/>
    </row>
    <row r="1794">
      <c r="A1794" t="inlineStr">
        <is>
          <t>1739962925_3_SPK_1_20250217_v2.1739771554.2343549.wav</t>
        </is>
      </c>
      <c r="B1794">
        <f>HYPERLINK("1739962925_3_SPK_1_20250217_v2.1739771554.2343549.wav", "Play Audio")</f>
        <v/>
      </c>
      <c r="C1794" t="inlineStr"/>
    </row>
    <row r="1795">
      <c r="A1795" t="inlineStr">
        <is>
          <t>1739962161_11_SPK_0_20250215_v2.1739603840.2258967.wav</t>
        </is>
      </c>
      <c r="B1795">
        <f>HYPERLINK("1739962161_11_SPK_0_20250215_v2.1739603840.2258967.wav", "Play Audio")</f>
        <v/>
      </c>
      <c r="C1795" t="inlineStr"/>
    </row>
    <row r="1796">
      <c r="A1796" t="inlineStr">
        <is>
          <t>1739962388_6_SPK_1_20250213_v2.1739437852.2203015.wav</t>
        </is>
      </c>
      <c r="B1796">
        <f>HYPERLINK("1739962388_6_SPK_1_20250213_v2.1739437852.2203015.wav", "Play Audio")</f>
        <v/>
      </c>
      <c r="C1796" t="inlineStr"/>
    </row>
    <row r="1797">
      <c r="A1797" t="inlineStr">
        <is>
          <t>1739963011_0_SPK_0_20250213_v2.1739440064.2207039.wav</t>
        </is>
      </c>
      <c r="B1797">
        <f>HYPERLINK("1739963011_0_SPK_0_20250213_v2.1739440064.2207039.wav", "Play Audio")</f>
        <v/>
      </c>
      <c r="C1797" t="inlineStr"/>
    </row>
    <row r="1798">
      <c r="A1798" t="inlineStr">
        <is>
          <t>1739962293_3_SPK_0_20250218_v2.1739858897.2424782.wav</t>
        </is>
      </c>
      <c r="B1798">
        <f>HYPERLINK("1739962293_3_SPK_0_20250218_v2.1739858897.2424782.wav", "Play Audio")</f>
        <v/>
      </c>
      <c r="C1798" t="inlineStr"/>
    </row>
    <row r="1799">
      <c r="A1799" t="inlineStr">
        <is>
          <t>1739962826_16_SPK_1_20250215_v2.1739596848.2256007.wav</t>
        </is>
      </c>
      <c r="B1799">
        <f>HYPERLINK("1739962826_16_SPK_1_20250215_v2.1739596848.2256007.wav", "Play Audio")</f>
        <v/>
      </c>
      <c r="C1799" t="inlineStr"/>
    </row>
    <row r="1800">
      <c r="A1800" t="inlineStr">
        <is>
          <t>1739962643_2_SPK_0_20250215_v2.1739619674.2276612.wav</t>
        </is>
      </c>
      <c r="B1800">
        <f>HYPERLINK("1739962643_2_SPK_0_20250215_v2.1739619674.2276612.wav", "Play Audio")</f>
        <v/>
      </c>
      <c r="C1800" t="inlineStr"/>
    </row>
    <row r="1801">
      <c r="A1801" t="inlineStr">
        <is>
          <t>1739962981_2_SPK_0_20250215_v2.1739611404.2264001.wav</t>
        </is>
      </c>
      <c r="B1801">
        <f>HYPERLINK("1739962981_2_SPK_0_20250215_v2.1739611404.2264001.wav", "Play Audio")</f>
        <v/>
      </c>
      <c r="C1801" t="inlineStr"/>
    </row>
    <row r="1802">
      <c r="A1802" t="inlineStr">
        <is>
          <t>1739962248_2_SPK_1_20250217_v2.1739780879.2356520.wav</t>
        </is>
      </c>
      <c r="B1802">
        <f>HYPERLINK("1739962248_2_SPK_1_20250217_v2.1739780879.2356520.wav", "Play Audio")</f>
        <v/>
      </c>
      <c r="C1802" t="inlineStr"/>
    </row>
    <row r="1803">
      <c r="A1803" t="inlineStr">
        <is>
          <t>1739962358_2_SPK_0_20250216_v2.1739715775.2337113.wav</t>
        </is>
      </c>
      <c r="B1803">
        <f>HYPERLINK("1739962358_2_SPK_0_20250216_v2.1739715775.2337113.wav", "Play Audio")</f>
        <v/>
      </c>
      <c r="C1803" t="inlineStr"/>
    </row>
    <row r="1804">
      <c r="A1804" t="inlineStr">
        <is>
          <t>1739962543_3_SPK_1_20250216_v2.1739698445.2310537.wav</t>
        </is>
      </c>
      <c r="B1804">
        <f>HYPERLINK("1739962543_3_SPK_1_20250216_v2.1739698445.2310537.wav", "Play Audio")</f>
        <v/>
      </c>
      <c r="C1804" t="inlineStr"/>
    </row>
    <row r="1805">
      <c r="A1805" t="inlineStr">
        <is>
          <t>1739962597_1_SPK_0_20250215_v2.1739624662.2279909.wav</t>
        </is>
      </c>
      <c r="B1805">
        <f>HYPERLINK("1739962597_1_SPK_0_20250215_v2.1739624662.2279909.wav", "Play Audio")</f>
        <v/>
      </c>
      <c r="C1805" t="inlineStr"/>
    </row>
    <row r="1806">
      <c r="A1806" t="inlineStr">
        <is>
          <t>1739962868_9_SPK_1_20250215_v2.1739614231.2265805.wav</t>
        </is>
      </c>
      <c r="B1806">
        <f>HYPERLINK("1739962868_9_SPK_1_20250215_v2.1739614231.2265805.wav", "Play Audio")</f>
        <v/>
      </c>
      <c r="C1806" t="inlineStr"/>
    </row>
    <row r="1807">
      <c r="A1807" t="inlineStr">
        <is>
          <t>1739962160_1_SPK_0_20250215_v2.1739603840.2258967.wav</t>
        </is>
      </c>
      <c r="B1807">
        <f>HYPERLINK("1739962160_1_SPK_0_20250215_v2.1739603840.2258967.wav", "Play Audio")</f>
        <v/>
      </c>
      <c r="C1807" t="inlineStr"/>
    </row>
    <row r="1808">
      <c r="A1808" t="inlineStr">
        <is>
          <t>1739962399_20_SPK_1_20250213_v2.1739454160.2223094.wav</t>
        </is>
      </c>
      <c r="B1808">
        <f>HYPERLINK("1739962399_20_SPK_1_20250213_v2.1739454160.2223094.wav", "Play Audio")</f>
        <v/>
      </c>
      <c r="C1808" t="inlineStr"/>
    </row>
    <row r="1809">
      <c r="A1809" t="inlineStr">
        <is>
          <t>1739962459_8_SPK_0_20250216_v2.1739696150.2308305.wav</t>
        </is>
      </c>
      <c r="B1809">
        <f>HYPERLINK("1739962459_8_SPK_0_20250216_v2.1739696150.2308305.wav", "Play Audio")</f>
        <v/>
      </c>
      <c r="C1809" t="inlineStr"/>
    </row>
    <row r="1810">
      <c r="A1810" t="inlineStr">
        <is>
          <t>1739962759_5_SPK_1_20250218_v2.1739862982.2429599.wav</t>
        </is>
      </c>
      <c r="B1810">
        <f>HYPERLINK("1739962759_5_SPK_1_20250218_v2.1739862982.2429599.wav", "Play Audio")</f>
        <v/>
      </c>
      <c r="C1810" t="inlineStr"/>
    </row>
    <row r="1811">
      <c r="A1811" t="inlineStr">
        <is>
          <t>1739961668_7_SPK_0_20250213_v2.1739437852.2203015.wav</t>
        </is>
      </c>
      <c r="B1811">
        <f>HYPERLINK("1739961668_7_SPK_0_20250213_v2.1739437852.2203015.wav", "Play Audio")</f>
        <v/>
      </c>
      <c r="C1811" t="inlineStr"/>
    </row>
    <row r="1812">
      <c r="A1812" t="inlineStr">
        <is>
          <t>1739962690_3_SPK_1_20250218_v2.1739866544.2434478.wav</t>
        </is>
      </c>
      <c r="B1812">
        <f>HYPERLINK("1739962690_3_SPK_1_20250218_v2.1739866544.2434478.wav", "Play Audio")</f>
        <v/>
      </c>
      <c r="C1812" t="inlineStr"/>
    </row>
    <row r="1813">
      <c r="A1813" t="inlineStr">
        <is>
          <t>1739962739_3_SPK_1_20250217_v2.1739793056.2372970.wav</t>
        </is>
      </c>
      <c r="B1813">
        <f>HYPERLINK("1739962739_3_SPK_1_20250217_v2.1739793056.2372970.wav", "Play Audio")</f>
        <v/>
      </c>
      <c r="C1813" t="inlineStr"/>
    </row>
    <row r="1814">
      <c r="A1814" t="inlineStr">
        <is>
          <t>1739962606_1_SPK_1_20250215_v2.1739630799.2283007.wav</t>
        </is>
      </c>
      <c r="B1814">
        <f>HYPERLINK("1739962606_1_SPK_1_20250215_v2.1739630799.2283007.wav", "Play Audio")</f>
        <v/>
      </c>
      <c r="C1814" t="inlineStr"/>
    </row>
    <row r="1815">
      <c r="A1815" t="inlineStr">
        <is>
          <t>1739962416_9_SPK_1_20250216_v2.1739698726.2310851.wav</t>
        </is>
      </c>
      <c r="B1815">
        <f>HYPERLINK("1739962416_9_SPK_1_20250216_v2.1739698726.2310851.wav", "Play Audio")</f>
        <v/>
      </c>
      <c r="C1815" t="inlineStr"/>
    </row>
    <row r="1816">
      <c r="A1816" t="inlineStr">
        <is>
          <t>1739962339_15_SPK_0_20250215_v2.1739624893.2280045.wav</t>
        </is>
      </c>
      <c r="B1816">
        <f>HYPERLINK("1739962339_15_SPK_0_20250215_v2.1739624893.2280045.wav", "Play Audio")</f>
        <v/>
      </c>
      <c r="C1816" t="inlineStr"/>
    </row>
    <row r="1817">
      <c r="A1817" t="inlineStr">
        <is>
          <t>1739962948_12_SPK_1_20250217_v2.1739802175.2383421.wav</t>
        </is>
      </c>
      <c r="B1817">
        <f>HYPERLINK("1739962948_12_SPK_1_20250217_v2.1739802175.2383421.wav", "Play Audio")</f>
        <v/>
      </c>
      <c r="C1817" t="inlineStr"/>
    </row>
    <row r="1818">
      <c r="A1818" t="inlineStr">
        <is>
          <t>1739962817_4_SPK_0_20250215_v2.1739613797.2265592.wav</t>
        </is>
      </c>
      <c r="B1818">
        <f>HYPERLINK("1739962817_4_SPK_0_20250215_v2.1739613797.2265592.wav", "Play Audio")</f>
        <v/>
      </c>
      <c r="C1818" t="inlineStr"/>
    </row>
    <row r="1819">
      <c r="A1819" t="inlineStr">
        <is>
          <t>1739962777_4_SPK_1_20250215_v2.1739610324.2263276.wav</t>
        </is>
      </c>
      <c r="B1819">
        <f>HYPERLINK("1739962777_4_SPK_1_20250215_v2.1739610324.2263276.wav", "Play Audio")</f>
        <v/>
      </c>
      <c r="C1819" t="inlineStr"/>
    </row>
    <row r="1820">
      <c r="A1820" t="inlineStr">
        <is>
          <t>1739962841_2_SPK_1_20250213_v2.1739462017.2231984.wav</t>
        </is>
      </c>
      <c r="B1820">
        <f>HYPERLINK("1739962841_2_SPK_1_20250213_v2.1739462017.2231984.wav", "Play Audio")</f>
        <v/>
      </c>
      <c r="C1820" t="inlineStr"/>
    </row>
    <row r="1821">
      <c r="A1821" t="inlineStr">
        <is>
          <t>1739962536_2_SPK_1_20250216_v2.1739710362.2333425.wav</t>
        </is>
      </c>
      <c r="B1821">
        <f>HYPERLINK("1739962536_2_SPK_1_20250216_v2.1739710362.2333425.wav", "Play Audio")</f>
        <v/>
      </c>
      <c r="C1821" t="inlineStr"/>
    </row>
    <row r="1822">
      <c r="A1822" t="inlineStr">
        <is>
          <t>1739962479_1_SPK_0_20250215_v2.1739610716.2263497.wav</t>
        </is>
      </c>
      <c r="B1822">
        <f>HYPERLINK("1739962479_1_SPK_0_20250215_v2.1739610716.2263497.wav", "Play Audio")</f>
        <v/>
      </c>
      <c r="C1822" t="inlineStr"/>
    </row>
    <row r="1823">
      <c r="A1823" t="inlineStr">
        <is>
          <t>1739962574_6_SPK_0_20250215_v2.1739635327.2285175.wav</t>
        </is>
      </c>
      <c r="B1823">
        <f>HYPERLINK("1739962574_6_SPK_0_20250215_v2.1739635327.2285175.wav", "Play Audio")</f>
        <v/>
      </c>
      <c r="C1823" t="inlineStr"/>
    </row>
    <row r="1824">
      <c r="A1824" t="inlineStr">
        <is>
          <t>1739962416_7_SPK_1_20250216_v2.1739698726.2310851.wav</t>
        </is>
      </c>
      <c r="B1824">
        <f>HYPERLINK("1739962416_7_SPK_1_20250216_v2.1739698726.2310851.wav", "Play Audio")</f>
        <v/>
      </c>
      <c r="C1824" t="inlineStr"/>
    </row>
    <row r="1825">
      <c r="A1825" t="inlineStr">
        <is>
          <t>1739962597_13_SPK_1_20250215_v2.1739624662.2279909.wav</t>
        </is>
      </c>
      <c r="B1825">
        <f>HYPERLINK("1739962597_13_SPK_1_20250215_v2.1739624662.2279909.wav", "Play Audio")</f>
        <v/>
      </c>
      <c r="C1825" t="inlineStr"/>
    </row>
    <row r="1826">
      <c r="A1826" t="inlineStr">
        <is>
          <t>1739962791_0_SPK_0_20250215_v2.1739610541.2263379.wav</t>
        </is>
      </c>
      <c r="B1826">
        <f>HYPERLINK("1739962791_0_SPK_0_20250215_v2.1739610541.2263379.wav", "Play Audio")</f>
        <v/>
      </c>
      <c r="C1826" t="inlineStr"/>
    </row>
    <row r="1827">
      <c r="A1827" t="inlineStr">
        <is>
          <t>1739962527_3_SPK_0_20250216_v2.1739701295.2313410.wav</t>
        </is>
      </c>
      <c r="B1827">
        <f>HYPERLINK("1739962527_3_SPK_0_20250216_v2.1739701295.2313410.wav", "Play Audio")</f>
        <v/>
      </c>
      <c r="C1827" t="inlineStr"/>
    </row>
    <row r="1828">
      <c r="A1828" t="inlineStr">
        <is>
          <t>1739962206_12_SPK_1_20250216_v2.1739687635.2298780.wav</t>
        </is>
      </c>
      <c r="B1828">
        <f>HYPERLINK("1739962206_12_SPK_1_20250216_v2.1739687635.2298780.wav", "Play Audio")</f>
        <v/>
      </c>
      <c r="C1828" t="inlineStr"/>
    </row>
    <row r="1829">
      <c r="A1829" t="inlineStr">
        <is>
          <t>1739962519_0_SPK_1_20250217_v2.1739806854.2388719.wav</t>
        </is>
      </c>
      <c r="B1829">
        <f>HYPERLINK("1739962519_0_SPK_1_20250217_v2.1739806854.2388719.wav", "Play Audio")</f>
        <v/>
      </c>
      <c r="C1829" t="inlineStr"/>
    </row>
    <row r="1830">
      <c r="A1830" t="inlineStr">
        <is>
          <t>1739961678_5_SPK_0_20250213_v2.1739437852.2203015.wav</t>
        </is>
      </c>
      <c r="B1830">
        <f>HYPERLINK("1739961678_5_SPK_0_20250213_v2.1739437852.2203015.wav", "Play Audio")</f>
        <v/>
      </c>
      <c r="C1830" t="inlineStr"/>
    </row>
    <row r="1831">
      <c r="A1831" t="inlineStr">
        <is>
          <t>1739962981_4_SPK_0_20250215_v2.1739611404.2264001.wav</t>
        </is>
      </c>
      <c r="B1831">
        <f>HYPERLINK("1739962981_4_SPK_0_20250215_v2.1739611404.2264001.wav", "Play Audio")</f>
        <v/>
      </c>
      <c r="C1831" t="inlineStr"/>
    </row>
    <row r="1832">
      <c r="A1832" t="inlineStr">
        <is>
          <t>1739962690_1_SPK_0_20250218_v2.1739866544.2434478.wav</t>
        </is>
      </c>
      <c r="B1832">
        <f>HYPERLINK("1739962690_1_SPK_0_20250218_v2.1739866544.2434478.wav", "Play Audio")</f>
        <v/>
      </c>
      <c r="C1832" t="inlineStr"/>
    </row>
    <row r="1833">
      <c r="A1833" t="inlineStr">
        <is>
          <t>1739962494_6_SPK_1_20250217_v2.1739780189.2355491.wav</t>
        </is>
      </c>
      <c r="B1833">
        <f>HYPERLINK("1739962494_6_SPK_1_20250217_v2.1739780189.2355491.wav", "Play Audio")</f>
        <v/>
      </c>
      <c r="C1833" t="inlineStr"/>
    </row>
    <row r="1834">
      <c r="A1834" t="inlineStr">
        <is>
          <t>1739962226_2_SPK_0_20250213_v2.1739449881.2217902.wav</t>
        </is>
      </c>
      <c r="B1834">
        <f>HYPERLINK("1739962226_2_SPK_0_20250213_v2.1739449881.2217902.wav", "Play Audio")</f>
        <v/>
      </c>
      <c r="C1834" t="inlineStr"/>
    </row>
    <row r="1835">
      <c r="A1835" t="inlineStr">
        <is>
          <t>1739962759_4_SPK_1_20250218_v2.1739862982.2429599.wav</t>
        </is>
      </c>
      <c r="B1835">
        <f>HYPERLINK("1739962759_4_SPK_1_20250218_v2.1739862982.2429599.wav", "Play Audio")</f>
        <v/>
      </c>
      <c r="C1835" t="inlineStr"/>
    </row>
    <row r="1836">
      <c r="A1836" t="inlineStr">
        <is>
          <t>1739962890_5_SPK_1_20250218_v2.1739864193.2431390.wav</t>
        </is>
      </c>
      <c r="B1836">
        <f>HYPERLINK("1739962890_5_SPK_1_20250218_v2.1739864193.2431390.wav", "Play Audio")</f>
        <v/>
      </c>
      <c r="C1836" t="inlineStr"/>
    </row>
    <row r="1837">
      <c r="A1837" t="inlineStr">
        <is>
          <t>1739962352_4_SPK_0_20250213_v2.1739441507.2208843.wav</t>
        </is>
      </c>
      <c r="B1837">
        <f>HYPERLINK("1739962352_4_SPK_0_20250213_v2.1739441507.2208843.wav", "Play Audio")</f>
        <v/>
      </c>
      <c r="C1837" t="inlineStr"/>
    </row>
    <row r="1838">
      <c r="A1838" t="inlineStr">
        <is>
          <t>1739961678_9_SPK_1_20250213_v2.1739437852.2203015.wav</t>
        </is>
      </c>
      <c r="B1838">
        <f>HYPERLINK("1739961678_9_SPK_1_20250213_v2.1739437852.2203015.wav", "Play Audio")</f>
        <v/>
      </c>
      <c r="C1838" t="inlineStr"/>
    </row>
    <row r="1839">
      <c r="A1839" t="inlineStr">
        <is>
          <t>1739961703_0_SPK_1_20250213_v2.1739437852.2203015.wav</t>
        </is>
      </c>
      <c r="B1839">
        <f>HYPERLINK("1739961703_0_SPK_1_20250213_v2.1739437852.2203015.wav", "Play Audio")</f>
        <v/>
      </c>
      <c r="C1839" t="inlineStr"/>
    </row>
    <row r="1840">
      <c r="A1840" t="inlineStr">
        <is>
          <t>1739962614_0_SPK_0_20250215_v2.1739624456.2279776.wav</t>
        </is>
      </c>
      <c r="B1840">
        <f>HYPERLINK("1739962614_0_SPK_0_20250215_v2.1739624456.2279776.wav", "Play Audio")</f>
        <v/>
      </c>
      <c r="C1840" t="inlineStr"/>
    </row>
    <row r="1841">
      <c r="A1841" t="inlineStr">
        <is>
          <t>1739962897_1_SPK_1_20250217_v2.1739810129.2391951.wav</t>
        </is>
      </c>
      <c r="B1841">
        <f>HYPERLINK("1739962897_1_SPK_1_20250217_v2.1739810129.2391951.wav", "Play Audio")</f>
        <v/>
      </c>
      <c r="C1841" t="inlineStr"/>
    </row>
    <row r="1842">
      <c r="A1842" t="inlineStr">
        <is>
          <t>1739962766_0_SPK_1_20250217_v2.1739805353.2387021.wav</t>
        </is>
      </c>
      <c r="B1842">
        <f>HYPERLINK("1739962766_0_SPK_1_20250217_v2.1739805353.2387021.wav", "Play Audio")</f>
        <v/>
      </c>
      <c r="C1842" t="inlineStr"/>
    </row>
    <row r="1843">
      <c r="A1843" t="inlineStr">
        <is>
          <t>1739962339_4_SPK_0_20250215_v2.1739624893.2280045.wav</t>
        </is>
      </c>
      <c r="B1843">
        <f>HYPERLINK("1739962339_4_SPK_0_20250215_v2.1739624893.2280045.wav", "Play Audio")</f>
        <v/>
      </c>
      <c r="C184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2025-02-19T11:18:33Z</dcterms:created>
  <dcterms:modified xmlns:dcterms="http://purl.org/dc/terms/" xmlns:xsi="http://www.w3.org/2001/XMLSchema-instance" xsi:type="dcterms:W3CDTF">2025-02-19T11:18:33Z</dcterms:modified>
</cp:coreProperties>
</file>