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H:\Data\Yusufi\02 Marafiq Burhania\Taufeer\Documents\"/>
    </mc:Choice>
  </mc:AlternateContent>
  <xr:revisionPtr revIDLastSave="0" documentId="10_ncr:100000_{E087AF2B-1CBE-451D-ADAF-904462344F61}" xr6:coauthVersionLast="31" xr6:coauthVersionMax="31" xr10:uidLastSave="{00000000-0000-0000-0000-000000000000}"/>
  <bookViews>
    <workbookView xWindow="0" yWindow="0" windowWidth="20490" windowHeight="7635" tabRatio="995" xr2:uid="{00000000-000D-0000-FFFF-FFFF00000000}"/>
  </bookViews>
  <sheets>
    <sheet name="Indxex" sheetId="8" r:id="rId1"/>
    <sheet name="1.How to Apply" sheetId="10" r:id="rId2"/>
    <sheet name="2.Purposes of QH" sheetId="16" r:id="rId3"/>
    <sheet name="3.Contact Persons" sheetId="17" r:id="rId4"/>
    <sheet name="4.Documents Purpose wise" sheetId="2" r:id="rId5"/>
    <sheet name="5.QH Check List Master" sheetId="1" r:id="rId6"/>
    <sheet name="6.Balance Sheet" sheetId="28" r:id="rId7"/>
    <sheet name="7.Income Satement" sheetId="29" r:id="rId8"/>
    <sheet name="8.Personal Expenses" sheetId="31" r:id="rId9"/>
    <sheet name="9.Cash Flow" sheetId="30" r:id="rId10"/>
    <sheet name="10.Husain Scheme Araz Form" sheetId="7" r:id="rId11"/>
    <sheet name="11.Evaluation form" sheetId="19" r:id="rId12"/>
    <sheet name="12.Miqaat" sheetId="27" r:id="rId13"/>
  </sheets>
  <definedNames>
    <definedName name="_xlnm.Print_Area" localSheetId="4">'4.Documents Purpose wise'!$A$1:$K$12</definedName>
    <definedName name="_xlnm.Print_Area" localSheetId="5">'5.QH Check List Master'!$A$1:$L$48</definedName>
    <definedName name="_xlnm.Print_Titles" localSheetId="11">'11.Evaluation form'!$11:$14</definedName>
    <definedName name="_xlnm.Print_Titles" localSheetId="4">'4.Documents Purpose wise'!$1:$5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0" l="1"/>
  <c r="C5" i="30"/>
  <c r="H4" i="31" l="1"/>
  <c r="G4" i="31"/>
  <c r="F4" i="31"/>
  <c r="F5" i="29"/>
  <c r="D5" i="29"/>
  <c r="B5" i="29"/>
  <c r="D5" i="28"/>
  <c r="C5" i="28"/>
  <c r="E21" i="29" l="1"/>
  <c r="A1" i="29" l="1"/>
  <c r="E10" i="28"/>
  <c r="C8" i="28"/>
  <c r="E8" i="28" s="1"/>
  <c r="C12" i="28"/>
  <c r="E12" i="28" s="1"/>
  <c r="C7" i="28"/>
  <c r="F7" i="31"/>
  <c r="G7" i="31" s="1"/>
  <c r="F9" i="31"/>
  <c r="G9" i="31" s="1"/>
  <c r="F10" i="31"/>
  <c r="G10" i="31" s="1"/>
  <c r="H10" i="31" s="1"/>
  <c r="F11" i="31"/>
  <c r="G11" i="31" s="1"/>
  <c r="H11" i="31" s="1"/>
  <c r="F12" i="31"/>
  <c r="F13" i="31"/>
  <c r="F14" i="31"/>
  <c r="G14" i="31" s="1"/>
  <c r="F15" i="31"/>
  <c r="G15" i="31" s="1"/>
  <c r="H15" i="31" s="1"/>
  <c r="F16" i="31"/>
  <c r="F18" i="31"/>
  <c r="F19" i="31"/>
  <c r="G19" i="31" s="1"/>
  <c r="H19" i="31" s="1"/>
  <c r="F6" i="31"/>
  <c r="C8" i="29"/>
  <c r="C20" i="29"/>
  <c r="E20" i="29" s="1"/>
  <c r="F20" i="29" s="1"/>
  <c r="G20" i="29" s="1"/>
  <c r="C17" i="30"/>
  <c r="B1" i="30"/>
  <c r="B1" i="31"/>
  <c r="B1" i="29"/>
  <c r="G12" i="31"/>
  <c r="H12" i="31" s="1"/>
  <c r="G17" i="31"/>
  <c r="H17" i="31" s="1"/>
  <c r="D18" i="30"/>
  <c r="C18" i="30"/>
  <c r="D16" i="30"/>
  <c r="D14" i="30"/>
  <c r="D12" i="30"/>
  <c r="D10" i="30"/>
  <c r="C14" i="30"/>
  <c r="C12" i="30"/>
  <c r="J9" i="29"/>
  <c r="H5" i="31"/>
  <c r="D16" i="29"/>
  <c r="D15" i="29" s="1"/>
  <c r="D14" i="29" s="1"/>
  <c r="G13" i="31"/>
  <c r="H13" i="31" s="1"/>
  <c r="G16" i="31"/>
  <c r="G18" i="31"/>
  <c r="H18" i="31" s="1"/>
  <c r="F21" i="31"/>
  <c r="G21" i="31" s="1"/>
  <c r="H21" i="31"/>
  <c r="C10" i="30"/>
  <c r="E11" i="30"/>
  <c r="E20" i="30"/>
  <c r="C21" i="30"/>
  <c r="D21" i="30"/>
  <c r="C23" i="30"/>
  <c r="D23" i="30"/>
  <c r="G9" i="29"/>
  <c r="G10" i="29"/>
  <c r="G11" i="29"/>
  <c r="G12" i="29"/>
  <c r="G13" i="29"/>
  <c r="G16" i="29"/>
  <c r="G17" i="29"/>
  <c r="G18" i="29"/>
  <c r="C19" i="29"/>
  <c r="F21" i="29"/>
  <c r="G21" i="29" s="1"/>
  <c r="C22" i="29"/>
  <c r="E22" i="29" s="1"/>
  <c r="F22" i="29" s="1"/>
  <c r="G22" i="29" s="1"/>
  <c r="D22" i="29"/>
  <c r="C23" i="29"/>
  <c r="E23" i="29" s="1"/>
  <c r="F23" i="29" s="1"/>
  <c r="G23" i="29" s="1"/>
  <c r="G25" i="29"/>
  <c r="G26" i="29"/>
  <c r="C27" i="29"/>
  <c r="D27" i="29"/>
  <c r="E27" i="29" s="1"/>
  <c r="C28" i="29"/>
  <c r="D28" i="29"/>
  <c r="E28" i="29" s="1"/>
  <c r="C29" i="29"/>
  <c r="E29" i="29"/>
  <c r="B30" i="29"/>
  <c r="G31" i="29"/>
  <c r="G33" i="29"/>
  <c r="H40" i="29"/>
  <c r="G35" i="29"/>
  <c r="G36" i="29"/>
  <c r="E9" i="28"/>
  <c r="E13" i="28"/>
  <c r="B14" i="28"/>
  <c r="E15" i="28"/>
  <c r="E17" i="28"/>
  <c r="E18" i="28"/>
  <c r="E23" i="28"/>
  <c r="E26" i="28"/>
  <c r="G6" i="31"/>
  <c r="C16" i="30"/>
  <c r="E18" i="30"/>
  <c r="D24" i="29"/>
  <c r="B19" i="28"/>
  <c r="C19" i="28"/>
  <c r="B6" i="27"/>
  <c r="B7" i="27"/>
  <c r="B8" i="27"/>
  <c r="A10" i="27"/>
  <c r="A11" i="27" s="1"/>
  <c r="A12" i="27" s="1"/>
  <c r="A14" i="27" s="1"/>
  <c r="A15" i="27" s="1"/>
  <c r="B10" i="27"/>
  <c r="B11" i="27"/>
  <c r="B12" i="27"/>
  <c r="B14" i="27"/>
  <c r="B15" i="27"/>
  <c r="B16" i="27"/>
  <c r="A17" i="27"/>
  <c r="A19" i="27" s="1"/>
  <c r="A20" i="27" s="1"/>
  <c r="A21" i="27" s="1"/>
  <c r="A23" i="27" s="1"/>
  <c r="A24" i="27" s="1"/>
  <c r="A25" i="27" s="1"/>
  <c r="A26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40" i="27" s="1"/>
  <c r="A41" i="27" s="1"/>
  <c r="A42" i="27" s="1"/>
  <c r="A43" i="27" s="1"/>
  <c r="A44" i="27" s="1"/>
  <c r="A46" i="27" s="1"/>
  <c r="A47" i="27" s="1"/>
  <c r="A48" i="27" s="1"/>
  <c r="A49" i="27" s="1"/>
  <c r="A50" i="27" s="1"/>
  <c r="A51" i="27" s="1"/>
  <c r="A52" i="27" s="1"/>
  <c r="A53" i="27" s="1"/>
  <c r="A54" i="27" s="1"/>
  <c r="A56" i="27" s="1"/>
  <c r="A57" i="27" s="1"/>
  <c r="A58" i="27" s="1"/>
  <c r="A59" i="27" s="1"/>
  <c r="A60" i="27" s="1"/>
  <c r="A61" i="27" s="1"/>
  <c r="A63" i="27" s="1"/>
  <c r="A64" i="27" s="1"/>
  <c r="A66" i="27" s="1"/>
  <c r="A67" i="27" s="1"/>
  <c r="A68" i="27" s="1"/>
  <c r="D71" i="27" s="1"/>
  <c r="B17" i="27"/>
  <c r="B19" i="27"/>
  <c r="B20" i="27"/>
  <c r="B21" i="27"/>
  <c r="B23" i="27"/>
  <c r="B24" i="27"/>
  <c r="B25" i="27"/>
  <c r="B26" i="27"/>
  <c r="B28" i="27"/>
  <c r="B29" i="27"/>
  <c r="B30" i="27"/>
  <c r="B31" i="27"/>
  <c r="B32" i="27"/>
  <c r="B33" i="27"/>
  <c r="B34" i="27"/>
  <c r="B35" i="27"/>
  <c r="B36" i="27"/>
  <c r="B37" i="27"/>
  <c r="B38" i="27"/>
  <c r="B40" i="27"/>
  <c r="B41" i="27"/>
  <c r="B42" i="27"/>
  <c r="B43" i="27"/>
  <c r="B44" i="27"/>
  <c r="B46" i="27"/>
  <c r="B47" i="27"/>
  <c r="B48" i="27"/>
  <c r="B49" i="27"/>
  <c r="B50" i="27"/>
  <c r="B51" i="27"/>
  <c r="B52" i="27"/>
  <c r="B53" i="27"/>
  <c r="B54" i="27"/>
  <c r="B56" i="27"/>
  <c r="B57" i="27"/>
  <c r="B58" i="27"/>
  <c r="B59" i="27"/>
  <c r="B60" i="27"/>
  <c r="B61" i="27"/>
  <c r="B63" i="27"/>
  <c r="B64" i="27"/>
  <c r="B66" i="27"/>
  <c r="B67" i="27"/>
  <c r="B68" i="27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2" i="1"/>
  <c r="A15" i="1" s="1"/>
  <c r="A18" i="1" s="1"/>
  <c r="A21" i="1" s="1"/>
  <c r="A24" i="1" s="1"/>
  <c r="A27" i="1" s="1"/>
  <c r="A29" i="1" s="1"/>
  <c r="A31" i="1" s="1"/>
  <c r="A33" i="1" s="1"/>
  <c r="A35" i="1" s="1"/>
  <c r="A37" i="1" s="1"/>
  <c r="A39" i="1" s="1"/>
  <c r="A41" i="1" s="1"/>
  <c r="A43" i="1" s="1"/>
  <c r="A46" i="1" s="1"/>
  <c r="A48" i="1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C19" i="7"/>
  <c r="C20" i="7" s="1"/>
  <c r="C21" i="7" s="1"/>
  <c r="C22" i="7" s="1"/>
  <c r="C23" i="7" s="1"/>
  <c r="C24" i="7" s="1"/>
  <c r="C25" i="7" s="1"/>
  <c r="C26" i="7" s="1"/>
  <c r="C27" i="7" s="1"/>
  <c r="A1" i="2"/>
  <c r="E16" i="28"/>
  <c r="D19" i="28"/>
  <c r="E10" i="30" l="1"/>
  <c r="C30" i="29"/>
  <c r="H9" i="31"/>
  <c r="H6" i="31"/>
  <c r="H14" i="31"/>
  <c r="E30" i="29"/>
  <c r="H16" i="31"/>
  <c r="F22" i="31"/>
  <c r="C42" i="29" s="1"/>
  <c r="B20" i="28"/>
  <c r="C14" i="28"/>
  <c r="E23" i="30"/>
  <c r="E14" i="30"/>
  <c r="C20" i="28"/>
  <c r="E12" i="30"/>
  <c r="E21" i="30"/>
  <c r="D13" i="30"/>
  <c r="D17" i="30"/>
  <c r="E17" i="30" s="1"/>
  <c r="E7" i="28"/>
  <c r="C15" i="29"/>
  <c r="H8" i="28" s="1"/>
  <c r="E8" i="29"/>
  <c r="B15" i="29"/>
  <c r="B14" i="29" s="1"/>
  <c r="B24" i="29"/>
  <c r="D30" i="29"/>
  <c r="D32" i="29" s="1"/>
  <c r="D34" i="29" s="1"/>
  <c r="H7" i="31"/>
  <c r="E19" i="28"/>
  <c r="E11" i="28"/>
  <c r="C24" i="29"/>
  <c r="C32" i="29" s="1"/>
  <c r="C34" i="29" s="1"/>
  <c r="E19" i="29"/>
  <c r="B32" i="29"/>
  <c r="E15" i="29"/>
  <c r="I8" i="28" s="1"/>
  <c r="H7" i="28"/>
  <c r="H6" i="28"/>
  <c r="C14" i="29"/>
  <c r="F8" i="31"/>
  <c r="G8" i="31" s="1"/>
  <c r="H8" i="31" s="1"/>
  <c r="E22" i="31"/>
  <c r="C13" i="30"/>
  <c r="I10" i="28" l="1"/>
  <c r="E7" i="29"/>
  <c r="G22" i="31"/>
  <c r="I6" i="28"/>
  <c r="H22" i="31"/>
  <c r="I7" i="28"/>
  <c r="D24" i="28"/>
  <c r="B24" i="28"/>
  <c r="E13" i="30"/>
  <c r="D14" i="28"/>
  <c r="E14" i="28" s="1"/>
  <c r="B34" i="29"/>
  <c r="B37" i="29" s="1"/>
  <c r="F7" i="29"/>
  <c r="F8" i="29" s="1"/>
  <c r="E14" i="29"/>
  <c r="C8" i="30" s="1"/>
  <c r="I10" i="29"/>
  <c r="I11" i="29" s="1"/>
  <c r="C7" i="30"/>
  <c r="C37" i="29"/>
  <c r="C38" i="29" s="1"/>
  <c r="D20" i="28"/>
  <c r="E20" i="28" s="1"/>
  <c r="D38" i="29"/>
  <c r="D37" i="29"/>
  <c r="I14" i="28"/>
  <c r="E24" i="29"/>
  <c r="E32" i="29" s="1"/>
  <c r="I11" i="28" s="1"/>
  <c r="F19" i="29"/>
  <c r="I17" i="28" l="1"/>
  <c r="E42" i="29"/>
  <c r="J17" i="28"/>
  <c r="F42" i="29"/>
  <c r="J10" i="28"/>
  <c r="J8" i="28"/>
  <c r="B40" i="29"/>
  <c r="B41" i="29" s="1"/>
  <c r="B38" i="29"/>
  <c r="J6" i="28"/>
  <c r="J7" i="28"/>
  <c r="G23" i="31"/>
  <c r="C24" i="28"/>
  <c r="I13" i="28" s="1"/>
  <c r="H23" i="31"/>
  <c r="C9" i="30"/>
  <c r="I15" i="28"/>
  <c r="F15" i="29"/>
  <c r="F14" i="29" s="1"/>
  <c r="D8" i="30" s="1"/>
  <c r="E8" i="30" s="1"/>
  <c r="D7" i="30"/>
  <c r="E7" i="30" s="1"/>
  <c r="F28" i="29"/>
  <c r="G28" i="29" s="1"/>
  <c r="F29" i="29"/>
  <c r="G29" i="29" s="1"/>
  <c r="F27" i="29"/>
  <c r="E34" i="29"/>
  <c r="E37" i="29" s="1"/>
  <c r="I12" i="28" s="1"/>
  <c r="G8" i="29"/>
  <c r="C15" i="30"/>
  <c r="E24" i="28"/>
  <c r="D15" i="30"/>
  <c r="F24" i="29"/>
  <c r="G19" i="29"/>
  <c r="D40" i="29"/>
  <c r="D41" i="29" s="1"/>
  <c r="H9" i="28"/>
  <c r="C40" i="29"/>
  <c r="C43" i="29" s="1"/>
  <c r="J13" i="28" l="1"/>
  <c r="G15" i="29"/>
  <c r="E15" i="30"/>
  <c r="C19" i="30"/>
  <c r="C22" i="30" s="1"/>
  <c r="C24" i="30" s="1"/>
  <c r="E38" i="29"/>
  <c r="I9" i="28"/>
  <c r="G14" i="29"/>
  <c r="J14" i="28"/>
  <c r="G27" i="29"/>
  <c r="F30" i="29"/>
  <c r="B22" i="28"/>
  <c r="H19" i="28" s="1"/>
  <c r="C41" i="29"/>
  <c r="G24" i="29"/>
  <c r="E40" i="29"/>
  <c r="E43" i="29" s="1"/>
  <c r="G30" i="29" l="1"/>
  <c r="F32" i="29"/>
  <c r="J15" i="28" s="1"/>
  <c r="E41" i="29"/>
  <c r="C22" i="28"/>
  <c r="B21" i="28"/>
  <c r="B25" i="28" s="1"/>
  <c r="I19" i="28" l="1"/>
  <c r="I16" i="28"/>
  <c r="D9" i="30"/>
  <c r="D19" i="30" s="1"/>
  <c r="J11" i="28"/>
  <c r="G32" i="29"/>
  <c r="F34" i="29"/>
  <c r="F37" i="29" s="1"/>
  <c r="J12" i="28" s="1"/>
  <c r="E9" i="30"/>
  <c r="C21" i="28"/>
  <c r="C25" i="28" s="1"/>
  <c r="I18" i="28" s="1"/>
  <c r="B27" i="28"/>
  <c r="B28" i="28" s="1"/>
  <c r="H18" i="28"/>
  <c r="G34" i="29" l="1"/>
  <c r="J9" i="28"/>
  <c r="F38" i="29"/>
  <c r="G38" i="29" s="1"/>
  <c r="F40" i="29"/>
  <c r="F43" i="29" s="1"/>
  <c r="D21" i="28"/>
  <c r="C27" i="28"/>
  <c r="C28" i="28" s="1"/>
  <c r="D22" i="30"/>
  <c r="D24" i="30" s="1"/>
  <c r="E19" i="30"/>
  <c r="D22" i="28" l="1"/>
  <c r="F41" i="29"/>
  <c r="G40" i="29"/>
  <c r="J19" i="28" l="1"/>
  <c r="J16" i="28"/>
  <c r="E22" i="28"/>
  <c r="D25" i="28"/>
  <c r="J18" i="28" s="1"/>
  <c r="E25" i="28" l="1"/>
  <c r="D27" i="28"/>
  <c r="E27" i="28" l="1"/>
  <c r="D28" i="28"/>
</calcChain>
</file>

<file path=xl/sharedStrings.xml><?xml version="1.0" encoding="utf-8"?>
<sst xmlns="http://schemas.openxmlformats.org/spreadsheetml/2006/main" count="734" uniqueCount="608">
  <si>
    <t xml:space="preserve"> SHABBIRABAD BLOCK B KARACHI</t>
  </si>
  <si>
    <t>YES</t>
  </si>
  <si>
    <t>NO</t>
  </si>
  <si>
    <t>N/A</t>
  </si>
  <si>
    <t>Sub. Date</t>
  </si>
  <si>
    <t>Upload Date</t>
  </si>
  <si>
    <t>CNIC copy (applicant)</t>
  </si>
  <si>
    <t>CRC Report</t>
  </si>
  <si>
    <t>Documentary Evidance to Support Loan Requirment</t>
  </si>
  <si>
    <t>Pledge Agreement</t>
  </si>
  <si>
    <t>Promssiory Note</t>
  </si>
  <si>
    <t>Guarantors Agreements</t>
  </si>
  <si>
    <t xml:space="preserve">CHECK LIST OF DOCUMENTS TO BE SUBMITTED WITH ONLINE APPLICATION FORM </t>
  </si>
  <si>
    <t>A - NOTE (Please read carefully and comply)</t>
  </si>
  <si>
    <t>A-01</t>
  </si>
  <si>
    <t>For Online Applications, the applicant Pls submit / upload Online documents within 3 days.</t>
  </si>
  <si>
    <t>A-02</t>
  </si>
  <si>
    <t>A-03</t>
  </si>
  <si>
    <t xml:space="preserve"> Qardan Hasana cheques for Business purpose will only be issued in the name of Company/ Firm </t>
  </si>
  <si>
    <t>A-04</t>
  </si>
  <si>
    <t>Minimum 4 months gap is required for repeat Qarzan hasana application from any institution previously taken</t>
  </si>
  <si>
    <t>A-05</t>
  </si>
  <si>
    <t>A-06</t>
  </si>
  <si>
    <t>A-07</t>
  </si>
  <si>
    <t>Guarantors should not have any Qarzan Hasana Outstanding from any institution at the time of giving Guarantee</t>
  </si>
  <si>
    <t>A-08</t>
  </si>
  <si>
    <t>A-09</t>
  </si>
  <si>
    <t>Please attach any other documents, if necessary,  to Substantiate requirement.</t>
  </si>
  <si>
    <t>A-10</t>
  </si>
  <si>
    <t>Additional Information if necessary will be requested.</t>
  </si>
  <si>
    <t>A-11</t>
  </si>
  <si>
    <t>For any assistance Please visit Taufeerul Mubarak Office 2nd floor Tanzeem committee office. Contact  HUSSAIN 0331-3917730</t>
  </si>
  <si>
    <t>B-01</t>
  </si>
  <si>
    <t>B-02</t>
  </si>
  <si>
    <t>Safai Chithi  for Qardan Hasana, generated from ITS System</t>
  </si>
  <si>
    <t>If Personal Qarzan Hasana Repayment from salary :</t>
  </si>
  <si>
    <t>B-03</t>
  </si>
  <si>
    <t>Current Pay slip of self and family members (Wherever applicable)</t>
  </si>
  <si>
    <t>B-04</t>
  </si>
  <si>
    <t>B-05</t>
  </si>
  <si>
    <t>If Personal Qarzan Hasana Repayment from Business :</t>
  </si>
  <si>
    <t>B-06</t>
  </si>
  <si>
    <t>B-07</t>
  </si>
  <si>
    <t>Business  Income Tax return copy of two years.</t>
  </si>
  <si>
    <t>B-08</t>
  </si>
  <si>
    <t xml:space="preserve">Business bank statement of last 6 months </t>
  </si>
  <si>
    <r>
      <rPr>
        <b/>
        <sz val="11"/>
        <color theme="1"/>
        <rFont val="Arial"/>
        <family val="2"/>
      </rPr>
      <t xml:space="preserve">C - For </t>
    </r>
    <r>
      <rPr>
        <b/>
        <u/>
        <sz val="11"/>
        <color theme="1"/>
        <rFont val="Arial"/>
        <family val="2"/>
      </rPr>
      <t xml:space="preserve">Business Purpose </t>
    </r>
  </si>
  <si>
    <t>C-01</t>
  </si>
  <si>
    <t>C-02</t>
  </si>
  <si>
    <t>C-03</t>
  </si>
  <si>
    <t>C-04</t>
  </si>
  <si>
    <t>C-05</t>
  </si>
  <si>
    <t>C-06</t>
  </si>
  <si>
    <t>C-07</t>
  </si>
  <si>
    <t>Partnership Deed with CNIC and ITS Copy of Partners (if applicable)</t>
  </si>
  <si>
    <t xml:space="preserve">Purchase Orders (if applicable ) </t>
  </si>
  <si>
    <t>Sales Tax returns for last six months (if applicable)</t>
  </si>
  <si>
    <t xml:space="preserve">D - For Medical Purpose </t>
  </si>
  <si>
    <t>D-01</t>
  </si>
  <si>
    <t xml:space="preserve">Medical Reports </t>
  </si>
  <si>
    <t>D-02</t>
  </si>
  <si>
    <t xml:space="preserve">Hospitals Bills / details / Quotation </t>
  </si>
  <si>
    <t>D-03</t>
  </si>
  <si>
    <t xml:space="preserve">Doctors Recommendation </t>
  </si>
  <si>
    <t xml:space="preserve">E - For Educational Purpose </t>
  </si>
  <si>
    <t>E-01</t>
  </si>
  <si>
    <t xml:space="preserve">Past Academic Records </t>
  </si>
  <si>
    <t>E-02</t>
  </si>
  <si>
    <t xml:space="preserve">Prospectus &amp; Fees and other expenses Details </t>
  </si>
  <si>
    <t>E-03</t>
  </si>
  <si>
    <t>Letter of Acceptance of admission /Offer of admission university / college</t>
  </si>
  <si>
    <t>F-01</t>
  </si>
  <si>
    <t xml:space="preserve">Agreement of Sale / Memorandum of Understanding </t>
  </si>
  <si>
    <t>F-02</t>
  </si>
  <si>
    <t>Previous owners title documents</t>
  </si>
  <si>
    <t>F-03</t>
  </si>
  <si>
    <t>Photograph of Existing &amp; New Property</t>
  </si>
  <si>
    <t>If Business Property, then also submit document as per Group C above for Business</t>
  </si>
  <si>
    <t>G-01</t>
  </si>
  <si>
    <t xml:space="preserve">Ziyaarat Quotation / Confirmation </t>
  </si>
  <si>
    <t>G-02</t>
  </si>
  <si>
    <t>G-03</t>
  </si>
  <si>
    <t xml:space="preserve">Miqat Details / Registration </t>
  </si>
  <si>
    <t xml:space="preserve"> </t>
  </si>
  <si>
    <t>Toal Equity &amp; Liabilites</t>
  </si>
  <si>
    <t>Closing Capital</t>
  </si>
  <si>
    <t>Less Personal drawings</t>
  </si>
  <si>
    <t>Add Capital Addition</t>
  </si>
  <si>
    <t>Add Profit / Loss for the month / year</t>
  </si>
  <si>
    <t>Capital Opening</t>
  </si>
  <si>
    <t>Total Liabilites</t>
  </si>
  <si>
    <t>Other Liabilites (Pls give details)</t>
  </si>
  <si>
    <t xml:space="preserve">Creditors </t>
  </si>
  <si>
    <t>Qarzan Hasana payable</t>
  </si>
  <si>
    <t>Total Assets</t>
  </si>
  <si>
    <t>Cash &amp; Bank Balances</t>
  </si>
  <si>
    <t>Other Assets (Pls give details)</t>
  </si>
  <si>
    <t>Recivables</t>
  </si>
  <si>
    <t>Stocks</t>
  </si>
  <si>
    <t>Year 1</t>
  </si>
  <si>
    <t>Projections</t>
  </si>
  <si>
    <t>Last 2 Year Actual</t>
  </si>
  <si>
    <t>Net Profit After Tax %</t>
  </si>
  <si>
    <t>Income Tax</t>
  </si>
  <si>
    <t>Net Profit %</t>
  </si>
  <si>
    <t>Net Profit</t>
  </si>
  <si>
    <t>Total Administrative &amp; Selling Expneses</t>
  </si>
  <si>
    <t>Total Selling &amp; Marketing Expenses</t>
  </si>
  <si>
    <t>Advertisment, Sales Promotion &amp; Marketing</t>
  </si>
  <si>
    <t>Sales Commission</t>
  </si>
  <si>
    <t>Selling / Marketing Expenses</t>
  </si>
  <si>
    <t>Total Administrative Expenses</t>
  </si>
  <si>
    <t>Others (Pls specifty)</t>
  </si>
  <si>
    <t>Rent (office, Godown, shop, othrrs)</t>
  </si>
  <si>
    <t>Vehicle running &amp; maintainance</t>
  </si>
  <si>
    <t>Utilieties (Electric,Gas, Telehone, Internet)</t>
  </si>
  <si>
    <t>Staff Salaries</t>
  </si>
  <si>
    <t>Administrative Expenses</t>
  </si>
  <si>
    <t>Gross Profit %</t>
  </si>
  <si>
    <t>Gross Profit</t>
  </si>
  <si>
    <t>Cost of Sales</t>
  </si>
  <si>
    <t>Less Closing Stock</t>
  </si>
  <si>
    <t>Add Purchases</t>
  </si>
  <si>
    <t>Opening Stock</t>
  </si>
  <si>
    <t>Sales</t>
  </si>
  <si>
    <t>Closing Cash &amp; Bank Balances</t>
  </si>
  <si>
    <t>Opening Cash &amp; Bank Balances</t>
  </si>
  <si>
    <t>Net Cash Flow generated</t>
  </si>
  <si>
    <t>Increase in other Liabilities</t>
  </si>
  <si>
    <t>Increase in other Assets</t>
  </si>
  <si>
    <t>Personal Drawings</t>
  </si>
  <si>
    <t>Capital Addition</t>
  </si>
  <si>
    <t>Fixed Assets purchased</t>
  </si>
  <si>
    <t>Payment of Taxes</t>
  </si>
  <si>
    <t>Payment for Expenses</t>
  </si>
  <si>
    <t xml:space="preserve">      Total Expenses</t>
  </si>
  <si>
    <t>Other (Specify)</t>
  </si>
  <si>
    <t>Religious Contribution (Wajebaat, Sabil , Sila Fitra Niaz, Porjects etc)</t>
  </si>
  <si>
    <t>Clothing &amp; others</t>
  </si>
  <si>
    <t>Entertainment</t>
  </si>
  <si>
    <t>Travelling</t>
  </si>
  <si>
    <t>Medical expenses</t>
  </si>
  <si>
    <t>Educational expenses</t>
  </si>
  <si>
    <t>Kitchen expenses</t>
  </si>
  <si>
    <t>Vechile running and maintainace (Personal)</t>
  </si>
  <si>
    <t>Maintenance Bill</t>
  </si>
  <si>
    <t>Internet &amp; Cables</t>
  </si>
  <si>
    <t>Gas</t>
  </si>
  <si>
    <t>Water &amp; Sewage and taxes</t>
  </si>
  <si>
    <t>Telephone Landline and mobiles</t>
  </si>
  <si>
    <t>Electricity</t>
  </si>
  <si>
    <t>House rent/maintenance</t>
  </si>
  <si>
    <t>Monthly</t>
  </si>
  <si>
    <t>Particular</t>
  </si>
  <si>
    <t>No of Family Members ---&gt;</t>
  </si>
  <si>
    <t>Personal Expenses</t>
  </si>
  <si>
    <t>Signature YM Tawfeerul Mubarak</t>
  </si>
  <si>
    <t>Signature HOF</t>
  </si>
  <si>
    <t>Note : 1. Refund amount cheque will be issued in the same name from whom bank account cheque has been received</t>
  </si>
  <si>
    <t>Cheque Date</t>
  </si>
  <si>
    <t>Cheque No</t>
  </si>
  <si>
    <t xml:space="preserve">Amount </t>
  </si>
  <si>
    <t>Name</t>
  </si>
  <si>
    <t>ITS No</t>
  </si>
  <si>
    <t>S No</t>
  </si>
  <si>
    <t>Refundable on</t>
  </si>
  <si>
    <t>Total Amount</t>
  </si>
  <si>
    <t>Bank Account Title</t>
  </si>
  <si>
    <t>Cell No</t>
  </si>
  <si>
    <t>Res Phon</t>
  </si>
  <si>
    <t>HOF Name</t>
  </si>
  <si>
    <t>HOF  ITS  No</t>
  </si>
  <si>
    <t>SF No</t>
  </si>
  <si>
    <t>S.No</t>
  </si>
  <si>
    <t>Guarantors must be from our own Mohalla and should not be recipient of Qardan himself</t>
  </si>
  <si>
    <t>Mohalla TAUFEER-UL-MUBARAK trust</t>
  </si>
  <si>
    <t>Mumineen can apply for Qaran Hasana amount for upto Rs. 25 lacs from Yousufi Mohalla Tawfeerul Mubarak</t>
  </si>
  <si>
    <t>The profile will be approved by Yousufi Mohallah Tawfeerul Mubarak within 3 days</t>
  </si>
  <si>
    <t xml:space="preserve">After the interview, the trustees will deliberate on your application and communicate to you the decision </t>
  </si>
  <si>
    <t>Duly Online filled Application Form</t>
  </si>
  <si>
    <t>Template is available on request for projected monthly income statement, Balance Sheet  and cash flow,</t>
  </si>
  <si>
    <t>Rehen packed should be signed by the Applicant. If it is signed by other person then signing person will be requried to deposit rehan and collect rehen</t>
  </si>
  <si>
    <t>For Assisstance in processing of Qarzan Hasana applications persons as per attached list can be contacted</t>
  </si>
  <si>
    <t>Qarzan Hasana Master Check List - For Office use</t>
  </si>
  <si>
    <t>Araz for Qarzan Hasana in Hussain Scheme</t>
  </si>
  <si>
    <t>I araz my Family members Qarzan Hasana contribution in Hussain Scheme as under :</t>
  </si>
  <si>
    <r>
      <t xml:space="preserve">            2. Please prepare Cheque in name of  </t>
    </r>
    <r>
      <rPr>
        <b/>
        <sz val="18"/>
        <color theme="1"/>
        <rFont val="Calibri"/>
        <family val="2"/>
        <scheme val="minor"/>
      </rPr>
      <t>YOUSUFI  MOHALLA  TAWFEERUL  MUBARAK</t>
    </r>
  </si>
  <si>
    <t>(Decrease)</t>
  </si>
  <si>
    <t xml:space="preserve">% Increase / </t>
  </si>
  <si>
    <t>Balance Sheet Actual &amp; Projected</t>
  </si>
  <si>
    <t>GP will also imporve to</t>
  </si>
  <si>
    <t>Revised Turnover</t>
  </si>
  <si>
    <t>Existing Turnover</t>
  </si>
  <si>
    <t>Tota increae in TO</t>
  </si>
  <si>
    <t>Turnover times</t>
  </si>
  <si>
    <t>QH Amount</t>
  </si>
  <si>
    <t>Revised Turnover working</t>
  </si>
  <si>
    <t>Full Year</t>
  </si>
  <si>
    <t>Per Month</t>
  </si>
  <si>
    <t>Last 2 Years Actual</t>
  </si>
  <si>
    <t>Income Statement Actual &amp; Porjected</t>
  </si>
  <si>
    <t>Qarzan Hasana Repaid</t>
  </si>
  <si>
    <t xml:space="preserve">Qarzan Hasana Received </t>
  </si>
  <si>
    <t>Payment for Purchases - net of creditors</t>
  </si>
  <si>
    <t>Collection from Sales - net of debtors</t>
  </si>
  <si>
    <t>Cash Flow Actual &amp; Projected</t>
  </si>
  <si>
    <t>Balance Sheet</t>
  </si>
  <si>
    <t>Income Statement</t>
  </si>
  <si>
    <t>Cash Flow</t>
  </si>
  <si>
    <t>How to apply</t>
  </si>
  <si>
    <t>QH Check List Master (For Office use)</t>
  </si>
  <si>
    <t>Business</t>
  </si>
  <si>
    <t>- Start New Buisiness</t>
  </si>
  <si>
    <t>Name Of Person with Areas of Assisstance</t>
  </si>
  <si>
    <t>Cell</t>
  </si>
  <si>
    <t>Email</t>
  </si>
  <si>
    <t>Office</t>
  </si>
  <si>
    <t>- Expenansion of existing busines</t>
  </si>
  <si>
    <t>- Working Capital Requirement</t>
  </si>
  <si>
    <t>For IT Support in creating online Application</t>
  </si>
  <si>
    <t>mohammad.petiwala52@hotmail.com</t>
  </si>
  <si>
    <t>- Specific Order Execution</t>
  </si>
  <si>
    <t>Mohammad Sh Abbas Petiwala</t>
  </si>
  <si>
    <t>Properties</t>
  </si>
  <si>
    <t xml:space="preserve">For Opening Bank Account </t>
  </si>
  <si>
    <t>sajjad.shamjee@bankalhabib.com</t>
  </si>
  <si>
    <t>4533619- 22</t>
  </si>
  <si>
    <t>Education</t>
  </si>
  <si>
    <t xml:space="preserve"> Admission fee</t>
  </si>
  <si>
    <t xml:space="preserve">Mr Sajjad </t>
  </si>
  <si>
    <t>Fax</t>
  </si>
  <si>
    <t>4533618</t>
  </si>
  <si>
    <t>- Term Fee &amp; Cources expenses</t>
  </si>
  <si>
    <t>Bank Alhabib Branch Nanager</t>
  </si>
  <si>
    <t>- Other Educational Expenses</t>
  </si>
  <si>
    <t>Mohammadali Housing Society Branch</t>
  </si>
  <si>
    <t>Medocal</t>
  </si>
  <si>
    <t>- Hospitalization</t>
  </si>
  <si>
    <t>- Long term medical treatment</t>
  </si>
  <si>
    <t>For Assisstance in NTN Certificate &amp; Other Tax Matters</t>
  </si>
  <si>
    <t>0322 9292805</t>
  </si>
  <si>
    <t>32627314</t>
  </si>
  <si>
    <t>- Operation</t>
  </si>
  <si>
    <t>Zainuddinbhai Suenlwala</t>
  </si>
  <si>
    <t>- Other Medical Expenses</t>
  </si>
  <si>
    <t>Project Contribution</t>
  </si>
  <si>
    <t>Jamaat Projects like :</t>
  </si>
  <si>
    <t>burhanjasden@gmail.com</t>
  </si>
  <si>
    <t>Sh Burhanuddin Jasdenwala</t>
  </si>
  <si>
    <t>Personal</t>
  </si>
  <si>
    <t>- Wajebaat Payments</t>
  </si>
  <si>
    <t>hussainghani96@hotmail.com</t>
  </si>
  <si>
    <t>- Miqaat visit Ashara, Milaad, Zikra, Ururs</t>
  </si>
  <si>
    <t>Hussain Ghaniwala</t>
  </si>
  <si>
    <t>- House Renovation &amp; Funishing</t>
  </si>
  <si>
    <t>- Wedding Expenses</t>
  </si>
  <si>
    <t>- Buyngining / BuildingShop, Office, Warehouse, Workshop, Factory etc</t>
  </si>
  <si>
    <t>- Buying / Development of Residential Properties</t>
  </si>
  <si>
    <t xml:space="preserve">   - Masjid</t>
  </si>
  <si>
    <t xml:space="preserve">   - Jamaat Khana</t>
  </si>
  <si>
    <t xml:space="preserve">   - Madrasa etc</t>
  </si>
  <si>
    <t>- Ziarat like Umrah , Misr, Iraq, Jorda, Syria, Yemen, Hindustan</t>
  </si>
  <si>
    <t xml:space="preserve">- Assets purchases like Van, Car, Home Electrial Applinances </t>
  </si>
  <si>
    <t>- Office Equipments like AC Computer, Workshop Tools &amp; Machinery etc</t>
  </si>
  <si>
    <t>- Women Empowerement</t>
  </si>
  <si>
    <t>Yousufi Mohalla Tawfeerul Mubarak</t>
  </si>
  <si>
    <t>Hussain Scheme Araz</t>
  </si>
  <si>
    <t>Tawfeerul Mubarak - Assisstance available in QH Processing</t>
  </si>
  <si>
    <t>Tawfeerul Mubarak - Purposes of Qarzan Hasana</t>
  </si>
  <si>
    <t>0313 7590210</t>
  </si>
  <si>
    <t>0334 3966974</t>
  </si>
  <si>
    <t>034 52525252</t>
  </si>
  <si>
    <t>0331 3917730</t>
  </si>
  <si>
    <t>For Submission of Documents in Tawfeerul Mubarak Office</t>
  </si>
  <si>
    <t>Personal Bank Statement of last six months..</t>
  </si>
  <si>
    <t>Business Plan / Feashibilty Report</t>
  </si>
  <si>
    <t>CNIC copy Guarantors    (Nos of Guarantors)  [   ]</t>
  </si>
  <si>
    <t>F - For New House or Shop (Only for ownership property)</t>
  </si>
  <si>
    <t>QH Repayment Monthly PDCs of 5th every month</t>
  </si>
  <si>
    <t>Yousufi Mohalla TAUFEER-UL-MUBARAK trust</t>
  </si>
  <si>
    <t>Last Year Actual</t>
  </si>
  <si>
    <t>Contact Persons for Assistance</t>
  </si>
  <si>
    <t>Description</t>
  </si>
  <si>
    <t>QH Repayment Monthly PDCs List</t>
  </si>
  <si>
    <t>B - General Mandatory Documents for all type of Applications</t>
  </si>
  <si>
    <t>Acknowloegement on Rehen Deposit slip &amp; Rehen Register</t>
  </si>
  <si>
    <t>F-04</t>
  </si>
  <si>
    <t xml:space="preserve">Net Profit After Tax </t>
  </si>
  <si>
    <t>Other Income (Pls specify)</t>
  </si>
  <si>
    <t>Profit After Tax with other Income</t>
  </si>
  <si>
    <t>Other Income</t>
  </si>
  <si>
    <t>To apply, fill out your personal and work profile online at www.qardanhasana.pk and upload      1. CNIC Both side, 2. NTN Certificate, 3. Cancelled cheque image both personal and business, Photograph</t>
  </si>
  <si>
    <t>After the profile is approved, you may fill out a Qardan Application Form Upload Online required documents as per purpose of Qarzan hasana (list attached)</t>
  </si>
  <si>
    <t>After you submit your application, it will be vetted by the Trustees, If any additional information/documents are required , it will be communicated to you and you will be able to upload them in your application Online</t>
  </si>
  <si>
    <t xml:space="preserve">After uploading complete required documents, The Trustees will call you for interview to discuss your application </t>
  </si>
  <si>
    <t>Once the application has been approved, you can print set of documents from Online system for : 1. Guarantee bond, 2. Pledge Agreement 3. Application Form 4. Repayment PDC scheduel (1 &amp; 2 on Rs 200 Stamp paper)</t>
  </si>
  <si>
    <t>Sumbmit to Tafeerul Mubarak Office above 4 documents dully singed along with    1. Gold Rehan Packet &amp; Valuation Certificate, 2. Qarzan Repayment Insaltment monthly PDC of dated 5th each month 3. Guarantors cheques (Guarantor cheques from each Quarantor, 3 cheques for 3 instalments and 4th cheque for balance amount)</t>
  </si>
  <si>
    <t>On Recipets of all required docuemnts, QH Cheque will be issued withing 3 working days</t>
  </si>
  <si>
    <t>Guideline How to Apply for Qardan Hasana</t>
  </si>
  <si>
    <t>Net assets</t>
  </si>
  <si>
    <t>Other Fixed Asset (Equipments, computers, cars,machinery etc)</t>
  </si>
  <si>
    <t>Properites (Shop, office, godown, workshop)</t>
  </si>
  <si>
    <t>% Inc /Dec</t>
  </si>
  <si>
    <t>Applicant Name</t>
  </si>
  <si>
    <t>Folder No</t>
  </si>
  <si>
    <t>Guarantors Open dated Cheques Gurantor Nos  [   ]</t>
  </si>
  <si>
    <t>Evaluation Form</t>
  </si>
  <si>
    <t>Annex - 10</t>
  </si>
  <si>
    <t>EVALUATION FORM</t>
  </si>
  <si>
    <t xml:space="preserve">Date / Time </t>
  </si>
  <si>
    <t>Applicant Name :</t>
  </si>
  <si>
    <t>Its No.</t>
  </si>
  <si>
    <t>Sf No.</t>
  </si>
  <si>
    <t>Purpose of Loan:</t>
  </si>
  <si>
    <t>Initial Screening</t>
  </si>
  <si>
    <t>External Assessment</t>
  </si>
  <si>
    <t>In-depth Interview</t>
  </si>
  <si>
    <t>Comments</t>
  </si>
  <si>
    <t>Values:</t>
  </si>
  <si>
    <t>&gt;</t>
  </si>
  <si>
    <t>Is the Applicant a value driven and practicing Mumineen?</t>
  </si>
  <si>
    <t>Does s/he regularly attend Dawatmajaalis and other</t>
  </si>
  <si>
    <t xml:space="preserve"> religious events? </t>
  </si>
  <si>
    <t xml:space="preserve">Are the Applicant andher/his immediate family members </t>
  </si>
  <si>
    <t xml:space="preserve">completely free from all Moharramat? </t>
  </si>
  <si>
    <t xml:space="preserve">Does s/he regularly pay his Jamaat contributions? </t>
  </si>
  <si>
    <t xml:space="preserve">Are his children enrolled in the Madrassa or have </t>
  </si>
  <si>
    <t xml:space="preserve">received DeeniTaalim? </t>
  </si>
  <si>
    <t xml:space="preserve">In addition to the Waraqat-Ul-Tarkhis, these aspects can </t>
  </si>
  <si>
    <t xml:space="preserve">be checked through consultation with other Mumineen </t>
  </si>
  <si>
    <t>who know her/him.</t>
  </si>
  <si>
    <t>Credibility:</t>
  </si>
  <si>
    <t>Does the Applicant have a positive Payment record in the</t>
  </si>
  <si>
    <t xml:space="preserve">Jamaat and in the market? </t>
  </si>
  <si>
    <t xml:space="preserve">Is the person in the habit of seeking monetary aid or taking </t>
  </si>
  <si>
    <t xml:space="preserve">loans from othersources? </t>
  </si>
  <si>
    <t>Is this Qardan Hasana taken to repay another outstanding debt,</t>
  </si>
  <si>
    <t xml:space="preserve">maybe an outstanding amount on a previous Qardan Hasana </t>
  </si>
  <si>
    <t xml:space="preserve">from other sources? </t>
  </si>
  <si>
    <t xml:space="preserve">Has the person taken charity and aid from other sources? </t>
  </si>
  <si>
    <t>When was the last time he sought Qardan Hasana and what</t>
  </si>
  <si>
    <t xml:space="preserve">were the reasons? </t>
  </si>
  <si>
    <t>Does the person require monetary support or will technical</t>
  </si>
  <si>
    <t>support and linkages serve the purpose?</t>
  </si>
  <si>
    <t>Has the Applicant ever defaulted on Qardan Hasana</t>
  </si>
  <si>
    <t xml:space="preserve">payments previously? </t>
  </si>
  <si>
    <t>Preference should be given to Applicants who do not do</t>
  </si>
  <si>
    <t>business on credit - Udhaar?</t>
  </si>
  <si>
    <t>Purpose and Amount:</t>
  </si>
  <si>
    <t>Is the purpose indicated by the Applicant as per the</t>
  </si>
  <si>
    <t xml:space="preserve">policies of the Qardan Hasana Scheme? </t>
  </si>
  <si>
    <t>Specific questions to ask are as follows:</t>
  </si>
  <si>
    <t>Business or Economic Activities for Women:</t>
  </si>
  <si>
    <t>Is the aim to expand, diversify or value add?</t>
  </si>
  <si>
    <t>How will the Qardan Hasana be used in the business, i.e.</t>
  </si>
  <si>
    <t>what is the reason for investment - New Enterprise start - up,</t>
  </si>
  <si>
    <t>New technology, procurement, Additional human resources</t>
  </si>
  <si>
    <t>new products, new markets, other reasons?</t>
  </si>
  <si>
    <t>Has an adequate market survey been conducted ?</t>
  </si>
  <si>
    <t xml:space="preserve">What is the Applicant’s own contribution towards the </t>
  </si>
  <si>
    <t xml:space="preserve">investment needed? </t>
  </si>
  <si>
    <t xml:space="preserve">Have resources been tapped from other sources, e.g. family, </t>
  </si>
  <si>
    <t>friends or business associates?</t>
  </si>
  <si>
    <t>What is the projected sales growth as a result of this</t>
  </si>
  <si>
    <t xml:space="preserve">investment? </t>
  </si>
  <si>
    <t xml:space="preserve">What value will this Qardan Hasana bring to the Applicant’s </t>
  </si>
  <si>
    <t xml:space="preserve">life? </t>
  </si>
  <si>
    <t>Is the requested amount appropriatefor the planned activity?</t>
  </si>
  <si>
    <t>Education:</t>
  </si>
  <si>
    <t>What is the overall objective of the proposed studies for</t>
  </si>
  <si>
    <t>which Qardan Hasana is requested?</t>
  </si>
  <si>
    <t xml:space="preserve">Why is there an interest in this particular field/institution? </t>
  </si>
  <si>
    <t>What research has been undertaken to explore other options?</t>
  </si>
  <si>
    <t>What career/s or profession/s will this study lead to?</t>
  </si>
  <si>
    <t xml:space="preserve">Does the Applicant have a clear goal in mind, or is s/he </t>
  </si>
  <si>
    <t>driven by ‘me-too-ism’?</t>
  </si>
  <si>
    <t>Does the cost commensurate with the benefits?</t>
  </si>
  <si>
    <t>Medical / Health :</t>
  </si>
  <si>
    <t>What is the nature of illness ?</t>
  </si>
  <si>
    <t>Have alternative opinions been taken to obtain complete</t>
  </si>
  <si>
    <t>relevant information?</t>
  </si>
  <si>
    <t xml:space="preserve">What is the extent of the illness, and what are the chances of </t>
  </si>
  <si>
    <t xml:space="preserve">a cure?  </t>
  </si>
  <si>
    <t xml:space="preserve">Have alternative source of treatment alternative medicines </t>
  </si>
  <si>
    <t>been explored?</t>
  </si>
  <si>
    <t>Housing :</t>
  </si>
  <si>
    <t>What consultations is the basis of which the investment</t>
  </si>
  <si>
    <t>estimates have been drawn up?</t>
  </si>
  <si>
    <t>What is the condition of the current accommodation ?</t>
  </si>
  <si>
    <t xml:space="preserve">Why is this not sufficient to meet current requirements? </t>
  </si>
  <si>
    <t>What other resources have been tapped , e.g. self, family,</t>
  </si>
  <si>
    <t>friends or other Mumineen?</t>
  </si>
  <si>
    <t xml:space="preserve"> Have alternative options or locations been explored which</t>
  </si>
  <si>
    <t>may be more viable? If it is new housing, how has the cost</t>
  </si>
  <si>
    <t>been estimated ?</t>
  </si>
  <si>
    <t xml:space="preserve">What is the quality of construction or the condition of the </t>
  </si>
  <si>
    <t>proposed house ?</t>
  </si>
  <si>
    <t>Are all legal documents in order?</t>
  </si>
  <si>
    <t>Will Applicant receive a clear title deed for the property?</t>
  </si>
  <si>
    <t>Deeni/Personal:</t>
  </si>
  <si>
    <t xml:space="preserve">What is the motivation of this expense? </t>
  </si>
  <si>
    <t xml:space="preserve"> Is this expense absolutely necessary?</t>
  </si>
  <si>
    <t>Will this add to the indebtedness or financial burden of the</t>
  </si>
  <si>
    <t xml:space="preserve">Applicant and his/her family? </t>
  </si>
  <si>
    <t>Can the Applicant save this amount over a period of time ?</t>
  </si>
  <si>
    <t>Ability to Repay:</t>
  </si>
  <si>
    <t>How practical are the specified installments, given the</t>
  </si>
  <si>
    <t xml:space="preserve">purpose of Qardan Hasana is being applied for? </t>
  </si>
  <si>
    <t>Is there a need to think about customizing the repayments,</t>
  </si>
  <si>
    <t xml:space="preserve">both in terms of time period and amounts? </t>
  </si>
  <si>
    <t>How confident is the Applicant of being able to repay the</t>
  </si>
  <si>
    <t xml:space="preserve">Qardan Hasana as per the agreed installments? </t>
  </si>
  <si>
    <t xml:space="preserve">How practical is the requested buffer or grace period? </t>
  </si>
  <si>
    <r>
      <rPr>
        <b/>
        <sz val="13"/>
        <color theme="1"/>
        <rFont val="Times New Roman"/>
        <family val="1"/>
      </rPr>
      <t>Note:</t>
    </r>
    <r>
      <rPr>
        <sz val="15"/>
        <color theme="1"/>
        <rFont val="Times New Roman"/>
        <family val="1"/>
      </rPr>
      <t xml:space="preserve">It is possible to agree to a repayment schedule where </t>
    </r>
  </si>
  <si>
    <t>initial installments are lower and then gradually increased.</t>
  </si>
  <si>
    <t>Security</t>
  </si>
  <si>
    <t>Guarantors :</t>
  </si>
  <si>
    <t xml:space="preserve">What is the proposed Guarantors stand-up in the Jamaat? </t>
  </si>
  <si>
    <t xml:space="preserve">Are they capable and willing to repay amount of Qardan </t>
  </si>
  <si>
    <t>Hasana in case of default by the Applicant?</t>
  </si>
  <si>
    <t>Are they competent to guide the Applicant to fulfill his</t>
  </si>
  <si>
    <t xml:space="preserve">purpose of taking Qardan Hasana? </t>
  </si>
  <si>
    <t>Has the Applicant shared his/her concept plan with the</t>
  </si>
  <si>
    <t xml:space="preserve">Guarantors? </t>
  </si>
  <si>
    <t xml:space="preserve">Is the Guarantor capable of supervising and mentoring the </t>
  </si>
  <si>
    <t xml:space="preserve">Applicant once the Qardan Hasana is given? </t>
  </si>
  <si>
    <t>The Guarantors may be asked to accompany the Applicant at</t>
  </si>
  <si>
    <t xml:space="preserve"> the time of the interview or later. </t>
  </si>
  <si>
    <t>The Evaluation Team may contact the Guarantors when needed.</t>
  </si>
  <si>
    <t>Rehen :</t>
  </si>
  <si>
    <t>Will the Applicant be able to pledge amount/value of Rehen</t>
  </si>
  <si>
    <t>equivalent to amount of Qardan Hasana Applied ?</t>
  </si>
  <si>
    <t>In case the Applicant is unable to pledge the required Rehen,</t>
  </si>
  <si>
    <t>the Committee Members may suggest alternatives on individual</t>
  </si>
  <si>
    <t>case basis .</t>
  </si>
  <si>
    <t>Explore the form of gold that will be pledged as Rrhan. In case</t>
  </si>
  <si>
    <t>of gold bars or gold coins, which are easily en-cashable, ask</t>
  </si>
  <si>
    <t>why this is not being done?</t>
  </si>
  <si>
    <t>1. Recommended by:</t>
  </si>
  <si>
    <r>
      <rPr>
        <b/>
        <sz val="15"/>
        <color theme="1"/>
        <rFont val="Times New Roman"/>
        <family val="1"/>
      </rPr>
      <t>Core Committee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</si>
  <si>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t>Name:</t>
  </si>
  <si>
    <t>Comment:</t>
  </si>
  <si>
    <t>1. Approved by:</t>
  </si>
  <si>
    <r>
      <rPr>
        <b/>
        <sz val="15"/>
        <color theme="1"/>
        <rFont val="Times New Roman"/>
        <family val="1"/>
      </rPr>
      <t>Authority- 1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</si>
  <si>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r>
      <rPr>
        <b/>
        <sz val="15"/>
        <color theme="1"/>
        <rFont val="Times New Roman"/>
        <family val="1"/>
      </rPr>
      <t>Authority- 2</t>
    </r>
    <r>
      <rPr>
        <sz val="15"/>
        <color theme="1"/>
        <rFont val="Times New Roman"/>
        <family val="1"/>
      </rPr>
      <t xml:space="preserve"> </t>
    </r>
    <r>
      <rPr>
        <i/>
        <sz val="12"/>
        <color theme="1"/>
        <rFont val="Times New Roman"/>
        <family val="1"/>
      </rPr>
      <t>(Signature/Date)</t>
    </r>
  </si>
  <si>
    <t xml:space="preserve">OR </t>
  </si>
  <si>
    <t>Through Meeting</t>
  </si>
  <si>
    <t>Meetin Date________________________________________________</t>
  </si>
  <si>
    <t>Signature____________________________________</t>
  </si>
  <si>
    <t>Approval Number___________________________________________</t>
  </si>
  <si>
    <t>Name_______________________________________</t>
  </si>
  <si>
    <t>Chaired by_________________________________________________</t>
  </si>
  <si>
    <t>Designation__________________________________</t>
  </si>
  <si>
    <t>Index of Tawfeerul Mubarak Standard Documents</t>
  </si>
  <si>
    <t>Applicant acknowledgement on System Generated Payment Voucher &amp; attached Scanned QH Payment cheque</t>
  </si>
  <si>
    <t>(Download from online after approval and Print on Rs 200 Stamp paper &amp; submit with signautures)</t>
  </si>
  <si>
    <t>NTN Certificate &amp; Income Tax returns for last 2 years</t>
  </si>
  <si>
    <t>NTN Certificate &amp; Income Tax Returns for last 2 years</t>
  </si>
  <si>
    <t>(Take sample from office  after approval and Print on Rs 200 Stamp paper &amp; submit with signautures)</t>
  </si>
  <si>
    <t>(Download from online &amp; submit with signautures)</t>
  </si>
  <si>
    <t>(Download List from online &amp; submit with signautures)</t>
  </si>
  <si>
    <t>System generated post approval formalites</t>
  </si>
  <si>
    <t xml:space="preserve">Previous Record of Ziyarat </t>
  </si>
  <si>
    <t>G - For Ziyarat Purpose</t>
  </si>
  <si>
    <t>Guarantors cheques open dated from each Guarantors from his personal bank account (3 cheques for 3 instalments and 4th cheque  for balance amount)</t>
  </si>
  <si>
    <t>Purposes of Qarzan Hasana</t>
  </si>
  <si>
    <t>QH Purpose wise Docments Required</t>
  </si>
  <si>
    <t>YOUSUFI MOHALLAH Tawfeerul Mubarak</t>
  </si>
  <si>
    <t>ITS no</t>
  </si>
  <si>
    <t>Hijri Date</t>
  </si>
  <si>
    <t xml:space="preserve">Miqaat </t>
  </si>
  <si>
    <t>15 Shawal</t>
  </si>
  <si>
    <t>26 Shawal</t>
  </si>
  <si>
    <t xml:space="preserve">Syedi Abdul Qadir Hakimuddin R.A </t>
  </si>
  <si>
    <t>08 zailqad</t>
  </si>
  <si>
    <t>Syedna  Fir Khan Shujauddin R.A</t>
  </si>
  <si>
    <t>Total Miqaat</t>
  </si>
  <si>
    <t xml:space="preserve">11 Zilqad </t>
  </si>
  <si>
    <t xml:space="preserve">Syedna Abdeali Saifuddin R.A </t>
  </si>
  <si>
    <t>15 Zilqad</t>
  </si>
  <si>
    <t xml:space="preserve">26 Zilqad </t>
  </si>
  <si>
    <t xml:space="preserve">Milad Syedna Tahir Saifuddin R.A </t>
  </si>
  <si>
    <t xml:space="preserve">10 Zilhaj </t>
  </si>
  <si>
    <t xml:space="preserve">Eid-ul-adha Program </t>
  </si>
  <si>
    <t>15 Zilhaj</t>
  </si>
  <si>
    <t xml:space="preserve">18 Zilhaj </t>
  </si>
  <si>
    <t xml:space="preserve">Eid-e-Gadeerkhum </t>
  </si>
  <si>
    <t xml:space="preserve">15 Moharram </t>
  </si>
  <si>
    <t>Syedna Hatim R.A Syedna Burhanuddin R.A</t>
  </si>
  <si>
    <t xml:space="preserve">17 Moharram </t>
  </si>
  <si>
    <t xml:space="preserve">Imam Ali Zainulabideen A.S </t>
  </si>
  <si>
    <t xml:space="preserve">26 Moharram </t>
  </si>
  <si>
    <t xml:space="preserve">Syedi Fakhruddin Shaheed R.A </t>
  </si>
  <si>
    <t xml:space="preserve">15 Safar </t>
  </si>
  <si>
    <t xml:space="preserve">16 Mi Raat Darees </t>
  </si>
  <si>
    <t xml:space="preserve">27 Safar </t>
  </si>
  <si>
    <t xml:space="preserve">Shadat Imam Hassan A.S </t>
  </si>
  <si>
    <t>09 R.Awwal</t>
  </si>
  <si>
    <t>Syedna Abdullah Badruddin RA</t>
  </si>
  <si>
    <t xml:space="preserve">11 R. awwal  </t>
  </si>
  <si>
    <t xml:space="preserve">Milad-un-Nabi </t>
  </si>
  <si>
    <t xml:space="preserve">13 R.awwal </t>
  </si>
  <si>
    <t>Khatm-ul-qauran</t>
  </si>
  <si>
    <t xml:space="preserve">14 R.awwal </t>
  </si>
  <si>
    <t xml:space="preserve">15 R.awwal </t>
  </si>
  <si>
    <t xml:space="preserve">16 R.awwal </t>
  </si>
  <si>
    <t xml:space="preserve">Urus Din </t>
  </si>
  <si>
    <t>17 R.awal</t>
  </si>
  <si>
    <t xml:space="preserve">Tabudaat Darees </t>
  </si>
  <si>
    <t>19 R.awal</t>
  </si>
  <si>
    <t>24 R.awal</t>
  </si>
  <si>
    <t>26 R.awal</t>
  </si>
  <si>
    <t>01-R,akhir</t>
  </si>
  <si>
    <t>03 R.akhir</t>
  </si>
  <si>
    <t xml:space="preserve">10 R.Akhir </t>
  </si>
  <si>
    <t xml:space="preserve">Milad Imam-u-Zaman </t>
  </si>
  <si>
    <t xml:space="preserve">15 R.Akhir </t>
  </si>
  <si>
    <t xml:space="preserve">19 R.Akhir </t>
  </si>
  <si>
    <t xml:space="preserve">Milad Raat </t>
  </si>
  <si>
    <t xml:space="preserve">20 R.Akhir </t>
  </si>
  <si>
    <t xml:space="preserve">Milad Din </t>
  </si>
  <si>
    <t xml:space="preserve">09 J.awwal </t>
  </si>
  <si>
    <t xml:space="preserve">Wafat Maulatana Fatema-tus-Zahra A.S </t>
  </si>
  <si>
    <t xml:space="preserve">15 J.awwal </t>
  </si>
  <si>
    <t>15 J.Akhir</t>
  </si>
  <si>
    <t>22 J.Akhir</t>
  </si>
  <si>
    <t xml:space="preserve">Syedna Ismail Badruddin A.S </t>
  </si>
  <si>
    <t>26 J.Akhir</t>
  </si>
  <si>
    <t xml:space="preserve">Syedna Qutbuddin Shaheed </t>
  </si>
  <si>
    <t>28 J.Akhir</t>
  </si>
  <si>
    <t xml:space="preserve">Syedna Mohammad Badruddin </t>
  </si>
  <si>
    <t xml:space="preserve">03 Rajab </t>
  </si>
  <si>
    <t xml:space="preserve">Syedna Noor Mohammad Nooruddin </t>
  </si>
  <si>
    <t xml:space="preserve">06 Rajab </t>
  </si>
  <si>
    <t xml:space="preserve">Syedna Shk Adam Safiuddin </t>
  </si>
  <si>
    <t xml:space="preserve">11 Rajab </t>
  </si>
  <si>
    <t xml:space="preserve">Milad Maulana Ali </t>
  </si>
  <si>
    <t xml:space="preserve">13  Rajab </t>
  </si>
  <si>
    <t xml:space="preserve">Maulatana Zainab </t>
  </si>
  <si>
    <t xml:space="preserve">15 Rajab </t>
  </si>
  <si>
    <t xml:space="preserve">16 Rajab </t>
  </si>
  <si>
    <t xml:space="preserve">17 Rajab </t>
  </si>
  <si>
    <t xml:space="preserve">18 Rajab </t>
  </si>
  <si>
    <t xml:space="preserve">Syedna Tahir Saifuddin R.A  Night </t>
  </si>
  <si>
    <t xml:space="preserve">19 Rajab </t>
  </si>
  <si>
    <t xml:space="preserve">Syedna Tahir Saifuddin R.A  Day </t>
  </si>
  <si>
    <t xml:space="preserve">27 Rajab </t>
  </si>
  <si>
    <t xml:space="preserve">Yaum-ul-Mabas Day </t>
  </si>
  <si>
    <t xml:space="preserve">15 Shaban </t>
  </si>
  <si>
    <t xml:space="preserve">21 Shaban </t>
  </si>
  <si>
    <t xml:space="preserve">Maulatana Harat-ul-maleka </t>
  </si>
  <si>
    <t>Full Year 12 Months</t>
  </si>
  <si>
    <t>15 Shahrullah</t>
  </si>
  <si>
    <t>Syedna Dawood Bin Qutb shah / 16 Mi Darres</t>
  </si>
  <si>
    <t>Total</t>
  </si>
  <si>
    <t>Amount</t>
  </si>
  <si>
    <t>Cheque Number</t>
  </si>
  <si>
    <t xml:space="preserve">1 Moharram </t>
  </si>
  <si>
    <t>Ashara Mubaraka</t>
  </si>
  <si>
    <t>Day</t>
  </si>
  <si>
    <t>English Date</t>
  </si>
  <si>
    <t>19 Shahrullah</t>
  </si>
  <si>
    <t>Shadat Maulana Ali AS</t>
  </si>
  <si>
    <t>Lailatul Qadr</t>
  </si>
  <si>
    <t>1 Shawwal</t>
  </si>
  <si>
    <t>Eidul Fitr</t>
  </si>
  <si>
    <t xml:space="preserve">Hussain Scheme Miqaat Contributin Calender </t>
  </si>
  <si>
    <t>I6 mi Raat  Darees</t>
  </si>
  <si>
    <t>Urus Raat  / 16 Mi Raat</t>
  </si>
  <si>
    <t xml:space="preserve">          3. Cheque must be from bank account in the name of person contributing. Refund will be made in same name</t>
  </si>
  <si>
    <t xml:space="preserve">          2. Cheque to be issued in name of YOUSUFI MOHALLA TAWFEERUL MUBARAK</t>
  </si>
  <si>
    <t>Note:   1. Submit 12 monthly PDC in Lailatul Qadr for Hussain Scheme Qarzan Hasana to take 53 Miqaat Barkaat &amp; save for next year Wajebaat</t>
  </si>
  <si>
    <r>
      <t xml:space="preserve">Qarzan Hasna Araz in </t>
    </r>
    <r>
      <rPr>
        <b/>
        <sz val="20"/>
        <color indexed="8"/>
        <rFont val="Garamond"/>
        <family val="1"/>
      </rPr>
      <t>HUSSAIN SCHEME</t>
    </r>
    <r>
      <rPr>
        <b/>
        <sz val="16"/>
        <color indexed="8"/>
        <rFont val="Garamond"/>
        <family val="1"/>
      </rPr>
      <t xml:space="preserve"> </t>
    </r>
    <r>
      <rPr>
        <b/>
        <sz val="25"/>
        <color indexed="8"/>
        <rFont val="Garamond"/>
        <family val="1"/>
      </rPr>
      <t>1438-1439</t>
    </r>
  </si>
  <si>
    <t>A-12</t>
  </si>
  <si>
    <r>
      <t xml:space="preserve">For Qarzan Hasana upto       </t>
    </r>
    <r>
      <rPr>
        <b/>
        <sz val="11"/>
        <color theme="1"/>
        <rFont val="Arial"/>
        <family val="2"/>
      </rPr>
      <t>Rs 1,500,000 Two Guarantors</t>
    </r>
    <r>
      <rPr>
        <sz val="11"/>
        <color theme="1"/>
        <rFont val="Arial"/>
        <family val="2"/>
      </rPr>
      <t xml:space="preserve"> will be required and for Qarzan Hasana </t>
    </r>
    <r>
      <rPr>
        <b/>
        <sz val="11"/>
        <color theme="1"/>
        <rFont val="Arial"/>
        <family val="2"/>
      </rPr>
      <t xml:space="preserve">Exceeding Rs 1,500,000 Three Guarantors </t>
    </r>
    <r>
      <rPr>
        <sz val="11"/>
        <color theme="1"/>
        <rFont val="Arial"/>
        <family val="2"/>
      </rPr>
      <t>will be required</t>
    </r>
  </si>
  <si>
    <t>Advances / deposit</t>
  </si>
  <si>
    <t xml:space="preserve">Cartage </t>
  </si>
  <si>
    <t>(As per Sheet No 4 attached)</t>
  </si>
  <si>
    <t>Rehen Certificate &amp; Packet Deposit   Certificate No [           ]</t>
  </si>
  <si>
    <t>Rehan Return Ackownloedgemnt</t>
  </si>
  <si>
    <t>Date</t>
  </si>
  <si>
    <t>Signature</t>
  </si>
  <si>
    <t>Guarantors PDC Return Achknowledgement No of Cheques [   ]</t>
  </si>
  <si>
    <t>Creditors to Sales %</t>
  </si>
  <si>
    <t xml:space="preserve">Debtors to Sales % </t>
  </si>
  <si>
    <t>Sales Increse %</t>
  </si>
  <si>
    <t>Expenses Increase %</t>
  </si>
  <si>
    <t>Net Profie Increase %</t>
  </si>
  <si>
    <t>Personal Expenses Increae %</t>
  </si>
  <si>
    <t>Drawing to Profit %</t>
  </si>
  <si>
    <t>Family Members -&gt;</t>
  </si>
  <si>
    <t>increase % -&gt;</t>
  </si>
  <si>
    <t>2017 Incresae % over 2016 -&gt;</t>
  </si>
  <si>
    <t>Gross Profit Increase</t>
  </si>
  <si>
    <t>Business Expenses Increase</t>
  </si>
  <si>
    <t xml:space="preserve">Net Profit Increasae </t>
  </si>
  <si>
    <t xml:space="preserve">Personal Expenses Increase </t>
  </si>
  <si>
    <t>Net Increase in Capital</t>
  </si>
  <si>
    <t>Personal expenses</t>
  </si>
  <si>
    <t>zainsunel@gmail.com</t>
  </si>
  <si>
    <t>M-4 Burhani Garden, opp haqqani chowk Gari Khata</t>
  </si>
  <si>
    <t xml:space="preserve">Name with ITS No </t>
  </si>
  <si>
    <t>Personal Exp</t>
  </si>
  <si>
    <t>Ratio Analysis</t>
  </si>
  <si>
    <t>For Preparation of Financial Statement &amp; Projections</t>
  </si>
  <si>
    <r>
      <t xml:space="preserve">Business Balance Sheet, Income Statement,  Cash Flow statement &amp; Personal Expenses of </t>
    </r>
    <r>
      <rPr>
        <b/>
        <sz val="11"/>
        <color theme="1"/>
        <rFont val="Arial"/>
        <family val="2"/>
      </rPr>
      <t xml:space="preserve">Actual last 2 Years </t>
    </r>
    <r>
      <rPr>
        <sz val="11"/>
        <color theme="1"/>
        <rFont val="Arial"/>
        <family val="2"/>
      </rPr>
      <t xml:space="preserve">and </t>
    </r>
    <r>
      <rPr>
        <b/>
        <sz val="11"/>
        <color theme="1"/>
        <rFont val="Arial"/>
        <family val="2"/>
      </rPr>
      <t xml:space="preserve">Projected for next 12 months </t>
    </r>
    <r>
      <rPr>
        <sz val="11"/>
        <color theme="1"/>
        <rFont val="Arial"/>
        <family val="2"/>
      </rPr>
      <t>(for Qarzan Hasana amount exceeing Rs 1,000,000)</t>
    </r>
  </si>
  <si>
    <r>
      <t xml:space="preserve">Business Balance Sheet, Income Statement,  Cash Flow statement &amp; Personal Expenses of </t>
    </r>
    <r>
      <rPr>
        <b/>
        <sz val="11"/>
        <color theme="1"/>
        <rFont val="Arial"/>
        <family val="2"/>
      </rPr>
      <t xml:space="preserve">Actual last 2 Years </t>
    </r>
    <r>
      <rPr>
        <sz val="11"/>
        <color theme="1"/>
        <rFont val="Arial"/>
        <family val="2"/>
      </rPr>
      <t xml:space="preserve">and </t>
    </r>
    <r>
      <rPr>
        <b/>
        <sz val="11"/>
        <color theme="1"/>
        <rFont val="Arial"/>
        <family val="2"/>
      </rPr>
      <t xml:space="preserve">Projected for next 12 months </t>
    </r>
    <r>
      <rPr>
        <sz val="11"/>
        <color theme="1"/>
        <rFont val="Arial"/>
        <family val="2"/>
      </rPr>
      <t>(for Qarzan Hasana amount exceeding Rs 1,000,000)</t>
    </r>
  </si>
  <si>
    <t>Net Surplus /  (Deficit)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</si>
</sst>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lgerian"/>
      <family val="5"/>
    </font>
    <font>
      <sz val="18"/>
      <color theme="1"/>
      <name val="Algerian"/>
      <family val="5"/>
    </font>
    <font>
      <sz val="11"/>
      <color theme="1"/>
      <name val="Times New Roman"/>
      <family val="1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2"/>
      <color theme="1"/>
      <name val="Algerian"/>
      <family val="5"/>
    </font>
    <font>
      <b/>
      <sz val="22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Arial Black"/>
      <family val="2"/>
    </font>
    <font>
      <sz val="15"/>
      <color theme="1"/>
      <name val="Times New Roman"/>
      <family val="1"/>
    </font>
    <font>
      <i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20"/>
      <color indexed="8"/>
      <name val="Garamond"/>
      <family val="1"/>
    </font>
    <font>
      <b/>
      <sz val="16"/>
      <color indexed="8"/>
      <name val="Garamond"/>
      <family val="1"/>
    </font>
    <font>
      <b/>
      <sz val="20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25"/>
      <color theme="1"/>
      <name val="Calibri"/>
      <family val="1"/>
      <scheme val="minor"/>
    </font>
    <font>
      <b/>
      <sz val="25"/>
      <color indexed="8"/>
      <name val="Garamond"/>
      <family val="1"/>
    </font>
    <font>
      <b/>
      <sz val="1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7"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0" borderId="0" xfId="0" applyFont="1"/>
    <xf numFmtId="0" fontId="10" fillId="0" borderId="0" xfId="0" applyFont="1" applyAlignment="1">
      <alignment wrapText="1"/>
    </xf>
    <xf numFmtId="0" fontId="0" fillId="0" borderId="1" xfId="0" applyBorder="1"/>
    <xf numFmtId="0" fontId="10" fillId="0" borderId="0" xfId="0" applyFont="1" applyBorder="1"/>
    <xf numFmtId="0" fontId="10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1" xfId="0" applyFont="1" applyBorder="1"/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Font="1"/>
    <xf numFmtId="0" fontId="16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8" fillId="0" borderId="0" xfId="0" applyFont="1" applyBorder="1"/>
    <xf numFmtId="0" fontId="18" fillId="0" borderId="0" xfId="0" applyFont="1"/>
    <xf numFmtId="0" fontId="10" fillId="0" borderId="0" xfId="0" applyFont="1" applyBorder="1" applyAlignment="1">
      <alignment wrapText="1"/>
    </xf>
    <xf numFmtId="0" fontId="16" fillId="0" borderId="0" xfId="0" applyFont="1" applyBorder="1"/>
    <xf numFmtId="0" fontId="19" fillId="0" borderId="0" xfId="0" applyFon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9" fontId="0" fillId="0" borderId="20" xfId="1" applyFont="1" applyBorder="1" applyAlignment="1">
      <alignment horizontal="center"/>
    </xf>
    <xf numFmtId="0" fontId="2" fillId="2" borderId="14" xfId="0" applyFont="1" applyFill="1" applyBorder="1" applyAlignment="1">
      <alignment horizontal="right" wrapText="1"/>
    </xf>
    <xf numFmtId="0" fontId="0" fillId="0" borderId="14" xfId="0" applyFill="1" applyBorder="1" applyAlignment="1">
      <alignment wrapText="1"/>
    </xf>
    <xf numFmtId="0" fontId="2" fillId="3" borderId="20" xfId="0" applyFont="1" applyFill="1" applyBorder="1" applyAlignment="1">
      <alignment horizontal="center" wrapText="1"/>
    </xf>
    <xf numFmtId="0" fontId="2" fillId="3" borderId="26" xfId="0" applyFont="1" applyFill="1" applyBorder="1" applyAlignment="1">
      <alignment horizontal="center" wrapText="1"/>
    </xf>
    <xf numFmtId="0" fontId="0" fillId="0" borderId="0" xfId="0" applyBorder="1"/>
    <xf numFmtId="0" fontId="0" fillId="0" borderId="14" xfId="0" applyBorder="1"/>
    <xf numFmtId="0" fontId="0" fillId="0" borderId="30" xfId="0" applyBorder="1"/>
    <xf numFmtId="0" fontId="22" fillId="5" borderId="31" xfId="0" applyFont="1" applyFill="1" applyBorder="1" applyAlignment="1">
      <alignment horizontal="center"/>
    </xf>
    <xf numFmtId="0" fontId="22" fillId="5" borderId="30" xfId="0" applyFont="1" applyFill="1" applyBorder="1" applyAlignment="1">
      <alignment horizontal="center"/>
    </xf>
    <xf numFmtId="9" fontId="0" fillId="0" borderId="20" xfId="1" applyFont="1" applyBorder="1" applyAlignment="1">
      <alignment horizontal="center" wrapText="1"/>
    </xf>
    <xf numFmtId="0" fontId="0" fillId="0" borderId="5" xfId="0" applyBorder="1"/>
    <xf numFmtId="0" fontId="2" fillId="0" borderId="15" xfId="0" applyFont="1" applyBorder="1" applyAlignment="1">
      <alignment horizontal="right"/>
    </xf>
    <xf numFmtId="9" fontId="0" fillId="0" borderId="6" xfId="1" applyFont="1" applyBorder="1" applyAlignment="1">
      <alignment horizontal="center" wrapText="1"/>
    </xf>
    <xf numFmtId="0" fontId="0" fillId="0" borderId="15" xfId="0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14" xfId="0" applyFont="1" applyBorder="1"/>
    <xf numFmtId="0" fontId="25" fillId="0" borderId="0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9" xfId="0" applyFont="1" applyBorder="1"/>
    <xf numFmtId="0" fontId="8" fillId="0" borderId="1" xfId="0" applyFont="1" applyBorder="1" applyAlignment="1">
      <alignment horizontal="center"/>
    </xf>
    <xf numFmtId="0" fontId="8" fillId="0" borderId="14" xfId="0" applyFont="1" applyBorder="1"/>
    <xf numFmtId="0" fontId="9" fillId="0" borderId="28" xfId="0" applyFont="1" applyBorder="1" applyAlignment="1"/>
    <xf numFmtId="0" fontId="9" fillId="0" borderId="29" xfId="0" applyFont="1" applyBorder="1" applyAlignment="1"/>
    <xf numFmtId="0" fontId="9" fillId="0" borderId="32" xfId="0" applyFont="1" applyBorder="1" applyAlignment="1"/>
    <xf numFmtId="0" fontId="9" fillId="0" borderId="28" xfId="0" applyFont="1" applyBorder="1"/>
    <xf numFmtId="0" fontId="9" fillId="0" borderId="29" xfId="0" applyFont="1" applyBorder="1"/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4" xfId="0" applyFont="1" applyBorder="1"/>
    <xf numFmtId="0" fontId="9" fillId="0" borderId="31" xfId="0" applyFont="1" applyBorder="1"/>
    <xf numFmtId="0" fontId="9" fillId="0" borderId="30" xfId="0" applyFont="1" applyBorder="1"/>
    <xf numFmtId="0" fontId="26" fillId="0" borderId="0" xfId="0" applyFont="1"/>
    <xf numFmtId="0" fontId="2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1" fillId="0" borderId="0" xfId="0" applyFont="1" applyAlignment="1"/>
    <xf numFmtId="0" fontId="26" fillId="4" borderId="28" xfId="0" applyFont="1" applyFill="1" applyBorder="1"/>
    <xf numFmtId="0" fontId="0" fillId="0" borderId="0" xfId="0"/>
    <xf numFmtId="0" fontId="0" fillId="0" borderId="0" xfId="0" applyAlignment="1">
      <alignment wrapText="1"/>
    </xf>
    <xf numFmtId="0" fontId="9" fillId="0" borderId="32" xfId="0" applyFont="1" applyBorder="1" applyAlignment="1">
      <alignment horizontal="center"/>
    </xf>
    <xf numFmtId="0" fontId="0" fillId="0" borderId="0" xfId="0"/>
    <xf numFmtId="165" fontId="0" fillId="0" borderId="1" xfId="2" applyNumberFormat="1" applyFont="1" applyBorder="1" applyAlignment="1">
      <alignment horizontal="center"/>
    </xf>
    <xf numFmtId="0" fontId="0" fillId="0" borderId="15" xfId="0" applyBorder="1" applyAlignment="1">
      <alignment wrapText="1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20" xfId="2" applyNumberFormat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2" borderId="1" xfId="2" applyNumberFormat="1" applyFont="1" applyFill="1" applyBorder="1" applyAlignment="1">
      <alignment horizontal="center"/>
    </xf>
    <xf numFmtId="165" fontId="0" fillId="2" borderId="21" xfId="2" applyNumberFormat="1" applyFont="1" applyFill="1" applyBorder="1" applyAlignment="1">
      <alignment horizontal="center"/>
    </xf>
    <xf numFmtId="165" fontId="0" fillId="0" borderId="21" xfId="2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3" borderId="3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165" fontId="0" fillId="0" borderId="9" xfId="2" applyNumberFormat="1" applyFont="1" applyBorder="1"/>
    <xf numFmtId="165" fontId="0" fillId="0" borderId="9" xfId="2" applyNumberFormat="1" applyFont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26" xfId="1" applyFont="1" applyBorder="1" applyAlignment="1">
      <alignment horizontal="center" wrapText="1"/>
    </xf>
    <xf numFmtId="0" fontId="0" fillId="0" borderId="41" xfId="0" applyBorder="1" applyAlignment="1">
      <alignment horizontal="center"/>
    </xf>
    <xf numFmtId="165" fontId="0" fillId="0" borderId="0" xfId="2" applyNumberFormat="1" applyFont="1"/>
    <xf numFmtId="165" fontId="23" fillId="2" borderId="1" xfId="2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0" fillId="0" borderId="0" xfId="0" applyAlignment="1"/>
    <xf numFmtId="0" fontId="2" fillId="0" borderId="34" xfId="0" quotePrefix="1" applyFont="1" applyBorder="1" applyAlignment="1"/>
    <xf numFmtId="0" fontId="2" fillId="0" borderId="9" xfId="0" quotePrefix="1" applyFont="1" applyBorder="1" applyAlignment="1"/>
    <xf numFmtId="0" fontId="2" fillId="0" borderId="3" xfId="0" quotePrefix="1" applyFont="1" applyBorder="1" applyAlignment="1"/>
    <xf numFmtId="0" fontId="2" fillId="0" borderId="34" xfId="0" applyFont="1" applyBorder="1" applyAlignment="1"/>
    <xf numFmtId="0" fontId="2" fillId="0" borderId="34" xfId="0" quotePrefix="1" applyFont="1" applyBorder="1" applyAlignment="1">
      <alignment wrapText="1"/>
    </xf>
    <xf numFmtId="0" fontId="2" fillId="0" borderId="9" xfId="0" quotePrefix="1" applyFont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22" fillId="0" borderId="0" xfId="0" applyFont="1" applyAlignment="1"/>
    <xf numFmtId="0" fontId="22" fillId="10" borderId="32" xfId="0" applyFont="1" applyFill="1" applyBorder="1" applyAlignment="1">
      <alignment horizontal="center"/>
    </xf>
    <xf numFmtId="0" fontId="22" fillId="0" borderId="35" xfId="0" applyFont="1" applyBorder="1" applyAlignment="1">
      <alignment horizontal="center"/>
    </xf>
    <xf numFmtId="0" fontId="22" fillId="0" borderId="35" xfId="0" quotePrefix="1" applyFont="1" applyBorder="1" applyAlignment="1">
      <alignment horizontal="center"/>
    </xf>
    <xf numFmtId="0" fontId="22" fillId="0" borderId="35" xfId="0" applyFont="1" applyBorder="1" applyAlignment="1">
      <alignment horizontal="right"/>
    </xf>
    <xf numFmtId="0" fontId="22" fillId="0" borderId="35" xfId="0" applyFont="1" applyBorder="1" applyAlignment="1">
      <alignment horizontal="left"/>
    </xf>
    <xf numFmtId="0" fontId="22" fillId="10" borderId="32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1" fillId="0" borderId="35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0" fillId="0" borderId="0" xfId="0"/>
    <xf numFmtId="0" fontId="2" fillId="0" borderId="15" xfId="0" applyFont="1" applyBorder="1"/>
    <xf numFmtId="0" fontId="0" fillId="0" borderId="15" xfId="0" applyFont="1" applyBorder="1"/>
    <xf numFmtId="0" fontId="2" fillId="2" borderId="40" xfId="0" applyFont="1" applyFill="1" applyBorder="1" applyAlignment="1">
      <alignment horizontal="right"/>
    </xf>
    <xf numFmtId="165" fontId="0" fillId="0" borderId="4" xfId="2" applyNumberFormat="1" applyFont="1" applyBorder="1" applyAlignment="1">
      <alignment horizontal="left"/>
    </xf>
    <xf numFmtId="165" fontId="2" fillId="3" borderId="1" xfId="2" applyNumberFormat="1" applyFont="1" applyFill="1" applyBorder="1" applyAlignment="1">
      <alignment horizontal="center" wrapText="1"/>
    </xf>
    <xf numFmtId="0" fontId="2" fillId="3" borderId="1" xfId="2" applyNumberFormat="1" applyFont="1" applyFill="1" applyBorder="1" applyAlignment="1">
      <alignment horizontal="center" wrapText="1"/>
    </xf>
    <xf numFmtId="165" fontId="2" fillId="3" borderId="36" xfId="2" applyNumberFormat="1" applyFont="1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33" fillId="0" borderId="0" xfId="0" applyFont="1"/>
    <xf numFmtId="0" fontId="24" fillId="7" borderId="1" xfId="0" applyFont="1" applyFill="1" applyBorder="1" applyAlignment="1">
      <alignment horizontal="center" vertical="center" wrapText="1"/>
    </xf>
    <xf numFmtId="9" fontId="24" fillId="7" borderId="1" xfId="1" applyFont="1" applyFill="1" applyBorder="1" applyAlignment="1">
      <alignment horizontal="center" vertical="center" wrapText="1"/>
    </xf>
    <xf numFmtId="166" fontId="23" fillId="0" borderId="1" xfId="4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7" fillId="0" borderId="0" xfId="0" applyFont="1"/>
    <xf numFmtId="0" fontId="37" fillId="0" borderId="0" xfId="0" applyFont="1" applyBorder="1"/>
    <xf numFmtId="0" fontId="38" fillId="0" borderId="0" xfId="0" applyFont="1"/>
    <xf numFmtId="0" fontId="38" fillId="0" borderId="44" xfId="0" applyFont="1" applyBorder="1"/>
    <xf numFmtId="0" fontId="38" fillId="0" borderId="0" xfId="0" applyFont="1" applyBorder="1"/>
    <xf numFmtId="0" fontId="0" fillId="0" borderId="44" xfId="0" applyBorder="1"/>
    <xf numFmtId="0" fontId="38" fillId="0" borderId="12" xfId="0" applyFont="1" applyBorder="1"/>
    <xf numFmtId="0" fontId="0" fillId="0" borderId="12" xfId="0" applyBorder="1"/>
    <xf numFmtId="0" fontId="40" fillId="12" borderId="45" xfId="0" applyFont="1" applyFill="1" applyBorder="1" applyAlignment="1">
      <alignment horizontal="center" vertical="center" textRotation="90"/>
    </xf>
    <xf numFmtId="0" fontId="40" fillId="12" borderId="46" xfId="0" applyFont="1" applyFill="1" applyBorder="1" applyAlignment="1">
      <alignment horizontal="center" vertical="center" textRotation="90"/>
    </xf>
    <xf numFmtId="0" fontId="40" fillId="12" borderId="43" xfId="0" applyFont="1" applyFill="1" applyBorder="1" applyAlignment="1">
      <alignment horizontal="center" vertical="center" textRotation="90"/>
    </xf>
    <xf numFmtId="0" fontId="41" fillId="0" borderId="47" xfId="0" applyFont="1" applyBorder="1"/>
    <xf numFmtId="0" fontId="37" fillId="0" borderId="47" xfId="0" applyFont="1" applyBorder="1"/>
    <xf numFmtId="0" fontId="37" fillId="0" borderId="48" xfId="0" applyFont="1" applyBorder="1"/>
    <xf numFmtId="0" fontId="37" fillId="0" borderId="4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Border="1"/>
    <xf numFmtId="0" fontId="43" fillId="0" borderId="49" xfId="0" applyFont="1" applyBorder="1"/>
    <xf numFmtId="0" fontId="37" fillId="0" borderId="0" xfId="0" applyFont="1" applyBorder="1" applyAlignment="1">
      <alignment horizontal="center"/>
    </xf>
    <xf numFmtId="0" fontId="37" fillId="0" borderId="12" xfId="0" applyFont="1" applyBorder="1"/>
    <xf numFmtId="0" fontId="43" fillId="0" borderId="44" xfId="0" applyFont="1" applyBorder="1"/>
    <xf numFmtId="0" fontId="43" fillId="0" borderId="51" xfId="0" applyFont="1" applyBorder="1"/>
    <xf numFmtId="0" fontId="37" fillId="0" borderId="44" xfId="0" applyFont="1" applyBorder="1" applyAlignment="1">
      <alignment horizontal="center"/>
    </xf>
    <xf numFmtId="0" fontId="37" fillId="0" borderId="44" xfId="0" applyFont="1" applyBorder="1"/>
    <xf numFmtId="0" fontId="41" fillId="0" borderId="0" xfId="0" applyFont="1"/>
    <xf numFmtId="0" fontId="43" fillId="0" borderId="0" xfId="0" applyFont="1"/>
    <xf numFmtId="0" fontId="38" fillId="0" borderId="51" xfId="0" applyFont="1" applyBorder="1"/>
    <xf numFmtId="0" fontId="38" fillId="0" borderId="43" xfId="0" applyFont="1" applyBorder="1"/>
    <xf numFmtId="0" fontId="0" fillId="0" borderId="47" xfId="0" applyBorder="1"/>
    <xf numFmtId="0" fontId="38" fillId="0" borderId="47" xfId="0" applyFont="1" applyBorder="1"/>
    <xf numFmtId="0" fontId="38" fillId="0" borderId="48" xfId="0" applyFont="1" applyBorder="1"/>
    <xf numFmtId="0" fontId="42" fillId="0" borderId="0" xfId="0" applyFont="1" applyBorder="1" applyAlignment="1">
      <alignment horizontal="center"/>
    </xf>
    <xf numFmtId="0" fontId="38" fillId="0" borderId="49" xfId="0" applyFont="1" applyBorder="1"/>
    <xf numFmtId="0" fontId="38" fillId="0" borderId="50" xfId="0" applyFont="1" applyBorder="1" applyAlignment="1"/>
    <xf numFmtId="0" fontId="40" fillId="0" borderId="0" xfId="0" applyFont="1"/>
    <xf numFmtId="0" fontId="38" fillId="0" borderId="46" xfId="0" applyFont="1" applyBorder="1"/>
    <xf numFmtId="0" fontId="38" fillId="0" borderId="0" xfId="0" applyFont="1" applyBorder="1" applyAlignment="1"/>
    <xf numFmtId="0" fontId="41" fillId="0" borderId="0" xfId="0" applyFont="1" applyBorder="1"/>
    <xf numFmtId="0" fontId="43" fillId="0" borderId="46" xfId="0" applyFont="1" applyBorder="1"/>
    <xf numFmtId="0" fontId="43" fillId="0" borderId="12" xfId="0" applyFont="1" applyBorder="1"/>
    <xf numFmtId="0" fontId="43" fillId="0" borderId="7" xfId="0" applyFont="1" applyBorder="1"/>
    <xf numFmtId="0" fontId="43" fillId="0" borderId="43" xfId="0" applyFont="1" applyBorder="1"/>
    <xf numFmtId="0" fontId="36" fillId="0" borderId="0" xfId="0" applyFont="1" applyBorder="1"/>
    <xf numFmtId="0" fontId="45" fillId="0" borderId="0" xfId="0" applyFont="1" applyBorder="1"/>
    <xf numFmtId="0" fontId="33" fillId="0" borderId="0" xfId="0" applyFont="1" applyAlignment="1">
      <alignment wrapText="1"/>
    </xf>
    <xf numFmtId="0" fontId="2" fillId="0" borderId="0" xfId="0" applyFont="1" applyAlignment="1">
      <alignment horizontal="justify" vertical="top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1" fillId="4" borderId="42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9" fillId="0" borderId="21" xfId="0" applyFont="1" applyBorder="1" applyAlignment="1">
      <alignment horizontal="center" vertical="center"/>
    </xf>
    <xf numFmtId="0" fontId="29" fillId="0" borderId="6" xfId="0" applyFont="1" applyBorder="1"/>
    <xf numFmtId="0" fontId="25" fillId="0" borderId="1" xfId="0" applyFont="1" applyBorder="1" applyAlignment="1">
      <alignment horizontal="center"/>
    </xf>
    <xf numFmtId="17" fontId="25" fillId="0" borderId="1" xfId="0" applyNumberFormat="1" applyFont="1" applyBorder="1" applyAlignment="1">
      <alignment horizontal="center"/>
    </xf>
    <xf numFmtId="166" fontId="29" fillId="0" borderId="1" xfId="4" applyNumberFormat="1" applyFont="1" applyBorder="1" applyAlignment="1"/>
    <xf numFmtId="0" fontId="0" fillId="0" borderId="39" xfId="0" applyBorder="1"/>
    <xf numFmtId="0" fontId="0" fillId="0" borderId="53" xfId="0" applyBorder="1"/>
    <xf numFmtId="0" fontId="0" fillId="0" borderId="54" xfId="0" applyBorder="1"/>
    <xf numFmtId="0" fontId="0" fillId="0" borderId="0" xfId="0" applyAlignment="1">
      <alignment horizontal="center" vertical="center"/>
    </xf>
    <xf numFmtId="0" fontId="8" fillId="0" borderId="0" xfId="0" applyFont="1" applyBorder="1"/>
    <xf numFmtId="0" fontId="8" fillId="0" borderId="1" xfId="0" applyFont="1" applyBorder="1"/>
    <xf numFmtId="0" fontId="48" fillId="0" borderId="2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8" fillId="0" borderId="6" xfId="0" applyFont="1" applyBorder="1"/>
    <xf numFmtId="0" fontId="51" fillId="0" borderId="33" xfId="0" applyFont="1" applyBorder="1" applyAlignment="1">
      <alignment horizontal="center" wrapText="1"/>
    </xf>
    <xf numFmtId="14" fontId="48" fillId="0" borderId="1" xfId="0" applyNumberFormat="1" applyFont="1" applyBorder="1" applyAlignment="1"/>
    <xf numFmtId="0" fontId="52" fillId="0" borderId="13" xfId="0" applyFont="1" applyBorder="1"/>
    <xf numFmtId="0" fontId="52" fillId="0" borderId="16" xfId="0" applyFont="1" applyBorder="1"/>
    <xf numFmtId="0" fontId="52" fillId="0" borderId="21" xfId="0" applyFont="1" applyBorder="1"/>
    <xf numFmtId="0" fontId="52" fillId="0" borderId="10" xfId="0" applyFont="1" applyBorder="1"/>
    <xf numFmtId="0" fontId="52" fillId="0" borderId="55" xfId="0" applyFont="1" applyBorder="1"/>
    <xf numFmtId="0" fontId="53" fillId="0" borderId="1" xfId="0" applyFont="1" applyBorder="1" applyAlignment="1">
      <alignment horizontal="center"/>
    </xf>
    <xf numFmtId="0" fontId="52" fillId="0" borderId="23" xfId="0" applyFont="1" applyBorder="1"/>
    <xf numFmtId="0" fontId="52" fillId="0" borderId="57" xfId="0" applyFont="1" applyBorder="1"/>
    <xf numFmtId="0" fontId="52" fillId="0" borderId="52" xfId="0" applyFont="1" applyBorder="1"/>
    <xf numFmtId="0" fontId="52" fillId="0" borderId="39" xfId="0" applyFont="1" applyBorder="1"/>
    <xf numFmtId="0" fontId="52" fillId="0" borderId="53" xfId="0" applyFont="1" applyBorder="1"/>
    <xf numFmtId="0" fontId="52" fillId="0" borderId="54" xfId="0" applyFont="1" applyBorder="1"/>
    <xf numFmtId="0" fontId="52" fillId="0" borderId="0" xfId="0" applyFont="1"/>
    <xf numFmtId="0" fontId="53" fillId="13" borderId="1" xfId="0" applyFont="1" applyFill="1" applyBorder="1" applyAlignment="1">
      <alignment horizontal="center"/>
    </xf>
    <xf numFmtId="166" fontId="54" fillId="13" borderId="1" xfId="4" applyNumberFormat="1" applyFont="1" applyFill="1" applyBorder="1" applyAlignment="1"/>
    <xf numFmtId="17" fontId="54" fillId="13" borderId="1" xfId="0" applyNumberFormat="1" applyFont="1" applyFill="1" applyBorder="1" applyAlignment="1">
      <alignment horizontal="center"/>
    </xf>
    <xf numFmtId="166" fontId="51" fillId="13" borderId="33" xfId="4" applyNumberFormat="1" applyFont="1" applyFill="1" applyBorder="1" applyAlignment="1">
      <alignment horizontal="center" wrapText="1"/>
    </xf>
    <xf numFmtId="0" fontId="52" fillId="13" borderId="8" xfId="0" applyFont="1" applyFill="1" applyBorder="1"/>
    <xf numFmtId="0" fontId="52" fillId="13" borderId="56" xfId="0" applyFont="1" applyFill="1" applyBorder="1"/>
    <xf numFmtId="166" fontId="51" fillId="0" borderId="33" xfId="4" applyNumberFormat="1" applyFont="1" applyBorder="1" applyAlignment="1">
      <alignment horizontal="center" wrapText="1"/>
    </xf>
    <xf numFmtId="0" fontId="22" fillId="0" borderId="9" xfId="0" applyFont="1" applyBorder="1" applyAlignment="1"/>
    <xf numFmtId="0" fontId="22" fillId="0" borderId="33" xfId="0" quotePrefix="1" applyFont="1" applyBorder="1" applyAlignment="1">
      <alignment horizontal="center"/>
    </xf>
    <xf numFmtId="0" fontId="22" fillId="10" borderId="28" xfId="0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35" xfId="0" applyFont="1" applyBorder="1" applyAlignment="1"/>
    <xf numFmtId="0" fontId="22" fillId="0" borderId="9" xfId="0" quotePrefix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1" fillId="0" borderId="35" xfId="3" applyFont="1" applyBorder="1" applyAlignment="1">
      <alignment horizontal="left"/>
    </xf>
    <xf numFmtId="0" fontId="31" fillId="0" borderId="33" xfId="3" applyFont="1" applyBorder="1" applyAlignment="1">
      <alignment horizontal="left"/>
    </xf>
    <xf numFmtId="166" fontId="24" fillId="7" borderId="0" xfId="4" applyNumberFormat="1" applyFont="1" applyFill="1" applyBorder="1" applyAlignment="1">
      <alignment horizontal="center" vertical="center" wrapText="1"/>
    </xf>
    <xf numFmtId="166" fontId="0" fillId="0" borderId="0" xfId="4" applyNumberFormat="1" applyFont="1"/>
    <xf numFmtId="166" fontId="0" fillId="0" borderId="0" xfId="4" applyNumberFormat="1" applyFont="1" applyAlignment="1">
      <alignment horizontal="center"/>
    </xf>
    <xf numFmtId="9" fontId="0" fillId="0" borderId="0" xfId="1" applyFont="1" applyAlignment="1">
      <alignment horizontal="center"/>
    </xf>
    <xf numFmtId="43" fontId="0" fillId="0" borderId="0" xfId="4" applyFont="1" applyAlignment="1">
      <alignment horizontal="center"/>
    </xf>
    <xf numFmtId="43" fontId="0" fillId="0" borderId="0" xfId="0" applyNumberFormat="1" applyAlignment="1">
      <alignment horizontal="center"/>
    </xf>
    <xf numFmtId="166" fontId="0" fillId="0" borderId="21" xfId="4" applyNumberFormat="1" applyFont="1" applyBorder="1" applyAlignment="1">
      <alignment horizontal="center"/>
    </xf>
    <xf numFmtId="166" fontId="0" fillId="0" borderId="21" xfId="4" applyNumberFormat="1" applyFont="1" applyBorder="1"/>
    <xf numFmtId="165" fontId="0" fillId="0" borderId="25" xfId="2" applyNumberFormat="1" applyFont="1" applyBorder="1" applyAlignment="1">
      <alignment horizontal="center"/>
    </xf>
    <xf numFmtId="165" fontId="0" fillId="0" borderId="37" xfId="2" applyNumberFormat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2" fillId="3" borderId="58" xfId="2" applyNumberFormat="1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165" fontId="2" fillId="3" borderId="32" xfId="2" applyNumberFormat="1" applyFont="1" applyFill="1" applyBorder="1" applyAlignment="1">
      <alignment horizontal="center" wrapText="1"/>
    </xf>
    <xf numFmtId="165" fontId="24" fillId="7" borderId="9" xfId="2" applyNumberFormat="1" applyFont="1" applyFill="1" applyBorder="1" applyAlignment="1">
      <alignment horizontal="center" vertical="center" wrapText="1"/>
    </xf>
    <xf numFmtId="166" fontId="0" fillId="2" borderId="25" xfId="4" applyNumberFormat="1" applyFont="1" applyFill="1" applyBorder="1" applyAlignment="1">
      <alignment horizontal="center"/>
    </xf>
    <xf numFmtId="9" fontId="0" fillId="0" borderId="0" xfId="1" applyFont="1"/>
    <xf numFmtId="0" fontId="57" fillId="14" borderId="4" xfId="0" applyFont="1" applyFill="1" applyBorder="1" applyAlignment="1"/>
    <xf numFmtId="165" fontId="58" fillId="14" borderId="25" xfId="0" applyNumberFormat="1" applyFont="1" applyFill="1" applyBorder="1" applyAlignment="1">
      <alignment horizontal="center"/>
    </xf>
    <xf numFmtId="166" fontId="24" fillId="14" borderId="1" xfId="4" applyNumberFormat="1" applyFont="1" applyFill="1" applyBorder="1" applyAlignment="1">
      <alignment horizontal="center" vertical="center" wrapText="1"/>
    </xf>
    <xf numFmtId="0" fontId="56" fillId="14" borderId="4" xfId="0" applyFont="1" applyFill="1" applyBorder="1" applyAlignment="1">
      <alignment horizontal="left" wrapText="1"/>
    </xf>
    <xf numFmtId="165" fontId="0" fillId="14" borderId="21" xfId="2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21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4" fillId="7" borderId="22" xfId="4" applyNumberFormat="1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14" borderId="32" xfId="0" applyFont="1" applyFill="1" applyBorder="1" applyAlignment="1">
      <alignment horizontal="center" vertical="center" wrapText="1"/>
    </xf>
    <xf numFmtId="166" fontId="36" fillId="14" borderId="32" xfId="4" applyNumberFormat="1" applyFont="1" applyFill="1" applyBorder="1" applyAlignment="1">
      <alignment horizontal="center" vertical="center" wrapText="1"/>
    </xf>
    <xf numFmtId="9" fontId="2" fillId="2" borderId="25" xfId="1" applyFon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21" xfId="2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0" fontId="0" fillId="15" borderId="30" xfId="0" applyFill="1" applyBorder="1"/>
    <xf numFmtId="0" fontId="0" fillId="15" borderId="14" xfId="0" applyFill="1" applyBorder="1"/>
    <xf numFmtId="0" fontId="0" fillId="15" borderId="42" xfId="0" applyFill="1" applyBorder="1" applyAlignment="1">
      <alignment wrapText="1"/>
    </xf>
    <xf numFmtId="0" fontId="0" fillId="15" borderId="33" xfId="0" applyFill="1" applyBorder="1" applyAlignment="1">
      <alignment wrapText="1"/>
    </xf>
    <xf numFmtId="0" fontId="2" fillId="0" borderId="41" xfId="0" applyFont="1" applyBorder="1"/>
    <xf numFmtId="165" fontId="0" fillId="0" borderId="23" xfId="2" applyNumberFormat="1" applyFont="1" applyBorder="1" applyAlignment="1">
      <alignment horizontal="center"/>
    </xf>
    <xf numFmtId="165" fontId="0" fillId="0" borderId="22" xfId="2" applyNumberFormat="1" applyFont="1" applyBorder="1" applyAlignment="1">
      <alignment horizontal="center"/>
    </xf>
    <xf numFmtId="9" fontId="0" fillId="0" borderId="59" xfId="1" applyFont="1" applyBorder="1" applyAlignment="1">
      <alignment horizontal="center" wrapText="1"/>
    </xf>
    <xf numFmtId="9" fontId="0" fillId="0" borderId="24" xfId="1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166" fontId="2" fillId="8" borderId="1" xfId="4" applyNumberFormat="1" applyFont="1" applyFill="1" applyBorder="1" applyAlignment="1">
      <alignment horizontal="center"/>
    </xf>
    <xf numFmtId="9" fontId="2" fillId="8" borderId="36" xfId="1" applyFont="1" applyFill="1" applyBorder="1" applyAlignment="1">
      <alignment horizontal="center"/>
    </xf>
    <xf numFmtId="9" fontId="2" fillId="8" borderId="26" xfId="1" applyFont="1" applyFill="1" applyBorder="1" applyAlignment="1">
      <alignment horizontal="center"/>
    </xf>
    <xf numFmtId="9" fontId="2" fillId="8" borderId="6" xfId="1" applyFont="1" applyFill="1" applyBorder="1" applyAlignment="1">
      <alignment horizontal="center"/>
    </xf>
    <xf numFmtId="166" fontId="2" fillId="8" borderId="6" xfId="4" applyNumberFormat="1" applyFont="1" applyFill="1" applyBorder="1" applyAlignment="1">
      <alignment horizontal="center"/>
    </xf>
    <xf numFmtId="9" fontId="2" fillId="8" borderId="24" xfId="1" applyFont="1" applyFill="1" applyBorder="1" applyAlignment="1">
      <alignment horizontal="center"/>
    </xf>
    <xf numFmtId="9" fontId="2" fillId="8" borderId="20" xfId="1" applyFont="1" applyFill="1" applyBorder="1" applyAlignment="1">
      <alignment horizontal="center"/>
    </xf>
    <xf numFmtId="0" fontId="2" fillId="16" borderId="21" xfId="0" applyFont="1" applyFill="1" applyBorder="1" applyAlignment="1">
      <alignment horizontal="right" wrapText="1"/>
    </xf>
    <xf numFmtId="0" fontId="2" fillId="16" borderId="25" xfId="0" applyFont="1" applyFill="1" applyBorder="1" applyAlignment="1">
      <alignment horizontal="right" wrapText="1"/>
    </xf>
    <xf numFmtId="0" fontId="27" fillId="8" borderId="36" xfId="0" applyFont="1" applyFill="1" applyBorder="1" applyAlignment="1">
      <alignment horizontal="left"/>
    </xf>
    <xf numFmtId="0" fontId="27" fillId="8" borderId="26" xfId="0" applyFont="1" applyFill="1" applyBorder="1" applyAlignment="1">
      <alignment horizontal="left"/>
    </xf>
    <xf numFmtId="0" fontId="11" fillId="9" borderId="30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/>
    </xf>
    <xf numFmtId="0" fontId="11" fillId="9" borderId="34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22" fillId="9" borderId="9" xfId="0" applyFont="1" applyFill="1" applyBorder="1" applyAlignment="1">
      <alignment horizontal="center"/>
    </xf>
    <xf numFmtId="0" fontId="28" fillId="4" borderId="29" xfId="0" applyFont="1" applyFill="1" applyBorder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3" borderId="18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2" fillId="4" borderId="29" xfId="0" applyFont="1" applyFill="1" applyBorder="1" applyAlignment="1">
      <alignment horizontal="center"/>
    </xf>
    <xf numFmtId="0" fontId="22" fillId="4" borderId="28" xfId="0" applyFont="1" applyFill="1" applyBorder="1" applyAlignment="1">
      <alignment horizontal="center"/>
    </xf>
    <xf numFmtId="0" fontId="56" fillId="14" borderId="4" xfId="0" applyFont="1" applyFill="1" applyBorder="1" applyAlignment="1">
      <alignment horizontal="center" wrapText="1"/>
    </xf>
    <xf numFmtId="0" fontId="26" fillId="9" borderId="30" xfId="0" applyFont="1" applyFill="1" applyBorder="1" applyAlignment="1">
      <alignment horizontal="center"/>
    </xf>
    <xf numFmtId="0" fontId="26" fillId="9" borderId="29" xfId="0" applyFont="1" applyFill="1" applyBorder="1" applyAlignment="1">
      <alignment horizontal="center"/>
    </xf>
    <xf numFmtId="0" fontId="26" fillId="9" borderId="28" xfId="0" applyFont="1" applyFill="1" applyBorder="1" applyAlignment="1">
      <alignment horizontal="center"/>
    </xf>
    <xf numFmtId="0" fontId="56" fillId="14" borderId="4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2" fillId="0" borderId="29" xfId="2" applyNumberFormat="1" applyFont="1" applyBorder="1" applyAlignment="1">
      <alignment horizontal="center"/>
    </xf>
    <xf numFmtId="165" fontId="2" fillId="0" borderId="28" xfId="2" applyNumberFormat="1" applyFont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9" fillId="14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22" fillId="6" borderId="19" xfId="0" applyFont="1" applyFill="1" applyBorder="1" applyAlignment="1">
      <alignment horizontal="center"/>
    </xf>
    <xf numFmtId="0" fontId="22" fillId="6" borderId="29" xfId="0" applyFont="1" applyFill="1" applyBorder="1" applyAlignment="1">
      <alignment horizontal="center"/>
    </xf>
    <xf numFmtId="0" fontId="22" fillId="6" borderId="28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4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2" fillId="3" borderId="18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49" fontId="57" fillId="14" borderId="4" xfId="0" applyNumberFormat="1" applyFont="1" applyFill="1" applyBorder="1" applyAlignment="1">
      <alignment horizontal="left"/>
    </xf>
    <xf numFmtId="0" fontId="9" fillId="0" borderId="30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0" xfId="0" applyFont="1" applyBorder="1" applyAlignment="1">
      <alignment horizontal="center" wrapText="1"/>
    </xf>
    <xf numFmtId="0" fontId="9" fillId="0" borderId="3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32" fillId="0" borderId="28" xfId="0" applyFont="1" applyBorder="1" applyAlignment="1">
      <alignment horizontal="center"/>
    </xf>
    <xf numFmtId="0" fontId="41" fillId="12" borderId="11" xfId="0" applyFont="1" applyFill="1" applyBorder="1" applyAlignment="1">
      <alignment horizontal="left"/>
    </xf>
    <xf numFmtId="0" fontId="41" fillId="12" borderId="12" xfId="0" applyFont="1" applyFill="1" applyBorder="1" applyAlignment="1">
      <alignment horizontal="left"/>
    </xf>
    <xf numFmtId="0" fontId="41" fillId="12" borderId="7" xfId="0" applyFont="1" applyFill="1" applyBorder="1" applyAlignment="1">
      <alignment horizontal="left"/>
    </xf>
    <xf numFmtId="0" fontId="38" fillId="0" borderId="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7" fillId="0" borderId="45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50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50" xfId="0" applyFont="1" applyBorder="1" applyAlignment="1">
      <alignment horizontal="center"/>
    </xf>
    <xf numFmtId="0" fontId="34" fillId="11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top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9" fillId="12" borderId="7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 textRotation="90"/>
    </xf>
    <xf numFmtId="0" fontId="39" fillId="12" borderId="11" xfId="0" applyFont="1" applyFill="1" applyBorder="1" applyAlignment="1">
      <alignment horizontal="center" vertical="center"/>
    </xf>
    <xf numFmtId="17" fontId="46" fillId="0" borderId="19" xfId="0" applyNumberFormat="1" applyFont="1" applyBorder="1" applyAlignment="1">
      <alignment horizontal="left"/>
    </xf>
    <xf numFmtId="17" fontId="46" fillId="0" borderId="29" xfId="0" applyNumberFormat="1" applyFont="1" applyBorder="1" applyAlignment="1">
      <alignment horizontal="left"/>
    </xf>
    <xf numFmtId="17" fontId="46" fillId="0" borderId="28" xfId="0" applyNumberFormat="1" applyFont="1" applyBorder="1" applyAlignment="1">
      <alignment horizontal="left"/>
    </xf>
    <xf numFmtId="17" fontId="22" fillId="0" borderId="19" xfId="0" applyNumberFormat="1" applyFont="1" applyBorder="1" applyAlignment="1">
      <alignment horizontal="left"/>
    </xf>
    <xf numFmtId="17" fontId="22" fillId="0" borderId="29" xfId="0" applyNumberFormat="1" applyFont="1" applyBorder="1" applyAlignment="1">
      <alignment horizontal="left"/>
    </xf>
    <xf numFmtId="17" fontId="22" fillId="0" borderId="28" xfId="0" applyNumberFormat="1" applyFont="1" applyBorder="1" applyAlignment="1">
      <alignment horizontal="left"/>
    </xf>
    <xf numFmtId="0" fontId="47" fillId="0" borderId="30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51" fillId="0" borderId="30" xfId="0" applyFont="1" applyBorder="1" applyAlignment="1">
      <alignment horizontal="left" vertical="center"/>
    </xf>
    <xf numFmtId="0" fontId="51" fillId="0" borderId="31" xfId="0" applyFont="1" applyBorder="1" applyAlignment="1">
      <alignment horizontal="left" vertical="center"/>
    </xf>
    <xf numFmtId="0" fontId="51" fillId="0" borderId="34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48" fillId="0" borderId="30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8" fillId="0" borderId="34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25" fillId="10" borderId="30" xfId="0" applyFont="1" applyFill="1" applyBorder="1" applyAlignment="1">
      <alignment horizontal="center" wrapText="1"/>
    </xf>
    <xf numFmtId="0" fontId="25" fillId="10" borderId="31" xfId="0" applyFont="1" applyFill="1" applyBorder="1" applyAlignment="1">
      <alignment horizontal="center" wrapText="1"/>
    </xf>
    <xf numFmtId="0" fontId="25" fillId="10" borderId="34" xfId="0" applyFont="1" applyFill="1" applyBorder="1" applyAlignment="1">
      <alignment horizontal="center" wrapText="1"/>
    </xf>
    <xf numFmtId="0" fontId="25" fillId="0" borderId="0" xfId="0" applyFont="1" applyAlignment="1">
      <alignment wrapText="1"/>
    </xf>
    <xf numFmtId="0" fontId="25" fillId="10" borderId="5" xfId="0" applyFont="1" applyFill="1" applyBorder="1" applyAlignment="1">
      <alignment horizontal="center" wrapText="1"/>
    </xf>
    <xf numFmtId="0" fontId="25" fillId="10" borderId="4" xfId="0" applyFont="1" applyFill="1" applyBorder="1" applyAlignment="1">
      <alignment horizontal="center" wrapText="1"/>
    </xf>
    <xf numFmtId="0" fontId="25" fillId="10" borderId="3" xfId="0" applyFont="1" applyFill="1" applyBorder="1" applyAlignment="1">
      <alignment horizont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25" fillId="0" borderId="25" xfId="0" applyFont="1" applyBorder="1" applyAlignment="1">
      <alignment horizontal="center" vertical="center" wrapText="1"/>
    </xf>
    <xf numFmtId="0" fontId="25" fillId="0" borderId="24" xfId="0" applyFont="1" applyBorder="1" applyAlignment="1">
      <alignment wrapText="1"/>
    </xf>
    <xf numFmtId="0" fontId="25" fillId="0" borderId="20" xfId="0" applyFont="1" applyBorder="1" applyAlignment="1">
      <alignment wrapText="1"/>
    </xf>
    <xf numFmtId="0" fontId="25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60" fillId="0" borderId="0" xfId="0" applyFont="1" applyAlignment="1">
      <alignment horizontal="right"/>
    </xf>
  </cellXfs>
  <cellStyles count="5">
    <cellStyle name="Comma" xfId="4" builtinId="3"/>
    <cellStyle name="Comma 2" xfId="2" xr:uid="{00000000-0005-0000-0000-000001000000}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urhanjasden@gmail.com" TargetMode="External"/><Relationship Id="rId2" Type="http://schemas.openxmlformats.org/officeDocument/2006/relationships/hyperlink" Target="mailto:sajjad.shamjee@bankalhabib.com" TargetMode="External"/><Relationship Id="rId1" Type="http://schemas.openxmlformats.org/officeDocument/2006/relationships/hyperlink" Target="mailto:mohammad.petiwala52@hot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zainsunel@gmail.com" TargetMode="External"/><Relationship Id="rId4" Type="http://schemas.openxmlformats.org/officeDocument/2006/relationships/hyperlink" Target="mailto:hussainghani96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B12" sqref="B12:H12"/>
    </sheetView>
  </sheetViews>
  <sheetFormatPr defaultRowHeight="23.25" x14ac:dyDescent="0.35"/>
  <cols>
    <col min="1" max="1" width="9.140625" style="85"/>
    <col min="2" max="2" width="19.5703125" customWidth="1"/>
    <col min="8" max="8" width="12.85546875" customWidth="1"/>
  </cols>
  <sheetData>
    <row r="1" spans="1:12" ht="25.5" x14ac:dyDescent="0.25">
      <c r="A1" s="312" t="s">
        <v>175</v>
      </c>
      <c r="B1" s="313"/>
      <c r="C1" s="313"/>
      <c r="D1" s="313"/>
      <c r="E1" s="313"/>
      <c r="F1" s="313"/>
      <c r="G1" s="313"/>
      <c r="H1" s="314"/>
      <c r="I1" s="86"/>
      <c r="J1" s="86"/>
      <c r="K1" s="86"/>
    </row>
    <row r="2" spans="1:12" ht="23.1" customHeight="1" thickBot="1" x14ac:dyDescent="0.4">
      <c r="A2" s="315" t="s">
        <v>453</v>
      </c>
      <c r="B2" s="316"/>
      <c r="C2" s="316"/>
      <c r="D2" s="316"/>
      <c r="E2" s="316"/>
      <c r="F2" s="316"/>
      <c r="G2" s="316"/>
      <c r="H2" s="317"/>
      <c r="I2" s="87"/>
      <c r="J2" s="87"/>
      <c r="K2" s="87"/>
      <c r="L2" s="87"/>
    </row>
    <row r="3" spans="1:12" ht="27.6" customHeight="1" thickBot="1" x14ac:dyDescent="0.55000000000000004">
      <c r="A3" s="206" t="s">
        <v>173</v>
      </c>
      <c r="B3" s="318" t="s">
        <v>282</v>
      </c>
      <c r="C3" s="318"/>
      <c r="D3" s="318"/>
      <c r="E3" s="318"/>
      <c r="F3" s="318"/>
      <c r="G3" s="318"/>
      <c r="H3" s="88"/>
      <c r="I3" s="84"/>
      <c r="J3" s="84"/>
      <c r="K3" s="84"/>
    </row>
    <row r="4" spans="1:12" s="140" customFormat="1" ht="27.6" customHeight="1" thickBot="1" x14ac:dyDescent="0.5">
      <c r="A4" s="207">
        <v>1</v>
      </c>
      <c r="B4" s="310" t="s">
        <v>209</v>
      </c>
      <c r="C4" s="310"/>
      <c r="D4" s="310"/>
      <c r="E4" s="310"/>
      <c r="F4" s="310"/>
      <c r="G4" s="310"/>
      <c r="H4" s="311"/>
      <c r="I4" s="84"/>
      <c r="J4" s="84"/>
      <c r="K4" s="84"/>
    </row>
    <row r="5" spans="1:12" s="140" customFormat="1" ht="27.6" customHeight="1" thickBot="1" x14ac:dyDescent="0.5">
      <c r="A5" s="207">
        <f>+A4+1</f>
        <v>2</v>
      </c>
      <c r="B5" s="310" t="s">
        <v>465</v>
      </c>
      <c r="C5" s="310"/>
      <c r="D5" s="310"/>
      <c r="E5" s="310"/>
      <c r="F5" s="310"/>
      <c r="G5" s="310"/>
      <c r="H5" s="311"/>
      <c r="I5" s="84"/>
      <c r="J5" s="84"/>
      <c r="K5" s="84"/>
    </row>
    <row r="6" spans="1:12" s="140" customFormat="1" ht="27.6" customHeight="1" thickBot="1" x14ac:dyDescent="0.5">
      <c r="A6" s="207">
        <f t="shared" ref="A6:A15" si="0">+A5+1</f>
        <v>3</v>
      </c>
      <c r="B6" s="310" t="s">
        <v>281</v>
      </c>
      <c r="C6" s="310"/>
      <c r="D6" s="310"/>
      <c r="E6" s="310"/>
      <c r="F6" s="310"/>
      <c r="G6" s="310"/>
      <c r="H6" s="311"/>
      <c r="I6" s="84"/>
      <c r="J6" s="84"/>
      <c r="K6" s="84"/>
    </row>
    <row r="7" spans="1:12" s="140" customFormat="1" ht="27.6" customHeight="1" thickBot="1" x14ac:dyDescent="0.5">
      <c r="A7" s="207">
        <f t="shared" si="0"/>
        <v>4</v>
      </c>
      <c r="B7" s="310" t="s">
        <v>466</v>
      </c>
      <c r="C7" s="310"/>
      <c r="D7" s="310"/>
      <c r="E7" s="310"/>
      <c r="F7" s="310"/>
      <c r="G7" s="310"/>
      <c r="H7" s="311"/>
      <c r="I7" s="84"/>
      <c r="J7" s="84"/>
      <c r="K7" s="84"/>
    </row>
    <row r="8" spans="1:12" s="140" customFormat="1" ht="27.6" customHeight="1" thickBot="1" x14ac:dyDescent="0.5">
      <c r="A8" s="207">
        <f t="shared" si="0"/>
        <v>5</v>
      </c>
      <c r="B8" s="310" t="s">
        <v>210</v>
      </c>
      <c r="C8" s="310"/>
      <c r="D8" s="310"/>
      <c r="E8" s="310"/>
      <c r="F8" s="310"/>
      <c r="G8" s="310"/>
      <c r="H8" s="311"/>
      <c r="I8" s="84"/>
      <c r="J8" s="84"/>
      <c r="K8" s="84"/>
    </row>
    <row r="9" spans="1:12" ht="29.25" thickBot="1" x14ac:dyDescent="0.5">
      <c r="A9" s="207">
        <f t="shared" si="0"/>
        <v>6</v>
      </c>
      <c r="B9" s="310" t="s">
        <v>206</v>
      </c>
      <c r="C9" s="310"/>
      <c r="D9" s="310"/>
      <c r="E9" s="310"/>
      <c r="F9" s="310"/>
      <c r="G9" s="310"/>
      <c r="H9" s="311"/>
    </row>
    <row r="10" spans="1:12" ht="29.25" thickBot="1" x14ac:dyDescent="0.5">
      <c r="A10" s="207">
        <f t="shared" si="0"/>
        <v>7</v>
      </c>
      <c r="B10" s="310" t="s">
        <v>207</v>
      </c>
      <c r="C10" s="310"/>
      <c r="D10" s="310"/>
      <c r="E10" s="310"/>
      <c r="F10" s="310"/>
      <c r="G10" s="310"/>
      <c r="H10" s="311"/>
    </row>
    <row r="11" spans="1:12" ht="29.25" thickBot="1" x14ac:dyDescent="0.5">
      <c r="A11" s="207">
        <f t="shared" si="0"/>
        <v>8</v>
      </c>
      <c r="B11" s="310" t="s">
        <v>155</v>
      </c>
      <c r="C11" s="310"/>
      <c r="D11" s="310"/>
      <c r="E11" s="310"/>
      <c r="F11" s="310"/>
      <c r="G11" s="310"/>
      <c r="H11" s="311"/>
    </row>
    <row r="12" spans="1:12" ht="29.25" thickBot="1" x14ac:dyDescent="0.5">
      <c r="A12" s="207">
        <f t="shared" si="0"/>
        <v>9</v>
      </c>
      <c r="B12" s="310" t="s">
        <v>208</v>
      </c>
      <c r="C12" s="310"/>
      <c r="D12" s="310"/>
      <c r="E12" s="310"/>
      <c r="F12" s="310"/>
      <c r="G12" s="310"/>
      <c r="H12" s="311"/>
    </row>
    <row r="13" spans="1:12" ht="29.25" thickBot="1" x14ac:dyDescent="0.5">
      <c r="A13" s="207">
        <f t="shared" si="0"/>
        <v>10</v>
      </c>
      <c r="B13" s="310" t="s">
        <v>266</v>
      </c>
      <c r="C13" s="310"/>
      <c r="D13" s="310"/>
      <c r="E13" s="310"/>
      <c r="F13" s="310"/>
      <c r="G13" s="310"/>
      <c r="H13" s="311"/>
    </row>
    <row r="14" spans="1:12" s="140" customFormat="1" ht="29.25" thickBot="1" x14ac:dyDescent="0.5">
      <c r="A14" s="207">
        <f t="shared" si="0"/>
        <v>11</v>
      </c>
      <c r="B14" s="310" t="s">
        <v>306</v>
      </c>
      <c r="C14" s="310"/>
      <c r="D14" s="310"/>
      <c r="E14" s="310"/>
      <c r="F14" s="310"/>
      <c r="G14" s="310"/>
      <c r="H14" s="311"/>
    </row>
    <row r="15" spans="1:12" s="140" customFormat="1" ht="28.5" x14ac:dyDescent="0.45">
      <c r="A15" s="207">
        <f t="shared" si="0"/>
        <v>12</v>
      </c>
      <c r="B15" s="310" t="s">
        <v>566</v>
      </c>
      <c r="C15" s="310"/>
      <c r="D15" s="310"/>
      <c r="E15" s="310"/>
      <c r="F15" s="310"/>
      <c r="G15" s="310"/>
      <c r="H15" s="311"/>
    </row>
  </sheetData>
  <mergeCells count="15">
    <mergeCell ref="A1:H1"/>
    <mergeCell ref="A2:H2"/>
    <mergeCell ref="B10:H10"/>
    <mergeCell ref="B12:H12"/>
    <mergeCell ref="B11:H11"/>
    <mergeCell ref="B5:H5"/>
    <mergeCell ref="B4:H4"/>
    <mergeCell ref="B8:H8"/>
    <mergeCell ref="B3:G3"/>
    <mergeCell ref="B9:H9"/>
    <mergeCell ref="B14:H14"/>
    <mergeCell ref="B7:H7"/>
    <mergeCell ref="B13:H13"/>
    <mergeCell ref="B6:H6"/>
    <mergeCell ref="B15:H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4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A12" sqref="A12"/>
    </sheetView>
  </sheetViews>
  <sheetFormatPr defaultColWidth="9.140625" defaultRowHeight="30" customHeight="1" x14ac:dyDescent="0.25"/>
  <cols>
    <col min="1" max="1" width="45" style="140" customWidth="1"/>
    <col min="2" max="2" width="9.140625" style="27" hidden="1" customWidth="1"/>
    <col min="3" max="3" width="13.42578125" style="27" customWidth="1"/>
    <col min="4" max="4" width="17.7109375" style="100" customWidth="1"/>
    <col min="5" max="5" width="10" style="27" customWidth="1"/>
    <col min="6" max="6" width="9.140625" style="27"/>
    <col min="7" max="7" width="12" style="27" customWidth="1"/>
    <col min="8" max="15" width="9.140625" style="27"/>
    <col min="16" max="16" width="10.42578125" style="27" customWidth="1"/>
    <col min="17" max="17" width="14.28515625" style="27" customWidth="1"/>
    <col min="18" max="16384" width="9.140625" style="140"/>
  </cols>
  <sheetData>
    <row r="1" spans="1:18" ht="30" customHeight="1" thickBot="1" x14ac:dyDescent="0.55000000000000004">
      <c r="A1" s="272" t="s">
        <v>598</v>
      </c>
      <c r="B1" s="272">
        <f>+'6.Balance Sheet'!B1:F13</f>
        <v>0</v>
      </c>
      <c r="C1" s="369"/>
      <c r="D1" s="369"/>
      <c r="E1" s="369"/>
      <c r="F1" s="44"/>
      <c r="G1" s="44"/>
    </row>
    <row r="2" spans="1:18" ht="30" customHeight="1" thickBot="1" x14ac:dyDescent="0.4">
      <c r="A2" s="357" t="s">
        <v>205</v>
      </c>
      <c r="B2" s="358"/>
      <c r="C2" s="358"/>
      <c r="D2" s="358"/>
      <c r="E2" s="359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30" customHeight="1" thickBot="1" x14ac:dyDescent="0.3">
      <c r="A3" s="53"/>
      <c r="B3" s="44"/>
      <c r="C3" s="44"/>
      <c r="D3" s="110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30" customHeight="1" thickBot="1" x14ac:dyDescent="0.3">
      <c r="A4" s="54"/>
      <c r="B4" s="367" t="s">
        <v>280</v>
      </c>
      <c r="C4" s="368"/>
      <c r="D4" s="268" t="s">
        <v>100</v>
      </c>
      <c r="E4" s="50" t="s">
        <v>188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8" ht="30" customHeight="1" thickBot="1" x14ac:dyDescent="0.3">
      <c r="A5" s="53"/>
      <c r="B5" s="267" t="s">
        <v>99</v>
      </c>
      <c r="C5" s="266">
        <f>+'8.Personal Expenses'!G4</f>
        <v>2018</v>
      </c>
      <c r="D5" s="265">
        <f>+'8.Personal Expenses'!H4</f>
        <v>2019</v>
      </c>
      <c r="E5" s="50" t="s">
        <v>187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 ht="30" customHeight="1" thickBot="1" x14ac:dyDescent="0.3">
      <c r="A6" s="53"/>
      <c r="B6" s="264"/>
      <c r="C6" s="44"/>
      <c r="D6" s="111"/>
      <c r="E6" s="263"/>
    </row>
    <row r="7" spans="1:18" ht="30" customHeight="1" x14ac:dyDescent="0.25">
      <c r="A7" s="61" t="s">
        <v>204</v>
      </c>
      <c r="B7" s="118"/>
      <c r="C7" s="262">
        <f>+'7.Income Satement'!E8+'6.Balance Sheet'!B10-'6.Balance Sheet'!C10</f>
        <v>0</v>
      </c>
      <c r="D7" s="262">
        <f>+'7.Income Satement'!F8+'6.Balance Sheet'!C10-'6.Balance Sheet'!D10</f>
        <v>0</v>
      </c>
      <c r="E7" s="117">
        <f t="shared" ref="E7:E15" si="0">IFERROR((D7-C7)/C7,0)</f>
        <v>0</v>
      </c>
      <c r="G7" s="98"/>
    </row>
    <row r="8" spans="1:18" ht="30" customHeight="1" x14ac:dyDescent="0.25">
      <c r="A8" s="61" t="s">
        <v>203</v>
      </c>
      <c r="B8" s="116"/>
      <c r="C8" s="103">
        <f>-('7.Income Satement'!E14-'6.Balance Sheet'!B9+'6.Balance Sheet'!C9)-('6.Balance Sheet'!B17-'6.Balance Sheet'!C17)</f>
        <v>0</v>
      </c>
      <c r="D8" s="103">
        <f>-('7.Income Satement'!F14-'6.Balance Sheet'!C9+'6.Balance Sheet'!D9)-('6.Balance Sheet'!C17-'6.Balance Sheet'!D17)</f>
        <v>0</v>
      </c>
      <c r="E8" s="60">
        <f t="shared" si="0"/>
        <v>0</v>
      </c>
      <c r="G8" s="98"/>
    </row>
    <row r="9" spans="1:18" ht="30" customHeight="1" x14ac:dyDescent="0.25">
      <c r="A9" s="61" t="s">
        <v>134</v>
      </c>
      <c r="B9" s="116"/>
      <c r="C9" s="103">
        <f>-'7.Income Satement'!E32</f>
        <v>0</v>
      </c>
      <c r="D9" s="103">
        <f>-'7.Income Satement'!F32</f>
        <v>0</v>
      </c>
      <c r="E9" s="60">
        <f t="shared" si="0"/>
        <v>0</v>
      </c>
    </row>
    <row r="10" spans="1:18" ht="30" customHeight="1" x14ac:dyDescent="0.25">
      <c r="A10" s="61" t="s">
        <v>133</v>
      </c>
      <c r="B10" s="116"/>
      <c r="C10" s="103">
        <f>-'7.Income Satement'!E36</f>
        <v>0</v>
      </c>
      <c r="D10" s="103">
        <f>-'7.Income Satement'!F36</f>
        <v>0</v>
      </c>
      <c r="E10" s="60">
        <f t="shared" si="0"/>
        <v>0</v>
      </c>
    </row>
    <row r="11" spans="1:18" ht="30" customHeight="1" x14ac:dyDescent="0.25">
      <c r="A11" s="61" t="s">
        <v>202</v>
      </c>
      <c r="B11" s="116"/>
      <c r="C11" s="103"/>
      <c r="D11" s="276"/>
      <c r="E11" s="60">
        <f t="shared" si="0"/>
        <v>0</v>
      </c>
    </row>
    <row r="12" spans="1:18" ht="30" customHeight="1" x14ac:dyDescent="0.25">
      <c r="A12" s="61" t="s">
        <v>201</v>
      </c>
      <c r="B12" s="116"/>
      <c r="C12" s="103">
        <f>'6.Balance Sheet'!C16-'6.Balance Sheet'!B16-C11</f>
        <v>0</v>
      </c>
      <c r="D12" s="103">
        <f>'6.Balance Sheet'!D16-'6.Balance Sheet'!C16-D11</f>
        <v>0</v>
      </c>
      <c r="E12" s="60">
        <f t="shared" si="0"/>
        <v>0</v>
      </c>
    </row>
    <row r="13" spans="1:18" ht="30" customHeight="1" x14ac:dyDescent="0.25">
      <c r="A13" s="61" t="s">
        <v>132</v>
      </c>
      <c r="B13" s="116"/>
      <c r="C13" s="103">
        <f>+'6.Balance Sheet'!B7-'6.Balance Sheet'!C7+'6.Balance Sheet'!B8-'6.Balance Sheet'!C8</f>
        <v>0</v>
      </c>
      <c r="D13" s="103">
        <f>+'6.Balance Sheet'!C7-'6.Balance Sheet'!D7+'6.Balance Sheet'!C8-'6.Balance Sheet'!D8</f>
        <v>0</v>
      </c>
      <c r="E13" s="60">
        <f t="shared" si="0"/>
        <v>0</v>
      </c>
    </row>
    <row r="14" spans="1:18" ht="30" customHeight="1" x14ac:dyDescent="0.25">
      <c r="A14" s="61" t="s">
        <v>131</v>
      </c>
      <c r="B14" s="116"/>
      <c r="C14" s="103">
        <f>+'6.Balance Sheet'!C23</f>
        <v>0</v>
      </c>
      <c r="D14" s="103">
        <f>+'6.Balance Sheet'!D23</f>
        <v>0</v>
      </c>
      <c r="E14" s="60">
        <f t="shared" si="0"/>
        <v>0</v>
      </c>
    </row>
    <row r="15" spans="1:18" ht="30" customHeight="1" x14ac:dyDescent="0.25">
      <c r="A15" s="61" t="s">
        <v>130</v>
      </c>
      <c r="B15" s="116"/>
      <c r="C15" s="103">
        <f>+'6.Balance Sheet'!C24</f>
        <v>0</v>
      </c>
      <c r="D15" s="103">
        <f>+'6.Balance Sheet'!D24</f>
        <v>0</v>
      </c>
      <c r="E15" s="60">
        <f t="shared" si="0"/>
        <v>0</v>
      </c>
    </row>
    <row r="16" spans="1:18" ht="30" customHeight="1" x14ac:dyDescent="0.25">
      <c r="A16" s="61" t="s">
        <v>290</v>
      </c>
      <c r="B16" s="116"/>
      <c r="C16" s="103">
        <f>+'7.Income Satement'!E39</f>
        <v>0</v>
      </c>
      <c r="D16" s="103">
        <f>+'7.Income Satement'!F39</f>
        <v>0</v>
      </c>
      <c r="E16" s="60"/>
    </row>
    <row r="17" spans="1:18" ht="30" customHeight="1" x14ac:dyDescent="0.25">
      <c r="A17" s="61" t="s">
        <v>129</v>
      </c>
      <c r="B17" s="116"/>
      <c r="C17" s="103">
        <f>-'6.Balance Sheet'!C11-'6.Balance Sheet'!C12+'6.Balance Sheet'!B11+'6.Balance Sheet'!B12</f>
        <v>0</v>
      </c>
      <c r="D17" s="103">
        <f>-'6.Balance Sheet'!D11-'6.Balance Sheet'!D12+'6.Balance Sheet'!C11+'6.Balance Sheet'!C12</f>
        <v>0</v>
      </c>
      <c r="E17" s="60">
        <f>IFERROR((D17-C18)/C18,0)</f>
        <v>0</v>
      </c>
    </row>
    <row r="18" spans="1:18" ht="30" customHeight="1" x14ac:dyDescent="0.25">
      <c r="A18" s="61" t="s">
        <v>128</v>
      </c>
      <c r="B18" s="116"/>
      <c r="C18" s="103">
        <f>+'6.Balance Sheet'!C18-'6.Balance Sheet'!B18</f>
        <v>0</v>
      </c>
      <c r="D18" s="103">
        <f>+'6.Balance Sheet'!D18-'6.Balance Sheet'!C18</f>
        <v>0</v>
      </c>
      <c r="E18" s="60">
        <f>IFERROR((D18-#REF!)/#REF!,0)</f>
        <v>0</v>
      </c>
    </row>
    <row r="19" spans="1:18" ht="30" customHeight="1" x14ac:dyDescent="0.25">
      <c r="A19" s="59" t="s">
        <v>127</v>
      </c>
      <c r="B19" s="115"/>
      <c r="C19" s="102">
        <f>SUM(C7:C18)</f>
        <v>0</v>
      </c>
      <c r="D19" s="102">
        <f>SUM(D7:D18)</f>
        <v>0</v>
      </c>
      <c r="E19" s="60">
        <f>IFERROR((D19-C19)/C19,0)</f>
        <v>0</v>
      </c>
    </row>
    <row r="20" spans="1:18" s="27" customFormat="1" ht="30" customHeight="1" x14ac:dyDescent="0.25">
      <c r="A20" s="61"/>
      <c r="B20" s="116"/>
      <c r="C20" s="103"/>
      <c r="D20" s="103"/>
      <c r="E20" s="60">
        <f>IFERROR((D20-C20)/C20,0)</f>
        <v>0</v>
      </c>
      <c r="R20" s="140"/>
    </row>
    <row r="21" spans="1:18" s="27" customFormat="1" ht="30" customHeight="1" x14ac:dyDescent="0.25">
      <c r="A21" s="61" t="s">
        <v>126</v>
      </c>
      <c r="B21" s="116"/>
      <c r="C21" s="103">
        <f>+'6.Balance Sheet'!B13</f>
        <v>0</v>
      </c>
      <c r="D21" s="103">
        <f>+'6.Balance Sheet'!C13</f>
        <v>0</v>
      </c>
      <c r="E21" s="60">
        <f>IFERROR((D21-C21)/C21,0)</f>
        <v>0</v>
      </c>
      <c r="R21" s="140"/>
    </row>
    <row r="22" spans="1:18" s="27" customFormat="1" ht="30" customHeight="1" x14ac:dyDescent="0.25">
      <c r="A22" s="59" t="s">
        <v>125</v>
      </c>
      <c r="B22" s="115"/>
      <c r="C22" s="102">
        <f>+C19+C21</f>
        <v>0</v>
      </c>
      <c r="D22" s="102">
        <f>+D19+D21</f>
        <v>0</v>
      </c>
      <c r="E22" s="60"/>
      <c r="R22" s="140"/>
    </row>
    <row r="23" spans="1:18" s="27" customFormat="1" ht="30" customHeight="1" thickBot="1" x14ac:dyDescent="0.3">
      <c r="A23" s="58"/>
      <c r="B23" s="41"/>
      <c r="C23" s="261">
        <f>+'6.Balance Sheet'!C13</f>
        <v>0</v>
      </c>
      <c r="D23" s="261">
        <f>+'6.Balance Sheet'!D13</f>
        <v>0</v>
      </c>
      <c r="E23" s="57">
        <f>IFERROR((D23-C23)/C23,0)</f>
        <v>0</v>
      </c>
      <c r="R23" s="140"/>
    </row>
    <row r="24" spans="1:18" s="27" customFormat="1" ht="30" customHeight="1" x14ac:dyDescent="0.25">
      <c r="A24" s="140"/>
      <c r="C24" s="100">
        <f>+C22-C23</f>
        <v>0</v>
      </c>
      <c r="D24" s="100">
        <f>+D22-D23</f>
        <v>0</v>
      </c>
      <c r="R24" s="140"/>
    </row>
  </sheetData>
  <mergeCells count="3">
    <mergeCell ref="A2:E2"/>
    <mergeCell ref="B4:C4"/>
    <mergeCell ref="C1:E1"/>
  </mergeCells>
  <pageMargins left="1.2" right="0.45" top="0.75" bottom="0.75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4"/>
  <sheetViews>
    <sheetView zoomScale="115" zoomScaleNormal="115" workbookViewId="0">
      <selection activeCell="F27" sqref="F27"/>
    </sheetView>
  </sheetViews>
  <sheetFormatPr defaultColWidth="8.85546875" defaultRowHeight="30" customHeight="1" x14ac:dyDescent="0.3"/>
  <cols>
    <col min="1" max="1" width="8.85546875" style="10"/>
    <col min="2" max="2" width="5.85546875" style="10" customWidth="1"/>
    <col min="3" max="3" width="15.42578125" style="10" customWidth="1"/>
    <col min="4" max="4" width="21.42578125" style="10" customWidth="1"/>
    <col min="5" max="5" width="45.140625" style="10" customWidth="1"/>
    <col min="6" max="6" width="16.42578125" style="10" customWidth="1"/>
    <col min="7" max="7" width="20.5703125" style="10" customWidth="1"/>
    <col min="8" max="8" width="18" style="10" customWidth="1"/>
    <col min="9" max="9" width="5.7109375" style="10" customWidth="1"/>
    <col min="10" max="16384" width="8.85546875" style="10"/>
  </cols>
  <sheetData>
    <row r="1" spans="2:9" ht="30" customHeight="1" thickBot="1" x14ac:dyDescent="0.35"/>
    <row r="2" spans="2:9" ht="30" customHeight="1" thickBot="1" x14ac:dyDescent="0.6">
      <c r="B2" s="83"/>
      <c r="C2" s="383" t="s">
        <v>265</v>
      </c>
      <c r="D2" s="384"/>
      <c r="E2" s="384"/>
      <c r="F2" s="384"/>
      <c r="G2" s="384"/>
      <c r="H2" s="385"/>
      <c r="I2" s="81"/>
    </row>
    <row r="3" spans="2:9" ht="30" customHeight="1" thickBot="1" x14ac:dyDescent="0.35">
      <c r="B3" s="67"/>
      <c r="C3" s="82"/>
      <c r="D3" s="82"/>
      <c r="E3" s="82"/>
      <c r="F3" s="82"/>
      <c r="G3" s="82"/>
      <c r="H3" s="82"/>
      <c r="I3" s="65"/>
    </row>
    <row r="4" spans="2:9" ht="30" customHeight="1" thickBot="1" x14ac:dyDescent="0.4">
      <c r="B4" s="67"/>
      <c r="C4" s="378" t="s">
        <v>184</v>
      </c>
      <c r="D4" s="379"/>
      <c r="E4" s="379"/>
      <c r="F4" s="379"/>
      <c r="G4" s="379"/>
      <c r="H4" s="380"/>
      <c r="I4" s="65"/>
    </row>
    <row r="5" spans="2:9" ht="30" customHeight="1" thickBot="1" x14ac:dyDescent="0.35">
      <c r="B5" s="67"/>
      <c r="C5" s="66"/>
      <c r="D5" s="66"/>
      <c r="E5" s="66"/>
      <c r="F5" s="66"/>
      <c r="G5" s="66"/>
      <c r="H5" s="66"/>
      <c r="I5" s="65"/>
    </row>
    <row r="6" spans="2:9" ht="30" customHeight="1" thickBot="1" x14ac:dyDescent="0.35">
      <c r="B6" s="67"/>
      <c r="C6" s="91" t="s">
        <v>172</v>
      </c>
      <c r="D6" s="74"/>
      <c r="E6" s="66"/>
      <c r="F6" s="91" t="s">
        <v>171</v>
      </c>
      <c r="G6" s="75"/>
      <c r="H6" s="74"/>
      <c r="I6" s="65"/>
    </row>
    <row r="7" spans="2:9" ht="30" customHeight="1" thickBot="1" x14ac:dyDescent="0.35">
      <c r="B7" s="67"/>
      <c r="C7" s="66"/>
      <c r="D7" s="66"/>
      <c r="E7" s="66"/>
      <c r="F7" s="66"/>
      <c r="G7" s="66"/>
      <c r="H7" s="66"/>
      <c r="I7" s="65"/>
    </row>
    <row r="8" spans="2:9" ht="30" customHeight="1" thickBot="1" x14ac:dyDescent="0.35">
      <c r="B8" s="67"/>
      <c r="C8" s="91" t="s">
        <v>170</v>
      </c>
      <c r="D8" s="75"/>
      <c r="E8" s="75"/>
      <c r="F8" s="75"/>
      <c r="G8" s="75"/>
      <c r="H8" s="74"/>
      <c r="I8" s="65"/>
    </row>
    <row r="9" spans="2:9" ht="30" customHeight="1" thickBot="1" x14ac:dyDescent="0.35">
      <c r="B9" s="67"/>
      <c r="C9" s="66"/>
      <c r="D9" s="66"/>
      <c r="E9" s="66"/>
      <c r="F9" s="66"/>
      <c r="G9" s="66"/>
      <c r="H9" s="66"/>
      <c r="I9" s="65"/>
    </row>
    <row r="10" spans="2:9" ht="30" customHeight="1" thickBot="1" x14ac:dyDescent="0.35">
      <c r="B10" s="67"/>
      <c r="C10" s="91" t="s">
        <v>169</v>
      </c>
      <c r="D10" s="77"/>
      <c r="E10" s="66"/>
      <c r="F10" s="91" t="s">
        <v>168</v>
      </c>
      <c r="G10" s="80"/>
      <c r="H10" s="79"/>
      <c r="I10" s="65"/>
    </row>
    <row r="11" spans="2:9" ht="30" customHeight="1" thickBot="1" x14ac:dyDescent="0.35">
      <c r="B11" s="67"/>
      <c r="C11" s="66"/>
      <c r="D11" s="66"/>
      <c r="E11" s="66"/>
      <c r="F11" s="66"/>
      <c r="G11" s="66"/>
      <c r="H11" s="66"/>
      <c r="I11" s="65"/>
    </row>
    <row r="12" spans="2:9" ht="30" customHeight="1" thickBot="1" x14ac:dyDescent="0.35">
      <c r="B12" s="67"/>
      <c r="C12" s="381" t="s">
        <v>167</v>
      </c>
      <c r="D12" s="382"/>
      <c r="E12" s="75"/>
      <c r="F12" s="75"/>
      <c r="G12" s="78"/>
      <c r="H12" s="77"/>
      <c r="I12" s="65"/>
    </row>
    <row r="13" spans="2:9" ht="30" customHeight="1" x14ac:dyDescent="0.3">
      <c r="B13" s="67"/>
      <c r="C13" s="66" t="s">
        <v>185</v>
      </c>
      <c r="D13" s="66"/>
      <c r="E13" s="66"/>
      <c r="F13" s="66"/>
      <c r="G13" s="66"/>
      <c r="H13" s="66"/>
      <c r="I13" s="65"/>
    </row>
    <row r="14" spans="2:9" ht="30" customHeight="1" thickBot="1" x14ac:dyDescent="0.35">
      <c r="B14" s="67"/>
      <c r="C14" s="66"/>
      <c r="D14" s="66"/>
      <c r="E14" s="66"/>
      <c r="F14" s="66"/>
      <c r="G14" s="66"/>
      <c r="H14" s="66"/>
      <c r="I14" s="65"/>
    </row>
    <row r="15" spans="2:9" ht="30" customHeight="1" thickBot="1" x14ac:dyDescent="0.35">
      <c r="B15" s="67"/>
      <c r="C15" s="76" t="s">
        <v>166</v>
      </c>
      <c r="D15" s="75"/>
      <c r="E15" s="74"/>
      <c r="F15" s="76" t="s">
        <v>165</v>
      </c>
      <c r="G15" s="75"/>
      <c r="H15" s="74"/>
      <c r="I15" s="65"/>
    </row>
    <row r="16" spans="2:9" ht="30" customHeight="1" x14ac:dyDescent="0.3">
      <c r="B16" s="67"/>
      <c r="C16" s="66"/>
      <c r="D16" s="66"/>
      <c r="E16" s="66"/>
      <c r="F16" s="66"/>
      <c r="G16" s="66"/>
      <c r="H16" s="66"/>
      <c r="I16" s="65"/>
    </row>
    <row r="17" spans="2:9" s="6" customFormat="1" ht="30" customHeight="1" x14ac:dyDescent="0.3">
      <c r="B17" s="73"/>
      <c r="C17" s="72" t="s">
        <v>164</v>
      </c>
      <c r="D17" s="72" t="s">
        <v>163</v>
      </c>
      <c r="E17" s="72" t="s">
        <v>162</v>
      </c>
      <c r="F17" s="72" t="s">
        <v>161</v>
      </c>
      <c r="G17" s="72" t="s">
        <v>160</v>
      </c>
      <c r="H17" s="72" t="s">
        <v>159</v>
      </c>
      <c r="I17" s="71"/>
    </row>
    <row r="18" spans="2:9" ht="39.950000000000003" customHeight="1" x14ac:dyDescent="0.3">
      <c r="B18" s="67"/>
      <c r="C18" s="70">
        <v>1</v>
      </c>
      <c r="D18" s="69"/>
      <c r="E18" s="69"/>
      <c r="F18" s="69"/>
      <c r="G18" s="69"/>
      <c r="H18" s="69"/>
      <c r="I18" s="65"/>
    </row>
    <row r="19" spans="2:9" ht="39.950000000000003" customHeight="1" x14ac:dyDescent="0.3">
      <c r="B19" s="67"/>
      <c r="C19" s="70">
        <f t="shared" ref="C19:C27" si="0">+C18+1</f>
        <v>2</v>
      </c>
      <c r="D19" s="69"/>
      <c r="E19" s="69"/>
      <c r="F19" s="69"/>
      <c r="G19" s="69"/>
      <c r="H19" s="69"/>
      <c r="I19" s="65"/>
    </row>
    <row r="20" spans="2:9" ht="39.950000000000003" customHeight="1" x14ac:dyDescent="0.3">
      <c r="B20" s="67"/>
      <c r="C20" s="70">
        <f t="shared" si="0"/>
        <v>3</v>
      </c>
      <c r="D20" s="69"/>
      <c r="E20" s="69"/>
      <c r="F20" s="69"/>
      <c r="G20" s="69"/>
      <c r="H20" s="69"/>
      <c r="I20" s="65"/>
    </row>
    <row r="21" spans="2:9" ht="39.950000000000003" customHeight="1" x14ac:dyDescent="0.3">
      <c r="B21" s="67"/>
      <c r="C21" s="70">
        <f t="shared" si="0"/>
        <v>4</v>
      </c>
      <c r="D21" s="69"/>
      <c r="E21" s="69"/>
      <c r="F21" s="69"/>
      <c r="G21" s="69"/>
      <c r="H21" s="69"/>
      <c r="I21" s="65"/>
    </row>
    <row r="22" spans="2:9" ht="39.950000000000003" customHeight="1" x14ac:dyDescent="0.3">
      <c r="B22" s="67"/>
      <c r="C22" s="70">
        <f t="shared" si="0"/>
        <v>5</v>
      </c>
      <c r="D22" s="69"/>
      <c r="E22" s="69"/>
      <c r="F22" s="69"/>
      <c r="G22" s="69"/>
      <c r="H22" s="69"/>
      <c r="I22" s="65"/>
    </row>
    <row r="23" spans="2:9" ht="39.950000000000003" customHeight="1" x14ac:dyDescent="0.3">
      <c r="B23" s="67"/>
      <c r="C23" s="70">
        <f t="shared" si="0"/>
        <v>6</v>
      </c>
      <c r="D23" s="69"/>
      <c r="E23" s="69"/>
      <c r="F23" s="69"/>
      <c r="G23" s="69"/>
      <c r="H23" s="69"/>
      <c r="I23" s="65"/>
    </row>
    <row r="24" spans="2:9" ht="39.950000000000003" customHeight="1" x14ac:dyDescent="0.3">
      <c r="B24" s="67"/>
      <c r="C24" s="70">
        <f t="shared" si="0"/>
        <v>7</v>
      </c>
      <c r="D24" s="69"/>
      <c r="E24" s="69"/>
      <c r="F24" s="69"/>
      <c r="G24" s="69"/>
      <c r="H24" s="69"/>
      <c r="I24" s="65"/>
    </row>
    <row r="25" spans="2:9" ht="39.950000000000003" customHeight="1" x14ac:dyDescent="0.3">
      <c r="B25" s="67"/>
      <c r="C25" s="70">
        <f t="shared" si="0"/>
        <v>8</v>
      </c>
      <c r="D25" s="69"/>
      <c r="E25" s="69"/>
      <c r="F25" s="69"/>
      <c r="G25" s="69"/>
      <c r="H25" s="69"/>
      <c r="I25" s="65"/>
    </row>
    <row r="26" spans="2:9" ht="39.950000000000003" customHeight="1" x14ac:dyDescent="0.3">
      <c r="B26" s="67"/>
      <c r="C26" s="70">
        <f t="shared" si="0"/>
        <v>9</v>
      </c>
      <c r="D26" s="69"/>
      <c r="E26" s="69"/>
      <c r="F26" s="69"/>
      <c r="G26" s="69"/>
      <c r="H26" s="69"/>
      <c r="I26" s="65"/>
    </row>
    <row r="27" spans="2:9" ht="39.950000000000003" customHeight="1" x14ac:dyDescent="0.3">
      <c r="B27" s="67"/>
      <c r="C27" s="70">
        <f t="shared" si="0"/>
        <v>10</v>
      </c>
      <c r="D27" s="69"/>
      <c r="E27" s="69"/>
      <c r="F27" s="69"/>
      <c r="G27" s="69"/>
      <c r="H27" s="69"/>
      <c r="I27" s="65"/>
    </row>
    <row r="28" spans="2:9" s="6" customFormat="1" ht="30" customHeight="1" x14ac:dyDescent="0.3">
      <c r="B28" s="73"/>
      <c r="C28" s="217"/>
      <c r="D28" s="217"/>
      <c r="E28" s="218" t="s">
        <v>554</v>
      </c>
      <c r="F28" s="218"/>
      <c r="G28" s="69"/>
      <c r="H28" s="69"/>
      <c r="I28" s="71"/>
    </row>
    <row r="29" spans="2:9" ht="30" customHeight="1" x14ac:dyDescent="0.3">
      <c r="B29" s="67"/>
      <c r="C29" s="68" t="s">
        <v>158</v>
      </c>
      <c r="D29" s="66"/>
      <c r="E29" s="66"/>
      <c r="F29" s="66"/>
      <c r="G29" s="66"/>
      <c r="H29" s="66"/>
      <c r="I29" s="65"/>
    </row>
    <row r="30" spans="2:9" ht="30" customHeight="1" x14ac:dyDescent="0.35">
      <c r="B30" s="67"/>
      <c r="C30" s="68" t="s">
        <v>186</v>
      </c>
      <c r="D30" s="66"/>
      <c r="E30" s="66"/>
      <c r="F30" s="66"/>
      <c r="G30" s="66"/>
      <c r="H30" s="66"/>
      <c r="I30" s="65"/>
    </row>
    <row r="31" spans="2:9" ht="30" customHeight="1" thickBot="1" x14ac:dyDescent="0.35">
      <c r="B31" s="67"/>
      <c r="C31" s="66"/>
      <c r="D31" s="66"/>
      <c r="E31" s="66"/>
      <c r="F31" s="66"/>
      <c r="G31" s="66"/>
      <c r="H31" s="66"/>
      <c r="I31" s="65"/>
    </row>
    <row r="32" spans="2:9" ht="30" customHeight="1" x14ac:dyDescent="0.3">
      <c r="B32" s="67"/>
      <c r="C32" s="370" t="s">
        <v>157</v>
      </c>
      <c r="D32" s="371"/>
      <c r="E32" s="66"/>
      <c r="F32" s="374" t="s">
        <v>156</v>
      </c>
      <c r="G32" s="375"/>
      <c r="H32" s="66"/>
      <c r="I32" s="65"/>
    </row>
    <row r="33" spans="1:9" ht="30" customHeight="1" thickBot="1" x14ac:dyDescent="0.35">
      <c r="B33" s="67"/>
      <c r="C33" s="372"/>
      <c r="D33" s="373"/>
      <c r="E33" s="66"/>
      <c r="F33" s="376"/>
      <c r="G33" s="377"/>
      <c r="H33" s="66"/>
      <c r="I33" s="65"/>
    </row>
    <row r="34" spans="1:9" ht="30" customHeight="1" thickBot="1" x14ac:dyDescent="0.35">
      <c r="A34" s="10">
        <v>7</v>
      </c>
      <c r="B34" s="64"/>
      <c r="C34" s="63"/>
      <c r="D34" s="63"/>
      <c r="E34" s="63"/>
      <c r="F34" s="63"/>
      <c r="G34" s="63"/>
      <c r="H34" s="63"/>
      <c r="I34" s="62"/>
    </row>
  </sheetData>
  <mergeCells count="5">
    <mergeCell ref="C32:D33"/>
    <mergeCell ref="F32:G33"/>
    <mergeCell ref="C4:H4"/>
    <mergeCell ref="C12:D12"/>
    <mergeCell ref="C2:H2"/>
  </mergeCells>
  <pageMargins left="0.39370078740157483" right="0.39370078740157483" top="0.59055118110236227" bottom="0.39370078740157483" header="0.31496062992125984" footer="0.31496062992125984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16"/>
  <sheetViews>
    <sheetView view="pageBreakPreview" topLeftCell="A7" zoomScaleNormal="100" zoomScaleSheetLayoutView="100" workbookViewId="0">
      <selection activeCell="S16" sqref="S16"/>
    </sheetView>
  </sheetViews>
  <sheetFormatPr defaultColWidth="9.140625" defaultRowHeight="30" customHeight="1" x14ac:dyDescent="0.25"/>
  <cols>
    <col min="1" max="1" width="4.140625" style="140" customWidth="1"/>
    <col min="2" max="3" width="3.7109375" style="140" customWidth="1"/>
    <col min="4" max="4" width="4.42578125" style="140" customWidth="1"/>
    <col min="5" max="6" width="6" style="140" customWidth="1"/>
    <col min="7" max="10" width="9.140625" style="140"/>
    <col min="11" max="11" width="15.28515625" style="140" customWidth="1"/>
    <col min="12" max="14" width="4.7109375" style="140" customWidth="1"/>
    <col min="15" max="15" width="2.28515625" style="140" customWidth="1"/>
    <col min="16" max="16" width="10.7109375" style="140" customWidth="1"/>
    <col min="17" max="17" width="15.28515625" style="140" customWidth="1"/>
    <col min="18" max="18" width="7" style="140" customWidth="1"/>
    <col min="19" max="20" width="16.85546875" style="140" customWidth="1"/>
    <col min="21" max="21" width="0.140625" style="140" customWidth="1"/>
    <col min="22" max="16384" width="9.140625" style="140"/>
  </cols>
  <sheetData>
    <row r="1" spans="1:21" ht="30" customHeight="1" x14ac:dyDescent="0.25">
      <c r="S1" s="399" t="s">
        <v>307</v>
      </c>
      <c r="T1" s="399"/>
      <c r="U1" s="399"/>
    </row>
    <row r="2" spans="1:21" ht="30" customHeight="1" x14ac:dyDescent="0.25">
      <c r="B2" s="400" t="s">
        <v>279</v>
      </c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</row>
    <row r="3" spans="1:21" ht="30" customHeight="1" x14ac:dyDescent="0.25">
      <c r="B3" s="401" t="s">
        <v>0</v>
      </c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</row>
    <row r="4" spans="1:21" ht="30" customHeight="1" x14ac:dyDescent="0.25">
      <c r="B4" s="402" t="s">
        <v>308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3"/>
      <c r="S4" s="403"/>
      <c r="T4" s="403"/>
      <c r="U4" s="404"/>
    </row>
    <row r="5" spans="1:21" ht="18" customHeight="1" x14ac:dyDescent="0.3">
      <c r="B5" s="158"/>
      <c r="C5" s="158"/>
      <c r="D5" s="159"/>
      <c r="E5" s="159"/>
      <c r="F5" s="159"/>
      <c r="G5" s="159"/>
      <c r="H5" s="159"/>
      <c r="I5" s="159"/>
      <c r="J5" s="158"/>
      <c r="K5" s="158"/>
      <c r="L5" s="158"/>
      <c r="M5" s="158"/>
      <c r="N5" s="158"/>
      <c r="O5" s="158"/>
      <c r="P5" s="158"/>
      <c r="Q5" s="158"/>
      <c r="R5" s="158"/>
    </row>
    <row r="6" spans="1:21" ht="30" customHeight="1" x14ac:dyDescent="0.25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 t="s">
        <v>309</v>
      </c>
      <c r="S6" s="161"/>
      <c r="T6" s="161"/>
      <c r="U6" s="161"/>
    </row>
    <row r="7" spans="1:21" ht="15" customHeight="1" x14ac:dyDescent="0.25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</row>
    <row r="8" spans="1:21" ht="30" customHeight="1" x14ac:dyDescent="0.25">
      <c r="A8" s="160"/>
      <c r="B8" s="160" t="s">
        <v>310</v>
      </c>
      <c r="C8" s="160"/>
      <c r="D8" s="162"/>
      <c r="E8" s="162"/>
      <c r="F8" s="161"/>
      <c r="G8" s="161"/>
      <c r="H8" s="161"/>
      <c r="I8" s="161"/>
      <c r="J8" s="161"/>
      <c r="K8" s="161"/>
      <c r="L8" s="160" t="s">
        <v>311</v>
      </c>
      <c r="M8" s="162"/>
      <c r="N8" s="161"/>
      <c r="O8" s="161"/>
      <c r="P8" s="163"/>
      <c r="Q8" s="161"/>
      <c r="R8" s="162" t="s">
        <v>312</v>
      </c>
      <c r="S8" s="161"/>
      <c r="T8" s="161"/>
      <c r="U8" s="161"/>
    </row>
    <row r="9" spans="1:21" ht="30" customHeight="1" x14ac:dyDescent="0.25">
      <c r="A9" s="160"/>
      <c r="B9" s="162" t="s">
        <v>313</v>
      </c>
      <c r="C9" s="160"/>
      <c r="D9" s="160"/>
      <c r="E9" s="160"/>
      <c r="F9" s="164"/>
      <c r="G9" s="161"/>
      <c r="H9" s="161"/>
      <c r="I9" s="161"/>
      <c r="J9" s="161"/>
      <c r="K9" s="161"/>
      <c r="L9" s="161"/>
      <c r="M9" s="161"/>
      <c r="N9" s="161"/>
      <c r="O9" s="161"/>
      <c r="P9" s="165"/>
      <c r="Q9" s="164"/>
      <c r="R9" s="161"/>
      <c r="S9" s="164"/>
      <c r="T9" s="164"/>
      <c r="U9" s="164"/>
    </row>
    <row r="10" spans="1:21" ht="30" customHeight="1" x14ac:dyDescent="0.25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</row>
    <row r="11" spans="1:21" ht="30" customHeight="1" x14ac:dyDescent="0.25">
      <c r="A11" s="160"/>
      <c r="B11" s="405"/>
      <c r="C11" s="405"/>
      <c r="D11" s="406"/>
      <c r="E11" s="406"/>
      <c r="F11" s="406"/>
      <c r="G11" s="406"/>
      <c r="H11" s="406"/>
      <c r="I11" s="406"/>
      <c r="J11" s="406"/>
      <c r="K11" s="406"/>
      <c r="L11" s="407" t="s">
        <v>314</v>
      </c>
      <c r="M11" s="407" t="s">
        <v>315</v>
      </c>
      <c r="N11" s="407" t="s">
        <v>316</v>
      </c>
      <c r="O11" s="166"/>
      <c r="P11" s="405" t="s">
        <v>317</v>
      </c>
      <c r="Q11" s="406"/>
      <c r="R11" s="406"/>
      <c r="S11" s="406"/>
      <c r="T11" s="408"/>
      <c r="U11" s="408"/>
    </row>
    <row r="12" spans="1:21" ht="30" customHeight="1" x14ac:dyDescent="0.25">
      <c r="A12" s="160"/>
      <c r="B12" s="405"/>
      <c r="C12" s="405"/>
      <c r="D12" s="406"/>
      <c r="E12" s="406"/>
      <c r="F12" s="406"/>
      <c r="G12" s="406"/>
      <c r="H12" s="406"/>
      <c r="I12" s="406"/>
      <c r="J12" s="406"/>
      <c r="K12" s="406"/>
      <c r="L12" s="407"/>
      <c r="M12" s="407"/>
      <c r="N12" s="407"/>
      <c r="O12" s="167"/>
      <c r="P12" s="405"/>
      <c r="Q12" s="406"/>
      <c r="R12" s="406"/>
      <c r="S12" s="406"/>
      <c r="T12" s="408"/>
      <c r="U12" s="408"/>
    </row>
    <row r="13" spans="1:21" ht="30" customHeight="1" x14ac:dyDescent="0.25">
      <c r="A13" s="160"/>
      <c r="B13" s="405"/>
      <c r="C13" s="405"/>
      <c r="D13" s="406"/>
      <c r="E13" s="406"/>
      <c r="F13" s="406"/>
      <c r="G13" s="406"/>
      <c r="H13" s="406"/>
      <c r="I13" s="406"/>
      <c r="J13" s="406"/>
      <c r="K13" s="406"/>
      <c r="L13" s="407"/>
      <c r="M13" s="407"/>
      <c r="N13" s="407"/>
      <c r="O13" s="167"/>
      <c r="P13" s="405"/>
      <c r="Q13" s="406"/>
      <c r="R13" s="406"/>
      <c r="S13" s="406"/>
      <c r="T13" s="408"/>
      <c r="U13" s="408"/>
    </row>
    <row r="14" spans="1:21" ht="30" customHeight="1" x14ac:dyDescent="0.25">
      <c r="A14" s="160"/>
      <c r="B14" s="405"/>
      <c r="C14" s="405"/>
      <c r="D14" s="406"/>
      <c r="E14" s="406"/>
      <c r="F14" s="406"/>
      <c r="G14" s="406"/>
      <c r="H14" s="406"/>
      <c r="I14" s="406"/>
      <c r="J14" s="406"/>
      <c r="K14" s="406"/>
      <c r="L14" s="407"/>
      <c r="M14" s="407"/>
      <c r="N14" s="407"/>
      <c r="O14" s="168"/>
      <c r="P14" s="405"/>
      <c r="Q14" s="406"/>
      <c r="R14" s="406"/>
      <c r="S14" s="406"/>
      <c r="T14" s="408"/>
      <c r="U14" s="408"/>
    </row>
    <row r="15" spans="1:21" s="158" customFormat="1" ht="24.95" customHeight="1" x14ac:dyDescent="0.3">
      <c r="B15" s="169" t="s">
        <v>318</v>
      </c>
      <c r="D15" s="170"/>
      <c r="E15" s="170"/>
      <c r="F15" s="170"/>
      <c r="G15" s="170"/>
      <c r="H15" s="170"/>
      <c r="I15" s="170"/>
      <c r="J15" s="170"/>
      <c r="K15" s="171"/>
      <c r="L15" s="391"/>
      <c r="M15" s="391"/>
      <c r="N15" s="394"/>
      <c r="O15" s="172"/>
      <c r="P15" s="170"/>
      <c r="Q15" s="170"/>
      <c r="R15" s="170"/>
      <c r="S15" s="170"/>
      <c r="T15" s="170"/>
      <c r="U15" s="170"/>
    </row>
    <row r="16" spans="1:21" s="158" customFormat="1" ht="24.95" customHeight="1" x14ac:dyDescent="0.45">
      <c r="B16" s="173" t="s">
        <v>319</v>
      </c>
      <c r="C16" s="174" t="s">
        <v>320</v>
      </c>
      <c r="D16" s="174"/>
      <c r="E16" s="174"/>
      <c r="F16" s="174"/>
      <c r="G16" s="174"/>
      <c r="H16" s="174"/>
      <c r="I16" s="174"/>
      <c r="J16" s="174"/>
      <c r="K16" s="175"/>
      <c r="L16" s="392"/>
      <c r="M16" s="392"/>
      <c r="N16" s="395"/>
      <c r="O16" s="176"/>
      <c r="P16" s="177"/>
      <c r="Q16" s="177"/>
      <c r="R16" s="177"/>
      <c r="S16" s="177"/>
      <c r="T16" s="177"/>
      <c r="U16" s="177"/>
    </row>
    <row r="17" spans="1:21" s="158" customFormat="1" ht="24.95" customHeight="1" x14ac:dyDescent="0.45">
      <c r="B17" s="173" t="s">
        <v>319</v>
      </c>
      <c r="C17" s="174" t="s">
        <v>321</v>
      </c>
      <c r="D17" s="174"/>
      <c r="E17" s="174"/>
      <c r="F17" s="174"/>
      <c r="G17" s="174"/>
      <c r="H17" s="174"/>
      <c r="I17" s="174"/>
      <c r="J17" s="174"/>
      <c r="K17" s="175"/>
      <c r="L17" s="392"/>
      <c r="M17" s="392"/>
      <c r="N17" s="395"/>
      <c r="O17" s="176"/>
      <c r="P17" s="159"/>
      <c r="Q17" s="159"/>
      <c r="R17" s="159"/>
      <c r="S17" s="159"/>
      <c r="T17" s="159"/>
      <c r="U17" s="159"/>
    </row>
    <row r="18" spans="1:21" s="158" customFormat="1" ht="24.95" customHeight="1" x14ac:dyDescent="0.45">
      <c r="B18" s="173"/>
      <c r="C18" s="174" t="s">
        <v>322</v>
      </c>
      <c r="D18" s="174"/>
      <c r="E18" s="174"/>
      <c r="F18" s="174"/>
      <c r="G18" s="174"/>
      <c r="H18" s="174"/>
      <c r="I18" s="174"/>
      <c r="J18" s="174"/>
      <c r="K18" s="175"/>
      <c r="L18" s="392"/>
      <c r="M18" s="392"/>
      <c r="N18" s="395"/>
      <c r="O18" s="176"/>
      <c r="P18" s="177"/>
      <c r="Q18" s="177"/>
      <c r="R18" s="177"/>
      <c r="S18" s="177"/>
      <c r="T18" s="177"/>
      <c r="U18" s="177"/>
    </row>
    <row r="19" spans="1:21" s="158" customFormat="1" ht="24.95" customHeight="1" x14ac:dyDescent="0.45">
      <c r="B19" s="173" t="s">
        <v>319</v>
      </c>
      <c r="C19" s="174" t="s">
        <v>323</v>
      </c>
      <c r="D19" s="174"/>
      <c r="E19" s="174"/>
      <c r="F19" s="174"/>
      <c r="G19" s="174"/>
      <c r="H19" s="174"/>
      <c r="I19" s="174"/>
      <c r="J19" s="174"/>
      <c r="K19" s="175"/>
      <c r="L19" s="392"/>
      <c r="M19" s="392"/>
      <c r="N19" s="395"/>
      <c r="O19" s="176"/>
      <c r="P19" s="159"/>
      <c r="Q19" s="159"/>
      <c r="R19" s="159"/>
      <c r="S19" s="159"/>
      <c r="T19" s="159"/>
      <c r="U19" s="159"/>
    </row>
    <row r="20" spans="1:21" s="158" customFormat="1" ht="24.95" customHeight="1" x14ac:dyDescent="0.45">
      <c r="B20" s="173"/>
      <c r="C20" s="174" t="s">
        <v>324</v>
      </c>
      <c r="D20" s="174"/>
      <c r="E20" s="174"/>
      <c r="F20" s="174"/>
      <c r="G20" s="174"/>
      <c r="H20" s="174"/>
      <c r="I20" s="174"/>
      <c r="J20" s="174"/>
      <c r="K20" s="175"/>
      <c r="L20" s="392"/>
      <c r="M20" s="392"/>
      <c r="N20" s="395"/>
      <c r="O20" s="176"/>
      <c r="P20" s="177"/>
      <c r="Q20" s="177"/>
      <c r="R20" s="177"/>
      <c r="S20" s="177"/>
      <c r="T20" s="177"/>
      <c r="U20" s="177"/>
    </row>
    <row r="21" spans="1:21" s="158" customFormat="1" ht="24.95" customHeight="1" x14ac:dyDescent="0.45">
      <c r="B21" s="173" t="s">
        <v>319</v>
      </c>
      <c r="C21" s="174" t="s">
        <v>325</v>
      </c>
      <c r="D21" s="174"/>
      <c r="E21" s="174"/>
      <c r="F21" s="174"/>
      <c r="G21" s="174"/>
      <c r="H21" s="174"/>
      <c r="I21" s="174"/>
      <c r="J21" s="174"/>
      <c r="K21" s="175"/>
      <c r="L21" s="392"/>
      <c r="M21" s="392"/>
      <c r="N21" s="395"/>
      <c r="O21" s="176"/>
      <c r="P21" s="159"/>
      <c r="Q21" s="159"/>
      <c r="R21" s="159"/>
      <c r="S21" s="159"/>
      <c r="T21" s="159"/>
      <c r="U21" s="159"/>
    </row>
    <row r="22" spans="1:21" s="158" customFormat="1" ht="24.95" customHeight="1" x14ac:dyDescent="0.45">
      <c r="B22" s="173" t="s">
        <v>319</v>
      </c>
      <c r="C22" s="174" t="s">
        <v>326</v>
      </c>
      <c r="D22" s="174"/>
      <c r="E22" s="174"/>
      <c r="F22" s="174"/>
      <c r="G22" s="174"/>
      <c r="H22" s="174"/>
      <c r="I22" s="174"/>
      <c r="J22" s="174"/>
      <c r="K22" s="175"/>
      <c r="L22" s="392"/>
      <c r="M22" s="392"/>
      <c r="N22" s="395"/>
      <c r="O22" s="176"/>
      <c r="P22" s="177"/>
      <c r="Q22" s="177"/>
      <c r="R22" s="177"/>
      <c r="S22" s="177"/>
      <c r="T22" s="177"/>
      <c r="U22" s="177"/>
    </row>
    <row r="23" spans="1:21" s="158" customFormat="1" ht="24.95" customHeight="1" x14ac:dyDescent="0.45">
      <c r="B23" s="173"/>
      <c r="C23" s="174" t="s">
        <v>327</v>
      </c>
      <c r="D23" s="174"/>
      <c r="E23" s="174"/>
      <c r="F23" s="174"/>
      <c r="G23" s="174"/>
      <c r="H23" s="174"/>
      <c r="I23" s="174"/>
      <c r="J23" s="174"/>
      <c r="K23" s="175"/>
      <c r="L23" s="392"/>
      <c r="M23" s="392"/>
      <c r="N23" s="395"/>
      <c r="O23" s="176"/>
      <c r="P23" s="177"/>
      <c r="Q23" s="177"/>
      <c r="R23" s="177"/>
      <c r="S23" s="177"/>
      <c r="T23" s="177"/>
      <c r="U23" s="177"/>
    </row>
    <row r="24" spans="1:21" s="158" customFormat="1" ht="24.95" customHeight="1" x14ac:dyDescent="0.45">
      <c r="B24" s="173" t="s">
        <v>319</v>
      </c>
      <c r="C24" s="174" t="s">
        <v>328</v>
      </c>
      <c r="D24" s="174"/>
      <c r="E24" s="174"/>
      <c r="F24" s="174"/>
      <c r="G24" s="174"/>
      <c r="H24" s="174"/>
      <c r="I24" s="174"/>
      <c r="J24" s="174"/>
      <c r="K24" s="175"/>
      <c r="L24" s="392"/>
      <c r="M24" s="392"/>
      <c r="N24" s="395"/>
      <c r="O24" s="176"/>
      <c r="P24" s="159"/>
      <c r="Q24" s="159"/>
      <c r="R24" s="159"/>
      <c r="S24" s="159"/>
      <c r="T24" s="159"/>
      <c r="U24" s="159"/>
    </row>
    <row r="25" spans="1:21" s="158" customFormat="1" ht="24.95" customHeight="1" x14ac:dyDescent="0.45">
      <c r="B25" s="173"/>
      <c r="C25" s="174" t="s">
        <v>329</v>
      </c>
      <c r="D25" s="174"/>
      <c r="E25" s="174"/>
      <c r="F25" s="174"/>
      <c r="G25" s="174"/>
      <c r="H25" s="174"/>
      <c r="I25" s="174"/>
      <c r="J25" s="174"/>
      <c r="K25" s="175"/>
      <c r="L25" s="392"/>
      <c r="M25" s="392"/>
      <c r="N25" s="395"/>
      <c r="O25" s="176"/>
      <c r="P25" s="177"/>
      <c r="Q25" s="177"/>
      <c r="R25" s="177"/>
      <c r="S25" s="177"/>
      <c r="T25" s="177"/>
      <c r="U25" s="177"/>
    </row>
    <row r="26" spans="1:21" s="158" customFormat="1" ht="24.95" customHeight="1" x14ac:dyDescent="0.45">
      <c r="B26" s="173"/>
      <c r="C26" s="178" t="s">
        <v>330</v>
      </c>
      <c r="D26" s="178"/>
      <c r="E26" s="178"/>
      <c r="F26" s="178"/>
      <c r="G26" s="178"/>
      <c r="H26" s="178"/>
      <c r="I26" s="178"/>
      <c r="J26" s="178"/>
      <c r="K26" s="179"/>
      <c r="L26" s="393"/>
      <c r="M26" s="393"/>
      <c r="N26" s="396"/>
      <c r="O26" s="180"/>
      <c r="P26" s="181"/>
      <c r="Q26" s="181"/>
      <c r="R26" s="181"/>
      <c r="S26" s="181"/>
      <c r="T26" s="181"/>
      <c r="U26" s="181"/>
    </row>
    <row r="27" spans="1:21" ht="24.95" customHeight="1" x14ac:dyDescent="0.3">
      <c r="A27" s="160"/>
      <c r="B27" s="182" t="s">
        <v>331</v>
      </c>
      <c r="D27" s="160"/>
      <c r="E27" s="160"/>
      <c r="F27" s="160"/>
      <c r="G27" s="160"/>
      <c r="H27" s="160"/>
      <c r="I27" s="160"/>
      <c r="J27" s="160"/>
      <c r="K27" s="160"/>
      <c r="L27" s="397"/>
      <c r="M27" s="397"/>
      <c r="N27" s="397"/>
      <c r="O27" s="160"/>
      <c r="P27" s="160"/>
      <c r="Q27" s="160"/>
      <c r="R27" s="160"/>
      <c r="S27" s="160"/>
      <c r="T27" s="160"/>
      <c r="U27" s="160"/>
    </row>
    <row r="28" spans="1:21" ht="24.95" customHeight="1" x14ac:dyDescent="0.45">
      <c r="A28" s="160"/>
      <c r="B28" s="173" t="s">
        <v>319</v>
      </c>
      <c r="C28" s="183" t="s">
        <v>332</v>
      </c>
      <c r="D28" s="160"/>
      <c r="E28" s="160"/>
      <c r="F28" s="160"/>
      <c r="G28" s="160"/>
      <c r="H28" s="160"/>
      <c r="I28" s="160"/>
      <c r="J28" s="160"/>
      <c r="K28" s="160"/>
      <c r="L28" s="398"/>
      <c r="M28" s="398"/>
      <c r="N28" s="398"/>
      <c r="O28" s="160"/>
      <c r="P28" s="164"/>
      <c r="Q28" s="164"/>
      <c r="R28" s="164"/>
      <c r="S28" s="164"/>
      <c r="T28" s="164"/>
      <c r="U28" s="164"/>
    </row>
    <row r="29" spans="1:21" ht="24.95" customHeight="1" x14ac:dyDescent="0.3">
      <c r="A29" s="160"/>
      <c r="C29" s="183" t="s">
        <v>333</v>
      </c>
      <c r="D29" s="160"/>
      <c r="E29" s="160"/>
      <c r="F29" s="160"/>
      <c r="G29" s="160"/>
      <c r="H29" s="160"/>
      <c r="I29" s="160"/>
      <c r="J29" s="160"/>
      <c r="K29" s="160"/>
      <c r="L29" s="398"/>
      <c r="M29" s="398"/>
      <c r="N29" s="398"/>
      <c r="O29" s="160"/>
      <c r="P29" s="164"/>
      <c r="Q29" s="164"/>
      <c r="R29" s="164"/>
      <c r="S29" s="164"/>
      <c r="T29" s="164"/>
      <c r="U29" s="164"/>
    </row>
    <row r="30" spans="1:21" ht="24.95" customHeight="1" x14ac:dyDescent="0.45">
      <c r="A30" s="160"/>
      <c r="B30" s="173" t="s">
        <v>319</v>
      </c>
      <c r="C30" s="183" t="s">
        <v>334</v>
      </c>
      <c r="D30" s="160"/>
      <c r="E30" s="160"/>
      <c r="F30" s="160"/>
      <c r="G30" s="160"/>
      <c r="H30" s="160"/>
      <c r="I30" s="160"/>
      <c r="J30" s="160"/>
      <c r="K30" s="160"/>
      <c r="L30" s="398"/>
      <c r="M30" s="398"/>
      <c r="N30" s="398"/>
      <c r="O30" s="160"/>
      <c r="P30" s="164"/>
      <c r="Q30" s="164"/>
      <c r="R30" s="164"/>
      <c r="S30" s="164"/>
      <c r="T30" s="164"/>
      <c r="U30" s="164"/>
    </row>
    <row r="31" spans="1:21" ht="24.95" customHeight="1" x14ac:dyDescent="0.3">
      <c r="A31" s="160"/>
      <c r="C31" s="183" t="s">
        <v>335</v>
      </c>
      <c r="D31" s="160"/>
      <c r="E31" s="160"/>
      <c r="F31" s="160"/>
      <c r="G31" s="160"/>
      <c r="H31" s="160"/>
      <c r="I31" s="160"/>
      <c r="J31" s="160"/>
      <c r="K31" s="160"/>
      <c r="L31" s="398"/>
      <c r="M31" s="398"/>
      <c r="N31" s="398"/>
      <c r="O31" s="160"/>
      <c r="P31" s="164"/>
      <c r="Q31" s="164"/>
      <c r="R31" s="164"/>
      <c r="S31" s="164"/>
      <c r="T31" s="164"/>
      <c r="U31" s="164"/>
    </row>
    <row r="32" spans="1:21" ht="24.95" customHeight="1" x14ac:dyDescent="0.45">
      <c r="A32" s="160"/>
      <c r="B32" s="173" t="s">
        <v>319</v>
      </c>
      <c r="C32" s="183" t="s">
        <v>336</v>
      </c>
      <c r="D32" s="160"/>
      <c r="E32" s="160"/>
      <c r="F32" s="160"/>
      <c r="G32" s="160"/>
      <c r="H32" s="160"/>
      <c r="I32" s="160"/>
      <c r="J32" s="160"/>
      <c r="K32" s="160"/>
      <c r="L32" s="398"/>
      <c r="M32" s="398"/>
      <c r="N32" s="398"/>
      <c r="O32" s="160"/>
      <c r="P32" s="164"/>
      <c r="Q32" s="164"/>
      <c r="R32" s="164"/>
      <c r="S32" s="164"/>
      <c r="T32" s="164"/>
      <c r="U32" s="164"/>
    </row>
    <row r="33" spans="1:21" ht="24.95" customHeight="1" x14ac:dyDescent="0.3">
      <c r="A33" s="160"/>
      <c r="C33" s="183" t="s">
        <v>337</v>
      </c>
      <c r="D33" s="160"/>
      <c r="E33" s="160"/>
      <c r="F33" s="160"/>
      <c r="G33" s="160"/>
      <c r="H33" s="160"/>
      <c r="I33" s="160"/>
      <c r="J33" s="160"/>
      <c r="K33" s="160"/>
      <c r="L33" s="398"/>
      <c r="M33" s="398"/>
      <c r="N33" s="398"/>
      <c r="O33" s="160"/>
      <c r="P33" s="164"/>
      <c r="Q33" s="164"/>
      <c r="R33" s="164"/>
      <c r="S33" s="164"/>
      <c r="T33" s="164"/>
      <c r="U33" s="164"/>
    </row>
    <row r="34" spans="1:21" ht="24.95" customHeight="1" x14ac:dyDescent="0.3">
      <c r="A34" s="160"/>
      <c r="C34" s="183" t="s">
        <v>338</v>
      </c>
      <c r="D34" s="160"/>
      <c r="E34" s="160"/>
      <c r="F34" s="160"/>
      <c r="G34" s="160"/>
      <c r="H34" s="160"/>
      <c r="I34" s="160"/>
      <c r="J34" s="160"/>
      <c r="K34" s="160"/>
      <c r="L34" s="398"/>
      <c r="M34" s="398"/>
      <c r="N34" s="398"/>
      <c r="O34" s="160"/>
      <c r="P34" s="164"/>
      <c r="Q34" s="164"/>
      <c r="R34" s="164"/>
      <c r="S34" s="164"/>
      <c r="T34" s="164"/>
      <c r="U34" s="164"/>
    </row>
    <row r="35" spans="1:21" ht="24.95" customHeight="1" x14ac:dyDescent="0.45">
      <c r="A35" s="160"/>
      <c r="B35" s="173" t="s">
        <v>319</v>
      </c>
      <c r="C35" s="183" t="s">
        <v>339</v>
      </c>
      <c r="D35" s="160"/>
      <c r="E35" s="160"/>
      <c r="F35" s="160"/>
      <c r="G35" s="160"/>
      <c r="H35" s="160"/>
      <c r="I35" s="160"/>
      <c r="J35" s="160"/>
      <c r="K35" s="160"/>
      <c r="L35" s="398"/>
      <c r="M35" s="398"/>
      <c r="N35" s="398"/>
      <c r="O35" s="160"/>
      <c r="P35" s="164"/>
      <c r="Q35" s="164"/>
      <c r="R35" s="164"/>
      <c r="S35" s="164"/>
      <c r="T35" s="164"/>
      <c r="U35" s="164"/>
    </row>
    <row r="36" spans="1:21" ht="24.95" customHeight="1" x14ac:dyDescent="0.45">
      <c r="A36" s="160"/>
      <c r="B36" s="173" t="s">
        <v>319</v>
      </c>
      <c r="C36" s="183" t="s">
        <v>340</v>
      </c>
      <c r="D36" s="160"/>
      <c r="E36" s="160"/>
      <c r="F36" s="160"/>
      <c r="G36" s="160"/>
      <c r="H36" s="160"/>
      <c r="I36" s="160"/>
      <c r="J36" s="160"/>
      <c r="K36" s="160"/>
      <c r="L36" s="398"/>
      <c r="M36" s="398"/>
      <c r="N36" s="398"/>
      <c r="O36" s="160"/>
      <c r="P36" s="164"/>
      <c r="Q36" s="164"/>
      <c r="R36" s="164"/>
      <c r="S36" s="164"/>
      <c r="T36" s="164"/>
      <c r="U36" s="164"/>
    </row>
    <row r="37" spans="1:21" ht="24.95" customHeight="1" x14ac:dyDescent="0.3">
      <c r="A37" s="160"/>
      <c r="C37" s="183" t="s">
        <v>341</v>
      </c>
      <c r="D37" s="160"/>
      <c r="E37" s="160"/>
      <c r="F37" s="160"/>
      <c r="G37" s="160"/>
      <c r="H37" s="160"/>
      <c r="I37" s="160"/>
      <c r="J37" s="160"/>
      <c r="K37" s="160"/>
      <c r="L37" s="398"/>
      <c r="M37" s="398"/>
      <c r="N37" s="398"/>
      <c r="O37" s="160"/>
      <c r="P37" s="164"/>
      <c r="Q37" s="164"/>
      <c r="R37" s="164"/>
      <c r="S37" s="164"/>
      <c r="T37" s="164"/>
      <c r="U37" s="164"/>
    </row>
    <row r="38" spans="1:21" ht="24.95" customHeight="1" x14ac:dyDescent="0.45">
      <c r="A38" s="160"/>
      <c r="B38" s="173" t="s">
        <v>319</v>
      </c>
      <c r="C38" s="183" t="s">
        <v>342</v>
      </c>
      <c r="D38" s="160"/>
      <c r="E38" s="160"/>
      <c r="F38" s="160"/>
      <c r="G38" s="160"/>
      <c r="H38" s="160"/>
      <c r="I38" s="160"/>
      <c r="J38" s="160"/>
      <c r="K38" s="160"/>
      <c r="L38" s="398"/>
      <c r="M38" s="398"/>
      <c r="N38" s="398"/>
      <c r="O38" s="160"/>
      <c r="P38" s="164"/>
      <c r="Q38" s="164"/>
      <c r="R38" s="164"/>
      <c r="S38" s="164"/>
      <c r="T38" s="164"/>
      <c r="U38" s="164"/>
    </row>
    <row r="39" spans="1:21" ht="24.95" customHeight="1" x14ac:dyDescent="0.3">
      <c r="A39" s="160"/>
      <c r="C39" s="183" t="s">
        <v>343</v>
      </c>
      <c r="D39" s="160"/>
      <c r="E39" s="160"/>
      <c r="F39" s="160"/>
      <c r="G39" s="160"/>
      <c r="H39" s="160"/>
      <c r="I39" s="160"/>
      <c r="J39" s="160"/>
      <c r="K39" s="160"/>
      <c r="L39" s="398"/>
      <c r="M39" s="398"/>
      <c r="N39" s="398"/>
      <c r="O39" s="160"/>
      <c r="P39" s="164"/>
      <c r="Q39" s="164"/>
      <c r="R39" s="164"/>
      <c r="S39" s="164"/>
      <c r="T39" s="164"/>
      <c r="U39" s="164"/>
    </row>
    <row r="40" spans="1:21" ht="24.95" customHeight="1" x14ac:dyDescent="0.45">
      <c r="A40" s="160"/>
      <c r="B40" s="173" t="s">
        <v>319</v>
      </c>
      <c r="C40" s="183" t="s">
        <v>344</v>
      </c>
      <c r="D40" s="160"/>
      <c r="E40" s="160"/>
      <c r="F40" s="160"/>
      <c r="G40" s="160"/>
      <c r="H40" s="160"/>
      <c r="I40" s="160"/>
      <c r="J40" s="160"/>
      <c r="K40" s="160"/>
      <c r="L40" s="398"/>
      <c r="M40" s="398"/>
      <c r="N40" s="398"/>
      <c r="O40" s="160"/>
      <c r="P40" s="164"/>
      <c r="Q40" s="164"/>
      <c r="R40" s="164"/>
      <c r="S40" s="164"/>
      <c r="T40" s="164"/>
      <c r="U40" s="164"/>
    </row>
    <row r="41" spans="1:21" ht="24.95" customHeight="1" x14ac:dyDescent="0.3">
      <c r="A41" s="160"/>
      <c r="C41" s="183" t="s">
        <v>345</v>
      </c>
      <c r="D41" s="160"/>
      <c r="E41" s="160"/>
      <c r="F41" s="160"/>
      <c r="G41" s="160"/>
      <c r="H41" s="160"/>
      <c r="I41" s="160"/>
      <c r="J41" s="160"/>
      <c r="K41" s="160"/>
      <c r="L41" s="398"/>
      <c r="M41" s="398"/>
      <c r="N41" s="398"/>
      <c r="O41" s="160"/>
      <c r="P41" s="164"/>
      <c r="Q41" s="164"/>
      <c r="R41" s="164"/>
      <c r="S41" s="164"/>
      <c r="T41" s="164"/>
      <c r="U41" s="164"/>
    </row>
    <row r="42" spans="1:21" ht="24.95" customHeight="1" x14ac:dyDescent="0.45">
      <c r="A42" s="160"/>
      <c r="B42" s="173" t="s">
        <v>319</v>
      </c>
      <c r="C42" s="183" t="s">
        <v>346</v>
      </c>
      <c r="D42" s="160"/>
      <c r="E42" s="160"/>
      <c r="F42" s="160"/>
      <c r="G42" s="160"/>
      <c r="H42" s="160"/>
      <c r="I42" s="160"/>
      <c r="J42" s="160"/>
      <c r="K42" s="160"/>
      <c r="L42" s="398"/>
      <c r="M42" s="398"/>
      <c r="N42" s="398"/>
      <c r="O42" s="160"/>
      <c r="P42" s="164"/>
      <c r="Q42" s="164"/>
      <c r="R42" s="164"/>
      <c r="S42" s="164"/>
      <c r="T42" s="164"/>
      <c r="U42" s="164"/>
    </row>
    <row r="43" spans="1:21" ht="24.95" customHeight="1" x14ac:dyDescent="0.3">
      <c r="A43" s="160"/>
      <c r="C43" s="178" t="s">
        <v>347</v>
      </c>
      <c r="D43" s="161"/>
      <c r="E43" s="161"/>
      <c r="F43" s="161"/>
      <c r="G43" s="161"/>
      <c r="H43" s="161"/>
      <c r="I43" s="161"/>
      <c r="J43" s="161"/>
      <c r="K43" s="184"/>
      <c r="L43" s="398"/>
      <c r="M43" s="398"/>
      <c r="N43" s="398"/>
      <c r="O43" s="185"/>
      <c r="P43" s="164"/>
      <c r="Q43" s="164"/>
      <c r="R43" s="164"/>
      <c r="S43" s="164"/>
      <c r="T43" s="164"/>
      <c r="U43" s="164"/>
    </row>
    <row r="44" spans="1:21" ht="24.95" customHeight="1" x14ac:dyDescent="0.3">
      <c r="A44" s="160"/>
      <c r="B44" s="169" t="s">
        <v>348</v>
      </c>
      <c r="C44" s="186"/>
      <c r="D44" s="187"/>
      <c r="E44" s="187"/>
      <c r="F44" s="187"/>
      <c r="G44" s="187"/>
      <c r="H44" s="187"/>
      <c r="I44" s="187"/>
      <c r="J44" s="187"/>
      <c r="K44" s="188"/>
      <c r="L44" s="398"/>
      <c r="M44" s="398"/>
      <c r="N44" s="398"/>
      <c r="O44" s="187"/>
      <c r="P44" s="187"/>
      <c r="Q44" s="187"/>
      <c r="R44" s="187"/>
      <c r="S44" s="187"/>
      <c r="T44" s="187"/>
      <c r="U44" s="187"/>
    </row>
    <row r="45" spans="1:21" ht="24.95" customHeight="1" x14ac:dyDescent="0.45">
      <c r="A45" s="160"/>
      <c r="B45" s="189" t="s">
        <v>319</v>
      </c>
      <c r="C45" s="174" t="s">
        <v>349</v>
      </c>
      <c r="D45" s="162"/>
      <c r="E45" s="162"/>
      <c r="F45" s="162"/>
      <c r="G45" s="162"/>
      <c r="H45" s="162"/>
      <c r="I45" s="162"/>
      <c r="J45" s="162"/>
      <c r="K45" s="190"/>
      <c r="L45" s="398"/>
      <c r="M45" s="398"/>
      <c r="N45" s="398"/>
      <c r="O45" s="162"/>
      <c r="P45" s="164"/>
      <c r="Q45" s="164"/>
      <c r="R45" s="164"/>
      <c r="S45" s="164"/>
      <c r="T45" s="164"/>
      <c r="U45" s="164"/>
    </row>
    <row r="46" spans="1:21" ht="24.95" customHeight="1" x14ac:dyDescent="0.3">
      <c r="A46" s="160"/>
      <c r="B46" s="163"/>
      <c r="C46" s="178" t="s">
        <v>350</v>
      </c>
      <c r="D46" s="161"/>
      <c r="E46" s="161"/>
      <c r="F46" s="161"/>
      <c r="G46" s="161"/>
      <c r="H46" s="161"/>
      <c r="I46" s="161"/>
      <c r="J46" s="161"/>
      <c r="K46" s="184"/>
      <c r="L46" s="398"/>
      <c r="M46" s="398"/>
      <c r="N46" s="398"/>
      <c r="O46" s="185"/>
      <c r="P46" s="164"/>
      <c r="Q46" s="164"/>
      <c r="R46" s="164"/>
      <c r="S46" s="164"/>
      <c r="T46" s="164"/>
      <c r="U46" s="164"/>
    </row>
    <row r="47" spans="1:21" ht="24.95" customHeight="1" x14ac:dyDescent="0.3">
      <c r="A47" s="160"/>
      <c r="C47" s="174" t="s">
        <v>351</v>
      </c>
      <c r="D47" s="162"/>
      <c r="E47" s="162"/>
      <c r="F47" s="162"/>
      <c r="G47" s="162"/>
      <c r="H47" s="162"/>
      <c r="I47" s="162"/>
      <c r="J47" s="162"/>
      <c r="K47" s="162"/>
      <c r="L47" s="191"/>
      <c r="M47" s="191"/>
      <c r="N47" s="191"/>
      <c r="O47" s="162"/>
      <c r="P47" s="164"/>
      <c r="Q47" s="164"/>
      <c r="R47" s="164"/>
      <c r="S47" s="164"/>
      <c r="T47" s="164"/>
      <c r="U47" s="164"/>
    </row>
    <row r="48" spans="1:21" ht="24.95" customHeight="1" x14ac:dyDescent="0.3">
      <c r="A48" s="160"/>
      <c r="B48" s="192" t="s">
        <v>352</v>
      </c>
      <c r="C48" s="174"/>
      <c r="D48" s="162"/>
      <c r="E48" s="162"/>
      <c r="F48" s="162"/>
      <c r="G48" s="162"/>
      <c r="H48" s="162"/>
      <c r="I48" s="162"/>
      <c r="J48" s="162"/>
      <c r="K48" s="162"/>
      <c r="L48" s="191"/>
      <c r="M48" s="191"/>
      <c r="N48" s="191"/>
      <c r="O48" s="162"/>
      <c r="P48" s="164"/>
      <c r="Q48" s="164"/>
      <c r="R48" s="164"/>
      <c r="S48" s="164"/>
      <c r="T48" s="164"/>
      <c r="U48" s="164"/>
    </row>
    <row r="49" spans="1:21" ht="24.95" customHeight="1" x14ac:dyDescent="0.45">
      <c r="A49" s="160"/>
      <c r="B49" s="173" t="s">
        <v>319</v>
      </c>
      <c r="C49" s="174" t="s">
        <v>353</v>
      </c>
      <c r="D49" s="162"/>
      <c r="E49" s="162"/>
      <c r="F49" s="162"/>
      <c r="G49" s="162"/>
      <c r="H49" s="162"/>
      <c r="I49" s="162"/>
      <c r="J49" s="162"/>
      <c r="K49" s="162"/>
      <c r="L49" s="191"/>
      <c r="M49" s="191"/>
      <c r="N49" s="191"/>
      <c r="O49" s="162"/>
      <c r="P49" s="164"/>
      <c r="Q49" s="164"/>
      <c r="R49" s="164"/>
      <c r="S49" s="164"/>
      <c r="T49" s="164"/>
      <c r="U49" s="164"/>
    </row>
    <row r="50" spans="1:21" ht="24.95" customHeight="1" x14ac:dyDescent="0.45">
      <c r="A50" s="160"/>
      <c r="B50" s="173" t="s">
        <v>319</v>
      </c>
      <c r="C50" s="174" t="s">
        <v>354</v>
      </c>
      <c r="D50" s="162"/>
      <c r="E50" s="162"/>
      <c r="F50" s="162"/>
      <c r="G50" s="162"/>
      <c r="H50" s="162"/>
      <c r="I50" s="162"/>
      <c r="J50" s="162"/>
      <c r="K50" s="162"/>
      <c r="L50" s="191"/>
      <c r="M50" s="191"/>
      <c r="N50" s="191"/>
      <c r="O50" s="162"/>
      <c r="P50" s="164"/>
      <c r="Q50" s="164"/>
      <c r="R50" s="164"/>
      <c r="S50" s="164"/>
      <c r="T50" s="164"/>
      <c r="U50" s="164"/>
    </row>
    <row r="51" spans="1:21" ht="24.95" customHeight="1" x14ac:dyDescent="0.3">
      <c r="A51" s="160"/>
      <c r="C51" s="174" t="s">
        <v>355</v>
      </c>
      <c r="D51" s="162"/>
      <c r="E51" s="162"/>
      <c r="F51" s="162"/>
      <c r="G51" s="162"/>
      <c r="H51" s="162"/>
      <c r="I51" s="162"/>
      <c r="J51" s="162"/>
      <c r="K51" s="162"/>
      <c r="L51" s="191"/>
      <c r="M51" s="191"/>
      <c r="N51" s="191"/>
      <c r="O51" s="193"/>
      <c r="P51" s="161"/>
      <c r="Q51" s="161"/>
      <c r="R51" s="161"/>
      <c r="S51" s="161"/>
      <c r="T51" s="161"/>
      <c r="U51" s="161"/>
    </row>
    <row r="52" spans="1:21" ht="24.95" customHeight="1" x14ac:dyDescent="0.3">
      <c r="A52" s="160"/>
      <c r="C52" s="174" t="s">
        <v>356</v>
      </c>
      <c r="D52" s="162"/>
      <c r="E52" s="162"/>
      <c r="F52" s="162"/>
      <c r="G52" s="162"/>
      <c r="H52" s="162"/>
      <c r="I52" s="162"/>
      <c r="J52" s="162"/>
      <c r="K52" s="162"/>
      <c r="L52" s="390"/>
      <c r="M52" s="390"/>
      <c r="N52" s="390"/>
      <c r="O52" s="162"/>
      <c r="P52" s="187"/>
      <c r="Q52" s="187"/>
      <c r="R52" s="187"/>
      <c r="S52" s="187"/>
      <c r="T52" s="187"/>
      <c r="U52" s="187"/>
    </row>
    <row r="53" spans="1:21" ht="24.95" customHeight="1" x14ac:dyDescent="0.3">
      <c r="A53" s="160"/>
      <c r="C53" s="174" t="s">
        <v>357</v>
      </c>
      <c r="D53" s="162"/>
      <c r="E53" s="162"/>
      <c r="F53" s="162"/>
      <c r="G53" s="162"/>
      <c r="H53" s="162"/>
      <c r="I53" s="162"/>
      <c r="J53" s="162"/>
      <c r="K53" s="162"/>
      <c r="L53" s="389"/>
      <c r="M53" s="389"/>
      <c r="N53" s="389"/>
      <c r="O53" s="162"/>
      <c r="P53" s="164"/>
      <c r="Q53" s="164"/>
      <c r="R53" s="164"/>
      <c r="S53" s="164"/>
      <c r="T53" s="164"/>
      <c r="U53" s="164"/>
    </row>
    <row r="54" spans="1:21" ht="24.95" customHeight="1" x14ac:dyDescent="0.45">
      <c r="A54" s="160"/>
      <c r="B54" s="173" t="s">
        <v>319</v>
      </c>
      <c r="C54" s="174" t="s">
        <v>358</v>
      </c>
      <c r="D54" s="162"/>
      <c r="E54" s="162"/>
      <c r="F54" s="162"/>
      <c r="G54" s="162"/>
      <c r="H54" s="162"/>
      <c r="I54" s="162"/>
      <c r="J54" s="162"/>
      <c r="K54" s="162"/>
      <c r="L54" s="389"/>
      <c r="M54" s="389"/>
      <c r="N54" s="389"/>
      <c r="O54" s="162"/>
      <c r="P54" s="164"/>
      <c r="Q54" s="164"/>
      <c r="R54" s="164"/>
      <c r="S54" s="164"/>
      <c r="T54" s="164"/>
      <c r="U54" s="164"/>
    </row>
    <row r="55" spans="1:21" ht="24.95" customHeight="1" x14ac:dyDescent="0.45">
      <c r="A55" s="160"/>
      <c r="B55" s="173" t="s">
        <v>319</v>
      </c>
      <c r="C55" s="174" t="s">
        <v>359</v>
      </c>
      <c r="D55" s="162"/>
      <c r="E55" s="162"/>
      <c r="F55" s="162"/>
      <c r="G55" s="162"/>
      <c r="H55" s="162"/>
      <c r="I55" s="162"/>
      <c r="J55" s="162"/>
      <c r="K55" s="162"/>
      <c r="L55" s="389"/>
      <c r="M55" s="389"/>
      <c r="N55" s="389"/>
      <c r="O55" s="162"/>
      <c r="P55" s="164"/>
      <c r="Q55" s="164"/>
      <c r="R55" s="164"/>
      <c r="S55" s="164"/>
      <c r="T55" s="164"/>
      <c r="U55" s="164"/>
    </row>
    <row r="56" spans="1:21" ht="24.95" customHeight="1" x14ac:dyDescent="0.3">
      <c r="A56" s="160"/>
      <c r="C56" s="174" t="s">
        <v>360</v>
      </c>
      <c r="D56" s="162"/>
      <c r="E56" s="162"/>
      <c r="F56" s="162"/>
      <c r="G56" s="162"/>
      <c r="H56" s="162"/>
      <c r="I56" s="162"/>
      <c r="J56" s="162"/>
      <c r="K56" s="162"/>
      <c r="L56" s="389"/>
      <c r="M56" s="389"/>
      <c r="N56" s="389"/>
      <c r="O56" s="162"/>
      <c r="P56" s="164"/>
      <c r="Q56" s="164"/>
      <c r="R56" s="164"/>
      <c r="S56" s="164"/>
      <c r="T56" s="164"/>
      <c r="U56" s="164"/>
    </row>
    <row r="57" spans="1:21" ht="24.95" customHeight="1" x14ac:dyDescent="0.45">
      <c r="A57" s="160"/>
      <c r="B57" s="173" t="s">
        <v>319</v>
      </c>
      <c r="C57" s="174" t="s">
        <v>361</v>
      </c>
      <c r="D57" s="162"/>
      <c r="E57" s="162"/>
      <c r="F57" s="162"/>
      <c r="G57" s="162"/>
      <c r="H57" s="162"/>
      <c r="I57" s="162"/>
      <c r="J57" s="162"/>
      <c r="K57" s="162"/>
      <c r="L57" s="389"/>
      <c r="M57" s="389"/>
      <c r="N57" s="389"/>
      <c r="O57" s="162"/>
      <c r="P57" s="164"/>
      <c r="Q57" s="164"/>
      <c r="R57" s="164"/>
      <c r="S57" s="164"/>
      <c r="T57" s="164"/>
      <c r="U57" s="164"/>
    </row>
    <row r="58" spans="1:21" ht="24.95" customHeight="1" x14ac:dyDescent="0.3">
      <c r="A58" s="160"/>
      <c r="C58" s="174" t="s">
        <v>362</v>
      </c>
      <c r="D58" s="162"/>
      <c r="E58" s="162"/>
      <c r="F58" s="162"/>
      <c r="G58" s="162"/>
      <c r="H58" s="162"/>
      <c r="I58" s="162"/>
      <c r="J58" s="162"/>
      <c r="K58" s="162"/>
      <c r="L58" s="389"/>
      <c r="M58" s="389"/>
      <c r="N58" s="389"/>
      <c r="O58" s="162"/>
      <c r="P58" s="164"/>
      <c r="Q58" s="164"/>
      <c r="R58" s="164"/>
      <c r="S58" s="164"/>
      <c r="T58" s="164"/>
      <c r="U58" s="164"/>
    </row>
    <row r="59" spans="1:21" ht="24.95" customHeight="1" x14ac:dyDescent="0.45">
      <c r="A59" s="160"/>
      <c r="B59" s="173" t="s">
        <v>319</v>
      </c>
      <c r="C59" s="174" t="s">
        <v>363</v>
      </c>
      <c r="D59" s="162"/>
      <c r="E59" s="162"/>
      <c r="F59" s="162"/>
      <c r="G59" s="162"/>
      <c r="H59" s="162"/>
      <c r="I59" s="162"/>
      <c r="J59" s="162"/>
      <c r="K59" s="162"/>
      <c r="L59" s="389"/>
      <c r="M59" s="389"/>
      <c r="N59" s="389"/>
      <c r="O59" s="162"/>
      <c r="P59" s="164"/>
      <c r="Q59" s="164"/>
      <c r="R59" s="164"/>
      <c r="S59" s="164"/>
      <c r="T59" s="164"/>
      <c r="U59" s="164"/>
    </row>
    <row r="60" spans="1:21" ht="24.95" customHeight="1" x14ac:dyDescent="0.3">
      <c r="A60" s="160"/>
      <c r="C60" s="174" t="s">
        <v>364</v>
      </c>
      <c r="D60" s="162"/>
      <c r="E60" s="162"/>
      <c r="F60" s="162"/>
      <c r="G60" s="162"/>
      <c r="H60" s="162"/>
      <c r="I60" s="162"/>
      <c r="J60" s="162"/>
      <c r="K60" s="162"/>
      <c r="L60" s="389"/>
      <c r="M60" s="389"/>
      <c r="N60" s="389"/>
      <c r="O60" s="162"/>
      <c r="P60" s="164"/>
      <c r="Q60" s="164"/>
      <c r="R60" s="164"/>
      <c r="S60" s="164"/>
      <c r="T60" s="164"/>
      <c r="U60" s="164"/>
    </row>
    <row r="61" spans="1:21" ht="24.95" customHeight="1" x14ac:dyDescent="0.45">
      <c r="A61" s="160"/>
      <c r="B61" s="173" t="s">
        <v>319</v>
      </c>
      <c r="C61" s="174" t="s">
        <v>365</v>
      </c>
      <c r="D61" s="162"/>
      <c r="E61" s="162"/>
      <c r="F61" s="162"/>
      <c r="G61" s="162"/>
      <c r="H61" s="162"/>
      <c r="I61" s="162"/>
      <c r="J61" s="162"/>
      <c r="K61" s="162"/>
      <c r="L61" s="389"/>
      <c r="M61" s="389"/>
      <c r="N61" s="389"/>
      <c r="O61" s="162"/>
      <c r="P61" s="164"/>
      <c r="Q61" s="164"/>
      <c r="R61" s="164"/>
      <c r="S61" s="164"/>
      <c r="T61" s="164"/>
      <c r="U61" s="164"/>
    </row>
    <row r="62" spans="1:21" ht="24.95" customHeight="1" x14ac:dyDescent="0.3">
      <c r="A62" s="160"/>
      <c r="C62" s="174" t="s">
        <v>366</v>
      </c>
      <c r="D62" s="162"/>
      <c r="E62" s="162"/>
      <c r="F62" s="162"/>
      <c r="G62" s="162"/>
      <c r="H62" s="162"/>
      <c r="I62" s="162"/>
      <c r="J62" s="162"/>
      <c r="K62" s="162"/>
      <c r="L62" s="389"/>
      <c r="M62" s="389"/>
      <c r="N62" s="389"/>
      <c r="O62" s="162"/>
      <c r="P62" s="164"/>
      <c r="Q62" s="164"/>
      <c r="R62" s="164"/>
      <c r="S62" s="164"/>
      <c r="T62" s="164"/>
      <c r="U62" s="164"/>
    </row>
    <row r="63" spans="1:21" ht="24.95" customHeight="1" x14ac:dyDescent="0.45">
      <c r="A63" s="160"/>
      <c r="B63" s="173" t="s">
        <v>319</v>
      </c>
      <c r="C63" s="174" t="s">
        <v>367</v>
      </c>
      <c r="D63" s="162"/>
      <c r="E63" s="162"/>
      <c r="F63" s="162"/>
      <c r="G63" s="162"/>
      <c r="H63" s="162"/>
      <c r="I63" s="162"/>
      <c r="J63" s="162"/>
      <c r="K63" s="162"/>
      <c r="L63" s="389"/>
      <c r="M63" s="389"/>
      <c r="N63" s="389"/>
      <c r="O63" s="162"/>
      <c r="P63" s="164"/>
      <c r="Q63" s="164"/>
      <c r="R63" s="164"/>
      <c r="S63" s="164"/>
      <c r="T63" s="164"/>
      <c r="U63" s="164"/>
    </row>
    <row r="64" spans="1:21" ht="24.95" customHeight="1" x14ac:dyDescent="0.3">
      <c r="A64" s="160"/>
      <c r="B64" s="192" t="s">
        <v>368</v>
      </c>
      <c r="C64" s="174"/>
      <c r="D64" s="162"/>
      <c r="E64" s="162"/>
      <c r="F64" s="162"/>
      <c r="G64" s="162"/>
      <c r="H64" s="162"/>
      <c r="I64" s="162"/>
      <c r="J64" s="162"/>
      <c r="K64" s="190"/>
      <c r="L64" s="389"/>
      <c r="M64" s="389"/>
      <c r="N64" s="389"/>
      <c r="O64" s="193"/>
      <c r="P64" s="164"/>
      <c r="Q64" s="164"/>
      <c r="R64" s="164"/>
      <c r="S64" s="164"/>
      <c r="T64" s="164"/>
      <c r="U64" s="164"/>
    </row>
    <row r="65" spans="1:21" ht="24.95" customHeight="1" x14ac:dyDescent="0.45">
      <c r="A65" s="160"/>
      <c r="B65" s="173" t="s">
        <v>319</v>
      </c>
      <c r="C65" s="183" t="s">
        <v>369</v>
      </c>
      <c r="D65" s="162"/>
      <c r="E65" s="162"/>
      <c r="F65" s="162"/>
      <c r="G65" s="162"/>
      <c r="H65" s="162"/>
      <c r="I65" s="162"/>
      <c r="J65" s="162"/>
      <c r="K65" s="162"/>
      <c r="L65" s="389"/>
      <c r="M65" s="389"/>
      <c r="N65" s="389"/>
      <c r="O65" s="162"/>
      <c r="P65" s="164"/>
      <c r="Q65" s="164"/>
      <c r="R65" s="164"/>
      <c r="S65" s="164"/>
      <c r="T65" s="164"/>
      <c r="U65" s="164"/>
    </row>
    <row r="66" spans="1:21" ht="24.95" customHeight="1" x14ac:dyDescent="0.3">
      <c r="A66" s="160"/>
      <c r="C66" s="183" t="s">
        <v>370</v>
      </c>
      <c r="D66" s="162"/>
      <c r="E66" s="162"/>
      <c r="F66" s="162"/>
      <c r="G66" s="162"/>
      <c r="H66" s="162"/>
      <c r="I66" s="162"/>
      <c r="J66" s="162"/>
      <c r="K66" s="162"/>
      <c r="L66" s="389"/>
      <c r="M66" s="389"/>
      <c r="N66" s="389"/>
      <c r="O66" s="162"/>
      <c r="P66" s="164"/>
      <c r="Q66" s="164"/>
      <c r="R66" s="164"/>
      <c r="S66" s="164"/>
      <c r="T66" s="164"/>
      <c r="U66" s="164"/>
    </row>
    <row r="67" spans="1:21" ht="24.95" customHeight="1" x14ac:dyDescent="0.45">
      <c r="A67" s="160"/>
      <c r="B67" s="173" t="s">
        <v>319</v>
      </c>
      <c r="C67" s="183" t="s">
        <v>371</v>
      </c>
      <c r="D67" s="160"/>
      <c r="E67" s="160"/>
      <c r="F67" s="160"/>
      <c r="G67" s="160"/>
      <c r="H67" s="160"/>
      <c r="I67" s="160"/>
      <c r="J67" s="160"/>
      <c r="K67" s="160"/>
      <c r="L67" s="389"/>
      <c r="M67" s="389"/>
      <c r="N67" s="389"/>
      <c r="O67" s="160"/>
      <c r="P67" s="164"/>
      <c r="Q67" s="164"/>
      <c r="R67" s="164"/>
      <c r="S67" s="164"/>
      <c r="T67" s="164"/>
      <c r="U67" s="164"/>
    </row>
    <row r="68" spans="1:21" ht="24.95" customHeight="1" x14ac:dyDescent="0.45">
      <c r="A68" s="160"/>
      <c r="B68" s="173" t="s">
        <v>319</v>
      </c>
      <c r="C68" s="183" t="s">
        <v>372</v>
      </c>
      <c r="D68" s="160"/>
      <c r="E68" s="160"/>
      <c r="F68" s="160"/>
      <c r="G68" s="160"/>
      <c r="H68" s="160"/>
      <c r="I68" s="160"/>
      <c r="J68" s="160"/>
      <c r="K68" s="160"/>
      <c r="L68" s="389"/>
      <c r="M68" s="389"/>
      <c r="N68" s="389"/>
      <c r="O68" s="160"/>
      <c r="P68" s="164"/>
      <c r="Q68" s="164"/>
      <c r="R68" s="164"/>
      <c r="S68" s="164"/>
      <c r="T68" s="164"/>
      <c r="U68" s="164"/>
    </row>
    <row r="69" spans="1:21" ht="24.95" customHeight="1" x14ac:dyDescent="0.45">
      <c r="A69" s="160"/>
      <c r="B69" s="173" t="s">
        <v>319</v>
      </c>
      <c r="C69" s="183" t="s">
        <v>373</v>
      </c>
      <c r="D69" s="160"/>
      <c r="E69" s="160"/>
      <c r="F69" s="160"/>
      <c r="G69" s="160"/>
      <c r="H69" s="160"/>
      <c r="I69" s="160"/>
      <c r="J69" s="160"/>
      <c r="K69" s="160"/>
      <c r="L69" s="389"/>
      <c r="M69" s="389"/>
      <c r="N69" s="389"/>
      <c r="O69" s="160"/>
      <c r="P69" s="164"/>
      <c r="Q69" s="164"/>
      <c r="R69" s="164"/>
      <c r="S69" s="164"/>
      <c r="T69" s="164"/>
      <c r="U69" s="164"/>
    </row>
    <row r="70" spans="1:21" ht="24.95" customHeight="1" x14ac:dyDescent="0.45">
      <c r="A70" s="160"/>
      <c r="B70" s="173" t="s">
        <v>319</v>
      </c>
      <c r="C70" s="183" t="s">
        <v>374</v>
      </c>
      <c r="D70" s="160"/>
      <c r="E70" s="160"/>
      <c r="F70" s="160"/>
      <c r="G70" s="160"/>
      <c r="H70" s="160"/>
      <c r="I70" s="160"/>
      <c r="J70" s="160"/>
      <c r="K70" s="160"/>
      <c r="L70" s="389"/>
      <c r="M70" s="389"/>
      <c r="N70" s="389"/>
      <c r="O70" s="160"/>
      <c r="P70" s="164"/>
      <c r="Q70" s="164"/>
      <c r="R70" s="164"/>
      <c r="S70" s="164"/>
      <c r="T70" s="164"/>
      <c r="U70" s="164"/>
    </row>
    <row r="71" spans="1:21" ht="24.95" customHeight="1" x14ac:dyDescent="0.3">
      <c r="A71" s="160"/>
      <c r="C71" s="183" t="s">
        <v>375</v>
      </c>
      <c r="D71" s="160"/>
      <c r="E71" s="160"/>
      <c r="F71" s="160"/>
      <c r="G71" s="160"/>
      <c r="H71" s="160"/>
      <c r="I71" s="160"/>
      <c r="J71" s="160"/>
      <c r="K71" s="160"/>
      <c r="L71" s="389"/>
      <c r="M71" s="389"/>
      <c r="N71" s="389"/>
      <c r="O71" s="160"/>
      <c r="P71" s="164"/>
      <c r="Q71" s="164"/>
      <c r="R71" s="164"/>
      <c r="S71" s="164"/>
      <c r="T71" s="164"/>
      <c r="U71" s="164"/>
    </row>
    <row r="72" spans="1:21" ht="24.95" customHeight="1" x14ac:dyDescent="0.45">
      <c r="A72" s="160"/>
      <c r="B72" s="173" t="s">
        <v>319</v>
      </c>
      <c r="C72" s="183" t="s">
        <v>376</v>
      </c>
      <c r="D72" s="160"/>
      <c r="E72" s="160"/>
      <c r="F72" s="160"/>
      <c r="G72" s="160"/>
      <c r="H72" s="160"/>
      <c r="I72" s="160"/>
      <c r="J72" s="160"/>
      <c r="K72" s="160"/>
      <c r="L72" s="389"/>
      <c r="M72" s="389"/>
      <c r="N72" s="389"/>
      <c r="O72" s="160"/>
      <c r="P72" s="164"/>
      <c r="Q72" s="164"/>
      <c r="R72" s="164"/>
      <c r="S72" s="164"/>
      <c r="T72" s="164"/>
      <c r="U72" s="164"/>
    </row>
    <row r="73" spans="1:21" ht="24.95" customHeight="1" x14ac:dyDescent="0.25">
      <c r="A73" s="160"/>
      <c r="B73" s="192" t="s">
        <v>377</v>
      </c>
      <c r="D73" s="160"/>
      <c r="E73" s="160"/>
      <c r="F73" s="160"/>
      <c r="G73" s="160"/>
      <c r="H73" s="160"/>
      <c r="I73" s="160"/>
      <c r="J73" s="160"/>
      <c r="K73" s="160"/>
      <c r="L73" s="389"/>
      <c r="M73" s="389"/>
      <c r="N73" s="389"/>
      <c r="O73" s="160"/>
      <c r="P73" s="164"/>
      <c r="Q73" s="164"/>
      <c r="R73" s="164"/>
      <c r="S73" s="164"/>
      <c r="T73" s="164"/>
      <c r="U73" s="164"/>
    </row>
    <row r="74" spans="1:21" ht="24.95" customHeight="1" x14ac:dyDescent="0.45">
      <c r="A74" s="160"/>
      <c r="B74" s="173" t="s">
        <v>319</v>
      </c>
      <c r="C74" s="183" t="s">
        <v>378</v>
      </c>
      <c r="D74" s="160"/>
      <c r="E74" s="160"/>
      <c r="F74" s="160"/>
      <c r="G74" s="160"/>
      <c r="H74" s="160"/>
      <c r="I74" s="160"/>
      <c r="J74" s="160"/>
      <c r="K74" s="160"/>
      <c r="L74" s="389"/>
      <c r="M74" s="389"/>
      <c r="N74" s="389"/>
      <c r="O74" s="160"/>
      <c r="P74" s="164"/>
      <c r="Q74" s="164"/>
      <c r="R74" s="164"/>
      <c r="S74" s="164"/>
      <c r="T74" s="164"/>
      <c r="U74" s="164"/>
    </row>
    <row r="75" spans="1:21" ht="24.95" customHeight="1" x14ac:dyDescent="0.45">
      <c r="A75" s="160"/>
      <c r="B75" s="173" t="s">
        <v>319</v>
      </c>
      <c r="C75" s="183" t="s">
        <v>379</v>
      </c>
      <c r="D75" s="160"/>
      <c r="E75" s="160"/>
      <c r="F75" s="160"/>
      <c r="G75" s="160"/>
      <c r="H75" s="160"/>
      <c r="I75" s="160"/>
      <c r="J75" s="160"/>
      <c r="K75" s="160"/>
      <c r="L75" s="389"/>
      <c r="M75" s="389"/>
      <c r="N75" s="389"/>
      <c r="O75" s="160"/>
      <c r="P75" s="164"/>
      <c r="Q75" s="164"/>
      <c r="R75" s="164"/>
      <c r="S75" s="164"/>
      <c r="T75" s="164"/>
      <c r="U75" s="164"/>
    </row>
    <row r="76" spans="1:21" ht="24.95" customHeight="1" x14ac:dyDescent="0.3">
      <c r="A76" s="160"/>
      <c r="C76" s="183" t="s">
        <v>380</v>
      </c>
      <c r="D76" s="160"/>
      <c r="E76" s="160"/>
      <c r="F76" s="160"/>
      <c r="G76" s="160"/>
      <c r="H76" s="160"/>
      <c r="I76" s="160"/>
      <c r="J76" s="160"/>
      <c r="K76" s="160"/>
      <c r="L76" s="389"/>
      <c r="M76" s="389"/>
      <c r="N76" s="389"/>
      <c r="O76" s="160"/>
      <c r="P76" s="164"/>
      <c r="Q76" s="164"/>
      <c r="R76" s="164"/>
      <c r="S76" s="164"/>
      <c r="T76" s="164"/>
      <c r="U76" s="164"/>
    </row>
    <row r="77" spans="1:21" ht="24.95" customHeight="1" x14ac:dyDescent="0.45">
      <c r="A77" s="160"/>
      <c r="B77" s="173" t="s">
        <v>319</v>
      </c>
      <c r="C77" s="183" t="s">
        <v>381</v>
      </c>
      <c r="D77" s="160"/>
      <c r="E77" s="160"/>
      <c r="F77" s="160"/>
      <c r="G77" s="160"/>
      <c r="H77" s="160"/>
      <c r="I77" s="160"/>
      <c r="J77" s="160"/>
      <c r="K77" s="160"/>
      <c r="L77" s="389"/>
      <c r="M77" s="389"/>
      <c r="N77" s="389"/>
      <c r="O77" s="160"/>
      <c r="P77" s="164"/>
      <c r="Q77" s="164"/>
      <c r="R77" s="164"/>
      <c r="S77" s="164"/>
      <c r="T77" s="164"/>
      <c r="U77" s="164"/>
    </row>
    <row r="78" spans="1:21" ht="24.95" customHeight="1" x14ac:dyDescent="0.3">
      <c r="A78" s="160"/>
      <c r="C78" s="183" t="s">
        <v>382</v>
      </c>
      <c r="D78" s="160"/>
      <c r="E78" s="160"/>
      <c r="F78" s="160"/>
      <c r="G78" s="160"/>
      <c r="H78" s="160"/>
      <c r="I78" s="160"/>
      <c r="J78" s="160"/>
      <c r="K78" s="160"/>
      <c r="L78" s="389"/>
      <c r="M78" s="389"/>
      <c r="N78" s="389"/>
      <c r="O78" s="160"/>
      <c r="P78" s="164"/>
      <c r="Q78" s="164"/>
      <c r="R78" s="164"/>
      <c r="S78" s="164"/>
      <c r="T78" s="164"/>
      <c r="U78" s="164"/>
    </row>
    <row r="79" spans="1:21" ht="24.95" customHeight="1" x14ac:dyDescent="0.45">
      <c r="A79" s="160"/>
      <c r="B79" s="173" t="s">
        <v>319</v>
      </c>
      <c r="C79" s="183" t="s">
        <v>383</v>
      </c>
      <c r="D79" s="160"/>
      <c r="E79" s="160"/>
      <c r="F79" s="160"/>
      <c r="G79" s="160"/>
      <c r="H79" s="160"/>
      <c r="I79" s="160"/>
      <c r="J79" s="160"/>
      <c r="K79" s="160"/>
      <c r="L79" s="389"/>
      <c r="M79" s="389"/>
      <c r="N79" s="389"/>
      <c r="O79" s="160"/>
      <c r="P79" s="164"/>
      <c r="Q79" s="164"/>
      <c r="R79" s="164"/>
      <c r="S79" s="164"/>
      <c r="T79" s="164"/>
      <c r="U79" s="164"/>
    </row>
    <row r="80" spans="1:21" ht="24.95" customHeight="1" x14ac:dyDescent="0.3">
      <c r="A80" s="160"/>
      <c r="C80" s="183" t="s">
        <v>384</v>
      </c>
      <c r="D80" s="160"/>
      <c r="E80" s="160"/>
      <c r="F80" s="160"/>
      <c r="G80" s="160"/>
      <c r="H80" s="160"/>
      <c r="I80" s="160"/>
      <c r="J80" s="160"/>
      <c r="K80" s="160"/>
      <c r="L80" s="389"/>
      <c r="M80" s="389"/>
      <c r="N80" s="389"/>
      <c r="O80" s="160"/>
      <c r="P80" s="164"/>
      <c r="Q80" s="164"/>
      <c r="R80" s="164"/>
      <c r="S80" s="164"/>
      <c r="T80" s="164"/>
      <c r="U80" s="164"/>
    </row>
    <row r="81" spans="1:21" ht="24.95" customHeight="1" x14ac:dyDescent="0.3">
      <c r="A81" s="160"/>
      <c r="B81" s="192" t="s">
        <v>385</v>
      </c>
      <c r="C81" s="183"/>
      <c r="D81" s="160"/>
      <c r="E81" s="160"/>
      <c r="F81" s="160"/>
      <c r="G81" s="160"/>
      <c r="H81" s="160"/>
      <c r="I81" s="160"/>
      <c r="J81" s="160"/>
      <c r="K81" s="160"/>
      <c r="L81" s="389"/>
      <c r="M81" s="389"/>
      <c r="N81" s="389"/>
      <c r="O81" s="160"/>
      <c r="P81" s="164"/>
      <c r="Q81" s="164"/>
      <c r="R81" s="164"/>
      <c r="S81" s="164"/>
      <c r="T81" s="164"/>
      <c r="U81" s="164"/>
    </row>
    <row r="82" spans="1:21" ht="24.95" customHeight="1" x14ac:dyDescent="0.45">
      <c r="A82" s="160"/>
      <c r="B82" s="173" t="s">
        <v>319</v>
      </c>
      <c r="C82" s="183" t="s">
        <v>386</v>
      </c>
      <c r="D82" s="160"/>
      <c r="E82" s="160"/>
      <c r="F82" s="160"/>
      <c r="G82" s="160"/>
      <c r="H82" s="160"/>
      <c r="I82" s="160"/>
      <c r="J82" s="160"/>
      <c r="K82" s="160"/>
      <c r="L82" s="389"/>
      <c r="M82" s="389"/>
      <c r="N82" s="389"/>
      <c r="O82" s="160"/>
      <c r="P82" s="164"/>
      <c r="Q82" s="164"/>
      <c r="R82" s="164"/>
      <c r="S82" s="164"/>
      <c r="T82" s="164"/>
      <c r="U82" s="164"/>
    </row>
    <row r="83" spans="1:21" ht="24.95" customHeight="1" x14ac:dyDescent="0.3">
      <c r="A83" s="160"/>
      <c r="C83" s="183" t="s">
        <v>387</v>
      </c>
      <c r="D83" s="160"/>
      <c r="E83" s="160"/>
      <c r="F83" s="160"/>
      <c r="G83" s="160"/>
      <c r="H83" s="160"/>
      <c r="I83" s="160"/>
      <c r="J83" s="160"/>
      <c r="K83" s="160"/>
      <c r="L83" s="389"/>
      <c r="M83" s="389"/>
      <c r="N83" s="389"/>
      <c r="O83" s="160"/>
      <c r="P83" s="164"/>
      <c r="Q83" s="164"/>
      <c r="R83" s="164"/>
      <c r="S83" s="164"/>
      <c r="T83" s="164"/>
      <c r="U83" s="164"/>
    </row>
    <row r="84" spans="1:21" ht="24.95" customHeight="1" x14ac:dyDescent="0.45">
      <c r="A84" s="160"/>
      <c r="B84" s="173" t="s">
        <v>319</v>
      </c>
      <c r="C84" s="183" t="s">
        <v>388</v>
      </c>
      <c r="D84" s="160"/>
      <c r="E84" s="160"/>
      <c r="F84" s="160"/>
      <c r="G84" s="160"/>
      <c r="H84" s="160"/>
      <c r="I84" s="160"/>
      <c r="J84" s="160"/>
      <c r="K84" s="160"/>
      <c r="L84" s="389"/>
      <c r="M84" s="389"/>
      <c r="N84" s="389"/>
      <c r="O84" s="160"/>
      <c r="P84" s="164"/>
      <c r="Q84" s="164"/>
      <c r="R84" s="164"/>
      <c r="S84" s="164"/>
      <c r="T84" s="164"/>
      <c r="U84" s="164"/>
    </row>
    <row r="85" spans="1:21" ht="24.95" customHeight="1" x14ac:dyDescent="0.45">
      <c r="A85" s="160"/>
      <c r="B85" s="173" t="s">
        <v>319</v>
      </c>
      <c r="C85" s="183" t="s">
        <v>389</v>
      </c>
      <c r="D85" s="160"/>
      <c r="E85" s="160"/>
      <c r="F85" s="160"/>
      <c r="G85" s="160"/>
      <c r="H85" s="160"/>
      <c r="I85" s="160"/>
      <c r="J85" s="160"/>
      <c r="K85" s="160"/>
      <c r="L85" s="389"/>
      <c r="M85" s="389"/>
      <c r="N85" s="389"/>
      <c r="O85" s="160"/>
      <c r="P85" s="164"/>
      <c r="Q85" s="164"/>
      <c r="R85" s="164"/>
      <c r="S85" s="164"/>
      <c r="T85" s="164"/>
      <c r="U85" s="164"/>
    </row>
    <row r="86" spans="1:21" ht="24.95" customHeight="1" x14ac:dyDescent="0.45">
      <c r="A86" s="160"/>
      <c r="B86" s="173" t="s">
        <v>319</v>
      </c>
      <c r="C86" s="183" t="s">
        <v>390</v>
      </c>
      <c r="D86" s="160"/>
      <c r="E86" s="160"/>
      <c r="F86" s="160"/>
      <c r="G86" s="160"/>
      <c r="H86" s="160"/>
      <c r="I86" s="160"/>
      <c r="J86" s="160"/>
      <c r="K86" s="160"/>
      <c r="L86" s="389"/>
      <c r="M86" s="389"/>
      <c r="N86" s="389"/>
      <c r="O86" s="160"/>
      <c r="P86" s="164"/>
      <c r="Q86" s="164"/>
      <c r="R86" s="164"/>
      <c r="S86" s="164"/>
      <c r="T86" s="164"/>
      <c r="U86" s="164"/>
    </row>
    <row r="87" spans="1:21" ht="24.95" customHeight="1" x14ac:dyDescent="0.3">
      <c r="A87" s="160"/>
      <c r="C87" s="183" t="s">
        <v>391</v>
      </c>
      <c r="D87" s="160"/>
      <c r="E87" s="160"/>
      <c r="F87" s="160"/>
      <c r="G87" s="160"/>
      <c r="H87" s="160"/>
      <c r="I87" s="160"/>
      <c r="J87" s="160"/>
      <c r="K87" s="160"/>
      <c r="L87" s="389"/>
      <c r="M87" s="389"/>
      <c r="N87" s="389"/>
      <c r="O87" s="160"/>
      <c r="P87" s="164"/>
      <c r="Q87" s="164"/>
      <c r="R87" s="164"/>
      <c r="S87" s="164"/>
      <c r="T87" s="164"/>
      <c r="U87" s="164"/>
    </row>
    <row r="88" spans="1:21" ht="24.95" customHeight="1" x14ac:dyDescent="0.45">
      <c r="A88" s="160"/>
      <c r="B88" s="173" t="s">
        <v>319</v>
      </c>
      <c r="C88" s="183" t="s">
        <v>392</v>
      </c>
      <c r="D88" s="160"/>
      <c r="E88" s="160"/>
      <c r="F88" s="160"/>
      <c r="G88" s="160"/>
      <c r="H88" s="160"/>
      <c r="I88" s="160"/>
      <c r="J88" s="160"/>
      <c r="K88" s="160"/>
      <c r="L88" s="389"/>
      <c r="M88" s="389"/>
      <c r="N88" s="389"/>
      <c r="O88" s="160"/>
      <c r="P88" s="164"/>
      <c r="Q88" s="164"/>
      <c r="R88" s="164"/>
      <c r="S88" s="164"/>
      <c r="T88" s="164"/>
      <c r="U88" s="164"/>
    </row>
    <row r="89" spans="1:21" ht="24.95" customHeight="1" x14ac:dyDescent="0.3">
      <c r="A89" s="160"/>
      <c r="B89" s="163"/>
      <c r="C89" s="178" t="s">
        <v>393</v>
      </c>
      <c r="D89" s="161"/>
      <c r="E89" s="161"/>
      <c r="F89" s="161"/>
      <c r="G89" s="161"/>
      <c r="H89" s="161"/>
      <c r="I89" s="161"/>
      <c r="J89" s="161"/>
      <c r="K89" s="184"/>
      <c r="L89" s="389"/>
      <c r="M89" s="389"/>
      <c r="N89" s="389"/>
      <c r="O89" s="160"/>
      <c r="P89" s="164"/>
      <c r="Q89" s="164"/>
      <c r="R89" s="164"/>
      <c r="S89" s="164"/>
      <c r="T89" s="164"/>
      <c r="U89" s="164"/>
    </row>
    <row r="90" spans="1:21" ht="24.95" customHeight="1" x14ac:dyDescent="0.3">
      <c r="A90" s="160"/>
      <c r="C90" s="183" t="s">
        <v>394</v>
      </c>
      <c r="D90" s="160"/>
      <c r="E90" s="160"/>
      <c r="F90" s="160"/>
      <c r="G90" s="160"/>
      <c r="H90" s="160"/>
      <c r="I90" s="160"/>
      <c r="J90" s="160"/>
      <c r="K90" s="160"/>
      <c r="L90" s="389"/>
      <c r="M90" s="389"/>
      <c r="N90" s="389"/>
      <c r="O90" s="160"/>
      <c r="P90" s="164"/>
      <c r="Q90" s="164"/>
      <c r="R90" s="164"/>
      <c r="S90" s="164"/>
      <c r="T90" s="164"/>
      <c r="U90" s="164"/>
    </row>
    <row r="91" spans="1:21" ht="24.95" customHeight="1" x14ac:dyDescent="0.45">
      <c r="A91" s="160"/>
      <c r="B91" s="173" t="s">
        <v>319</v>
      </c>
      <c r="C91" s="183" t="s">
        <v>395</v>
      </c>
      <c r="D91" s="160"/>
      <c r="E91" s="160"/>
      <c r="F91" s="160"/>
      <c r="G91" s="160"/>
      <c r="H91" s="160"/>
      <c r="I91" s="160"/>
      <c r="J91" s="160"/>
      <c r="K91" s="160"/>
      <c r="L91" s="389"/>
      <c r="M91" s="389"/>
      <c r="N91" s="389"/>
      <c r="O91" s="160"/>
      <c r="P91" s="164"/>
      <c r="Q91" s="164"/>
      <c r="R91" s="164"/>
      <c r="S91" s="164"/>
      <c r="T91" s="164"/>
      <c r="U91" s="164"/>
    </row>
    <row r="92" spans="1:21" ht="24.95" customHeight="1" x14ac:dyDescent="0.3">
      <c r="A92" s="160"/>
      <c r="C92" s="183" t="s">
        <v>396</v>
      </c>
      <c r="D92" s="160"/>
      <c r="E92" s="160"/>
      <c r="F92" s="160"/>
      <c r="G92" s="160"/>
      <c r="H92" s="160"/>
      <c r="I92" s="160"/>
      <c r="J92" s="160"/>
      <c r="K92" s="160"/>
      <c r="L92" s="389"/>
      <c r="M92" s="389"/>
      <c r="N92" s="389"/>
      <c r="O92" s="160"/>
      <c r="P92" s="164"/>
      <c r="Q92" s="164"/>
      <c r="R92" s="164"/>
      <c r="S92" s="164"/>
      <c r="T92" s="164"/>
      <c r="U92" s="164"/>
    </row>
    <row r="93" spans="1:21" ht="24.95" customHeight="1" x14ac:dyDescent="0.45">
      <c r="A93" s="160" t="s">
        <v>83</v>
      </c>
      <c r="B93" s="173" t="s">
        <v>319</v>
      </c>
      <c r="C93" s="183" t="s">
        <v>397</v>
      </c>
      <c r="D93" s="160"/>
      <c r="E93" s="160"/>
      <c r="F93" s="160"/>
      <c r="G93" s="160"/>
      <c r="H93" s="160"/>
      <c r="I93" s="160"/>
      <c r="J93" s="160"/>
      <c r="K93" s="160"/>
      <c r="L93" s="389"/>
      <c r="M93" s="389"/>
      <c r="N93" s="389"/>
      <c r="O93" s="160"/>
      <c r="P93" s="164"/>
      <c r="Q93" s="164"/>
      <c r="R93" s="164"/>
      <c r="S93" s="164"/>
      <c r="T93" s="164"/>
      <c r="U93" s="164"/>
    </row>
    <row r="94" spans="1:21" ht="24.95" customHeight="1" x14ac:dyDescent="0.45">
      <c r="A94" s="160"/>
      <c r="B94" s="173" t="s">
        <v>319</v>
      </c>
      <c r="C94" s="183" t="s">
        <v>398</v>
      </c>
      <c r="D94" s="160"/>
      <c r="E94" s="160"/>
      <c r="F94" s="160"/>
      <c r="G94" s="160"/>
      <c r="H94" s="160"/>
      <c r="I94" s="160"/>
      <c r="J94" s="160"/>
      <c r="K94" s="160"/>
      <c r="L94" s="389"/>
      <c r="M94" s="389"/>
      <c r="N94" s="389"/>
      <c r="O94" s="160"/>
      <c r="P94" s="164"/>
      <c r="Q94" s="164"/>
      <c r="R94" s="164"/>
      <c r="S94" s="164"/>
      <c r="T94" s="164"/>
      <c r="U94" s="164"/>
    </row>
    <row r="95" spans="1:21" ht="24.95" customHeight="1" x14ac:dyDescent="0.3">
      <c r="A95" s="160"/>
      <c r="B95" s="192" t="s">
        <v>399</v>
      </c>
      <c r="C95" s="183"/>
      <c r="D95" s="160"/>
      <c r="E95" s="160"/>
      <c r="F95" s="160"/>
      <c r="G95" s="160"/>
      <c r="H95" s="160"/>
      <c r="I95" s="160"/>
      <c r="J95" s="160"/>
      <c r="K95" s="160"/>
      <c r="L95" s="389"/>
      <c r="M95" s="389"/>
      <c r="N95" s="389"/>
      <c r="O95" s="160"/>
      <c r="P95" s="164"/>
      <c r="Q95" s="164"/>
      <c r="R95" s="164"/>
      <c r="S95" s="164"/>
      <c r="T95" s="164"/>
      <c r="U95" s="164"/>
    </row>
    <row r="96" spans="1:21" ht="24.95" customHeight="1" x14ac:dyDescent="0.45">
      <c r="A96" s="160"/>
      <c r="B96" s="173" t="s">
        <v>319</v>
      </c>
      <c r="C96" s="183" t="s">
        <v>400</v>
      </c>
      <c r="D96" s="160"/>
      <c r="E96" s="160"/>
      <c r="F96" s="160"/>
      <c r="G96" s="160"/>
      <c r="H96" s="160"/>
      <c r="I96" s="160"/>
      <c r="J96" s="160"/>
      <c r="K96" s="160"/>
      <c r="L96" s="389"/>
      <c r="M96" s="389"/>
      <c r="N96" s="389"/>
      <c r="O96" s="160"/>
      <c r="P96" s="164"/>
      <c r="Q96" s="164"/>
      <c r="R96" s="164"/>
      <c r="S96" s="164"/>
      <c r="T96" s="164"/>
      <c r="U96" s="164"/>
    </row>
    <row r="97" spans="1:21" ht="24.95" customHeight="1" x14ac:dyDescent="0.45">
      <c r="A97" s="160"/>
      <c r="B97" s="173" t="s">
        <v>319</v>
      </c>
      <c r="C97" s="183" t="s">
        <v>401</v>
      </c>
      <c r="D97" s="160"/>
      <c r="E97" s="160"/>
      <c r="F97" s="160"/>
      <c r="G97" s="160"/>
      <c r="H97" s="160"/>
      <c r="I97" s="160"/>
      <c r="J97" s="160"/>
      <c r="K97" s="160"/>
      <c r="L97" s="389"/>
      <c r="M97" s="389"/>
      <c r="N97" s="389"/>
      <c r="O97" s="160"/>
      <c r="P97" s="164"/>
      <c r="Q97" s="164"/>
      <c r="R97" s="164"/>
      <c r="S97" s="164"/>
      <c r="T97" s="164"/>
      <c r="U97" s="164"/>
    </row>
    <row r="98" spans="1:21" ht="24.95" customHeight="1" x14ac:dyDescent="0.45">
      <c r="A98" s="160"/>
      <c r="B98" s="173" t="s">
        <v>319</v>
      </c>
      <c r="C98" s="183" t="s">
        <v>402</v>
      </c>
      <c r="D98" s="160"/>
      <c r="E98" s="160"/>
      <c r="F98" s="160"/>
      <c r="G98" s="160"/>
      <c r="H98" s="160"/>
      <c r="I98" s="160"/>
      <c r="J98" s="160"/>
      <c r="K98" s="160"/>
      <c r="L98" s="389"/>
      <c r="M98" s="389"/>
      <c r="N98" s="389"/>
      <c r="O98" s="160"/>
      <c r="P98" s="164"/>
      <c r="Q98" s="164"/>
      <c r="R98" s="164"/>
      <c r="S98" s="164"/>
      <c r="T98" s="164"/>
      <c r="U98" s="164"/>
    </row>
    <row r="99" spans="1:21" ht="24.95" customHeight="1" x14ac:dyDescent="0.3">
      <c r="A99" s="160"/>
      <c r="C99" s="183" t="s">
        <v>403</v>
      </c>
      <c r="D99" s="160"/>
      <c r="E99" s="160"/>
      <c r="F99" s="160"/>
      <c r="G99" s="160"/>
      <c r="H99" s="160"/>
      <c r="I99" s="160"/>
      <c r="J99" s="160"/>
      <c r="K99" s="160"/>
      <c r="L99" s="389"/>
      <c r="M99" s="389"/>
      <c r="N99" s="389"/>
      <c r="O99" s="160"/>
      <c r="P99" s="164"/>
      <c r="Q99" s="164"/>
      <c r="R99" s="164"/>
      <c r="S99" s="164"/>
      <c r="T99" s="164"/>
      <c r="U99" s="164"/>
    </row>
    <row r="100" spans="1:21" ht="24.95" customHeight="1" x14ac:dyDescent="0.45">
      <c r="A100" s="160"/>
      <c r="B100" s="173" t="s">
        <v>319</v>
      </c>
      <c r="C100" s="183" t="s">
        <v>404</v>
      </c>
      <c r="D100" s="160"/>
      <c r="E100" s="160"/>
      <c r="F100" s="160"/>
      <c r="G100" s="160"/>
      <c r="H100" s="160"/>
      <c r="I100" s="160"/>
      <c r="J100" s="160"/>
      <c r="K100" s="160"/>
      <c r="L100" s="389"/>
      <c r="M100" s="389"/>
      <c r="N100" s="389"/>
      <c r="O100" s="160"/>
      <c r="P100" s="164"/>
      <c r="Q100" s="164"/>
      <c r="R100" s="164"/>
      <c r="S100" s="164"/>
      <c r="T100" s="164"/>
      <c r="U100" s="164"/>
    </row>
    <row r="101" spans="1:21" ht="24.95" customHeight="1" x14ac:dyDescent="0.3">
      <c r="A101" s="160"/>
      <c r="C101" s="178"/>
      <c r="D101" s="161"/>
      <c r="E101" s="161"/>
      <c r="F101" s="161"/>
      <c r="G101" s="161"/>
      <c r="H101" s="161"/>
      <c r="I101" s="161"/>
      <c r="J101" s="161"/>
      <c r="K101" s="184"/>
      <c r="L101" s="389"/>
      <c r="M101" s="389"/>
      <c r="N101" s="389"/>
      <c r="O101" s="185"/>
      <c r="P101" s="164"/>
      <c r="Q101" s="164"/>
      <c r="R101" s="164"/>
      <c r="S101" s="164"/>
      <c r="T101" s="164"/>
      <c r="U101" s="164"/>
    </row>
    <row r="102" spans="1:21" ht="24.95" customHeight="1" x14ac:dyDescent="0.25">
      <c r="A102" s="160"/>
      <c r="B102" s="52"/>
      <c r="C102" s="164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94"/>
      <c r="O102" s="160"/>
      <c r="P102" s="160"/>
      <c r="Q102" s="160"/>
      <c r="R102" s="160"/>
      <c r="S102" s="160"/>
      <c r="T102" s="160"/>
      <c r="U102" s="160"/>
    </row>
    <row r="103" spans="1:21" ht="24.95" customHeight="1" x14ac:dyDescent="0.3">
      <c r="A103" s="160"/>
      <c r="B103" s="195" t="s">
        <v>405</v>
      </c>
      <c r="D103" s="187"/>
      <c r="E103" s="187"/>
      <c r="F103" s="187"/>
      <c r="G103" s="187"/>
      <c r="H103" s="187"/>
      <c r="I103" s="187"/>
      <c r="J103" s="187"/>
      <c r="K103" s="187"/>
      <c r="L103" s="389"/>
      <c r="M103" s="389"/>
      <c r="N103" s="389"/>
      <c r="O103" s="187"/>
      <c r="P103" s="187"/>
      <c r="Q103" s="187"/>
      <c r="R103" s="187"/>
      <c r="S103" s="187"/>
      <c r="T103" s="187"/>
      <c r="U103" s="187"/>
    </row>
    <row r="104" spans="1:21" ht="24.95" customHeight="1" x14ac:dyDescent="0.45">
      <c r="A104" s="160"/>
      <c r="B104" s="173" t="s">
        <v>319</v>
      </c>
      <c r="C104" s="174" t="s">
        <v>406</v>
      </c>
      <c r="D104" s="162"/>
      <c r="E104" s="162"/>
      <c r="F104" s="162"/>
      <c r="G104" s="162"/>
      <c r="H104" s="162"/>
      <c r="I104" s="162"/>
      <c r="J104" s="162"/>
      <c r="K104" s="162"/>
      <c r="L104" s="389"/>
      <c r="M104" s="389"/>
      <c r="N104" s="389"/>
      <c r="O104" s="162"/>
      <c r="P104" s="164"/>
      <c r="Q104" s="164"/>
      <c r="R104" s="164"/>
      <c r="S104" s="164"/>
      <c r="T104" s="164"/>
      <c r="U104" s="164"/>
    </row>
    <row r="105" spans="1:21" ht="24.95" customHeight="1" x14ac:dyDescent="0.3">
      <c r="A105" s="160"/>
      <c r="C105" s="174" t="s">
        <v>407</v>
      </c>
      <c r="D105" s="162"/>
      <c r="E105" s="162"/>
      <c r="F105" s="162"/>
      <c r="G105" s="162"/>
      <c r="H105" s="162"/>
      <c r="I105" s="162"/>
      <c r="J105" s="162"/>
      <c r="K105" s="162"/>
      <c r="L105" s="389"/>
      <c r="M105" s="389"/>
      <c r="N105" s="389"/>
      <c r="O105" s="162"/>
      <c r="P105" s="164"/>
      <c r="Q105" s="164"/>
      <c r="R105" s="164"/>
      <c r="S105" s="164"/>
      <c r="T105" s="164"/>
      <c r="U105" s="164"/>
    </row>
    <row r="106" spans="1:21" ht="24.95" customHeight="1" x14ac:dyDescent="0.45">
      <c r="A106" s="160"/>
      <c r="B106" s="173" t="s">
        <v>319</v>
      </c>
      <c r="C106" s="174" t="s">
        <v>408</v>
      </c>
      <c r="D106" s="162"/>
      <c r="E106" s="162"/>
      <c r="F106" s="162"/>
      <c r="G106" s="162"/>
      <c r="H106" s="162"/>
      <c r="I106" s="162"/>
      <c r="J106" s="162"/>
      <c r="K106" s="162"/>
      <c r="L106" s="389"/>
      <c r="M106" s="389"/>
      <c r="N106" s="389"/>
      <c r="O106" s="162"/>
      <c r="P106" s="164"/>
      <c r="Q106" s="164"/>
      <c r="R106" s="164"/>
      <c r="S106" s="164"/>
      <c r="T106" s="164"/>
      <c r="U106" s="164"/>
    </row>
    <row r="107" spans="1:21" ht="24.95" customHeight="1" x14ac:dyDescent="0.3">
      <c r="A107" s="160"/>
      <c r="C107" s="174" t="s">
        <v>409</v>
      </c>
      <c r="D107" s="162"/>
      <c r="E107" s="162"/>
      <c r="F107" s="162"/>
      <c r="G107" s="162"/>
      <c r="H107" s="162"/>
      <c r="I107" s="162"/>
      <c r="J107" s="162"/>
      <c r="K107" s="162"/>
      <c r="L107" s="389"/>
      <c r="M107" s="389"/>
      <c r="N107" s="389"/>
      <c r="O107" s="162"/>
      <c r="P107" s="164"/>
      <c r="Q107" s="164"/>
      <c r="R107" s="164"/>
      <c r="S107" s="164"/>
      <c r="T107" s="164"/>
      <c r="U107" s="164"/>
    </row>
    <row r="108" spans="1:21" ht="24.95" customHeight="1" x14ac:dyDescent="0.45">
      <c r="A108" s="160"/>
      <c r="B108" s="173" t="s">
        <v>319</v>
      </c>
      <c r="C108" s="174" t="s">
        <v>410</v>
      </c>
      <c r="D108" s="162"/>
      <c r="E108" s="162"/>
      <c r="F108" s="162"/>
      <c r="G108" s="162"/>
      <c r="H108" s="162"/>
      <c r="I108" s="162"/>
      <c r="J108" s="162"/>
      <c r="K108" s="162"/>
      <c r="L108" s="389"/>
      <c r="M108" s="389"/>
      <c r="N108" s="389"/>
      <c r="O108" s="162"/>
      <c r="P108" s="164"/>
      <c r="Q108" s="164"/>
      <c r="R108" s="164"/>
      <c r="S108" s="164"/>
      <c r="T108" s="164"/>
      <c r="U108" s="164"/>
    </row>
    <row r="109" spans="1:21" ht="24.95" customHeight="1" x14ac:dyDescent="0.3">
      <c r="A109" s="160"/>
      <c r="C109" s="174" t="s">
        <v>411</v>
      </c>
      <c r="D109" s="162"/>
      <c r="E109" s="162"/>
      <c r="F109" s="162"/>
      <c r="G109" s="162"/>
      <c r="H109" s="162"/>
      <c r="I109" s="162"/>
      <c r="J109" s="162"/>
      <c r="K109" s="162"/>
      <c r="L109" s="389"/>
      <c r="M109" s="389"/>
      <c r="N109" s="389"/>
      <c r="O109" s="162"/>
      <c r="P109" s="164"/>
      <c r="Q109" s="164"/>
      <c r="R109" s="164"/>
      <c r="S109" s="164"/>
      <c r="T109" s="164"/>
      <c r="U109" s="164"/>
    </row>
    <row r="110" spans="1:21" ht="24.95" customHeight="1" x14ac:dyDescent="0.45">
      <c r="A110" s="160"/>
      <c r="B110" s="173" t="s">
        <v>319</v>
      </c>
      <c r="C110" s="174" t="s">
        <v>412</v>
      </c>
      <c r="D110" s="162"/>
      <c r="E110" s="162"/>
      <c r="F110" s="162"/>
      <c r="G110" s="162"/>
      <c r="H110" s="162"/>
      <c r="I110" s="162"/>
      <c r="J110" s="162"/>
      <c r="K110" s="162"/>
      <c r="L110" s="389"/>
      <c r="M110" s="389"/>
      <c r="N110" s="389"/>
      <c r="O110" s="162"/>
      <c r="P110" s="164"/>
      <c r="Q110" s="164"/>
      <c r="R110" s="164"/>
      <c r="S110" s="164"/>
      <c r="T110" s="164"/>
      <c r="U110" s="164"/>
    </row>
    <row r="111" spans="1:21" ht="24.95" customHeight="1" x14ac:dyDescent="0.45">
      <c r="A111" s="160"/>
      <c r="B111" s="173"/>
      <c r="C111" s="174"/>
      <c r="D111" s="162"/>
      <c r="E111" s="162"/>
      <c r="F111" s="162"/>
      <c r="G111" s="162"/>
      <c r="H111" s="162"/>
      <c r="I111" s="162"/>
      <c r="J111" s="162"/>
      <c r="K111" s="162"/>
      <c r="L111" s="389"/>
      <c r="M111" s="389"/>
      <c r="N111" s="389"/>
      <c r="O111" s="162"/>
      <c r="P111" s="164"/>
      <c r="Q111" s="164"/>
      <c r="R111" s="164"/>
      <c r="S111" s="164"/>
      <c r="T111" s="164"/>
      <c r="U111" s="164"/>
    </row>
    <row r="112" spans="1:21" ht="24.95" customHeight="1" x14ac:dyDescent="0.45">
      <c r="A112" s="160"/>
      <c r="B112" s="173" t="s">
        <v>319</v>
      </c>
      <c r="C112" s="174" t="s">
        <v>413</v>
      </c>
      <c r="D112" s="162"/>
      <c r="E112" s="162"/>
      <c r="F112" s="162"/>
      <c r="G112" s="162"/>
      <c r="H112" s="162"/>
      <c r="I112" s="162"/>
      <c r="J112" s="162"/>
      <c r="K112" s="162"/>
      <c r="L112" s="389"/>
      <c r="M112" s="389"/>
      <c r="N112" s="389"/>
      <c r="O112" s="162"/>
      <c r="P112" s="164"/>
      <c r="Q112" s="164"/>
      <c r="R112" s="164"/>
      <c r="S112" s="164"/>
      <c r="T112" s="164"/>
      <c r="U112" s="164"/>
    </row>
    <row r="113" spans="1:21" ht="24.95" customHeight="1" x14ac:dyDescent="0.3">
      <c r="A113" s="160"/>
      <c r="B113" s="52"/>
      <c r="C113" s="178" t="s">
        <v>414</v>
      </c>
      <c r="D113" s="161"/>
      <c r="E113" s="161"/>
      <c r="F113" s="161"/>
      <c r="G113" s="161"/>
      <c r="H113" s="161"/>
      <c r="I113" s="161"/>
      <c r="J113" s="161"/>
      <c r="K113" s="184"/>
      <c r="L113" s="389"/>
      <c r="M113" s="389"/>
      <c r="N113" s="389"/>
      <c r="O113" s="161"/>
      <c r="P113" s="164"/>
      <c r="Q113" s="164"/>
      <c r="R113" s="164"/>
      <c r="S113" s="164"/>
      <c r="T113" s="164"/>
      <c r="U113" s="164"/>
    </row>
    <row r="114" spans="1:21" ht="24.95" customHeight="1" x14ac:dyDescent="0.3">
      <c r="A114" s="160"/>
      <c r="B114" s="182" t="s">
        <v>415</v>
      </c>
      <c r="D114" s="160"/>
      <c r="E114" s="160"/>
      <c r="F114" s="160"/>
      <c r="G114" s="160"/>
      <c r="H114" s="160"/>
      <c r="I114" s="160"/>
      <c r="J114" s="160"/>
      <c r="K114" s="160"/>
      <c r="L114" s="389"/>
      <c r="M114" s="389"/>
      <c r="N114" s="389"/>
      <c r="O114" s="160"/>
      <c r="P114" s="160"/>
      <c r="Q114" s="160"/>
      <c r="R114" s="160"/>
      <c r="S114" s="160"/>
      <c r="T114" s="160"/>
      <c r="U114" s="160"/>
    </row>
    <row r="115" spans="1:21" ht="24.95" customHeight="1" x14ac:dyDescent="0.25">
      <c r="A115" s="160"/>
      <c r="B115" s="192" t="s">
        <v>416</v>
      </c>
      <c r="D115" s="160"/>
      <c r="E115" s="160"/>
      <c r="F115" s="160"/>
      <c r="G115" s="160"/>
      <c r="H115" s="160"/>
      <c r="I115" s="160"/>
      <c r="J115" s="160"/>
      <c r="K115" s="160"/>
      <c r="L115" s="389"/>
      <c r="M115" s="389"/>
      <c r="N115" s="389"/>
      <c r="O115" s="160"/>
      <c r="P115" s="164"/>
      <c r="Q115" s="164"/>
      <c r="R115" s="164"/>
      <c r="S115" s="164"/>
      <c r="T115" s="164"/>
      <c r="U115" s="164"/>
    </row>
    <row r="116" spans="1:21" ht="24.95" customHeight="1" x14ac:dyDescent="0.45">
      <c r="A116" s="160"/>
      <c r="B116" s="173" t="s">
        <v>319</v>
      </c>
      <c r="C116" s="183" t="s">
        <v>417</v>
      </c>
      <c r="D116" s="160"/>
      <c r="E116" s="160"/>
      <c r="F116" s="160"/>
      <c r="G116" s="160"/>
      <c r="H116" s="160"/>
      <c r="I116" s="160"/>
      <c r="J116" s="160"/>
      <c r="K116" s="160"/>
      <c r="L116" s="389"/>
      <c r="M116" s="389"/>
      <c r="N116" s="389"/>
      <c r="O116" s="160"/>
      <c r="P116" s="164"/>
      <c r="Q116" s="164"/>
      <c r="R116" s="164"/>
      <c r="S116" s="164"/>
      <c r="T116" s="164"/>
      <c r="U116" s="164"/>
    </row>
    <row r="117" spans="1:21" ht="24.95" customHeight="1" x14ac:dyDescent="0.45">
      <c r="A117" s="160"/>
      <c r="B117" s="173" t="s">
        <v>319</v>
      </c>
      <c r="C117" s="183" t="s">
        <v>418</v>
      </c>
      <c r="D117" s="160"/>
      <c r="E117" s="160"/>
      <c r="F117" s="160"/>
      <c r="G117" s="160"/>
      <c r="H117" s="160"/>
      <c r="I117" s="160"/>
      <c r="J117" s="160"/>
      <c r="K117" s="160"/>
      <c r="L117" s="389"/>
      <c r="M117" s="389"/>
      <c r="N117" s="389"/>
      <c r="O117" s="160"/>
      <c r="P117" s="164"/>
      <c r="Q117" s="164"/>
      <c r="R117" s="164"/>
      <c r="S117" s="164"/>
      <c r="T117" s="164"/>
      <c r="U117" s="164"/>
    </row>
    <row r="118" spans="1:21" ht="24.95" customHeight="1" x14ac:dyDescent="0.3">
      <c r="A118" s="160"/>
      <c r="C118" s="183" t="s">
        <v>419</v>
      </c>
      <c r="D118" s="160"/>
      <c r="E118" s="160"/>
      <c r="F118" s="160"/>
      <c r="G118" s="160"/>
      <c r="H118" s="160"/>
      <c r="I118" s="160"/>
      <c r="J118" s="160"/>
      <c r="K118" s="160"/>
      <c r="L118" s="389"/>
      <c r="M118" s="389"/>
      <c r="N118" s="389"/>
      <c r="O118" s="160"/>
      <c r="P118" s="164"/>
      <c r="Q118" s="164"/>
      <c r="R118" s="164"/>
      <c r="S118" s="164"/>
      <c r="T118" s="164"/>
      <c r="U118" s="164"/>
    </row>
    <row r="119" spans="1:21" ht="24.95" customHeight="1" x14ac:dyDescent="0.45">
      <c r="A119" s="160"/>
      <c r="B119" s="173" t="s">
        <v>319</v>
      </c>
      <c r="C119" s="183" t="s">
        <v>420</v>
      </c>
      <c r="D119" s="160"/>
      <c r="E119" s="160"/>
      <c r="F119" s="160"/>
      <c r="G119" s="160"/>
      <c r="H119" s="160"/>
      <c r="I119" s="160"/>
      <c r="J119" s="160"/>
      <c r="K119" s="160"/>
      <c r="L119" s="389"/>
      <c r="M119" s="389"/>
      <c r="N119" s="389"/>
      <c r="O119" s="160"/>
      <c r="P119" s="164"/>
      <c r="Q119" s="164"/>
      <c r="R119" s="164"/>
      <c r="S119" s="164"/>
      <c r="T119" s="164"/>
      <c r="U119" s="164"/>
    </row>
    <row r="120" spans="1:21" ht="24.95" customHeight="1" x14ac:dyDescent="0.3">
      <c r="A120" s="160"/>
      <c r="C120" s="183" t="s">
        <v>421</v>
      </c>
      <c r="D120" s="160"/>
      <c r="E120" s="160"/>
      <c r="F120" s="160"/>
      <c r="G120" s="160"/>
      <c r="H120" s="160"/>
      <c r="I120" s="160"/>
      <c r="J120" s="160"/>
      <c r="K120" s="160"/>
      <c r="L120" s="389"/>
      <c r="M120" s="389"/>
      <c r="N120" s="389"/>
      <c r="O120" s="160"/>
      <c r="P120" s="164"/>
      <c r="Q120" s="164"/>
      <c r="R120" s="164"/>
      <c r="S120" s="164"/>
      <c r="T120" s="164"/>
      <c r="U120" s="164"/>
    </row>
    <row r="121" spans="1:21" ht="24.95" customHeight="1" x14ac:dyDescent="0.45">
      <c r="A121" s="160"/>
      <c r="B121" s="173" t="s">
        <v>319</v>
      </c>
      <c r="C121" s="183" t="s">
        <v>422</v>
      </c>
      <c r="D121" s="160"/>
      <c r="E121" s="160"/>
      <c r="F121" s="160"/>
      <c r="G121" s="160"/>
      <c r="H121" s="160"/>
      <c r="I121" s="160"/>
      <c r="J121" s="160"/>
      <c r="K121" s="160"/>
      <c r="L121" s="389"/>
      <c r="M121" s="389"/>
      <c r="N121" s="389"/>
      <c r="O121" s="160"/>
      <c r="P121" s="164"/>
      <c r="Q121" s="164"/>
      <c r="R121" s="164"/>
      <c r="S121" s="164"/>
      <c r="T121" s="164"/>
      <c r="U121" s="164"/>
    </row>
    <row r="122" spans="1:21" ht="24.95" customHeight="1" x14ac:dyDescent="0.3">
      <c r="A122" s="160"/>
      <c r="C122" s="183" t="s">
        <v>423</v>
      </c>
      <c r="D122" s="160"/>
      <c r="E122" s="160"/>
      <c r="F122" s="160"/>
      <c r="G122" s="160"/>
      <c r="H122" s="160"/>
      <c r="I122" s="160"/>
      <c r="J122" s="160"/>
      <c r="K122" s="160"/>
      <c r="L122" s="389"/>
      <c r="M122" s="389"/>
      <c r="N122" s="389"/>
      <c r="O122" s="160"/>
      <c r="P122" s="164"/>
      <c r="Q122" s="164"/>
      <c r="R122" s="164"/>
      <c r="S122" s="164"/>
      <c r="T122" s="164"/>
      <c r="U122" s="164"/>
    </row>
    <row r="123" spans="1:21" ht="24.95" customHeight="1" x14ac:dyDescent="0.45">
      <c r="A123" s="160"/>
      <c r="B123" s="173" t="s">
        <v>319</v>
      </c>
      <c r="C123" s="183" t="s">
        <v>424</v>
      </c>
      <c r="D123" s="160"/>
      <c r="E123" s="160"/>
      <c r="F123" s="160"/>
      <c r="G123" s="160"/>
      <c r="H123" s="160"/>
      <c r="I123" s="160"/>
      <c r="J123" s="160"/>
      <c r="K123" s="160"/>
      <c r="L123" s="389"/>
      <c r="M123" s="389"/>
      <c r="N123" s="389"/>
      <c r="O123" s="160"/>
      <c r="P123" s="164"/>
      <c r="Q123" s="164"/>
      <c r="R123" s="164"/>
      <c r="S123" s="164"/>
      <c r="T123" s="164"/>
      <c r="U123" s="164"/>
    </row>
    <row r="124" spans="1:21" ht="24.95" customHeight="1" x14ac:dyDescent="0.3">
      <c r="A124" s="160"/>
      <c r="C124" s="183" t="s">
        <v>425</v>
      </c>
      <c r="D124" s="160"/>
      <c r="E124" s="160"/>
      <c r="F124" s="160"/>
      <c r="G124" s="160"/>
      <c r="H124" s="160"/>
      <c r="I124" s="160"/>
      <c r="J124" s="160"/>
      <c r="K124" s="160"/>
      <c r="L124" s="389"/>
      <c r="M124" s="389"/>
      <c r="N124" s="389"/>
      <c r="O124" s="160"/>
      <c r="P124" s="164"/>
      <c r="Q124" s="164"/>
      <c r="R124" s="164"/>
      <c r="S124" s="164"/>
      <c r="T124" s="164"/>
      <c r="U124" s="164"/>
    </row>
    <row r="125" spans="1:21" ht="24.95" customHeight="1" x14ac:dyDescent="0.45">
      <c r="A125" s="160"/>
      <c r="B125" s="173" t="s">
        <v>319</v>
      </c>
      <c r="C125" s="183" t="s">
        <v>426</v>
      </c>
      <c r="D125" s="160"/>
      <c r="E125" s="160"/>
      <c r="F125" s="160"/>
      <c r="G125" s="160"/>
      <c r="H125" s="160"/>
      <c r="I125" s="160"/>
      <c r="J125" s="160"/>
      <c r="K125" s="160"/>
      <c r="L125" s="389"/>
      <c r="M125" s="389"/>
      <c r="N125" s="389"/>
      <c r="O125" s="160"/>
      <c r="P125" s="164"/>
      <c r="Q125" s="164"/>
      <c r="R125" s="164"/>
      <c r="S125" s="164"/>
      <c r="T125" s="164"/>
      <c r="U125" s="164"/>
    </row>
    <row r="126" spans="1:21" ht="24.95" customHeight="1" x14ac:dyDescent="0.3">
      <c r="A126" s="160"/>
      <c r="C126" s="183" t="s">
        <v>427</v>
      </c>
      <c r="D126" s="160"/>
      <c r="E126" s="160"/>
      <c r="F126" s="160"/>
      <c r="G126" s="160"/>
      <c r="H126" s="160"/>
      <c r="I126" s="160"/>
      <c r="J126" s="160"/>
      <c r="K126" s="160"/>
      <c r="L126" s="389"/>
      <c r="M126" s="389"/>
      <c r="N126" s="389"/>
      <c r="O126" s="160"/>
      <c r="P126" s="164"/>
      <c r="Q126" s="164"/>
      <c r="R126" s="164"/>
      <c r="S126" s="164"/>
      <c r="T126" s="164"/>
      <c r="U126" s="164"/>
    </row>
    <row r="127" spans="1:21" ht="24.95" customHeight="1" x14ac:dyDescent="0.45">
      <c r="A127" s="160"/>
      <c r="B127" s="173" t="s">
        <v>319</v>
      </c>
      <c r="C127" s="183" t="s">
        <v>428</v>
      </c>
      <c r="D127" s="160"/>
      <c r="E127" s="160"/>
      <c r="F127" s="160"/>
      <c r="G127" s="160"/>
      <c r="H127" s="160"/>
      <c r="I127" s="160"/>
      <c r="J127" s="160"/>
      <c r="K127" s="160"/>
      <c r="L127" s="389"/>
      <c r="M127" s="389"/>
      <c r="N127" s="389"/>
      <c r="O127" s="160"/>
      <c r="P127" s="164"/>
      <c r="Q127" s="164"/>
      <c r="R127" s="164"/>
      <c r="S127" s="164"/>
      <c r="T127" s="164"/>
      <c r="U127" s="164"/>
    </row>
    <row r="128" spans="1:21" ht="24.95" customHeight="1" x14ac:dyDescent="0.3">
      <c r="A128" s="160"/>
      <c r="B128" s="182" t="s">
        <v>429</v>
      </c>
      <c r="D128" s="160"/>
      <c r="E128" s="160"/>
      <c r="F128" s="160"/>
      <c r="G128" s="160"/>
      <c r="H128" s="160"/>
      <c r="I128" s="160"/>
      <c r="J128" s="160"/>
      <c r="K128" s="160"/>
      <c r="L128" s="389"/>
      <c r="M128" s="389"/>
      <c r="N128" s="389"/>
      <c r="O128" s="160"/>
      <c r="P128" s="164"/>
      <c r="Q128" s="164"/>
      <c r="R128" s="164"/>
      <c r="S128" s="164"/>
      <c r="T128" s="164"/>
      <c r="U128" s="164"/>
    </row>
    <row r="129" spans="1:21" ht="24.95" customHeight="1" x14ac:dyDescent="0.45">
      <c r="A129" s="160"/>
      <c r="B129" s="173" t="s">
        <v>319</v>
      </c>
      <c r="C129" s="183" t="s">
        <v>430</v>
      </c>
      <c r="D129" s="160"/>
      <c r="E129" s="160"/>
      <c r="F129" s="160"/>
      <c r="G129" s="160"/>
      <c r="H129" s="160"/>
      <c r="I129" s="160"/>
      <c r="J129" s="160"/>
      <c r="K129" s="160"/>
      <c r="L129" s="389"/>
      <c r="M129" s="389"/>
      <c r="N129" s="389"/>
      <c r="O129" s="160"/>
      <c r="P129" s="164"/>
      <c r="Q129" s="164"/>
      <c r="R129" s="164"/>
      <c r="S129" s="164"/>
      <c r="T129" s="164"/>
      <c r="U129" s="164"/>
    </row>
    <row r="130" spans="1:21" ht="24.95" customHeight="1" x14ac:dyDescent="0.3">
      <c r="A130" s="160"/>
      <c r="C130" s="183" t="s">
        <v>431</v>
      </c>
      <c r="D130" s="160"/>
      <c r="E130" s="160"/>
      <c r="F130" s="160"/>
      <c r="G130" s="160"/>
      <c r="H130" s="160"/>
      <c r="I130" s="160"/>
      <c r="J130" s="160"/>
      <c r="K130" s="160"/>
      <c r="L130" s="389"/>
      <c r="M130" s="389"/>
      <c r="N130" s="389"/>
      <c r="O130" s="160"/>
      <c r="P130" s="164"/>
      <c r="Q130" s="164"/>
      <c r="R130" s="164"/>
      <c r="S130" s="164"/>
      <c r="T130" s="164"/>
      <c r="U130" s="164"/>
    </row>
    <row r="131" spans="1:21" ht="24.95" customHeight="1" x14ac:dyDescent="0.45">
      <c r="A131" s="160"/>
      <c r="B131" s="173" t="s">
        <v>319</v>
      </c>
      <c r="C131" s="183" t="s">
        <v>432</v>
      </c>
      <c r="D131" s="160"/>
      <c r="E131" s="160"/>
      <c r="F131" s="160"/>
      <c r="G131" s="160"/>
      <c r="H131" s="160"/>
      <c r="I131" s="160"/>
      <c r="J131" s="160"/>
      <c r="K131" s="160"/>
      <c r="L131" s="389"/>
      <c r="M131" s="389"/>
      <c r="N131" s="389"/>
      <c r="O131" s="160"/>
      <c r="P131" s="164"/>
      <c r="Q131" s="164"/>
      <c r="R131" s="164"/>
      <c r="S131" s="164"/>
      <c r="T131" s="164"/>
      <c r="U131" s="164"/>
    </row>
    <row r="132" spans="1:21" ht="24.95" customHeight="1" x14ac:dyDescent="0.3">
      <c r="A132" s="160"/>
      <c r="B132" s="163"/>
      <c r="C132" s="178" t="s">
        <v>433</v>
      </c>
      <c r="D132" s="161"/>
      <c r="E132" s="161"/>
      <c r="F132" s="161"/>
      <c r="G132" s="161"/>
      <c r="H132" s="161"/>
      <c r="I132" s="161"/>
      <c r="J132" s="161"/>
      <c r="K132" s="184"/>
      <c r="L132" s="389"/>
      <c r="M132" s="389"/>
      <c r="N132" s="389"/>
      <c r="O132" s="160"/>
      <c r="P132" s="164"/>
      <c r="Q132" s="164"/>
      <c r="R132" s="164"/>
      <c r="S132" s="164"/>
      <c r="T132" s="164"/>
      <c r="U132" s="164"/>
    </row>
    <row r="133" spans="1:21" ht="24.95" customHeight="1" x14ac:dyDescent="0.3">
      <c r="A133" s="160"/>
      <c r="C133" s="183" t="s">
        <v>434</v>
      </c>
      <c r="D133" s="160"/>
      <c r="E133" s="160"/>
      <c r="F133" s="160"/>
      <c r="G133" s="160"/>
      <c r="H133" s="160"/>
      <c r="I133" s="160"/>
      <c r="J133" s="160"/>
      <c r="K133" s="160"/>
      <c r="L133" s="389"/>
      <c r="M133" s="389"/>
      <c r="N133" s="389"/>
      <c r="O133" s="160"/>
      <c r="P133" s="164"/>
      <c r="Q133" s="164"/>
      <c r="R133" s="164"/>
      <c r="S133" s="164"/>
      <c r="T133" s="164"/>
      <c r="U133" s="164"/>
    </row>
    <row r="134" spans="1:21" ht="24.95" customHeight="1" x14ac:dyDescent="0.45">
      <c r="A134" s="160"/>
      <c r="B134" s="173" t="s">
        <v>319</v>
      </c>
      <c r="C134" s="183" t="s">
        <v>435</v>
      </c>
      <c r="D134" s="160"/>
      <c r="E134" s="160"/>
      <c r="F134" s="160"/>
      <c r="G134" s="160"/>
      <c r="H134" s="160"/>
      <c r="I134" s="160"/>
      <c r="J134" s="160"/>
      <c r="K134" s="160"/>
      <c r="L134" s="389"/>
      <c r="M134" s="389"/>
      <c r="N134" s="389"/>
      <c r="O134" s="160"/>
      <c r="P134" s="164"/>
      <c r="Q134" s="164"/>
      <c r="R134" s="164"/>
      <c r="S134" s="164"/>
      <c r="T134" s="164"/>
      <c r="U134" s="164"/>
    </row>
    <row r="135" spans="1:21" ht="24.95" customHeight="1" x14ac:dyDescent="0.3">
      <c r="A135" s="160"/>
      <c r="C135" s="183" t="s">
        <v>436</v>
      </c>
      <c r="D135" s="160"/>
      <c r="E135" s="160"/>
      <c r="F135" s="160"/>
      <c r="G135" s="160"/>
      <c r="H135" s="160"/>
      <c r="I135" s="160"/>
      <c r="J135" s="160"/>
      <c r="K135" s="160"/>
      <c r="L135" s="389"/>
      <c r="M135" s="389"/>
      <c r="N135" s="389"/>
      <c r="O135" s="160"/>
      <c r="P135" s="164"/>
      <c r="Q135" s="164"/>
      <c r="R135" s="164"/>
      <c r="S135" s="164"/>
      <c r="T135" s="164"/>
      <c r="U135" s="164"/>
    </row>
    <row r="136" spans="1:21" ht="24.95" customHeight="1" x14ac:dyDescent="0.3">
      <c r="A136" s="160"/>
      <c r="C136" s="178" t="s">
        <v>437</v>
      </c>
      <c r="D136" s="161"/>
      <c r="E136" s="161"/>
      <c r="F136" s="161"/>
      <c r="G136" s="161"/>
      <c r="H136" s="161"/>
      <c r="I136" s="161"/>
      <c r="J136" s="161"/>
      <c r="K136" s="184"/>
      <c r="L136" s="389"/>
      <c r="M136" s="389"/>
      <c r="N136" s="389"/>
      <c r="O136" s="185"/>
      <c r="P136" s="164"/>
      <c r="Q136" s="164"/>
      <c r="R136" s="164"/>
      <c r="S136" s="164"/>
      <c r="T136" s="164"/>
      <c r="U136" s="164"/>
    </row>
    <row r="137" spans="1:21" ht="24.95" customHeight="1" x14ac:dyDescent="0.25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389"/>
      <c r="M137" s="389"/>
      <c r="N137" s="389"/>
      <c r="O137" s="160"/>
      <c r="P137" s="164"/>
      <c r="Q137" s="164"/>
      <c r="R137" s="164"/>
      <c r="S137" s="164"/>
      <c r="T137" s="164"/>
      <c r="U137" s="164"/>
    </row>
    <row r="138" spans="1:21" ht="24.95" customHeight="1" x14ac:dyDescent="0.25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389"/>
      <c r="M138" s="389"/>
      <c r="N138" s="389"/>
      <c r="O138" s="160"/>
      <c r="P138" s="164"/>
      <c r="Q138" s="164"/>
      <c r="R138" s="164"/>
      <c r="S138" s="164"/>
      <c r="T138" s="164"/>
      <c r="U138" s="164"/>
    </row>
    <row r="139" spans="1:21" ht="24.95" customHeight="1" x14ac:dyDescent="0.25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389"/>
      <c r="M139" s="389"/>
      <c r="N139" s="389"/>
      <c r="O139" s="160"/>
      <c r="P139" s="164"/>
      <c r="Q139" s="164"/>
      <c r="R139" s="164"/>
      <c r="S139" s="164"/>
      <c r="T139" s="164"/>
      <c r="U139" s="164"/>
    </row>
    <row r="140" spans="1:21" ht="24.95" customHeight="1" x14ac:dyDescent="0.25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389"/>
      <c r="M140" s="389"/>
      <c r="N140" s="389"/>
      <c r="O140" s="160"/>
      <c r="P140" s="164"/>
      <c r="Q140" s="164"/>
      <c r="R140" s="164"/>
      <c r="S140" s="164"/>
      <c r="T140" s="164"/>
      <c r="U140" s="164"/>
    </row>
    <row r="141" spans="1:21" ht="24.95" customHeight="1" x14ac:dyDescent="0.25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389"/>
      <c r="M141" s="389"/>
      <c r="N141" s="389"/>
      <c r="O141" s="160"/>
      <c r="P141" s="164"/>
      <c r="Q141" s="164"/>
      <c r="R141" s="164"/>
      <c r="S141" s="164"/>
      <c r="T141" s="164"/>
      <c r="U141" s="164"/>
    </row>
    <row r="142" spans="1:21" ht="24.95" customHeight="1" x14ac:dyDescent="0.25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389"/>
      <c r="M142" s="389"/>
      <c r="N142" s="389"/>
      <c r="O142" s="160"/>
      <c r="P142" s="164"/>
      <c r="Q142" s="160"/>
      <c r="R142" s="160"/>
      <c r="S142" s="160"/>
      <c r="T142" s="160"/>
      <c r="U142" s="160"/>
    </row>
    <row r="143" spans="1:21" ht="24.95" customHeight="1" x14ac:dyDescent="0.25">
      <c r="A143" s="160"/>
      <c r="B143" s="161"/>
      <c r="C143" s="161"/>
      <c r="D143" s="161"/>
      <c r="E143" s="161"/>
      <c r="F143" s="161"/>
      <c r="G143" s="161"/>
      <c r="H143" s="161"/>
      <c r="I143" s="161"/>
      <c r="J143" s="161"/>
      <c r="K143" s="184"/>
      <c r="L143" s="389"/>
      <c r="M143" s="389"/>
      <c r="N143" s="389"/>
      <c r="O143" s="185"/>
      <c r="P143" s="164"/>
      <c r="Q143" s="164"/>
      <c r="R143" s="164"/>
      <c r="S143" s="164"/>
      <c r="T143" s="164"/>
      <c r="U143" s="164"/>
    </row>
    <row r="144" spans="1:21" ht="24.95" customHeight="1" x14ac:dyDescent="0.25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</row>
    <row r="145" spans="1:21" ht="24.95" customHeight="1" x14ac:dyDescent="0.3">
      <c r="A145" s="160"/>
      <c r="B145" s="386" t="s">
        <v>438</v>
      </c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87"/>
      <c r="P145" s="387"/>
      <c r="Q145" s="387"/>
      <c r="R145" s="387"/>
      <c r="S145" s="387"/>
      <c r="T145" s="387"/>
      <c r="U145" s="388"/>
    </row>
    <row r="146" spans="1:21" ht="24.95" customHeight="1" x14ac:dyDescent="0.3">
      <c r="A146" s="160"/>
      <c r="B146" s="196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5"/>
    </row>
    <row r="147" spans="1:21" ht="24.95" customHeight="1" x14ac:dyDescent="0.3">
      <c r="A147" s="160"/>
      <c r="B147" s="196"/>
      <c r="C147" s="178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4"/>
      <c r="O147" s="178"/>
      <c r="P147" s="178"/>
      <c r="Q147" s="178"/>
      <c r="R147" s="178"/>
      <c r="S147" s="178"/>
      <c r="T147" s="178"/>
      <c r="U147" s="179"/>
    </row>
    <row r="148" spans="1:21" ht="24.95" customHeight="1" x14ac:dyDescent="0.3">
      <c r="A148" s="160"/>
      <c r="B148" s="196"/>
      <c r="C148" s="174" t="s">
        <v>439</v>
      </c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 t="s">
        <v>439</v>
      </c>
      <c r="P148" s="174"/>
      <c r="Q148" s="174"/>
      <c r="R148" s="174"/>
      <c r="S148" s="174"/>
      <c r="T148" s="174"/>
      <c r="U148" s="175"/>
    </row>
    <row r="149" spans="1:21" ht="24.95" customHeight="1" x14ac:dyDescent="0.3">
      <c r="A149" s="160"/>
      <c r="B149" s="196"/>
      <c r="C149" s="174" t="s">
        <v>440</v>
      </c>
      <c r="D149" s="174"/>
      <c r="E149" s="178"/>
      <c r="F149" s="178"/>
      <c r="G149" s="178"/>
      <c r="H149" s="178"/>
      <c r="I149" s="178"/>
      <c r="J149" s="178"/>
      <c r="K149" s="178"/>
      <c r="L149" s="178"/>
      <c r="M149" s="178"/>
      <c r="N149" s="174"/>
      <c r="O149" s="174" t="s">
        <v>440</v>
      </c>
      <c r="P149" s="178"/>
      <c r="Q149" s="178"/>
      <c r="R149" s="178"/>
      <c r="S149" s="178"/>
      <c r="T149" s="178"/>
      <c r="U149" s="179"/>
    </row>
    <row r="150" spans="1:21" ht="24.95" customHeight="1" x14ac:dyDescent="0.3">
      <c r="A150" s="160"/>
      <c r="B150" s="196"/>
      <c r="C150" s="174" t="s">
        <v>441</v>
      </c>
      <c r="D150" s="174"/>
      <c r="E150" s="174"/>
      <c r="F150" s="174"/>
      <c r="G150" s="197"/>
      <c r="H150" s="197"/>
      <c r="I150" s="197"/>
      <c r="J150" s="197"/>
      <c r="K150" s="197"/>
      <c r="L150" s="197"/>
      <c r="M150" s="197"/>
      <c r="N150" s="174"/>
      <c r="O150" s="174" t="s">
        <v>441</v>
      </c>
      <c r="P150" s="174"/>
      <c r="Q150" s="197"/>
      <c r="R150" s="197"/>
      <c r="S150" s="197"/>
      <c r="T150" s="197"/>
      <c r="U150" s="198"/>
    </row>
    <row r="151" spans="1:21" ht="24.95" customHeight="1" x14ac:dyDescent="0.3">
      <c r="A151" s="160"/>
      <c r="B151" s="196"/>
      <c r="C151" s="178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4"/>
      <c r="O151" s="178"/>
      <c r="P151" s="178"/>
      <c r="Q151" s="178"/>
      <c r="R151" s="178"/>
      <c r="S151" s="178"/>
      <c r="T151" s="178"/>
      <c r="U151" s="179"/>
    </row>
    <row r="152" spans="1:21" ht="24.95" customHeight="1" x14ac:dyDescent="0.3">
      <c r="A152" s="160"/>
      <c r="B152" s="199"/>
      <c r="C152" s="178"/>
      <c r="D152" s="178"/>
      <c r="E152" s="178"/>
      <c r="F152" s="178"/>
      <c r="G152" s="178"/>
      <c r="H152" s="178"/>
      <c r="I152" s="178"/>
      <c r="J152" s="178"/>
      <c r="K152" s="178"/>
      <c r="L152" s="178"/>
      <c r="M152" s="178"/>
      <c r="N152" s="178"/>
      <c r="O152" s="178"/>
      <c r="P152" s="178"/>
      <c r="Q152" s="178"/>
      <c r="R152" s="178"/>
      <c r="S152" s="178"/>
      <c r="T152" s="178"/>
      <c r="U152" s="179"/>
    </row>
    <row r="153" spans="1:21" ht="24.95" customHeight="1" x14ac:dyDescent="0.3">
      <c r="A153" s="160"/>
      <c r="B153" s="196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5"/>
    </row>
    <row r="154" spans="1:21" ht="24.95" customHeight="1" x14ac:dyDescent="0.3">
      <c r="A154" s="160"/>
      <c r="B154" s="386" t="s">
        <v>442</v>
      </c>
      <c r="C154" s="387"/>
      <c r="D154" s="387"/>
      <c r="E154" s="387"/>
      <c r="F154" s="387"/>
      <c r="G154" s="387"/>
      <c r="H154" s="387"/>
      <c r="I154" s="387"/>
      <c r="J154" s="387"/>
      <c r="K154" s="387"/>
      <c r="L154" s="387"/>
      <c r="M154" s="387"/>
      <c r="N154" s="387"/>
      <c r="O154" s="387"/>
      <c r="P154" s="387"/>
      <c r="Q154" s="387"/>
      <c r="R154" s="387"/>
      <c r="S154" s="387"/>
      <c r="T154" s="387"/>
      <c r="U154" s="388"/>
    </row>
    <row r="155" spans="1:21" ht="24.95" customHeight="1" x14ac:dyDescent="0.3">
      <c r="A155" s="160"/>
      <c r="B155" s="196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5"/>
    </row>
    <row r="156" spans="1:21" ht="24.95" customHeight="1" x14ac:dyDescent="0.3">
      <c r="A156" s="160"/>
      <c r="B156" s="196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4"/>
      <c r="O156" s="178"/>
      <c r="P156" s="178"/>
      <c r="Q156" s="178"/>
      <c r="R156" s="178"/>
      <c r="S156" s="178"/>
      <c r="T156" s="178"/>
      <c r="U156" s="179"/>
    </row>
    <row r="157" spans="1:21" ht="24.95" customHeight="1" x14ac:dyDescent="0.3">
      <c r="A157" s="160"/>
      <c r="B157" s="196"/>
      <c r="C157" s="174" t="s">
        <v>443</v>
      </c>
      <c r="D157" s="174"/>
      <c r="E157" s="174"/>
      <c r="F157" s="174"/>
      <c r="G157" s="174"/>
      <c r="H157" s="174"/>
      <c r="I157" s="174"/>
      <c r="J157" s="174"/>
      <c r="K157" s="174"/>
      <c r="L157" s="174"/>
      <c r="M157" s="174"/>
      <c r="N157" s="174"/>
      <c r="O157" s="174" t="s">
        <v>444</v>
      </c>
      <c r="P157" s="174"/>
      <c r="Q157" s="174"/>
      <c r="R157" s="174"/>
      <c r="S157" s="174"/>
      <c r="T157" s="174"/>
      <c r="U157" s="175"/>
    </row>
    <row r="158" spans="1:21" ht="24.95" customHeight="1" x14ac:dyDescent="0.3">
      <c r="A158" s="160"/>
      <c r="B158" s="196"/>
      <c r="C158" s="174" t="s">
        <v>440</v>
      </c>
      <c r="D158" s="174"/>
      <c r="E158" s="178"/>
      <c r="F158" s="178"/>
      <c r="G158" s="178"/>
      <c r="H158" s="178"/>
      <c r="I158" s="178"/>
      <c r="J158" s="178"/>
      <c r="K158" s="178"/>
      <c r="L158" s="178"/>
      <c r="M158" s="178"/>
      <c r="N158" s="174"/>
      <c r="O158" s="174" t="s">
        <v>440</v>
      </c>
      <c r="P158" s="174"/>
      <c r="Q158" s="178"/>
      <c r="R158" s="178"/>
      <c r="S158" s="178"/>
      <c r="T158" s="178"/>
      <c r="U158" s="179"/>
    </row>
    <row r="159" spans="1:21" ht="24.95" customHeight="1" x14ac:dyDescent="0.3">
      <c r="A159" s="160"/>
      <c r="B159" s="196"/>
      <c r="C159" s="174" t="s">
        <v>441</v>
      </c>
      <c r="D159" s="174"/>
      <c r="E159" s="174"/>
      <c r="F159" s="174"/>
      <c r="G159" s="197"/>
      <c r="H159" s="197"/>
      <c r="I159" s="197"/>
      <c r="J159" s="197"/>
      <c r="K159" s="197"/>
      <c r="L159" s="197"/>
      <c r="M159" s="197"/>
      <c r="N159" s="174"/>
      <c r="O159" s="174" t="s">
        <v>441</v>
      </c>
      <c r="P159" s="174"/>
      <c r="Q159" s="197"/>
      <c r="R159" s="197"/>
      <c r="S159" s="197"/>
      <c r="T159" s="197"/>
      <c r="U159" s="198"/>
    </row>
    <row r="160" spans="1:21" ht="24.95" customHeight="1" x14ac:dyDescent="0.3">
      <c r="A160" s="160"/>
      <c r="B160" s="196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4"/>
      <c r="O160" s="178"/>
      <c r="P160" s="178"/>
      <c r="Q160" s="178"/>
      <c r="R160" s="178"/>
      <c r="S160" s="178"/>
      <c r="T160" s="178"/>
      <c r="U160" s="179"/>
    </row>
    <row r="161" spans="1:23" ht="24.95" customHeight="1" x14ac:dyDescent="0.3">
      <c r="A161" s="160"/>
      <c r="B161" s="196"/>
      <c r="C161" s="178"/>
      <c r="D161" s="178"/>
      <c r="E161" s="178"/>
      <c r="F161" s="178"/>
      <c r="G161" s="178"/>
      <c r="H161" s="178"/>
      <c r="I161" s="178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9"/>
    </row>
    <row r="162" spans="1:23" ht="24.95" customHeight="1" x14ac:dyDescent="0.35">
      <c r="A162" s="160"/>
      <c r="B162" s="196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200" t="s">
        <v>445</v>
      </c>
      <c r="O162" s="174"/>
      <c r="P162" s="174"/>
      <c r="Q162" s="174"/>
      <c r="R162" s="174"/>
      <c r="S162" s="174"/>
      <c r="T162" s="174"/>
      <c r="U162" s="175"/>
    </row>
    <row r="163" spans="1:23" ht="24.95" customHeight="1" x14ac:dyDescent="0.35">
      <c r="A163" s="160"/>
      <c r="B163" s="196"/>
      <c r="C163" s="174"/>
      <c r="D163" s="174"/>
      <c r="E163" s="174"/>
      <c r="F163" s="174"/>
      <c r="G163" s="174"/>
      <c r="H163" s="174"/>
      <c r="I163" s="174"/>
      <c r="J163" s="174"/>
      <c r="K163" s="174"/>
      <c r="L163" s="201" t="s">
        <v>446</v>
      </c>
      <c r="M163" s="174"/>
      <c r="N163" s="174"/>
      <c r="O163" s="174"/>
      <c r="P163" s="174"/>
      <c r="Q163" s="174"/>
      <c r="R163" s="174"/>
      <c r="S163" s="174"/>
      <c r="T163" s="174"/>
      <c r="U163" s="175"/>
    </row>
    <row r="164" spans="1:23" ht="24.95" customHeight="1" x14ac:dyDescent="0.3">
      <c r="A164" s="160"/>
      <c r="B164" s="196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5"/>
    </row>
    <row r="165" spans="1:23" ht="24.95" customHeight="1" x14ac:dyDescent="0.3">
      <c r="A165" s="160"/>
      <c r="B165" s="196"/>
      <c r="C165" s="174" t="s">
        <v>447</v>
      </c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 t="s">
        <v>448</v>
      </c>
      <c r="P165" s="174"/>
      <c r="Q165" s="174"/>
      <c r="R165" s="174"/>
      <c r="S165" s="174"/>
      <c r="T165" s="174"/>
      <c r="U165" s="175"/>
      <c r="V165" s="52"/>
      <c r="W165" s="52"/>
    </row>
    <row r="166" spans="1:23" ht="24.95" customHeight="1" x14ac:dyDescent="0.3">
      <c r="A166" s="160"/>
      <c r="B166" s="196"/>
      <c r="C166" s="174" t="s">
        <v>449</v>
      </c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 t="s">
        <v>450</v>
      </c>
      <c r="P166" s="174"/>
      <c r="Q166" s="174"/>
      <c r="R166" s="174"/>
      <c r="S166" s="174"/>
      <c r="T166" s="174"/>
      <c r="U166" s="175"/>
    </row>
    <row r="167" spans="1:23" ht="24.95" customHeight="1" x14ac:dyDescent="0.3">
      <c r="A167" s="160"/>
      <c r="B167" s="196"/>
      <c r="C167" s="174" t="s">
        <v>451</v>
      </c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 t="s">
        <v>452</v>
      </c>
      <c r="P167" s="174"/>
      <c r="Q167" s="174"/>
      <c r="R167" s="174"/>
      <c r="S167" s="174"/>
      <c r="T167" s="174"/>
      <c r="U167" s="175"/>
    </row>
    <row r="168" spans="1:23" ht="24.95" customHeight="1" x14ac:dyDescent="0.3">
      <c r="A168" s="160"/>
      <c r="B168" s="199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9"/>
    </row>
    <row r="169" spans="1:23" ht="24.95" customHeight="1" x14ac:dyDescent="0.25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</row>
    <row r="170" spans="1:23" ht="24.95" customHeight="1" x14ac:dyDescent="0.25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</row>
    <row r="171" spans="1:23" ht="24.95" customHeight="1" x14ac:dyDescent="0.25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</row>
    <row r="172" spans="1:23" ht="24.95" customHeight="1" x14ac:dyDescent="0.25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</row>
    <row r="173" spans="1:23" ht="24.95" customHeight="1" x14ac:dyDescent="0.25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</row>
    <row r="174" spans="1:23" ht="24.95" customHeight="1" x14ac:dyDescent="0.25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</row>
    <row r="175" spans="1:23" ht="24.95" customHeight="1" x14ac:dyDescent="0.25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</row>
    <row r="176" spans="1:23" ht="24.95" customHeight="1" x14ac:dyDescent="0.25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</row>
    <row r="177" spans="1:21" ht="24.95" customHeight="1" x14ac:dyDescent="0.25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</row>
    <row r="178" spans="1:21" ht="24.95" customHeight="1" x14ac:dyDescent="0.25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</row>
    <row r="179" spans="1:21" ht="24.95" customHeight="1" x14ac:dyDescent="0.25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</row>
    <row r="180" spans="1:21" ht="24.95" customHeight="1" x14ac:dyDescent="0.25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</row>
    <row r="181" spans="1:21" ht="24.95" customHeight="1" x14ac:dyDescent="0.25">
      <c r="A181" s="160"/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</row>
    <row r="182" spans="1:21" ht="24.95" customHeight="1" x14ac:dyDescent="0.25">
      <c r="A182" s="160"/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</row>
    <row r="183" spans="1:21" ht="24.95" customHeight="1" x14ac:dyDescent="0.25">
      <c r="A183" s="160"/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</row>
    <row r="184" spans="1:21" ht="24.95" customHeight="1" x14ac:dyDescent="0.25">
      <c r="A184" s="160"/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</row>
    <row r="185" spans="1:21" ht="24.95" customHeight="1" x14ac:dyDescent="0.25">
      <c r="A185" s="160"/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</row>
    <row r="186" spans="1:21" ht="24.95" customHeight="1" x14ac:dyDescent="0.25">
      <c r="A186" s="160"/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</row>
    <row r="187" spans="1:21" ht="24.95" customHeight="1" x14ac:dyDescent="0.25">
      <c r="A187" s="160"/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</row>
    <row r="188" spans="1:21" ht="24.95" customHeight="1" x14ac:dyDescent="0.25">
      <c r="A188" s="160"/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</row>
    <row r="189" spans="1:21" ht="24.95" customHeight="1" x14ac:dyDescent="0.25">
      <c r="A189" s="160"/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</row>
    <row r="190" spans="1:21" ht="24.95" customHeight="1" x14ac:dyDescent="0.25">
      <c r="A190" s="160"/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</row>
    <row r="191" spans="1:21" ht="24.95" customHeight="1" x14ac:dyDescent="0.25">
      <c r="A191" s="160"/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</row>
    <row r="192" spans="1:21" ht="24.95" customHeight="1" x14ac:dyDescent="0.25">
      <c r="A192" s="160"/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</row>
    <row r="193" spans="1:21" ht="24.95" customHeight="1" x14ac:dyDescent="0.25">
      <c r="A193" s="160"/>
      <c r="B193" s="160"/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</row>
    <row r="194" spans="1:21" ht="24.95" customHeight="1" x14ac:dyDescent="0.25">
      <c r="A194" s="160"/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</row>
    <row r="195" spans="1:21" ht="24.95" customHeight="1" x14ac:dyDescent="0.25">
      <c r="A195" s="160"/>
      <c r="B195" s="160"/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</row>
    <row r="196" spans="1:21" ht="24.95" customHeight="1" x14ac:dyDescent="0.25">
      <c r="A196" s="160"/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</row>
    <row r="197" spans="1:21" ht="24.95" customHeight="1" x14ac:dyDescent="0.25">
      <c r="A197" s="160"/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</row>
    <row r="198" spans="1:21" ht="24.95" customHeight="1" x14ac:dyDescent="0.25">
      <c r="A198" s="160"/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</row>
    <row r="199" spans="1:21" ht="24.95" customHeight="1" x14ac:dyDescent="0.25">
      <c r="A199" s="160"/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</row>
    <row r="200" spans="1:21" ht="24.95" customHeight="1" x14ac:dyDescent="0.25">
      <c r="A200" s="160"/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</row>
    <row r="201" spans="1:21" ht="24.95" customHeight="1" x14ac:dyDescent="0.25">
      <c r="A201" s="160"/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</row>
    <row r="202" spans="1:21" ht="24.95" customHeight="1" x14ac:dyDescent="0.25">
      <c r="A202" s="160"/>
      <c r="B202" s="160"/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</row>
    <row r="203" spans="1:21" ht="24.95" customHeight="1" x14ac:dyDescent="0.25">
      <c r="A203" s="160"/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</row>
    <row r="204" spans="1:21" ht="24.95" customHeight="1" x14ac:dyDescent="0.25">
      <c r="A204" s="160"/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</row>
    <row r="205" spans="1:21" ht="24.95" customHeight="1" x14ac:dyDescent="0.25">
      <c r="A205" s="160"/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</row>
    <row r="206" spans="1:21" ht="24.95" customHeight="1" x14ac:dyDescent="0.25">
      <c r="A206" s="160"/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</row>
    <row r="207" spans="1:21" ht="24.95" customHeight="1" x14ac:dyDescent="0.25">
      <c r="A207" s="160"/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</row>
    <row r="208" spans="1:21" ht="24.95" customHeight="1" x14ac:dyDescent="0.25">
      <c r="A208" s="160"/>
      <c r="B208" s="160"/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</row>
    <row r="209" spans="1:21" ht="24.95" customHeight="1" x14ac:dyDescent="0.25">
      <c r="A209" s="160"/>
      <c r="B209" s="160"/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</row>
    <row r="210" spans="1:21" ht="24.95" customHeight="1" x14ac:dyDescent="0.25">
      <c r="A210" s="160"/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</row>
    <row r="211" spans="1:21" ht="24.95" customHeight="1" x14ac:dyDescent="0.25">
      <c r="A211" s="160"/>
      <c r="B211" s="160"/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</row>
    <row r="212" spans="1:21" ht="24.95" customHeight="1" x14ac:dyDescent="0.25">
      <c r="A212" s="160"/>
      <c r="B212" s="160"/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</row>
    <row r="213" spans="1:21" ht="24.95" customHeight="1" x14ac:dyDescent="0.25">
      <c r="A213" s="160"/>
      <c r="B213" s="160"/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</row>
    <row r="214" spans="1:21" ht="24.95" customHeight="1" x14ac:dyDescent="0.25">
      <c r="A214" s="160"/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</row>
    <row r="215" spans="1:21" ht="24.95" customHeight="1" x14ac:dyDescent="0.25">
      <c r="A215" s="160"/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</row>
    <row r="216" spans="1:21" ht="24.95" customHeight="1" x14ac:dyDescent="0.25">
      <c r="A216" s="160"/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</row>
    <row r="217" spans="1:21" ht="24.95" customHeight="1" x14ac:dyDescent="0.25">
      <c r="A217" s="160"/>
      <c r="B217" s="160"/>
      <c r="C217" s="160"/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</row>
    <row r="218" spans="1:21" ht="24.95" customHeight="1" x14ac:dyDescent="0.25">
      <c r="A218" s="160"/>
      <c r="B218" s="160"/>
      <c r="C218" s="160"/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</row>
    <row r="219" spans="1:21" ht="24.95" customHeight="1" x14ac:dyDescent="0.25">
      <c r="A219" s="160"/>
      <c r="B219" s="160"/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</row>
    <row r="220" spans="1:21" ht="24.95" customHeight="1" x14ac:dyDescent="0.25">
      <c r="A220" s="160"/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</row>
    <row r="221" spans="1:21" ht="24.95" customHeight="1" x14ac:dyDescent="0.25">
      <c r="A221" s="160"/>
      <c r="B221" s="160"/>
      <c r="C221" s="160"/>
      <c r="D221" s="160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</row>
    <row r="222" spans="1:21" ht="24.95" customHeight="1" x14ac:dyDescent="0.25">
      <c r="A222" s="160"/>
      <c r="B222" s="160"/>
      <c r="C222" s="160"/>
      <c r="D222" s="160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</row>
    <row r="223" spans="1:21" ht="24.95" customHeight="1" x14ac:dyDescent="0.25">
      <c r="A223" s="160"/>
      <c r="B223" s="160"/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</row>
    <row r="224" spans="1:21" ht="24.95" customHeight="1" x14ac:dyDescent="0.25">
      <c r="A224" s="160"/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</row>
    <row r="225" spans="1:21" ht="24.95" customHeight="1" x14ac:dyDescent="0.25">
      <c r="A225" s="160"/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</row>
    <row r="226" spans="1:21" ht="24.95" customHeight="1" x14ac:dyDescent="0.25">
      <c r="A226" s="160"/>
      <c r="B226" s="160"/>
      <c r="C226" s="160"/>
      <c r="D226" s="160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</row>
    <row r="227" spans="1:21" ht="24.95" customHeight="1" x14ac:dyDescent="0.25">
      <c r="A227" s="160"/>
      <c r="B227" s="160"/>
      <c r="C227" s="160"/>
      <c r="D227" s="160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</row>
    <row r="228" spans="1:21" ht="24.95" customHeight="1" x14ac:dyDescent="0.25">
      <c r="A228" s="160"/>
      <c r="B228" s="160"/>
      <c r="C228" s="160"/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</row>
    <row r="229" spans="1:21" ht="24.95" customHeight="1" x14ac:dyDescent="0.25">
      <c r="A229" s="160"/>
      <c r="B229" s="160"/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</row>
    <row r="230" spans="1:21" ht="24.95" customHeight="1" x14ac:dyDescent="0.25">
      <c r="A230" s="160"/>
      <c r="B230" s="160"/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</row>
    <row r="231" spans="1:21" ht="24.95" customHeight="1" x14ac:dyDescent="0.25">
      <c r="A231" s="160"/>
      <c r="B231" s="160"/>
      <c r="C231" s="160"/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</row>
    <row r="232" spans="1:21" ht="24.95" customHeight="1" x14ac:dyDescent="0.25">
      <c r="A232" s="160"/>
      <c r="B232" s="160"/>
      <c r="C232" s="160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</row>
    <row r="233" spans="1:21" ht="24.95" customHeight="1" x14ac:dyDescent="0.25">
      <c r="A233" s="160"/>
      <c r="B233" s="160"/>
      <c r="C233" s="160"/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</row>
    <row r="234" spans="1:21" ht="24.95" customHeight="1" x14ac:dyDescent="0.25">
      <c r="A234" s="160"/>
      <c r="B234" s="160"/>
      <c r="C234" s="160"/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</row>
    <row r="235" spans="1:21" ht="24.95" customHeight="1" x14ac:dyDescent="0.25">
      <c r="A235" s="160"/>
      <c r="B235" s="160"/>
      <c r="C235" s="160"/>
      <c r="D235" s="160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</row>
    <row r="236" spans="1:21" ht="24.95" customHeight="1" x14ac:dyDescent="0.25">
      <c r="A236" s="160"/>
      <c r="B236" s="160"/>
      <c r="C236" s="160"/>
      <c r="D236" s="160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</row>
    <row r="237" spans="1:21" ht="24.95" customHeight="1" x14ac:dyDescent="0.25">
      <c r="A237" s="160"/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</row>
    <row r="238" spans="1:21" ht="24.95" customHeight="1" x14ac:dyDescent="0.25">
      <c r="A238" s="160"/>
      <c r="B238" s="160"/>
      <c r="C238" s="160"/>
      <c r="D238" s="160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</row>
    <row r="239" spans="1:21" ht="24.95" customHeight="1" x14ac:dyDescent="0.25">
      <c r="A239" s="160"/>
      <c r="B239" s="160"/>
      <c r="C239" s="160"/>
      <c r="D239" s="160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</row>
    <row r="240" spans="1:21" ht="24.95" customHeight="1" x14ac:dyDescent="0.25">
      <c r="A240" s="160"/>
      <c r="B240" s="160"/>
      <c r="C240" s="160"/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</row>
    <row r="241" spans="1:21" ht="24.95" customHeight="1" x14ac:dyDescent="0.25">
      <c r="A241" s="160"/>
      <c r="B241" s="160"/>
      <c r="C241" s="160"/>
      <c r="D241" s="160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</row>
    <row r="242" spans="1:21" ht="24.95" customHeight="1" x14ac:dyDescent="0.25">
      <c r="A242" s="160"/>
      <c r="B242" s="160"/>
      <c r="C242" s="160"/>
      <c r="D242" s="160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</row>
    <row r="243" spans="1:21" ht="24.95" customHeight="1" x14ac:dyDescent="0.25">
      <c r="A243" s="160"/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</row>
    <row r="244" spans="1:21" ht="24.95" customHeight="1" x14ac:dyDescent="0.25">
      <c r="A244" s="160"/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</row>
    <row r="245" spans="1:21" ht="24.95" customHeight="1" x14ac:dyDescent="0.25">
      <c r="A245" s="160"/>
      <c r="B245" s="160"/>
      <c r="C245" s="160"/>
      <c r="D245" s="160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</row>
    <row r="246" spans="1:21" ht="24.95" customHeight="1" x14ac:dyDescent="0.25">
      <c r="A246" s="160"/>
      <c r="B246" s="160"/>
      <c r="C246" s="160"/>
      <c r="D246" s="160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</row>
    <row r="247" spans="1:21" ht="24.95" customHeight="1" x14ac:dyDescent="0.25">
      <c r="A247" s="160"/>
      <c r="B247" s="160"/>
      <c r="C247" s="160"/>
      <c r="D247" s="160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</row>
    <row r="248" spans="1:21" ht="24.95" customHeight="1" x14ac:dyDescent="0.25">
      <c r="A248" s="160"/>
      <c r="B248" s="160"/>
      <c r="C248" s="160"/>
      <c r="D248" s="160"/>
      <c r="E248" s="160"/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</row>
    <row r="249" spans="1:21" ht="24.95" customHeight="1" x14ac:dyDescent="0.25">
      <c r="A249" s="160"/>
      <c r="B249" s="160"/>
      <c r="C249" s="160"/>
      <c r="D249" s="160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</row>
    <row r="250" spans="1:21" ht="24.95" customHeight="1" x14ac:dyDescent="0.25">
      <c r="A250" s="160"/>
      <c r="B250" s="160"/>
      <c r="C250" s="160"/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</row>
    <row r="251" spans="1:21" ht="24.95" customHeight="1" x14ac:dyDescent="0.25">
      <c r="A251" s="160"/>
      <c r="B251" s="160"/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</row>
    <row r="252" spans="1:21" ht="24.95" customHeight="1" x14ac:dyDescent="0.25">
      <c r="A252" s="160"/>
      <c r="B252" s="160"/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</row>
    <row r="253" spans="1:21" ht="24.95" customHeight="1" x14ac:dyDescent="0.25">
      <c r="A253" s="160"/>
      <c r="B253" s="160"/>
      <c r="C253" s="160"/>
      <c r="D253" s="160"/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</row>
    <row r="254" spans="1:21" ht="24.95" customHeight="1" x14ac:dyDescent="0.25">
      <c r="A254" s="160"/>
      <c r="B254" s="160"/>
      <c r="C254" s="160"/>
      <c r="D254" s="160"/>
      <c r="E254" s="160"/>
      <c r="F254" s="160"/>
      <c r="G254" s="160"/>
      <c r="H254" s="160"/>
      <c r="I254" s="160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</row>
    <row r="255" spans="1:21" ht="24.95" customHeight="1" x14ac:dyDescent="0.25">
      <c r="A255" s="160"/>
      <c r="B255" s="160"/>
      <c r="C255" s="160"/>
      <c r="D255" s="160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</row>
    <row r="256" spans="1:21" ht="24.95" customHeight="1" x14ac:dyDescent="0.25">
      <c r="A256" s="160"/>
      <c r="B256" s="160"/>
      <c r="C256" s="160"/>
      <c r="D256" s="160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</row>
    <row r="257" spans="1:21" ht="24.95" customHeight="1" x14ac:dyDescent="0.25">
      <c r="A257" s="160"/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</row>
    <row r="258" spans="1:21" ht="24.95" customHeight="1" x14ac:dyDescent="0.25">
      <c r="A258" s="160"/>
      <c r="B258" s="160"/>
      <c r="C258" s="160"/>
      <c r="D258" s="160"/>
      <c r="E258" s="160"/>
      <c r="F258" s="160"/>
      <c r="G258" s="160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</row>
    <row r="259" spans="1:21" ht="24.95" customHeight="1" x14ac:dyDescent="0.25">
      <c r="A259" s="160"/>
      <c r="B259" s="160"/>
      <c r="C259" s="160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</row>
    <row r="260" spans="1:21" ht="24.95" customHeight="1" x14ac:dyDescent="0.25">
      <c r="A260" s="160"/>
      <c r="B260" s="160"/>
      <c r="C260" s="160"/>
      <c r="D260" s="160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</row>
    <row r="261" spans="1:21" ht="24.95" customHeight="1" x14ac:dyDescent="0.25">
      <c r="A261" s="160"/>
      <c r="B261" s="160"/>
      <c r="C261" s="160"/>
      <c r="D261" s="160"/>
      <c r="E261" s="160"/>
      <c r="F261" s="160"/>
      <c r="G261" s="160"/>
      <c r="H261" s="160"/>
      <c r="I261" s="160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</row>
    <row r="262" spans="1:21" ht="24.95" customHeight="1" x14ac:dyDescent="0.25">
      <c r="A262" s="160"/>
      <c r="B262" s="160"/>
      <c r="C262" s="160"/>
      <c r="D262" s="160"/>
      <c r="E262" s="160"/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</row>
    <row r="263" spans="1:21" ht="24.95" customHeight="1" x14ac:dyDescent="0.25">
      <c r="A263" s="160"/>
      <c r="B263" s="160"/>
      <c r="C263" s="160"/>
      <c r="D263" s="160"/>
      <c r="E263" s="160"/>
      <c r="F263" s="160"/>
      <c r="G263" s="160"/>
      <c r="H263" s="160"/>
      <c r="I263" s="160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</row>
    <row r="264" spans="1:21" ht="24.95" customHeight="1" x14ac:dyDescent="0.25">
      <c r="A264" s="160"/>
      <c r="B264" s="160"/>
      <c r="C264" s="160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</row>
    <row r="265" spans="1:21" ht="24.95" customHeight="1" x14ac:dyDescent="0.25">
      <c r="A265" s="160"/>
      <c r="B265" s="160"/>
      <c r="C265" s="160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</row>
    <row r="266" spans="1:21" ht="24.95" customHeight="1" x14ac:dyDescent="0.25">
      <c r="A266" s="160"/>
      <c r="B266" s="160"/>
      <c r="C266" s="160"/>
      <c r="D266" s="160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</row>
    <row r="267" spans="1:21" ht="24.95" customHeight="1" x14ac:dyDescent="0.25">
      <c r="A267" s="160"/>
      <c r="B267" s="160"/>
      <c r="C267" s="160"/>
      <c r="D267" s="160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160"/>
      <c r="R267" s="160"/>
      <c r="S267" s="160"/>
      <c r="T267" s="160"/>
      <c r="U267" s="160"/>
    </row>
    <row r="268" spans="1:21" ht="24.95" customHeight="1" x14ac:dyDescent="0.25">
      <c r="A268" s="160"/>
      <c r="B268" s="160"/>
      <c r="C268" s="160"/>
      <c r="D268" s="160"/>
      <c r="E268" s="160"/>
      <c r="F268" s="160"/>
      <c r="G268" s="160"/>
      <c r="H268" s="160"/>
      <c r="I268" s="160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</row>
    <row r="269" spans="1:21" ht="24.95" customHeight="1" x14ac:dyDescent="0.25">
      <c r="A269" s="160"/>
      <c r="B269" s="160"/>
      <c r="C269" s="160"/>
      <c r="D269" s="160"/>
      <c r="E269" s="160"/>
      <c r="F269" s="160"/>
      <c r="G269" s="160"/>
      <c r="H269" s="160"/>
      <c r="I269" s="160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</row>
    <row r="270" spans="1:21" ht="24.95" customHeight="1" x14ac:dyDescent="0.25">
      <c r="A270" s="160"/>
      <c r="B270" s="160"/>
      <c r="C270" s="160"/>
      <c r="D270" s="160"/>
      <c r="E270" s="160"/>
      <c r="F270" s="160"/>
      <c r="G270" s="160"/>
      <c r="H270" s="160"/>
      <c r="I270" s="160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</row>
    <row r="271" spans="1:21" ht="24.95" customHeight="1" x14ac:dyDescent="0.25">
      <c r="A271" s="160"/>
      <c r="B271" s="160"/>
      <c r="C271" s="160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</row>
    <row r="272" spans="1:21" ht="24.95" customHeight="1" x14ac:dyDescent="0.25">
      <c r="A272" s="160"/>
      <c r="B272" s="160"/>
      <c r="C272" s="160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</row>
    <row r="273" spans="1:21" ht="24.95" customHeight="1" x14ac:dyDescent="0.25">
      <c r="A273" s="160"/>
      <c r="B273" s="160"/>
      <c r="C273" s="160"/>
      <c r="D273" s="160"/>
      <c r="E273" s="160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</row>
    <row r="274" spans="1:21" ht="24.95" customHeight="1" x14ac:dyDescent="0.25">
      <c r="A274" s="160"/>
      <c r="B274" s="160"/>
      <c r="C274" s="160"/>
      <c r="D274" s="160"/>
      <c r="E274" s="160"/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</row>
    <row r="275" spans="1:21" ht="24.95" customHeight="1" x14ac:dyDescent="0.25">
      <c r="A275" s="160"/>
      <c r="B275" s="160"/>
      <c r="C275" s="160"/>
      <c r="D275" s="160"/>
      <c r="E275" s="160"/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</row>
    <row r="276" spans="1:21" ht="24.95" customHeight="1" x14ac:dyDescent="0.25">
      <c r="A276" s="160"/>
      <c r="B276" s="160"/>
      <c r="C276" s="160"/>
      <c r="D276" s="160"/>
      <c r="E276" s="160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</row>
    <row r="277" spans="1:21" ht="24.95" customHeight="1" x14ac:dyDescent="0.25">
      <c r="A277" s="160"/>
      <c r="B277" s="160"/>
      <c r="C277" s="160"/>
      <c r="D277" s="160"/>
      <c r="E277" s="160"/>
      <c r="F277" s="160"/>
      <c r="G277" s="160"/>
      <c r="H277" s="160"/>
      <c r="I277" s="160"/>
      <c r="J277" s="160"/>
      <c r="K277" s="160"/>
      <c r="L277" s="160"/>
      <c r="M277" s="160"/>
      <c r="N277" s="160"/>
      <c r="O277" s="160"/>
      <c r="P277" s="160"/>
      <c r="Q277" s="160"/>
      <c r="R277" s="160"/>
      <c r="S277" s="160"/>
      <c r="T277" s="160"/>
      <c r="U277" s="160"/>
    </row>
    <row r="278" spans="1:21" ht="24.95" customHeight="1" x14ac:dyDescent="0.25">
      <c r="A278" s="160"/>
      <c r="B278" s="160"/>
      <c r="C278" s="160"/>
      <c r="D278" s="160"/>
      <c r="E278" s="160"/>
      <c r="F278" s="160"/>
      <c r="G278" s="160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</row>
    <row r="279" spans="1:21" ht="24.95" customHeight="1" x14ac:dyDescent="0.25">
      <c r="A279" s="160"/>
      <c r="B279" s="160"/>
      <c r="C279" s="160"/>
      <c r="D279" s="160"/>
      <c r="E279" s="160"/>
      <c r="F279" s="160"/>
      <c r="G279" s="160"/>
      <c r="H279" s="160"/>
      <c r="I279" s="160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</row>
    <row r="280" spans="1:21" ht="24.95" customHeight="1" x14ac:dyDescent="0.25">
      <c r="A280" s="160"/>
      <c r="B280" s="160"/>
      <c r="C280" s="160"/>
      <c r="D280" s="160"/>
      <c r="E280" s="160"/>
      <c r="F280" s="160"/>
      <c r="G280" s="160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</row>
    <row r="281" spans="1:21" ht="24.95" customHeight="1" x14ac:dyDescent="0.25">
      <c r="A281" s="160"/>
      <c r="B281" s="160"/>
      <c r="C281" s="160"/>
      <c r="D281" s="160"/>
      <c r="E281" s="160"/>
      <c r="F281" s="160"/>
      <c r="G281" s="160"/>
      <c r="H281" s="160"/>
      <c r="I281" s="160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</row>
    <row r="282" spans="1:21" ht="24.95" customHeight="1" x14ac:dyDescent="0.25">
      <c r="A282" s="160"/>
      <c r="B282" s="160"/>
      <c r="C282" s="160"/>
      <c r="D282" s="160"/>
      <c r="E282" s="160"/>
      <c r="F282" s="160"/>
      <c r="G282" s="160"/>
      <c r="H282" s="160"/>
      <c r="I282" s="160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</row>
    <row r="283" spans="1:21" ht="24.95" customHeight="1" x14ac:dyDescent="0.25">
      <c r="A283" s="160"/>
      <c r="B283" s="160"/>
      <c r="C283" s="160"/>
      <c r="D283" s="160"/>
      <c r="E283" s="160"/>
      <c r="F283" s="160"/>
      <c r="G283" s="160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</row>
    <row r="284" spans="1:21" ht="24.95" customHeight="1" x14ac:dyDescent="0.25">
      <c r="A284" s="160"/>
      <c r="B284" s="160"/>
      <c r="C284" s="160"/>
      <c r="D284" s="160"/>
      <c r="E284" s="160"/>
      <c r="F284" s="160"/>
      <c r="G284" s="160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</row>
    <row r="285" spans="1:21" ht="24.95" customHeight="1" x14ac:dyDescent="0.25">
      <c r="A285" s="160"/>
      <c r="B285" s="160"/>
      <c r="C285" s="160"/>
      <c r="D285" s="160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  <c r="P285" s="160"/>
      <c r="Q285" s="160"/>
      <c r="R285" s="160"/>
      <c r="S285" s="160"/>
      <c r="T285" s="160"/>
      <c r="U285" s="160"/>
    </row>
    <row r="286" spans="1:21" ht="24.95" customHeight="1" x14ac:dyDescent="0.25">
      <c r="A286" s="160"/>
      <c r="B286" s="160"/>
      <c r="C286" s="160"/>
      <c r="D286" s="160"/>
      <c r="E286" s="160"/>
      <c r="F286" s="160"/>
      <c r="G286" s="160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</row>
    <row r="287" spans="1:21" ht="24.95" customHeight="1" x14ac:dyDescent="0.25">
      <c r="A287" s="160"/>
      <c r="B287" s="160"/>
      <c r="C287" s="160"/>
      <c r="D287" s="160"/>
      <c r="E287" s="160"/>
      <c r="F287" s="160"/>
      <c r="G287" s="160"/>
      <c r="H287" s="160"/>
      <c r="I287" s="160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</row>
    <row r="288" spans="1:21" ht="24.95" customHeight="1" x14ac:dyDescent="0.25">
      <c r="A288" s="160"/>
      <c r="B288" s="160"/>
      <c r="C288" s="160"/>
      <c r="D288" s="160"/>
      <c r="E288" s="160"/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</row>
    <row r="289" spans="1:21" ht="24.95" customHeight="1" x14ac:dyDescent="0.25">
      <c r="A289" s="160"/>
      <c r="B289" s="160"/>
      <c r="C289" s="160"/>
      <c r="D289" s="160"/>
      <c r="E289" s="160"/>
      <c r="F289" s="160"/>
      <c r="G289" s="160"/>
      <c r="H289" s="160"/>
      <c r="I289" s="160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</row>
    <row r="290" spans="1:21" ht="24.95" customHeight="1" x14ac:dyDescent="0.25">
      <c r="A290" s="160"/>
      <c r="B290" s="160"/>
      <c r="C290" s="160"/>
      <c r="D290" s="160"/>
      <c r="E290" s="160"/>
      <c r="F290" s="160"/>
      <c r="G290" s="160"/>
      <c r="H290" s="160"/>
      <c r="I290" s="160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</row>
    <row r="291" spans="1:21" ht="24.95" customHeight="1" x14ac:dyDescent="0.25">
      <c r="A291" s="160"/>
      <c r="B291" s="160"/>
      <c r="C291" s="160"/>
      <c r="D291" s="160"/>
      <c r="E291" s="160"/>
      <c r="F291" s="160"/>
      <c r="G291" s="160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</row>
    <row r="292" spans="1:21" ht="24.95" customHeight="1" x14ac:dyDescent="0.25">
      <c r="A292" s="160"/>
      <c r="B292" s="160"/>
      <c r="C292" s="160"/>
      <c r="D292" s="160"/>
      <c r="E292" s="160"/>
      <c r="F292" s="160"/>
      <c r="G292" s="160"/>
      <c r="H292" s="160"/>
      <c r="I292" s="160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</row>
    <row r="293" spans="1:21" ht="24.95" customHeight="1" x14ac:dyDescent="0.25">
      <c r="A293" s="160"/>
      <c r="B293" s="160"/>
      <c r="C293" s="160"/>
      <c r="D293" s="160"/>
      <c r="E293" s="160"/>
      <c r="F293" s="160"/>
      <c r="G293" s="160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</row>
    <row r="294" spans="1:21" ht="24.95" customHeight="1" x14ac:dyDescent="0.25">
      <c r="A294" s="160"/>
      <c r="B294" s="160"/>
      <c r="C294" s="160"/>
      <c r="D294" s="160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</row>
    <row r="295" spans="1:21" ht="24.95" customHeight="1" x14ac:dyDescent="0.25">
      <c r="A295" s="160"/>
      <c r="B295" s="160"/>
      <c r="C295" s="160"/>
      <c r="D295" s="160"/>
      <c r="E295" s="160"/>
      <c r="F295" s="160"/>
      <c r="G295" s="160"/>
      <c r="H295" s="160"/>
      <c r="I295" s="160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</row>
    <row r="296" spans="1:21" ht="24.95" customHeight="1" x14ac:dyDescent="0.25">
      <c r="A296" s="160"/>
      <c r="B296" s="160"/>
      <c r="C296" s="160"/>
      <c r="D296" s="160"/>
      <c r="E296" s="160"/>
      <c r="F296" s="160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</row>
    <row r="297" spans="1:21" ht="24.95" customHeight="1" x14ac:dyDescent="0.25">
      <c r="A297" s="160"/>
      <c r="B297" s="160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</row>
    <row r="298" spans="1:21" ht="24.95" customHeight="1" x14ac:dyDescent="0.25">
      <c r="A298" s="160"/>
      <c r="B298" s="160"/>
      <c r="C298" s="160"/>
      <c r="D298" s="160"/>
      <c r="E298" s="160"/>
      <c r="F298" s="160"/>
      <c r="G298" s="160"/>
      <c r="H298" s="160"/>
      <c r="I298" s="160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</row>
    <row r="299" spans="1:21" ht="24.95" customHeight="1" x14ac:dyDescent="0.25">
      <c r="A299" s="160"/>
      <c r="B299" s="160"/>
      <c r="C299" s="160"/>
      <c r="D299" s="160"/>
      <c r="E299" s="160"/>
      <c r="F299" s="160"/>
      <c r="G299" s="160"/>
      <c r="H299" s="160"/>
      <c r="I299" s="160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</row>
    <row r="300" spans="1:21" ht="24.95" customHeight="1" x14ac:dyDescent="0.25">
      <c r="A300" s="160"/>
      <c r="B300" s="160"/>
      <c r="C300" s="160"/>
      <c r="D300" s="160"/>
      <c r="E300" s="160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</row>
    <row r="301" spans="1:21" ht="24.95" customHeight="1" x14ac:dyDescent="0.25">
      <c r="A301" s="160"/>
      <c r="B301" s="160"/>
      <c r="C301" s="160"/>
      <c r="D301" s="160"/>
      <c r="E301" s="160"/>
      <c r="F301" s="160"/>
      <c r="G301" s="160"/>
      <c r="H301" s="160"/>
      <c r="I301" s="160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</row>
    <row r="302" spans="1:21" ht="24.95" customHeight="1" x14ac:dyDescent="0.25">
      <c r="A302" s="160"/>
      <c r="B302" s="160"/>
      <c r="C302" s="160"/>
      <c r="D302" s="160"/>
      <c r="E302" s="160"/>
      <c r="F302" s="160"/>
      <c r="G302" s="160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</row>
    <row r="303" spans="1:21" ht="24.95" customHeight="1" x14ac:dyDescent="0.25">
      <c r="A303" s="160"/>
      <c r="B303" s="160"/>
      <c r="C303" s="160"/>
      <c r="D303" s="160"/>
      <c r="E303" s="160"/>
      <c r="F303" s="160"/>
      <c r="G303" s="160"/>
      <c r="H303" s="160"/>
      <c r="I303" s="160"/>
      <c r="J303" s="160"/>
      <c r="K303" s="160"/>
      <c r="L303" s="160"/>
      <c r="M303" s="160"/>
      <c r="N303" s="160"/>
      <c r="O303" s="160"/>
      <c r="P303" s="160"/>
      <c r="Q303" s="160"/>
      <c r="R303" s="160"/>
      <c r="S303" s="160"/>
      <c r="T303" s="160"/>
      <c r="U303" s="160"/>
    </row>
    <row r="304" spans="1:21" ht="24.95" customHeight="1" x14ac:dyDescent="0.25">
      <c r="A304" s="160"/>
      <c r="B304" s="160"/>
      <c r="C304" s="160"/>
      <c r="D304" s="160"/>
      <c r="E304" s="160"/>
      <c r="F304" s="160"/>
      <c r="G304" s="160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</row>
    <row r="305" spans="1:21" ht="24.95" customHeight="1" x14ac:dyDescent="0.25">
      <c r="A305" s="160"/>
      <c r="B305" s="160"/>
      <c r="C305" s="160"/>
      <c r="D305" s="160"/>
      <c r="E305" s="160"/>
      <c r="F305" s="160"/>
      <c r="G305" s="160"/>
      <c r="H305" s="160"/>
      <c r="I305" s="160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</row>
    <row r="306" spans="1:21" ht="24.95" customHeight="1" x14ac:dyDescent="0.25">
      <c r="A306" s="160"/>
      <c r="B306" s="160"/>
      <c r="C306" s="160"/>
      <c r="D306" s="160"/>
      <c r="E306" s="160"/>
      <c r="F306" s="160"/>
      <c r="G306" s="160"/>
      <c r="H306" s="160"/>
      <c r="I306" s="160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</row>
    <row r="307" spans="1:21" ht="24.95" customHeight="1" x14ac:dyDescent="0.25">
      <c r="A307" s="160"/>
      <c r="B307" s="160"/>
      <c r="C307" s="160"/>
      <c r="D307" s="160"/>
      <c r="E307" s="160"/>
      <c r="F307" s="160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</row>
    <row r="308" spans="1:21" ht="24.95" customHeight="1" x14ac:dyDescent="0.25">
      <c r="A308" s="160"/>
      <c r="B308" s="160"/>
      <c r="C308" s="160"/>
      <c r="D308" s="160"/>
      <c r="E308" s="160"/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</row>
    <row r="309" spans="1:21" ht="24.95" customHeight="1" x14ac:dyDescent="0.25">
      <c r="A309" s="160"/>
      <c r="B309" s="160"/>
      <c r="C309" s="160"/>
      <c r="D309" s="160"/>
      <c r="E309" s="160"/>
      <c r="F309" s="160"/>
      <c r="G309" s="160"/>
      <c r="H309" s="160"/>
      <c r="I309" s="160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</row>
    <row r="310" spans="1:21" ht="24.95" customHeight="1" x14ac:dyDescent="0.25">
      <c r="A310" s="160"/>
      <c r="B310" s="160"/>
      <c r="C310" s="160"/>
      <c r="D310" s="160"/>
      <c r="E310" s="160"/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</row>
    <row r="311" spans="1:21" ht="24.95" customHeight="1" x14ac:dyDescent="0.25">
      <c r="A311" s="160"/>
      <c r="B311" s="160"/>
      <c r="C311" s="160"/>
      <c r="D311" s="160"/>
      <c r="E311" s="160"/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</row>
    <row r="312" spans="1:21" ht="24.95" customHeight="1" x14ac:dyDescent="0.25">
      <c r="A312" s="160"/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</row>
    <row r="313" spans="1:21" ht="24.95" customHeight="1" x14ac:dyDescent="0.25">
      <c r="A313" s="160"/>
      <c r="B313" s="160"/>
      <c r="C313" s="160"/>
      <c r="D313" s="160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</row>
    <row r="314" spans="1:21" ht="24.95" customHeight="1" x14ac:dyDescent="0.25">
      <c r="A314" s="160"/>
      <c r="B314" s="160"/>
      <c r="C314" s="160"/>
      <c r="D314" s="160"/>
      <c r="E314" s="160"/>
      <c r="F314" s="160"/>
      <c r="G314" s="160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</row>
    <row r="315" spans="1:21" ht="24.95" customHeight="1" x14ac:dyDescent="0.25">
      <c r="A315" s="160"/>
      <c r="B315" s="160"/>
      <c r="C315" s="160"/>
      <c r="D315" s="160"/>
      <c r="E315" s="160"/>
      <c r="F315" s="160"/>
      <c r="G315" s="160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</row>
    <row r="316" spans="1:21" ht="24.95" customHeight="1" x14ac:dyDescent="0.25">
      <c r="A316" s="160"/>
      <c r="B316" s="160"/>
      <c r="C316" s="160"/>
      <c r="D316" s="160"/>
      <c r="E316" s="160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</row>
    <row r="317" spans="1:21" ht="24.95" customHeight="1" x14ac:dyDescent="0.25">
      <c r="A317" s="160"/>
      <c r="B317" s="160"/>
      <c r="C317" s="160"/>
      <c r="D317" s="160"/>
      <c r="E317" s="160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</row>
    <row r="318" spans="1:21" ht="24.95" customHeight="1" x14ac:dyDescent="0.25">
      <c r="A318" s="160"/>
      <c r="B318" s="160"/>
      <c r="C318" s="160"/>
      <c r="D318" s="160"/>
      <c r="E318" s="160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</row>
    <row r="319" spans="1:21" ht="24.95" customHeight="1" x14ac:dyDescent="0.25">
      <c r="A319" s="160"/>
      <c r="B319" s="160"/>
      <c r="C319" s="160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</row>
    <row r="320" spans="1:21" ht="24.95" customHeight="1" x14ac:dyDescent="0.25">
      <c r="A320" s="160"/>
      <c r="B320" s="160"/>
      <c r="C320" s="160"/>
      <c r="D320" s="160"/>
      <c r="E320" s="160"/>
      <c r="F320" s="160"/>
      <c r="G320" s="160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</row>
    <row r="321" spans="1:21" ht="24.95" customHeight="1" x14ac:dyDescent="0.25">
      <c r="A321" s="160"/>
      <c r="B321" s="160"/>
      <c r="C321" s="160"/>
      <c r="D321" s="160"/>
      <c r="E321" s="160"/>
      <c r="F321" s="160"/>
      <c r="G321" s="160"/>
      <c r="H321" s="160"/>
      <c r="I321" s="160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</row>
    <row r="322" spans="1:21" ht="24.95" customHeight="1" x14ac:dyDescent="0.25">
      <c r="A322" s="160"/>
      <c r="B322" s="160"/>
      <c r="C322" s="160"/>
      <c r="D322" s="160"/>
      <c r="E322" s="160"/>
      <c r="F322" s="160"/>
      <c r="G322" s="160"/>
      <c r="H322" s="160"/>
      <c r="I322" s="160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</row>
    <row r="323" spans="1:21" ht="24.95" customHeight="1" x14ac:dyDescent="0.25">
      <c r="A323" s="160"/>
      <c r="B323" s="160"/>
      <c r="C323" s="160"/>
      <c r="D323" s="160"/>
      <c r="E323" s="160"/>
      <c r="F323" s="160"/>
      <c r="G323" s="160"/>
      <c r="H323" s="160"/>
      <c r="I323" s="160"/>
      <c r="J323" s="160"/>
      <c r="K323" s="160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</row>
    <row r="324" spans="1:21" ht="24.95" customHeight="1" x14ac:dyDescent="0.25">
      <c r="A324" s="160"/>
      <c r="B324" s="160"/>
      <c r="C324" s="160"/>
      <c r="D324" s="160"/>
      <c r="E324" s="160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</row>
    <row r="325" spans="1:21" ht="24.95" customHeight="1" x14ac:dyDescent="0.25">
      <c r="A325" s="160"/>
      <c r="B325" s="160"/>
      <c r="C325" s="160"/>
      <c r="D325" s="160"/>
      <c r="E325" s="160"/>
      <c r="F325" s="160"/>
      <c r="G325" s="160"/>
      <c r="H325" s="160"/>
      <c r="I325" s="160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</row>
    <row r="326" spans="1:21" ht="24.95" customHeight="1" x14ac:dyDescent="0.25">
      <c r="A326" s="160"/>
      <c r="B326" s="160"/>
      <c r="C326" s="160"/>
      <c r="D326" s="160"/>
      <c r="E326" s="160"/>
      <c r="F326" s="160"/>
      <c r="G326" s="160"/>
      <c r="H326" s="160"/>
      <c r="I326" s="160"/>
      <c r="J326" s="160"/>
      <c r="K326" s="160"/>
      <c r="L326" s="160"/>
      <c r="M326" s="160"/>
      <c r="N326" s="160"/>
      <c r="O326" s="160"/>
      <c r="P326" s="160"/>
      <c r="Q326" s="160"/>
      <c r="R326" s="160"/>
      <c r="S326" s="160"/>
      <c r="T326" s="160"/>
      <c r="U326" s="160"/>
    </row>
    <row r="327" spans="1:21" ht="24.95" customHeight="1" x14ac:dyDescent="0.25">
      <c r="A327" s="160"/>
      <c r="B327" s="160"/>
      <c r="C327" s="160"/>
      <c r="D327" s="160"/>
      <c r="E327" s="160"/>
      <c r="F327" s="160"/>
      <c r="G327" s="160"/>
      <c r="H327" s="160"/>
      <c r="I327" s="160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</row>
    <row r="328" spans="1:21" ht="24.95" customHeight="1" x14ac:dyDescent="0.25">
      <c r="A328" s="160"/>
      <c r="B328" s="160"/>
      <c r="C328" s="160"/>
      <c r="D328" s="160"/>
      <c r="E328" s="160"/>
      <c r="F328" s="160"/>
      <c r="G328" s="160"/>
      <c r="H328" s="160"/>
      <c r="I328" s="160"/>
      <c r="J328" s="160"/>
      <c r="K328" s="160"/>
      <c r="L328" s="160"/>
      <c r="M328" s="160"/>
      <c r="N328" s="160"/>
      <c r="O328" s="160"/>
      <c r="P328" s="160"/>
      <c r="Q328" s="160"/>
      <c r="R328" s="160"/>
      <c r="S328" s="160"/>
      <c r="T328" s="160"/>
      <c r="U328" s="160"/>
    </row>
    <row r="329" spans="1:21" ht="24.95" customHeight="1" x14ac:dyDescent="0.25">
      <c r="A329" s="160"/>
      <c r="B329" s="160"/>
      <c r="C329" s="160"/>
      <c r="D329" s="160"/>
      <c r="E329" s="160"/>
      <c r="F329" s="160"/>
      <c r="G329" s="160"/>
      <c r="H329" s="160"/>
      <c r="I329" s="160"/>
      <c r="J329" s="160"/>
      <c r="K329" s="160"/>
      <c r="L329" s="160"/>
      <c r="M329" s="160"/>
      <c r="N329" s="160"/>
      <c r="O329" s="160"/>
      <c r="P329" s="160"/>
      <c r="Q329" s="160"/>
      <c r="R329" s="160"/>
      <c r="S329" s="160"/>
      <c r="T329" s="160"/>
      <c r="U329" s="160"/>
    </row>
    <row r="330" spans="1:21" ht="24.95" customHeight="1" x14ac:dyDescent="0.25">
      <c r="A330" s="160"/>
      <c r="B330" s="160"/>
      <c r="C330" s="160"/>
      <c r="D330" s="160"/>
      <c r="E330" s="160"/>
      <c r="F330" s="160"/>
      <c r="G330" s="160"/>
      <c r="H330" s="160"/>
      <c r="I330" s="160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</row>
    <row r="331" spans="1:21" ht="24.95" customHeight="1" x14ac:dyDescent="0.25">
      <c r="A331" s="160"/>
      <c r="B331" s="160"/>
      <c r="C331" s="160"/>
      <c r="D331" s="160"/>
      <c r="E331" s="160"/>
      <c r="F331" s="160"/>
      <c r="G331" s="160"/>
      <c r="H331" s="160"/>
      <c r="I331" s="160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</row>
    <row r="332" spans="1:21" ht="24.95" customHeight="1" x14ac:dyDescent="0.25">
      <c r="A332" s="160"/>
      <c r="B332" s="160"/>
      <c r="C332" s="160"/>
      <c r="D332" s="160"/>
      <c r="E332" s="160"/>
      <c r="F332" s="160"/>
      <c r="G332" s="160"/>
      <c r="H332" s="160"/>
      <c r="I332" s="160"/>
      <c r="J332" s="160"/>
      <c r="K332" s="160"/>
      <c r="L332" s="160"/>
      <c r="M332" s="160"/>
      <c r="N332" s="160"/>
      <c r="O332" s="160"/>
      <c r="P332" s="160"/>
      <c r="Q332" s="160"/>
      <c r="R332" s="160"/>
      <c r="S332" s="160"/>
      <c r="T332" s="160"/>
      <c r="U332" s="160"/>
    </row>
    <row r="333" spans="1:21" ht="24.95" customHeight="1" x14ac:dyDescent="0.25">
      <c r="A333" s="160"/>
      <c r="B333" s="160"/>
      <c r="C333" s="160"/>
      <c r="D333" s="160"/>
      <c r="E333" s="160"/>
      <c r="F333" s="160"/>
      <c r="G333" s="160"/>
      <c r="H333" s="160"/>
      <c r="I333" s="160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</row>
    <row r="334" spans="1:21" ht="30" customHeight="1" x14ac:dyDescent="0.25">
      <c r="A334" s="160"/>
      <c r="B334" s="160"/>
      <c r="C334" s="160"/>
      <c r="D334" s="160"/>
      <c r="E334" s="160"/>
      <c r="F334" s="160"/>
      <c r="G334" s="160"/>
      <c r="H334" s="160"/>
      <c r="I334" s="160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</row>
    <row r="335" spans="1:21" ht="30" customHeight="1" x14ac:dyDescent="0.25">
      <c r="A335" s="160"/>
      <c r="B335" s="160"/>
      <c r="C335" s="160"/>
      <c r="D335" s="160"/>
      <c r="E335" s="160"/>
      <c r="F335" s="160"/>
      <c r="G335" s="160"/>
      <c r="H335" s="160"/>
      <c r="I335" s="160"/>
      <c r="J335" s="160"/>
      <c r="K335" s="160"/>
      <c r="L335" s="160"/>
      <c r="M335" s="160"/>
      <c r="N335" s="160"/>
      <c r="O335" s="160"/>
      <c r="P335" s="160"/>
      <c r="Q335" s="160"/>
      <c r="R335" s="160"/>
      <c r="S335" s="160"/>
      <c r="T335" s="160"/>
      <c r="U335" s="160"/>
    </row>
    <row r="336" spans="1:21" ht="30" customHeight="1" x14ac:dyDescent="0.25">
      <c r="A336" s="160"/>
      <c r="B336" s="160"/>
      <c r="C336" s="160"/>
      <c r="D336" s="160"/>
      <c r="E336" s="160"/>
      <c r="F336" s="160"/>
      <c r="G336" s="160"/>
      <c r="H336" s="160"/>
      <c r="I336" s="160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</row>
    <row r="337" spans="1:21" ht="30" customHeight="1" x14ac:dyDescent="0.25">
      <c r="A337" s="160"/>
      <c r="B337" s="160"/>
      <c r="C337" s="160"/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  <c r="T337" s="160"/>
      <c r="U337" s="160"/>
    </row>
    <row r="338" spans="1:21" ht="30" customHeight="1" x14ac:dyDescent="0.25">
      <c r="A338" s="160"/>
      <c r="B338" s="160"/>
      <c r="C338" s="160"/>
      <c r="D338" s="160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  <c r="T338" s="160"/>
      <c r="U338" s="160"/>
    </row>
    <row r="339" spans="1:21" ht="30" customHeight="1" x14ac:dyDescent="0.25">
      <c r="A339" s="160"/>
      <c r="B339" s="160"/>
      <c r="C339" s="160"/>
      <c r="D339" s="160"/>
      <c r="E339" s="160"/>
      <c r="F339" s="160"/>
      <c r="G339" s="160"/>
      <c r="H339" s="160"/>
      <c r="I339" s="160"/>
      <c r="J339" s="160"/>
      <c r="K339" s="160"/>
      <c r="L339" s="160"/>
      <c r="M339" s="160"/>
      <c r="N339" s="160"/>
      <c r="O339" s="160"/>
      <c r="P339" s="160"/>
      <c r="Q339" s="160"/>
      <c r="R339" s="160"/>
      <c r="S339" s="160"/>
      <c r="T339" s="160"/>
      <c r="U339" s="160"/>
    </row>
    <row r="340" spans="1:21" ht="30" customHeight="1" x14ac:dyDescent="0.25">
      <c r="A340" s="160"/>
      <c r="B340" s="160"/>
      <c r="C340" s="160"/>
      <c r="D340" s="160"/>
      <c r="E340" s="160"/>
      <c r="F340" s="160"/>
      <c r="G340" s="160"/>
      <c r="H340" s="160"/>
      <c r="I340" s="160"/>
      <c r="J340" s="160"/>
      <c r="K340" s="160"/>
      <c r="L340" s="160"/>
      <c r="M340" s="160"/>
      <c r="N340" s="160"/>
      <c r="O340" s="160"/>
      <c r="P340" s="160"/>
      <c r="Q340" s="160"/>
      <c r="R340" s="160"/>
      <c r="S340" s="160"/>
      <c r="T340" s="160"/>
      <c r="U340" s="160"/>
    </row>
    <row r="341" spans="1:21" ht="30" customHeight="1" x14ac:dyDescent="0.25">
      <c r="A341" s="160"/>
      <c r="B341" s="160"/>
      <c r="C341" s="160"/>
      <c r="D341" s="160"/>
      <c r="E341" s="160"/>
      <c r="F341" s="160"/>
      <c r="G341" s="160"/>
      <c r="H341" s="160"/>
      <c r="I341" s="160"/>
      <c r="J341" s="160"/>
      <c r="K341" s="160"/>
      <c r="L341" s="160"/>
      <c r="M341" s="160"/>
      <c r="N341" s="160"/>
      <c r="O341" s="160"/>
      <c r="P341" s="160"/>
      <c r="Q341" s="160"/>
      <c r="R341" s="160"/>
      <c r="S341" s="160"/>
      <c r="T341" s="160"/>
      <c r="U341" s="160"/>
    </row>
    <row r="342" spans="1:21" ht="30" customHeight="1" x14ac:dyDescent="0.25">
      <c r="A342" s="160"/>
      <c r="B342" s="160"/>
      <c r="C342" s="160"/>
      <c r="D342" s="160"/>
      <c r="E342" s="160"/>
      <c r="F342" s="160"/>
      <c r="G342" s="160"/>
      <c r="H342" s="160"/>
      <c r="I342" s="160"/>
      <c r="J342" s="160"/>
      <c r="K342" s="160"/>
      <c r="L342" s="160"/>
      <c r="M342" s="160"/>
      <c r="N342" s="160"/>
      <c r="O342" s="160"/>
      <c r="P342" s="160"/>
      <c r="Q342" s="160"/>
      <c r="R342" s="160"/>
      <c r="S342" s="160"/>
      <c r="T342" s="160"/>
      <c r="U342" s="160"/>
    </row>
    <row r="343" spans="1:21" ht="30" customHeight="1" x14ac:dyDescent="0.25">
      <c r="A343" s="160"/>
      <c r="B343" s="160"/>
      <c r="C343" s="160"/>
      <c r="D343" s="160"/>
      <c r="E343" s="160"/>
      <c r="F343" s="160"/>
      <c r="G343" s="160"/>
      <c r="H343" s="160"/>
      <c r="I343" s="160"/>
      <c r="J343" s="160"/>
      <c r="K343" s="160"/>
      <c r="L343" s="160"/>
      <c r="M343" s="160"/>
      <c r="N343" s="160"/>
      <c r="O343" s="160"/>
      <c r="P343" s="160"/>
      <c r="Q343" s="160"/>
      <c r="R343" s="160"/>
      <c r="S343" s="160"/>
      <c r="T343" s="160"/>
      <c r="U343" s="160"/>
    </row>
    <row r="344" spans="1:21" ht="30" customHeight="1" x14ac:dyDescent="0.25">
      <c r="A344" s="160"/>
      <c r="B344" s="160"/>
      <c r="C344" s="160"/>
      <c r="D344" s="160"/>
      <c r="E344" s="160"/>
      <c r="F344" s="160"/>
      <c r="G344" s="160"/>
      <c r="H344" s="160"/>
      <c r="I344" s="160"/>
      <c r="J344" s="160"/>
      <c r="K344" s="160"/>
      <c r="L344" s="160"/>
      <c r="M344" s="160"/>
      <c r="N344" s="160"/>
      <c r="O344" s="160"/>
      <c r="P344" s="160"/>
      <c r="Q344" s="160"/>
      <c r="R344" s="160"/>
      <c r="S344" s="160"/>
      <c r="T344" s="160"/>
      <c r="U344" s="160"/>
    </row>
    <row r="345" spans="1:21" ht="30" customHeight="1" x14ac:dyDescent="0.25">
      <c r="A345" s="160"/>
      <c r="B345" s="160"/>
      <c r="C345" s="160"/>
      <c r="D345" s="160"/>
      <c r="E345" s="160"/>
      <c r="F345" s="160"/>
      <c r="G345" s="160"/>
      <c r="H345" s="160"/>
      <c r="I345" s="160"/>
      <c r="J345" s="160"/>
      <c r="K345" s="160"/>
      <c r="L345" s="160"/>
      <c r="M345" s="160"/>
      <c r="N345" s="160"/>
      <c r="O345" s="160"/>
      <c r="P345" s="160"/>
      <c r="Q345" s="160"/>
      <c r="R345" s="160"/>
      <c r="S345" s="160"/>
      <c r="T345" s="160"/>
      <c r="U345" s="160"/>
    </row>
    <row r="346" spans="1:21" ht="30" customHeight="1" x14ac:dyDescent="0.25">
      <c r="A346" s="160"/>
      <c r="B346" s="160"/>
      <c r="C346" s="160"/>
      <c r="D346" s="160"/>
      <c r="E346" s="160"/>
      <c r="F346" s="160"/>
      <c r="G346" s="160"/>
      <c r="H346" s="160"/>
      <c r="I346" s="160"/>
      <c r="J346" s="160"/>
      <c r="K346" s="160"/>
      <c r="L346" s="160"/>
      <c r="M346" s="160"/>
      <c r="N346" s="160"/>
      <c r="O346" s="160"/>
      <c r="P346" s="160"/>
      <c r="Q346" s="160"/>
      <c r="R346" s="160"/>
      <c r="S346" s="160"/>
      <c r="T346" s="160"/>
      <c r="U346" s="160"/>
    </row>
    <row r="347" spans="1:21" ht="30" customHeight="1" x14ac:dyDescent="0.25">
      <c r="A347" s="160"/>
      <c r="B347" s="160"/>
      <c r="C347" s="160"/>
      <c r="D347" s="160"/>
      <c r="E347" s="160"/>
      <c r="F347" s="160"/>
      <c r="G347" s="160"/>
      <c r="H347" s="160"/>
      <c r="I347" s="160"/>
      <c r="J347" s="160"/>
      <c r="K347" s="160"/>
      <c r="L347" s="160"/>
      <c r="M347" s="160"/>
      <c r="N347" s="160"/>
      <c r="O347" s="160"/>
      <c r="P347" s="160"/>
      <c r="Q347" s="160"/>
      <c r="R347" s="160"/>
      <c r="S347" s="160"/>
      <c r="T347" s="160"/>
      <c r="U347" s="160"/>
    </row>
    <row r="348" spans="1:21" ht="30" customHeight="1" x14ac:dyDescent="0.25">
      <c r="A348" s="160"/>
      <c r="B348" s="160"/>
      <c r="C348" s="160"/>
      <c r="D348" s="160"/>
      <c r="E348" s="160"/>
      <c r="F348" s="160"/>
      <c r="G348" s="160"/>
      <c r="H348" s="160"/>
      <c r="I348" s="160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</row>
    <row r="349" spans="1:21" ht="30" customHeight="1" x14ac:dyDescent="0.25">
      <c r="A349" s="160"/>
      <c r="B349" s="160"/>
      <c r="C349" s="160"/>
      <c r="D349" s="160"/>
      <c r="E349" s="160"/>
      <c r="F349" s="160"/>
      <c r="G349" s="160"/>
      <c r="H349" s="160"/>
      <c r="I349" s="160"/>
      <c r="J349" s="160"/>
      <c r="K349" s="160"/>
      <c r="L349" s="160"/>
      <c r="M349" s="160"/>
      <c r="N349" s="160"/>
      <c r="O349" s="160"/>
      <c r="P349" s="160"/>
      <c r="Q349" s="160"/>
      <c r="R349" s="160"/>
      <c r="S349" s="160"/>
      <c r="T349" s="160"/>
      <c r="U349" s="160"/>
    </row>
    <row r="350" spans="1:21" ht="30" customHeight="1" x14ac:dyDescent="0.25">
      <c r="A350" s="160"/>
      <c r="B350" s="160"/>
      <c r="C350" s="160"/>
      <c r="D350" s="160"/>
      <c r="E350" s="160"/>
      <c r="F350" s="160"/>
      <c r="G350" s="160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</row>
    <row r="351" spans="1:21" ht="30" customHeight="1" x14ac:dyDescent="0.25">
      <c r="A351" s="160"/>
      <c r="B351" s="160"/>
      <c r="C351" s="160"/>
      <c r="D351" s="160"/>
      <c r="E351" s="160"/>
      <c r="F351" s="160"/>
      <c r="G351" s="160"/>
      <c r="H351" s="160"/>
      <c r="I351" s="160"/>
      <c r="J351" s="160"/>
      <c r="K351" s="160"/>
      <c r="L351" s="160"/>
      <c r="M351" s="160"/>
      <c r="N351" s="160"/>
      <c r="O351" s="160"/>
      <c r="P351" s="160"/>
      <c r="Q351" s="160"/>
      <c r="R351" s="160"/>
      <c r="S351" s="160"/>
      <c r="T351" s="160"/>
      <c r="U351" s="160"/>
    </row>
    <row r="352" spans="1:21" ht="30" customHeight="1" x14ac:dyDescent="0.25">
      <c r="A352" s="160"/>
      <c r="B352" s="160"/>
      <c r="C352" s="160"/>
      <c r="D352" s="160"/>
      <c r="E352" s="160"/>
      <c r="F352" s="160"/>
      <c r="G352" s="160"/>
      <c r="H352" s="160"/>
      <c r="I352" s="160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</row>
    <row r="353" spans="1:21" ht="30" customHeight="1" x14ac:dyDescent="0.25">
      <c r="A353" s="160"/>
      <c r="B353" s="160"/>
      <c r="C353" s="160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</row>
    <row r="354" spans="1:21" ht="30" customHeight="1" x14ac:dyDescent="0.25">
      <c r="A354" s="160"/>
      <c r="B354" s="160"/>
      <c r="C354" s="160"/>
      <c r="D354" s="160"/>
      <c r="E354" s="160"/>
      <c r="F354" s="160"/>
      <c r="G354" s="160"/>
      <c r="H354" s="160"/>
      <c r="I354" s="160"/>
      <c r="J354" s="160"/>
      <c r="K354" s="160"/>
      <c r="L354" s="160"/>
      <c r="M354" s="160"/>
      <c r="N354" s="160"/>
      <c r="O354" s="160"/>
      <c r="P354" s="160"/>
      <c r="Q354" s="160"/>
      <c r="R354" s="160"/>
      <c r="S354" s="160"/>
      <c r="T354" s="160"/>
      <c r="U354" s="160"/>
    </row>
    <row r="355" spans="1:21" ht="30" customHeight="1" x14ac:dyDescent="0.25">
      <c r="A355" s="160"/>
      <c r="B355" s="160"/>
      <c r="C355" s="160"/>
      <c r="D355" s="160"/>
      <c r="E355" s="160"/>
      <c r="F355" s="160"/>
      <c r="G355" s="160"/>
      <c r="H355" s="160"/>
      <c r="I355" s="160"/>
      <c r="J355" s="160"/>
      <c r="K355" s="160"/>
      <c r="L355" s="160"/>
      <c r="M355" s="160"/>
      <c r="N355" s="160"/>
      <c r="O355" s="160"/>
      <c r="P355" s="160"/>
      <c r="Q355" s="160"/>
      <c r="R355" s="160"/>
      <c r="S355" s="160"/>
      <c r="T355" s="160"/>
      <c r="U355" s="160"/>
    </row>
    <row r="356" spans="1:21" ht="30" customHeight="1" x14ac:dyDescent="0.25">
      <c r="A356" s="160"/>
      <c r="B356" s="160"/>
      <c r="C356" s="160"/>
      <c r="D356" s="160"/>
      <c r="E356" s="160"/>
      <c r="F356" s="160"/>
      <c r="G356" s="160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</row>
    <row r="357" spans="1:21" ht="30" customHeight="1" x14ac:dyDescent="0.25">
      <c r="A357" s="160"/>
      <c r="B357" s="160"/>
      <c r="C357" s="160"/>
      <c r="D357" s="160"/>
      <c r="E357" s="160"/>
      <c r="F357" s="160"/>
      <c r="G357" s="160"/>
      <c r="H357" s="160"/>
      <c r="I357" s="160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60"/>
    </row>
    <row r="358" spans="1:21" ht="30" customHeight="1" x14ac:dyDescent="0.25">
      <c r="A358" s="160"/>
      <c r="B358" s="160"/>
      <c r="C358" s="160"/>
      <c r="D358" s="160"/>
      <c r="E358" s="160"/>
      <c r="F358" s="160"/>
      <c r="G358" s="160"/>
      <c r="H358" s="160"/>
      <c r="I358" s="160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</row>
    <row r="359" spans="1:21" ht="30" customHeight="1" x14ac:dyDescent="0.25">
      <c r="A359" s="160"/>
      <c r="B359" s="160"/>
      <c r="C359" s="160"/>
      <c r="D359" s="160"/>
      <c r="E359" s="160"/>
      <c r="F359" s="160"/>
      <c r="G359" s="160"/>
      <c r="H359" s="160"/>
      <c r="I359" s="160"/>
      <c r="J359" s="160"/>
      <c r="K359" s="160"/>
      <c r="L359" s="160"/>
      <c r="M359" s="160"/>
      <c r="N359" s="160"/>
      <c r="O359" s="160"/>
      <c r="P359" s="160"/>
      <c r="Q359" s="160"/>
      <c r="R359" s="160"/>
      <c r="S359" s="160"/>
      <c r="T359" s="160"/>
      <c r="U359" s="160"/>
    </row>
    <row r="360" spans="1:21" ht="30" customHeight="1" x14ac:dyDescent="0.25">
      <c r="A360" s="160"/>
      <c r="B360" s="160"/>
      <c r="C360" s="160"/>
      <c r="D360" s="160"/>
      <c r="E360" s="160"/>
      <c r="F360" s="160"/>
      <c r="G360" s="160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</row>
    <row r="361" spans="1:21" ht="30" customHeight="1" x14ac:dyDescent="0.25">
      <c r="A361" s="160"/>
      <c r="B361" s="160"/>
      <c r="C361" s="160"/>
      <c r="D361" s="160"/>
      <c r="E361" s="160"/>
      <c r="F361" s="160"/>
      <c r="G361" s="160"/>
      <c r="H361" s="160"/>
      <c r="I361" s="160"/>
      <c r="J361" s="160"/>
      <c r="K361" s="160"/>
      <c r="L361" s="160"/>
      <c r="M361" s="160"/>
      <c r="N361" s="160"/>
      <c r="O361" s="160"/>
      <c r="P361" s="160"/>
      <c r="Q361" s="160"/>
      <c r="R361" s="160"/>
      <c r="S361" s="160"/>
      <c r="T361" s="160"/>
      <c r="U361" s="160"/>
    </row>
    <row r="362" spans="1:21" ht="30" customHeight="1" x14ac:dyDescent="0.25">
      <c r="A362" s="160"/>
      <c r="B362" s="160"/>
      <c r="C362" s="160"/>
      <c r="D362" s="160"/>
      <c r="E362" s="160"/>
      <c r="F362" s="160"/>
      <c r="G362" s="160"/>
      <c r="H362" s="160"/>
      <c r="I362" s="160"/>
      <c r="J362" s="160"/>
      <c r="K362" s="160"/>
      <c r="L362" s="160"/>
      <c r="M362" s="160"/>
      <c r="N362" s="160"/>
      <c r="O362" s="160"/>
      <c r="P362" s="160"/>
      <c r="Q362" s="160"/>
      <c r="R362" s="160"/>
      <c r="S362" s="160"/>
      <c r="T362" s="160"/>
      <c r="U362" s="160"/>
    </row>
    <row r="363" spans="1:21" ht="30" customHeight="1" x14ac:dyDescent="0.25">
      <c r="A363" s="160"/>
      <c r="B363" s="160"/>
      <c r="C363" s="160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</row>
    <row r="364" spans="1:21" ht="30" customHeight="1" x14ac:dyDescent="0.25">
      <c r="A364" s="160"/>
      <c r="B364" s="160"/>
      <c r="C364" s="160"/>
      <c r="D364" s="160"/>
      <c r="E364" s="160"/>
      <c r="F364" s="160"/>
      <c r="G364" s="160"/>
      <c r="H364" s="160"/>
      <c r="I364" s="160"/>
      <c r="J364" s="160"/>
      <c r="K364" s="160"/>
      <c r="L364" s="160"/>
      <c r="M364" s="160"/>
      <c r="N364" s="160"/>
      <c r="O364" s="160"/>
      <c r="P364" s="160"/>
      <c r="Q364" s="160"/>
      <c r="R364" s="160"/>
      <c r="S364" s="160"/>
      <c r="T364" s="160"/>
      <c r="U364" s="160"/>
    </row>
    <row r="365" spans="1:21" ht="30" customHeight="1" x14ac:dyDescent="0.25">
      <c r="A365" s="160"/>
      <c r="B365" s="160"/>
      <c r="C365" s="160"/>
      <c r="D365" s="160"/>
      <c r="E365" s="160"/>
      <c r="F365" s="160"/>
      <c r="G365" s="160"/>
      <c r="H365" s="160"/>
      <c r="I365" s="160"/>
      <c r="J365" s="160"/>
      <c r="K365" s="160"/>
      <c r="L365" s="160"/>
      <c r="M365" s="160"/>
      <c r="N365" s="160"/>
      <c r="O365" s="160"/>
      <c r="P365" s="160"/>
      <c r="Q365" s="160"/>
      <c r="R365" s="160"/>
      <c r="S365" s="160"/>
      <c r="T365" s="160"/>
      <c r="U365" s="160"/>
    </row>
    <row r="366" spans="1:21" ht="30" customHeight="1" x14ac:dyDescent="0.25">
      <c r="A366" s="160"/>
      <c r="B366" s="160"/>
      <c r="C366" s="160"/>
      <c r="D366" s="160"/>
      <c r="E366" s="160"/>
      <c r="F366" s="160"/>
      <c r="G366" s="160"/>
      <c r="H366" s="160"/>
      <c r="I366" s="160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</row>
    <row r="367" spans="1:21" ht="30" customHeight="1" x14ac:dyDescent="0.25">
      <c r="A367" s="160"/>
      <c r="B367" s="160"/>
      <c r="C367" s="160"/>
      <c r="D367" s="160"/>
      <c r="E367" s="160"/>
      <c r="F367" s="160"/>
      <c r="G367" s="160"/>
      <c r="H367" s="160"/>
      <c r="I367" s="160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</row>
    <row r="368" spans="1:21" ht="30" customHeight="1" x14ac:dyDescent="0.25">
      <c r="A368" s="160"/>
      <c r="B368" s="160"/>
      <c r="C368" s="160"/>
      <c r="D368" s="160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  <c r="P368" s="160"/>
      <c r="Q368" s="160"/>
      <c r="R368" s="160"/>
      <c r="S368" s="160"/>
      <c r="T368" s="160"/>
      <c r="U368" s="160"/>
    </row>
    <row r="369" spans="1:21" ht="30" customHeight="1" x14ac:dyDescent="0.25">
      <c r="A369" s="160"/>
      <c r="B369" s="160"/>
      <c r="C369" s="160"/>
      <c r="D369" s="160"/>
      <c r="E369" s="160"/>
      <c r="F369" s="160"/>
      <c r="G369" s="160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</row>
    <row r="370" spans="1:21" ht="30" customHeight="1" x14ac:dyDescent="0.25">
      <c r="A370" s="160"/>
      <c r="B370" s="160"/>
      <c r="C370" s="160"/>
      <c r="D370" s="160"/>
      <c r="E370" s="160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</row>
    <row r="371" spans="1:21" ht="30" customHeight="1" x14ac:dyDescent="0.25">
      <c r="A371" s="160"/>
      <c r="B371" s="160"/>
      <c r="C371" s="160"/>
      <c r="D371" s="160"/>
      <c r="E371" s="160"/>
      <c r="F371" s="160"/>
      <c r="G371" s="160"/>
      <c r="H371" s="160"/>
      <c r="I371" s="160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</row>
    <row r="372" spans="1:21" ht="30" customHeight="1" x14ac:dyDescent="0.25">
      <c r="A372" s="160"/>
      <c r="B372" s="160"/>
      <c r="C372" s="160"/>
      <c r="D372" s="160"/>
      <c r="E372" s="160"/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</row>
    <row r="373" spans="1:21" ht="30" customHeight="1" x14ac:dyDescent="0.25">
      <c r="A373" s="160"/>
      <c r="B373" s="160"/>
      <c r="C373" s="160"/>
      <c r="D373" s="160"/>
      <c r="E373" s="160"/>
      <c r="F373" s="160"/>
      <c r="G373" s="160"/>
      <c r="H373" s="160"/>
      <c r="I373" s="160"/>
      <c r="J373" s="160"/>
      <c r="K373" s="160"/>
      <c r="L373" s="160"/>
      <c r="M373" s="160"/>
      <c r="N373" s="160"/>
      <c r="O373" s="160"/>
      <c r="P373" s="160"/>
      <c r="Q373" s="160"/>
      <c r="R373" s="160"/>
      <c r="S373" s="160"/>
      <c r="T373" s="160"/>
      <c r="U373" s="160"/>
    </row>
    <row r="374" spans="1:21" ht="30" customHeight="1" x14ac:dyDescent="0.25">
      <c r="A374" s="160"/>
      <c r="B374" s="160"/>
      <c r="C374" s="160"/>
      <c r="D374" s="160"/>
      <c r="E374" s="160"/>
      <c r="F374" s="160"/>
      <c r="G374" s="160"/>
      <c r="H374" s="160"/>
      <c r="I374" s="160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</row>
    <row r="375" spans="1:21" ht="30" customHeight="1" x14ac:dyDescent="0.25">
      <c r="A375" s="160"/>
      <c r="B375" s="160"/>
      <c r="C375" s="160"/>
      <c r="D375" s="160"/>
      <c r="E375" s="160"/>
      <c r="F375" s="160"/>
      <c r="G375" s="160"/>
      <c r="H375" s="160"/>
      <c r="I375" s="160"/>
      <c r="J375" s="160"/>
      <c r="K375" s="160"/>
      <c r="L375" s="160"/>
      <c r="M375" s="160"/>
      <c r="N375" s="160"/>
      <c r="O375" s="160"/>
      <c r="P375" s="160"/>
      <c r="Q375" s="160"/>
      <c r="R375" s="160"/>
      <c r="S375" s="160"/>
      <c r="T375" s="160"/>
      <c r="U375" s="160"/>
    </row>
    <row r="376" spans="1:21" ht="30" customHeight="1" x14ac:dyDescent="0.25">
      <c r="A376" s="160"/>
      <c r="B376" s="160"/>
      <c r="C376" s="160"/>
      <c r="D376" s="160"/>
      <c r="E376" s="160"/>
      <c r="F376" s="160"/>
      <c r="G376" s="160"/>
      <c r="H376" s="160"/>
      <c r="I376" s="160"/>
      <c r="J376" s="160"/>
      <c r="K376" s="160"/>
      <c r="L376" s="160"/>
      <c r="M376" s="160"/>
      <c r="N376" s="160"/>
      <c r="O376" s="160"/>
      <c r="P376" s="160"/>
      <c r="Q376" s="160"/>
      <c r="R376" s="160"/>
      <c r="S376" s="160"/>
      <c r="T376" s="160"/>
      <c r="U376" s="160"/>
    </row>
    <row r="377" spans="1:21" ht="30" customHeight="1" x14ac:dyDescent="0.25">
      <c r="A377" s="160"/>
      <c r="B377" s="160"/>
      <c r="C377" s="160"/>
      <c r="D377" s="160"/>
      <c r="E377" s="160"/>
      <c r="F377" s="160"/>
      <c r="G377" s="160"/>
      <c r="H377" s="160"/>
      <c r="I377" s="160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</row>
    <row r="378" spans="1:21" ht="30" customHeight="1" x14ac:dyDescent="0.25">
      <c r="A378" s="160"/>
      <c r="B378" s="160"/>
      <c r="C378" s="160"/>
      <c r="D378" s="160"/>
      <c r="E378" s="160"/>
      <c r="F378" s="160"/>
      <c r="G378" s="160"/>
      <c r="H378" s="160"/>
      <c r="I378" s="160"/>
      <c r="J378" s="160"/>
      <c r="K378" s="160"/>
      <c r="L378" s="160"/>
      <c r="M378" s="160"/>
      <c r="N378" s="160"/>
      <c r="O378" s="160"/>
      <c r="P378" s="160"/>
      <c r="Q378" s="160"/>
      <c r="R378" s="160"/>
      <c r="S378" s="160"/>
      <c r="T378" s="160"/>
      <c r="U378" s="160"/>
    </row>
    <row r="379" spans="1:21" ht="30" customHeight="1" x14ac:dyDescent="0.25">
      <c r="A379" s="160"/>
      <c r="B379" s="160"/>
      <c r="C379" s="160"/>
      <c r="D379" s="160"/>
      <c r="E379" s="160"/>
      <c r="F379" s="160"/>
      <c r="G379" s="160"/>
      <c r="H379" s="160"/>
      <c r="I379" s="160"/>
      <c r="J379" s="160"/>
      <c r="K379" s="160"/>
      <c r="L379" s="160"/>
      <c r="M379" s="160"/>
      <c r="N379" s="160"/>
      <c r="O379" s="160"/>
      <c r="P379" s="160"/>
      <c r="Q379" s="160"/>
      <c r="R379" s="160"/>
      <c r="S379" s="160"/>
      <c r="T379" s="160"/>
      <c r="U379" s="160"/>
    </row>
    <row r="380" spans="1:21" ht="30" customHeight="1" x14ac:dyDescent="0.25">
      <c r="A380" s="160"/>
      <c r="B380" s="160"/>
      <c r="C380" s="160"/>
      <c r="D380" s="160"/>
      <c r="E380" s="160"/>
      <c r="F380" s="160"/>
      <c r="G380" s="160"/>
      <c r="H380" s="160"/>
      <c r="I380" s="160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</row>
    <row r="381" spans="1:21" ht="30" customHeight="1" x14ac:dyDescent="0.25">
      <c r="A381" s="160"/>
      <c r="B381" s="160"/>
      <c r="C381" s="160"/>
      <c r="D381" s="160"/>
      <c r="E381" s="160"/>
      <c r="F381" s="160"/>
      <c r="G381" s="160"/>
      <c r="H381" s="160"/>
      <c r="I381" s="160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</row>
    <row r="382" spans="1:21" ht="30" customHeight="1" x14ac:dyDescent="0.25">
      <c r="A382" s="160"/>
      <c r="B382" s="160"/>
      <c r="C382" s="160"/>
      <c r="D382" s="160"/>
      <c r="E382" s="160"/>
      <c r="F382" s="160"/>
      <c r="G382" s="160"/>
      <c r="H382" s="160"/>
      <c r="I382" s="160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</row>
    <row r="383" spans="1:21" ht="30" customHeight="1" x14ac:dyDescent="0.25">
      <c r="A383" s="160"/>
      <c r="B383" s="160"/>
      <c r="C383" s="160"/>
      <c r="D383" s="160"/>
      <c r="E383" s="160"/>
      <c r="F383" s="160"/>
      <c r="G383" s="160"/>
      <c r="H383" s="160"/>
      <c r="I383" s="160"/>
      <c r="J383" s="160"/>
      <c r="K383" s="160"/>
      <c r="L383" s="160"/>
      <c r="M383" s="160"/>
      <c r="N383" s="160"/>
      <c r="O383" s="160"/>
      <c r="P383" s="160"/>
      <c r="Q383" s="160"/>
      <c r="R383" s="160"/>
      <c r="S383" s="160"/>
      <c r="T383" s="160"/>
      <c r="U383" s="160"/>
    </row>
    <row r="384" spans="1:21" ht="30" customHeight="1" x14ac:dyDescent="0.25">
      <c r="A384" s="160"/>
      <c r="B384" s="160"/>
      <c r="C384" s="160"/>
      <c r="D384" s="160"/>
      <c r="E384" s="160"/>
      <c r="F384" s="160"/>
      <c r="G384" s="160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</row>
    <row r="385" spans="1:21" ht="30" customHeight="1" x14ac:dyDescent="0.25">
      <c r="A385" s="160"/>
      <c r="B385" s="160"/>
      <c r="C385" s="160"/>
      <c r="D385" s="160"/>
      <c r="E385" s="160"/>
      <c r="F385" s="160"/>
      <c r="G385" s="160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</row>
    <row r="386" spans="1:21" ht="30" customHeight="1" x14ac:dyDescent="0.25">
      <c r="A386" s="160"/>
      <c r="B386" s="160"/>
      <c r="C386" s="160"/>
      <c r="D386" s="160"/>
      <c r="E386" s="160"/>
      <c r="F386" s="160"/>
      <c r="G386" s="160"/>
      <c r="H386" s="160"/>
      <c r="I386" s="160"/>
      <c r="J386" s="160"/>
      <c r="K386" s="160"/>
      <c r="L386" s="160"/>
      <c r="M386" s="160"/>
      <c r="N386" s="160"/>
      <c r="O386" s="160"/>
      <c r="P386" s="160"/>
      <c r="Q386" s="160"/>
      <c r="R386" s="160"/>
      <c r="S386" s="160"/>
      <c r="T386" s="160"/>
      <c r="U386" s="160"/>
    </row>
    <row r="387" spans="1:21" ht="30" customHeight="1" x14ac:dyDescent="0.25">
      <c r="A387" s="160"/>
      <c r="B387" s="160"/>
      <c r="C387" s="160"/>
      <c r="D387" s="160"/>
      <c r="E387" s="160"/>
      <c r="F387" s="160"/>
      <c r="G387" s="160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</row>
    <row r="388" spans="1:21" ht="30" customHeight="1" x14ac:dyDescent="0.25">
      <c r="A388" s="160"/>
      <c r="B388" s="160"/>
      <c r="C388" s="160"/>
      <c r="D388" s="160"/>
      <c r="E388" s="160"/>
      <c r="F388" s="160"/>
      <c r="G388" s="160"/>
      <c r="H388" s="160"/>
      <c r="I388" s="160"/>
      <c r="J388" s="160"/>
      <c r="K388" s="160"/>
      <c r="L388" s="160"/>
      <c r="M388" s="160"/>
      <c r="N388" s="160"/>
      <c r="O388" s="160"/>
      <c r="P388" s="160"/>
      <c r="Q388" s="160"/>
      <c r="R388" s="160"/>
      <c r="S388" s="160"/>
      <c r="T388" s="160"/>
      <c r="U388" s="160"/>
    </row>
    <row r="389" spans="1:21" ht="30" customHeight="1" x14ac:dyDescent="0.25">
      <c r="A389" s="160"/>
      <c r="B389" s="160"/>
      <c r="C389" s="160"/>
      <c r="D389" s="160"/>
      <c r="E389" s="160"/>
      <c r="F389" s="160"/>
      <c r="G389" s="160"/>
      <c r="H389" s="160"/>
      <c r="I389" s="160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</row>
    <row r="390" spans="1:21" ht="30" customHeight="1" x14ac:dyDescent="0.25">
      <c r="A390" s="160"/>
      <c r="B390" s="160"/>
      <c r="C390" s="160"/>
      <c r="D390" s="160"/>
      <c r="E390" s="160"/>
      <c r="F390" s="160"/>
      <c r="G390" s="160"/>
      <c r="H390" s="160"/>
      <c r="I390" s="160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</row>
    <row r="391" spans="1:21" ht="30" customHeight="1" x14ac:dyDescent="0.25">
      <c r="A391" s="160"/>
      <c r="B391" s="160"/>
      <c r="C391" s="160"/>
      <c r="D391" s="160"/>
      <c r="E391" s="160"/>
      <c r="F391" s="160"/>
      <c r="G391" s="160"/>
      <c r="H391" s="160"/>
      <c r="I391" s="160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</row>
    <row r="392" spans="1:21" ht="30" customHeight="1" x14ac:dyDescent="0.25">
      <c r="A392" s="160"/>
      <c r="B392" s="160"/>
      <c r="C392" s="160"/>
      <c r="D392" s="160"/>
      <c r="E392" s="160"/>
      <c r="F392" s="160"/>
      <c r="G392" s="160"/>
      <c r="H392" s="160"/>
      <c r="I392" s="160"/>
      <c r="J392" s="160"/>
      <c r="K392" s="160"/>
      <c r="L392" s="160"/>
      <c r="M392" s="160"/>
      <c r="N392" s="160"/>
      <c r="O392" s="160"/>
      <c r="P392" s="160"/>
      <c r="Q392" s="160"/>
      <c r="R392" s="160"/>
      <c r="S392" s="160"/>
      <c r="T392" s="160"/>
      <c r="U392" s="160"/>
    </row>
    <row r="393" spans="1:21" ht="30" customHeight="1" x14ac:dyDescent="0.25">
      <c r="A393" s="160"/>
      <c r="B393" s="160"/>
      <c r="C393" s="160"/>
      <c r="D393" s="160"/>
      <c r="E393" s="160"/>
      <c r="F393" s="160"/>
      <c r="G393" s="160"/>
      <c r="H393" s="160"/>
      <c r="I393" s="160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</row>
    <row r="394" spans="1:21" ht="30" customHeight="1" x14ac:dyDescent="0.25">
      <c r="A394" s="160"/>
      <c r="B394" s="160"/>
      <c r="C394" s="160"/>
      <c r="D394" s="160"/>
      <c r="E394" s="160"/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</row>
    <row r="395" spans="1:21" ht="30" customHeight="1" x14ac:dyDescent="0.25">
      <c r="A395" s="160"/>
      <c r="B395" s="160"/>
      <c r="C395" s="160"/>
      <c r="D395" s="160"/>
      <c r="E395" s="160"/>
      <c r="F395" s="160"/>
      <c r="G395" s="160"/>
      <c r="H395" s="160"/>
      <c r="I395" s="160"/>
      <c r="J395" s="160"/>
      <c r="K395" s="160"/>
      <c r="L395" s="160"/>
      <c r="M395" s="160"/>
      <c r="N395" s="160"/>
      <c r="O395" s="160"/>
      <c r="P395" s="160"/>
      <c r="Q395" s="160"/>
      <c r="R395" s="160"/>
      <c r="S395" s="160"/>
      <c r="T395" s="160"/>
      <c r="U395" s="160"/>
    </row>
    <row r="396" spans="1:21" ht="30" customHeight="1" x14ac:dyDescent="0.25">
      <c r="A396" s="160"/>
      <c r="B396" s="160"/>
      <c r="C396" s="160"/>
      <c r="D396" s="160"/>
      <c r="E396" s="160"/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</row>
    <row r="397" spans="1:21" ht="30" customHeight="1" x14ac:dyDescent="0.25">
      <c r="A397" s="160"/>
      <c r="B397" s="160"/>
      <c r="C397" s="160"/>
      <c r="D397" s="160"/>
      <c r="E397" s="160"/>
      <c r="F397" s="160"/>
      <c r="G397" s="160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</row>
    <row r="398" spans="1:21" ht="30" customHeight="1" x14ac:dyDescent="0.25">
      <c r="A398" s="160"/>
      <c r="B398" s="160"/>
      <c r="C398" s="160"/>
      <c r="D398" s="160"/>
      <c r="E398" s="160"/>
      <c r="F398" s="160"/>
      <c r="G398" s="160"/>
      <c r="H398" s="160"/>
      <c r="I398" s="160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</row>
    <row r="399" spans="1:21" ht="30" customHeight="1" x14ac:dyDescent="0.25">
      <c r="A399" s="160"/>
      <c r="B399" s="160"/>
      <c r="C399" s="160"/>
      <c r="D399" s="160"/>
      <c r="E399" s="160"/>
      <c r="F399" s="160"/>
      <c r="G399" s="160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</row>
    <row r="400" spans="1:21" ht="30" customHeight="1" x14ac:dyDescent="0.25">
      <c r="A400" s="160"/>
      <c r="B400" s="160"/>
      <c r="C400" s="160"/>
      <c r="D400" s="160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</row>
    <row r="401" spans="1:21" ht="30" customHeight="1" x14ac:dyDescent="0.25">
      <c r="A401" s="160"/>
      <c r="B401" s="160"/>
      <c r="C401" s="160"/>
      <c r="D401" s="160"/>
      <c r="E401" s="160"/>
      <c r="F401" s="160"/>
      <c r="G401" s="160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</row>
    <row r="402" spans="1:21" ht="30" customHeight="1" x14ac:dyDescent="0.25">
      <c r="A402" s="160"/>
      <c r="B402" s="160"/>
      <c r="C402" s="160"/>
      <c r="D402" s="160"/>
      <c r="E402" s="160"/>
      <c r="F402" s="160"/>
      <c r="G402" s="160"/>
      <c r="H402" s="160"/>
      <c r="I402" s="160"/>
      <c r="J402" s="160"/>
      <c r="K402" s="160"/>
      <c r="L402" s="160"/>
      <c r="M402" s="160"/>
      <c r="N402" s="160"/>
      <c r="O402" s="160"/>
      <c r="P402" s="160"/>
      <c r="Q402" s="160"/>
      <c r="R402" s="160"/>
      <c r="S402" s="160"/>
      <c r="T402" s="160"/>
      <c r="U402" s="160"/>
    </row>
    <row r="403" spans="1:21" ht="30" customHeight="1" x14ac:dyDescent="0.25">
      <c r="A403" s="160"/>
      <c r="B403" s="160"/>
      <c r="C403" s="160"/>
      <c r="D403" s="160"/>
      <c r="E403" s="160"/>
      <c r="F403" s="160"/>
      <c r="G403" s="160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</row>
    <row r="404" spans="1:21" ht="30" customHeight="1" x14ac:dyDescent="0.25">
      <c r="A404" s="160"/>
      <c r="B404" s="160"/>
      <c r="C404" s="160"/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</row>
    <row r="405" spans="1:21" ht="30" customHeight="1" x14ac:dyDescent="0.25">
      <c r="A405" s="160"/>
      <c r="B405" s="160"/>
      <c r="C405" s="160"/>
      <c r="D405" s="160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</row>
    <row r="406" spans="1:21" ht="30" customHeight="1" x14ac:dyDescent="0.25">
      <c r="A406" s="160"/>
      <c r="B406" s="160"/>
      <c r="C406" s="160"/>
      <c r="D406" s="160"/>
      <c r="E406" s="160"/>
      <c r="F406" s="160"/>
      <c r="G406" s="160"/>
      <c r="H406" s="160"/>
      <c r="I406" s="160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</row>
    <row r="407" spans="1:21" ht="30" customHeight="1" x14ac:dyDescent="0.25">
      <c r="A407" s="160"/>
      <c r="B407" s="160"/>
      <c r="C407" s="160"/>
      <c r="D407" s="160"/>
      <c r="E407" s="160"/>
      <c r="F407" s="160"/>
      <c r="G407" s="160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</row>
    <row r="408" spans="1:21" ht="30" customHeight="1" x14ac:dyDescent="0.25">
      <c r="A408" s="160"/>
      <c r="B408" s="160"/>
      <c r="C408" s="160"/>
      <c r="D408" s="160"/>
      <c r="E408" s="160"/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</row>
    <row r="409" spans="1:21" ht="30" customHeight="1" x14ac:dyDescent="0.25">
      <c r="A409" s="160"/>
      <c r="B409" s="160"/>
      <c r="C409" s="160"/>
      <c r="D409" s="160"/>
      <c r="E409" s="160"/>
      <c r="F409" s="160"/>
      <c r="G409" s="160"/>
      <c r="H409" s="160"/>
      <c r="I409" s="160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</row>
    <row r="410" spans="1:21" ht="30" customHeight="1" x14ac:dyDescent="0.25">
      <c r="A410" s="160"/>
      <c r="B410" s="160"/>
      <c r="C410" s="160"/>
      <c r="D410" s="160"/>
      <c r="E410" s="160"/>
      <c r="F410" s="160"/>
      <c r="G410" s="160"/>
      <c r="H410" s="160"/>
      <c r="I410" s="160"/>
      <c r="J410" s="160"/>
      <c r="K410" s="160"/>
      <c r="L410" s="160"/>
      <c r="M410" s="160"/>
      <c r="N410" s="160"/>
      <c r="O410" s="160"/>
      <c r="P410" s="160"/>
      <c r="Q410" s="160"/>
      <c r="R410" s="160"/>
      <c r="S410" s="160"/>
      <c r="T410" s="160"/>
      <c r="U410" s="160"/>
    </row>
    <row r="411" spans="1:21" ht="30" customHeight="1" x14ac:dyDescent="0.25">
      <c r="A411" s="160"/>
      <c r="B411" s="160"/>
      <c r="C411" s="160"/>
      <c r="D411" s="160"/>
      <c r="E411" s="160"/>
      <c r="F411" s="160"/>
      <c r="G411" s="160"/>
      <c r="H411" s="160"/>
      <c r="I411" s="160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</row>
    <row r="412" spans="1:21" ht="30" customHeight="1" x14ac:dyDescent="0.25">
      <c r="A412" s="160"/>
      <c r="B412" s="160"/>
      <c r="C412" s="160"/>
      <c r="D412" s="160"/>
      <c r="E412" s="160"/>
      <c r="F412" s="160"/>
      <c r="G412" s="160"/>
      <c r="H412" s="160"/>
      <c r="I412" s="160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</row>
    <row r="413" spans="1:21" ht="30" customHeight="1" x14ac:dyDescent="0.25">
      <c r="A413" s="160"/>
      <c r="B413" s="160"/>
      <c r="C413" s="160"/>
      <c r="D413" s="160"/>
      <c r="E413" s="160"/>
      <c r="F413" s="160"/>
      <c r="G413" s="160"/>
      <c r="H413" s="160"/>
      <c r="I413" s="160"/>
      <c r="J413" s="160"/>
      <c r="K413" s="160"/>
      <c r="L413" s="160"/>
      <c r="M413" s="160"/>
      <c r="N413" s="160"/>
      <c r="O413" s="160"/>
      <c r="P413" s="160"/>
      <c r="Q413" s="160"/>
      <c r="R413" s="160"/>
      <c r="S413" s="160"/>
      <c r="T413" s="160"/>
      <c r="U413" s="160"/>
    </row>
    <row r="414" spans="1:21" ht="30" customHeight="1" x14ac:dyDescent="0.25">
      <c r="A414" s="160"/>
      <c r="B414" s="160"/>
      <c r="C414" s="160"/>
      <c r="D414" s="160"/>
      <c r="E414" s="160"/>
      <c r="F414" s="160"/>
      <c r="G414" s="160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</row>
    <row r="415" spans="1:21" ht="30" customHeight="1" x14ac:dyDescent="0.25">
      <c r="A415" s="160"/>
      <c r="B415" s="160"/>
      <c r="C415" s="160"/>
      <c r="D415" s="160"/>
      <c r="E415" s="160"/>
      <c r="F415" s="160"/>
      <c r="G415" s="160"/>
      <c r="H415" s="160"/>
      <c r="I415" s="160"/>
      <c r="J415" s="160"/>
      <c r="K415" s="160"/>
      <c r="L415" s="160"/>
      <c r="M415" s="160"/>
      <c r="N415" s="160"/>
      <c r="O415" s="160"/>
      <c r="P415" s="160"/>
      <c r="Q415" s="160"/>
      <c r="R415" s="160"/>
      <c r="S415" s="160"/>
      <c r="T415" s="160"/>
      <c r="U415" s="160"/>
    </row>
    <row r="416" spans="1:21" ht="30" customHeight="1" x14ac:dyDescent="0.25">
      <c r="A416" s="160"/>
      <c r="B416" s="160"/>
      <c r="C416" s="160"/>
      <c r="D416" s="160"/>
      <c r="E416" s="160"/>
      <c r="F416" s="160"/>
      <c r="G416" s="160"/>
      <c r="H416" s="160"/>
      <c r="I416" s="160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</row>
    <row r="417" spans="1:21" ht="30" customHeight="1" x14ac:dyDescent="0.25">
      <c r="A417" s="160"/>
      <c r="B417" s="160"/>
      <c r="C417" s="160"/>
      <c r="D417" s="160"/>
      <c r="E417" s="160"/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</row>
    <row r="418" spans="1:21" ht="30" customHeight="1" x14ac:dyDescent="0.25">
      <c r="A418" s="160"/>
      <c r="B418" s="160"/>
      <c r="C418" s="160"/>
      <c r="D418" s="160"/>
      <c r="E418" s="160"/>
      <c r="F418" s="160"/>
      <c r="G418" s="160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</row>
    <row r="419" spans="1:21" ht="30" customHeight="1" x14ac:dyDescent="0.25">
      <c r="A419" s="160"/>
      <c r="B419" s="160"/>
      <c r="C419" s="160"/>
      <c r="D419" s="160"/>
      <c r="E419" s="160"/>
      <c r="F419" s="160"/>
      <c r="G419" s="160"/>
      <c r="H419" s="160"/>
      <c r="I419" s="160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</row>
    <row r="420" spans="1:21" ht="30" customHeight="1" x14ac:dyDescent="0.25">
      <c r="A420" s="160"/>
      <c r="B420" s="160"/>
      <c r="C420" s="160"/>
      <c r="D420" s="160"/>
      <c r="E420" s="160"/>
      <c r="F420" s="160"/>
      <c r="G420" s="160"/>
      <c r="H420" s="160"/>
      <c r="I420" s="160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</row>
    <row r="421" spans="1:21" ht="30" customHeight="1" x14ac:dyDescent="0.25">
      <c r="A421" s="160"/>
      <c r="B421" s="160"/>
      <c r="C421" s="160"/>
      <c r="D421" s="160"/>
      <c r="E421" s="160"/>
      <c r="F421" s="160"/>
      <c r="G421" s="160"/>
      <c r="H421" s="160"/>
      <c r="I421" s="160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</row>
    <row r="422" spans="1:21" ht="30" customHeight="1" x14ac:dyDescent="0.25">
      <c r="A422" s="160"/>
      <c r="B422" s="160"/>
      <c r="C422" s="160"/>
      <c r="D422" s="160"/>
      <c r="E422" s="160"/>
      <c r="F422" s="160"/>
      <c r="G422" s="160"/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</row>
    <row r="423" spans="1:21" ht="30" customHeight="1" x14ac:dyDescent="0.25">
      <c r="A423" s="160"/>
      <c r="B423" s="160"/>
      <c r="C423" s="160"/>
      <c r="D423" s="160"/>
      <c r="E423" s="160"/>
      <c r="F423" s="160"/>
      <c r="G423" s="160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</row>
    <row r="424" spans="1:21" ht="30" customHeight="1" x14ac:dyDescent="0.25">
      <c r="A424" s="160"/>
      <c r="B424" s="160"/>
      <c r="C424" s="160"/>
      <c r="D424" s="160"/>
      <c r="E424" s="160"/>
      <c r="F424" s="160"/>
      <c r="G424" s="160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</row>
    <row r="425" spans="1:21" ht="30" customHeight="1" x14ac:dyDescent="0.25">
      <c r="A425" s="160"/>
      <c r="B425" s="160"/>
      <c r="C425" s="160"/>
      <c r="D425" s="160"/>
      <c r="E425" s="160"/>
      <c r="F425" s="160"/>
      <c r="G425" s="160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</row>
    <row r="426" spans="1:21" ht="30" customHeight="1" x14ac:dyDescent="0.25">
      <c r="A426" s="160"/>
      <c r="B426" s="160"/>
      <c r="C426" s="160"/>
      <c r="D426" s="160"/>
      <c r="E426" s="160"/>
      <c r="F426" s="160"/>
      <c r="G426" s="160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</row>
    <row r="427" spans="1:21" ht="30" customHeight="1" x14ac:dyDescent="0.25">
      <c r="A427" s="160"/>
      <c r="B427" s="160"/>
      <c r="C427" s="160"/>
      <c r="D427" s="160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</row>
    <row r="428" spans="1:21" ht="30" customHeight="1" x14ac:dyDescent="0.25">
      <c r="A428" s="160"/>
      <c r="B428" s="160"/>
      <c r="C428" s="160"/>
      <c r="D428" s="160"/>
      <c r="E428" s="160"/>
      <c r="F428" s="160"/>
      <c r="G428" s="160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</row>
    <row r="429" spans="1:21" ht="30" customHeight="1" x14ac:dyDescent="0.25">
      <c r="A429" s="160"/>
      <c r="B429" s="160"/>
      <c r="C429" s="160"/>
      <c r="D429" s="160"/>
      <c r="E429" s="160"/>
      <c r="F429" s="160"/>
      <c r="G429" s="160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</row>
    <row r="430" spans="1:21" ht="30" customHeight="1" x14ac:dyDescent="0.25">
      <c r="A430" s="160"/>
      <c r="B430" s="160"/>
      <c r="C430" s="160"/>
      <c r="D430" s="160"/>
      <c r="E430" s="160"/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</row>
    <row r="431" spans="1:21" ht="30" customHeight="1" x14ac:dyDescent="0.25">
      <c r="A431" s="160"/>
      <c r="B431" s="160"/>
      <c r="C431" s="160"/>
      <c r="D431" s="160"/>
      <c r="E431" s="160"/>
      <c r="F431" s="160"/>
      <c r="G431" s="160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</row>
    <row r="432" spans="1:21" ht="30" customHeight="1" x14ac:dyDescent="0.25">
      <c r="A432" s="160"/>
      <c r="B432" s="160"/>
      <c r="C432" s="160"/>
      <c r="D432" s="160"/>
      <c r="E432" s="160"/>
      <c r="F432" s="160"/>
      <c r="G432" s="160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</row>
    <row r="433" spans="1:21" ht="30" customHeight="1" x14ac:dyDescent="0.25">
      <c r="A433" s="160"/>
      <c r="B433" s="160"/>
      <c r="C433" s="160"/>
      <c r="D433" s="160"/>
      <c r="E433" s="160"/>
      <c r="F433" s="160"/>
      <c r="G433" s="160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</row>
    <row r="434" spans="1:21" ht="30" customHeight="1" x14ac:dyDescent="0.25">
      <c r="A434" s="160"/>
      <c r="B434" s="160"/>
      <c r="C434" s="160"/>
      <c r="D434" s="160"/>
      <c r="E434" s="160"/>
      <c r="F434" s="160"/>
      <c r="G434" s="160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</row>
    <row r="435" spans="1:21" ht="30" customHeight="1" x14ac:dyDescent="0.25">
      <c r="A435" s="160"/>
      <c r="B435" s="160"/>
      <c r="C435" s="160"/>
      <c r="D435" s="160"/>
      <c r="E435" s="160"/>
      <c r="F435" s="160"/>
      <c r="G435" s="160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</row>
    <row r="436" spans="1:21" ht="30" customHeight="1" x14ac:dyDescent="0.25">
      <c r="A436" s="160"/>
      <c r="B436" s="160"/>
      <c r="C436" s="160"/>
      <c r="D436" s="160"/>
      <c r="E436" s="160"/>
      <c r="F436" s="160"/>
      <c r="G436" s="160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</row>
    <row r="437" spans="1:21" ht="30" customHeight="1" x14ac:dyDescent="0.25">
      <c r="A437" s="160"/>
      <c r="B437" s="160"/>
      <c r="C437" s="160"/>
      <c r="D437" s="160"/>
      <c r="E437" s="160"/>
      <c r="F437" s="160"/>
      <c r="G437" s="160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</row>
    <row r="438" spans="1:21" ht="30" customHeight="1" x14ac:dyDescent="0.25">
      <c r="A438" s="160"/>
      <c r="B438" s="160"/>
      <c r="C438" s="160"/>
      <c r="D438" s="160"/>
      <c r="E438" s="160"/>
      <c r="F438" s="160"/>
      <c r="G438" s="160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</row>
    <row r="439" spans="1:21" ht="30" customHeight="1" x14ac:dyDescent="0.25">
      <c r="A439" s="160"/>
      <c r="B439" s="160"/>
      <c r="C439" s="160"/>
      <c r="D439" s="160"/>
      <c r="E439" s="160"/>
      <c r="F439" s="160"/>
      <c r="G439" s="160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</row>
    <row r="440" spans="1:21" ht="30" customHeight="1" x14ac:dyDescent="0.25">
      <c r="A440" s="160"/>
      <c r="B440" s="160"/>
      <c r="C440" s="160"/>
      <c r="D440" s="160"/>
      <c r="E440" s="160"/>
      <c r="F440" s="160"/>
      <c r="G440" s="160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</row>
    <row r="441" spans="1:21" ht="30" customHeight="1" x14ac:dyDescent="0.25">
      <c r="A441" s="160"/>
      <c r="B441" s="160"/>
      <c r="C441" s="160"/>
      <c r="D441" s="160"/>
      <c r="E441" s="160"/>
      <c r="F441" s="160"/>
      <c r="G441" s="160"/>
      <c r="H441" s="160"/>
      <c r="I441" s="160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</row>
    <row r="442" spans="1:21" ht="30" customHeight="1" x14ac:dyDescent="0.25">
      <c r="A442" s="160"/>
      <c r="B442" s="160"/>
      <c r="C442" s="160"/>
      <c r="D442" s="160"/>
      <c r="E442" s="160"/>
      <c r="F442" s="160"/>
      <c r="G442" s="160"/>
      <c r="H442" s="160"/>
      <c r="I442" s="160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</row>
    <row r="443" spans="1:21" ht="30" customHeight="1" x14ac:dyDescent="0.25">
      <c r="A443" s="160"/>
      <c r="B443" s="160"/>
      <c r="C443" s="160"/>
      <c r="D443" s="160"/>
      <c r="E443" s="160"/>
      <c r="F443" s="160"/>
      <c r="G443" s="160"/>
      <c r="H443" s="160"/>
      <c r="I443" s="160"/>
      <c r="J443" s="160"/>
      <c r="K443" s="160"/>
      <c r="L443" s="160"/>
      <c r="M443" s="160"/>
      <c r="N443" s="160"/>
      <c r="O443" s="160"/>
      <c r="P443" s="160"/>
      <c r="Q443" s="160"/>
      <c r="R443" s="160"/>
      <c r="S443" s="160"/>
      <c r="T443" s="160"/>
      <c r="U443" s="160"/>
    </row>
    <row r="444" spans="1:21" ht="30" customHeight="1" x14ac:dyDescent="0.25">
      <c r="A444" s="160"/>
      <c r="B444" s="160"/>
      <c r="C444" s="160"/>
      <c r="D444" s="160"/>
      <c r="E444" s="160"/>
      <c r="F444" s="160"/>
      <c r="G444" s="160"/>
      <c r="H444" s="160"/>
      <c r="I444" s="160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</row>
    <row r="445" spans="1:21" ht="30" customHeight="1" x14ac:dyDescent="0.25">
      <c r="A445" s="160"/>
      <c r="B445" s="160"/>
      <c r="C445" s="160"/>
      <c r="D445" s="160"/>
      <c r="E445" s="160"/>
      <c r="F445" s="160"/>
      <c r="G445" s="160"/>
      <c r="H445" s="160"/>
      <c r="I445" s="160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</row>
    <row r="446" spans="1:21" ht="30" customHeight="1" x14ac:dyDescent="0.25">
      <c r="A446" s="160"/>
      <c r="B446" s="160"/>
      <c r="C446" s="160"/>
      <c r="D446" s="160"/>
      <c r="E446" s="160"/>
      <c r="F446" s="160"/>
      <c r="G446" s="160"/>
      <c r="H446" s="160"/>
      <c r="I446" s="160"/>
      <c r="J446" s="160"/>
      <c r="K446" s="160"/>
      <c r="L446" s="160"/>
      <c r="M446" s="160"/>
      <c r="N446" s="160"/>
      <c r="O446" s="160"/>
      <c r="P446" s="160"/>
      <c r="Q446" s="160"/>
      <c r="R446" s="160"/>
      <c r="S446" s="160"/>
      <c r="T446" s="160"/>
      <c r="U446" s="160"/>
    </row>
    <row r="447" spans="1:21" ht="30" customHeight="1" x14ac:dyDescent="0.25">
      <c r="A447" s="160"/>
      <c r="B447" s="160"/>
      <c r="C447" s="160"/>
      <c r="D447" s="160"/>
      <c r="E447" s="160"/>
      <c r="F447" s="160"/>
      <c r="G447" s="160"/>
      <c r="H447" s="160"/>
      <c r="I447" s="160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</row>
    <row r="448" spans="1:21" ht="30" customHeight="1" x14ac:dyDescent="0.25">
      <c r="A448" s="160"/>
      <c r="B448" s="160"/>
      <c r="C448" s="160"/>
      <c r="D448" s="160"/>
      <c r="E448" s="160"/>
      <c r="F448" s="160"/>
      <c r="G448" s="160"/>
      <c r="H448" s="160"/>
      <c r="I448" s="160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</row>
    <row r="449" spans="1:21" ht="30" customHeight="1" x14ac:dyDescent="0.25">
      <c r="A449" s="160"/>
      <c r="B449" s="160"/>
      <c r="C449" s="160"/>
      <c r="D449" s="160"/>
      <c r="E449" s="160"/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</row>
    <row r="450" spans="1:21" ht="30" customHeight="1" x14ac:dyDescent="0.25">
      <c r="A450" s="160"/>
      <c r="B450" s="160"/>
      <c r="C450" s="160"/>
      <c r="D450" s="160"/>
      <c r="E450" s="160"/>
      <c r="F450" s="160"/>
      <c r="G450" s="160"/>
      <c r="H450" s="160"/>
      <c r="I450" s="160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</row>
    <row r="451" spans="1:21" ht="30" customHeight="1" x14ac:dyDescent="0.25">
      <c r="A451" s="160"/>
      <c r="B451" s="160"/>
      <c r="C451" s="160"/>
      <c r="D451" s="160"/>
      <c r="E451" s="160"/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</row>
    <row r="452" spans="1:21" ht="30" customHeight="1" x14ac:dyDescent="0.25">
      <c r="A452" s="160"/>
      <c r="B452" s="160"/>
      <c r="C452" s="160"/>
      <c r="D452" s="160"/>
      <c r="E452" s="160"/>
      <c r="F452" s="160"/>
      <c r="G452" s="160"/>
      <c r="H452" s="160"/>
      <c r="I452" s="160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</row>
    <row r="453" spans="1:21" ht="30" customHeight="1" x14ac:dyDescent="0.25">
      <c r="A453" s="160"/>
      <c r="B453" s="160"/>
      <c r="C453" s="160"/>
      <c r="D453" s="160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</row>
    <row r="454" spans="1:21" ht="30" customHeight="1" x14ac:dyDescent="0.25">
      <c r="A454" s="160"/>
      <c r="B454" s="160"/>
      <c r="C454" s="160"/>
      <c r="D454" s="160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</row>
    <row r="455" spans="1:21" ht="30" customHeight="1" x14ac:dyDescent="0.25">
      <c r="A455" s="160"/>
      <c r="B455" s="160"/>
      <c r="C455" s="160"/>
      <c r="D455" s="160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</row>
    <row r="456" spans="1:21" ht="30" customHeight="1" x14ac:dyDescent="0.25">
      <c r="A456" s="160"/>
      <c r="B456" s="160"/>
      <c r="C456" s="160"/>
      <c r="D456" s="160"/>
      <c r="E456" s="160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</row>
    <row r="457" spans="1:21" ht="30" customHeight="1" x14ac:dyDescent="0.25">
      <c r="A457" s="160"/>
      <c r="B457" s="160"/>
      <c r="C457" s="160"/>
      <c r="D457" s="160"/>
      <c r="E457" s="160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</row>
    <row r="458" spans="1:21" ht="30" customHeight="1" x14ac:dyDescent="0.25">
      <c r="A458" s="160"/>
      <c r="B458" s="160"/>
      <c r="C458" s="160"/>
      <c r="D458" s="160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</row>
    <row r="459" spans="1:21" ht="30" customHeight="1" x14ac:dyDescent="0.25">
      <c r="A459" s="160"/>
      <c r="B459" s="160"/>
      <c r="C459" s="160"/>
      <c r="D459" s="160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</row>
    <row r="460" spans="1:21" ht="30" customHeight="1" x14ac:dyDescent="0.25">
      <c r="A460" s="160"/>
      <c r="B460" s="160"/>
      <c r="C460" s="160"/>
      <c r="D460" s="160"/>
      <c r="E460" s="160"/>
      <c r="F460" s="160"/>
      <c r="G460" s="160"/>
      <c r="H460" s="160"/>
      <c r="I460" s="160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</row>
    <row r="461" spans="1:21" ht="30" customHeight="1" x14ac:dyDescent="0.25">
      <c r="A461" s="160"/>
      <c r="B461" s="160"/>
      <c r="C461" s="160"/>
      <c r="D461" s="160"/>
      <c r="E461" s="160"/>
      <c r="F461" s="160"/>
      <c r="G461" s="160"/>
      <c r="H461" s="160"/>
      <c r="I461" s="160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</row>
    <row r="462" spans="1:21" ht="30" customHeight="1" x14ac:dyDescent="0.25">
      <c r="A462" s="160"/>
      <c r="B462" s="160"/>
      <c r="C462" s="160"/>
      <c r="D462" s="160"/>
      <c r="E462" s="160"/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</row>
    <row r="463" spans="1:21" ht="30" customHeight="1" x14ac:dyDescent="0.25">
      <c r="A463" s="160"/>
      <c r="B463" s="160"/>
      <c r="C463" s="160"/>
      <c r="D463" s="160"/>
      <c r="E463" s="160"/>
      <c r="F463" s="160"/>
      <c r="G463" s="160"/>
      <c r="H463" s="160"/>
      <c r="I463" s="160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</row>
    <row r="464" spans="1:21" ht="30" customHeight="1" x14ac:dyDescent="0.25">
      <c r="A464" s="160"/>
      <c r="B464" s="160"/>
      <c r="C464" s="160"/>
      <c r="D464" s="160"/>
      <c r="E464" s="160"/>
      <c r="F464" s="160"/>
      <c r="G464" s="160"/>
      <c r="H464" s="160"/>
      <c r="I464" s="160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</row>
    <row r="465" spans="1:21" ht="30" customHeight="1" x14ac:dyDescent="0.25">
      <c r="A465" s="160"/>
      <c r="B465" s="160"/>
      <c r="C465" s="160"/>
      <c r="D465" s="160"/>
      <c r="E465" s="160"/>
      <c r="F465" s="160"/>
      <c r="G465" s="160"/>
      <c r="H465" s="160"/>
      <c r="I465" s="160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</row>
    <row r="466" spans="1:21" ht="30" customHeight="1" x14ac:dyDescent="0.25">
      <c r="A466" s="160"/>
      <c r="B466" s="160"/>
      <c r="C466" s="160"/>
      <c r="D466" s="160"/>
      <c r="E466" s="160"/>
      <c r="F466" s="160"/>
      <c r="G466" s="160"/>
      <c r="H466" s="160"/>
      <c r="I466" s="160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</row>
    <row r="467" spans="1:21" ht="30" customHeight="1" x14ac:dyDescent="0.25">
      <c r="A467" s="160"/>
      <c r="B467" s="160"/>
      <c r="C467" s="160"/>
      <c r="D467" s="160"/>
      <c r="E467" s="160"/>
      <c r="F467" s="160"/>
      <c r="G467" s="160"/>
      <c r="H467" s="160"/>
      <c r="I467" s="160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</row>
    <row r="468" spans="1:21" ht="30" customHeight="1" x14ac:dyDescent="0.25">
      <c r="A468" s="160"/>
      <c r="B468" s="160"/>
      <c r="C468" s="160"/>
      <c r="D468" s="160"/>
      <c r="E468" s="160"/>
      <c r="F468" s="160"/>
      <c r="G468" s="160"/>
      <c r="H468" s="160"/>
      <c r="I468" s="160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</row>
    <row r="469" spans="1:21" ht="30" customHeight="1" x14ac:dyDescent="0.25">
      <c r="A469" s="160"/>
      <c r="B469" s="160"/>
      <c r="C469" s="160"/>
      <c r="D469" s="160"/>
      <c r="E469" s="160"/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</row>
    <row r="470" spans="1:21" ht="30" customHeight="1" x14ac:dyDescent="0.25">
      <c r="A470" s="160"/>
      <c r="B470" s="160"/>
      <c r="C470" s="160"/>
      <c r="D470" s="160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</row>
    <row r="471" spans="1:21" ht="30" customHeight="1" x14ac:dyDescent="0.25">
      <c r="A471" s="160"/>
      <c r="B471" s="160"/>
      <c r="C471" s="160"/>
      <c r="D471" s="160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</row>
    <row r="472" spans="1:21" ht="30" customHeight="1" x14ac:dyDescent="0.25">
      <c r="A472" s="160"/>
      <c r="B472" s="160"/>
      <c r="C472" s="160"/>
      <c r="D472" s="160"/>
      <c r="E472" s="160"/>
      <c r="F472" s="160"/>
      <c r="G472" s="160"/>
      <c r="H472" s="160"/>
      <c r="I472" s="160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</row>
    <row r="473" spans="1:21" ht="30" customHeight="1" x14ac:dyDescent="0.25">
      <c r="A473" s="160"/>
      <c r="B473" s="160"/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</row>
    <row r="474" spans="1:21" ht="30" customHeight="1" x14ac:dyDescent="0.25">
      <c r="A474" s="160"/>
      <c r="B474" s="160"/>
      <c r="C474" s="160"/>
      <c r="D474" s="160"/>
      <c r="E474" s="160"/>
      <c r="F474" s="160"/>
      <c r="G474" s="160"/>
      <c r="H474" s="160"/>
      <c r="I474" s="160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</row>
    <row r="475" spans="1:21" ht="30" customHeight="1" x14ac:dyDescent="0.25">
      <c r="A475" s="160"/>
      <c r="B475" s="160"/>
      <c r="C475" s="160"/>
      <c r="D475" s="160"/>
      <c r="E475" s="160"/>
      <c r="F475" s="160"/>
      <c r="G475" s="160"/>
      <c r="H475" s="160"/>
      <c r="I475" s="160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</row>
    <row r="476" spans="1:21" ht="30" customHeight="1" x14ac:dyDescent="0.25">
      <c r="A476" s="160"/>
      <c r="B476" s="160"/>
      <c r="C476" s="160"/>
      <c r="D476" s="160"/>
      <c r="E476" s="160"/>
      <c r="F476" s="160"/>
      <c r="G476" s="160"/>
      <c r="H476" s="160"/>
      <c r="I476" s="160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</row>
    <row r="477" spans="1:21" ht="30" customHeight="1" x14ac:dyDescent="0.25">
      <c r="A477" s="160"/>
      <c r="B477" s="160"/>
      <c r="C477" s="160"/>
      <c r="D477" s="160"/>
      <c r="E477" s="160"/>
      <c r="F477" s="160"/>
      <c r="G477" s="160"/>
      <c r="H477" s="160"/>
      <c r="I477" s="160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</row>
    <row r="478" spans="1:21" ht="30" customHeight="1" x14ac:dyDescent="0.25">
      <c r="A478" s="160"/>
      <c r="B478" s="160"/>
      <c r="C478" s="160"/>
      <c r="D478" s="160"/>
      <c r="E478" s="160"/>
      <c r="F478" s="160"/>
      <c r="G478" s="160"/>
      <c r="H478" s="160"/>
      <c r="I478" s="160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</row>
    <row r="479" spans="1:21" ht="30" customHeight="1" x14ac:dyDescent="0.25">
      <c r="A479" s="160"/>
      <c r="B479" s="160"/>
      <c r="C479" s="160"/>
      <c r="D479" s="160"/>
      <c r="E479" s="160"/>
      <c r="F479" s="160"/>
      <c r="G479" s="160"/>
      <c r="H479" s="160"/>
      <c r="I479" s="160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</row>
    <row r="480" spans="1:21" ht="30" customHeight="1" x14ac:dyDescent="0.25">
      <c r="A480" s="160"/>
      <c r="B480" s="160"/>
      <c r="C480" s="160"/>
      <c r="D480" s="160"/>
      <c r="E480" s="160"/>
      <c r="F480" s="160"/>
      <c r="G480" s="160"/>
      <c r="H480" s="160"/>
      <c r="I480" s="160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</row>
    <row r="481" spans="1:21" ht="30" customHeight="1" x14ac:dyDescent="0.25">
      <c r="A481" s="160"/>
      <c r="B481" s="160"/>
      <c r="C481" s="160"/>
      <c r="D481" s="160"/>
      <c r="E481" s="160"/>
      <c r="F481" s="160"/>
      <c r="G481" s="160"/>
      <c r="H481" s="160"/>
      <c r="I481" s="160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</row>
    <row r="482" spans="1:21" ht="30" customHeight="1" x14ac:dyDescent="0.25">
      <c r="A482" s="160"/>
      <c r="B482" s="160"/>
      <c r="C482" s="160"/>
      <c r="D482" s="160"/>
      <c r="E482" s="160"/>
      <c r="F482" s="160"/>
      <c r="G482" s="160"/>
      <c r="H482" s="160"/>
      <c r="I482" s="160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</row>
    <row r="483" spans="1:21" ht="30" customHeight="1" x14ac:dyDescent="0.25">
      <c r="A483" s="160"/>
      <c r="B483" s="160"/>
      <c r="C483" s="160"/>
      <c r="D483" s="160"/>
      <c r="E483" s="160"/>
      <c r="F483" s="160"/>
      <c r="G483" s="160"/>
      <c r="H483" s="160"/>
      <c r="I483" s="160"/>
      <c r="J483" s="160"/>
      <c r="K483" s="160"/>
      <c r="L483" s="160"/>
      <c r="M483" s="160"/>
      <c r="N483" s="160"/>
      <c r="O483" s="160"/>
      <c r="P483" s="160"/>
      <c r="Q483" s="160"/>
      <c r="R483" s="160"/>
      <c r="S483" s="160"/>
      <c r="T483" s="160"/>
      <c r="U483" s="160"/>
    </row>
    <row r="484" spans="1:21" ht="30" customHeight="1" x14ac:dyDescent="0.25">
      <c r="A484" s="160"/>
      <c r="B484" s="160"/>
      <c r="C484" s="160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</row>
    <row r="485" spans="1:21" ht="30" customHeight="1" x14ac:dyDescent="0.25">
      <c r="A485" s="160"/>
      <c r="B485" s="160"/>
      <c r="C485" s="160"/>
      <c r="D485" s="160"/>
      <c r="E485" s="160"/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</row>
    <row r="486" spans="1:21" ht="30" customHeight="1" x14ac:dyDescent="0.25">
      <c r="A486" s="160"/>
      <c r="B486" s="160"/>
      <c r="C486" s="160"/>
      <c r="D486" s="160"/>
      <c r="E486" s="160"/>
      <c r="F486" s="160"/>
      <c r="G486" s="160"/>
      <c r="H486" s="160"/>
      <c r="I486" s="160"/>
      <c r="J486" s="160"/>
      <c r="K486" s="160"/>
      <c r="L486" s="160"/>
      <c r="M486" s="160"/>
      <c r="N486" s="160"/>
      <c r="O486" s="160"/>
      <c r="P486" s="160"/>
      <c r="Q486" s="160"/>
      <c r="R486" s="160"/>
      <c r="S486" s="160"/>
      <c r="T486" s="160"/>
      <c r="U486" s="160"/>
    </row>
    <row r="487" spans="1:21" ht="30" customHeight="1" x14ac:dyDescent="0.25">
      <c r="A487" s="160"/>
      <c r="B487" s="160"/>
      <c r="C487" s="160"/>
      <c r="D487" s="160"/>
      <c r="E487" s="160"/>
      <c r="F487" s="160"/>
      <c r="G487" s="160"/>
      <c r="H487" s="160"/>
      <c r="I487" s="160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</row>
    <row r="488" spans="1:21" ht="30" customHeight="1" x14ac:dyDescent="0.25">
      <c r="A488" s="160"/>
      <c r="B488" s="160"/>
      <c r="C488" s="160"/>
      <c r="D488" s="160"/>
      <c r="E488" s="160"/>
      <c r="F488" s="160"/>
      <c r="G488" s="160"/>
      <c r="H488" s="160"/>
      <c r="I488" s="160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</row>
    <row r="489" spans="1:21" ht="30" customHeight="1" x14ac:dyDescent="0.25">
      <c r="A489" s="160"/>
      <c r="B489" s="160"/>
      <c r="C489" s="160"/>
      <c r="D489" s="160"/>
      <c r="E489" s="160"/>
      <c r="F489" s="160"/>
      <c r="G489" s="160"/>
      <c r="H489" s="160"/>
      <c r="I489" s="160"/>
      <c r="J489" s="160"/>
      <c r="K489" s="160"/>
      <c r="L489" s="160"/>
      <c r="M489" s="160"/>
      <c r="N489" s="160"/>
      <c r="O489" s="160"/>
      <c r="P489" s="160"/>
      <c r="Q489" s="160"/>
      <c r="R489" s="160"/>
      <c r="S489" s="160"/>
      <c r="T489" s="160"/>
      <c r="U489" s="160"/>
    </row>
    <row r="490" spans="1:21" ht="30" customHeight="1" x14ac:dyDescent="0.25">
      <c r="A490" s="160"/>
      <c r="B490" s="160"/>
      <c r="C490" s="160"/>
      <c r="D490" s="160"/>
      <c r="E490" s="160"/>
      <c r="F490" s="160"/>
      <c r="G490" s="160"/>
      <c r="H490" s="160"/>
      <c r="I490" s="160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</row>
    <row r="491" spans="1:21" ht="30" customHeight="1" x14ac:dyDescent="0.25">
      <c r="A491" s="160"/>
      <c r="B491" s="160"/>
      <c r="C491" s="160"/>
      <c r="D491" s="160"/>
      <c r="E491" s="160"/>
      <c r="F491" s="160"/>
      <c r="G491" s="160"/>
      <c r="H491" s="160"/>
      <c r="I491" s="160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</row>
    <row r="492" spans="1:21" ht="30" customHeight="1" x14ac:dyDescent="0.25">
      <c r="A492" s="160"/>
      <c r="B492" s="160"/>
      <c r="C492" s="160"/>
      <c r="D492" s="160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</row>
    <row r="493" spans="1:21" ht="30" customHeight="1" x14ac:dyDescent="0.25">
      <c r="A493" s="160"/>
      <c r="B493" s="160"/>
      <c r="C493" s="160"/>
      <c r="D493" s="160"/>
      <c r="E493" s="160"/>
      <c r="F493" s="160"/>
      <c r="G493" s="160"/>
      <c r="H493" s="160"/>
      <c r="I493" s="160"/>
      <c r="J493" s="160"/>
      <c r="K493" s="160"/>
      <c r="L493" s="160"/>
      <c r="M493" s="160"/>
      <c r="N493" s="160"/>
      <c r="O493" s="160"/>
      <c r="P493" s="160"/>
      <c r="Q493" s="160"/>
      <c r="R493" s="160"/>
      <c r="S493" s="160"/>
      <c r="T493" s="160"/>
      <c r="U493" s="160"/>
    </row>
    <row r="494" spans="1:21" ht="30" customHeight="1" x14ac:dyDescent="0.25">
      <c r="A494" s="160"/>
      <c r="B494" s="160"/>
      <c r="C494" s="160"/>
      <c r="D494" s="160"/>
      <c r="E494" s="160"/>
      <c r="F494" s="160"/>
      <c r="G494" s="160"/>
      <c r="H494" s="160"/>
      <c r="I494" s="160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</row>
    <row r="495" spans="1:21" ht="30" customHeight="1" x14ac:dyDescent="0.25">
      <c r="A495" s="160"/>
      <c r="B495" s="160"/>
      <c r="C495" s="160"/>
      <c r="D495" s="160"/>
      <c r="E495" s="160"/>
      <c r="F495" s="160"/>
      <c r="G495" s="160"/>
      <c r="H495" s="160"/>
      <c r="I495" s="160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</row>
    <row r="496" spans="1:21" ht="30" customHeight="1" x14ac:dyDescent="0.25">
      <c r="A496" s="160"/>
      <c r="B496" s="160"/>
      <c r="C496" s="160"/>
      <c r="D496" s="160"/>
      <c r="E496" s="160"/>
      <c r="F496" s="160"/>
      <c r="G496" s="160"/>
      <c r="H496" s="160"/>
      <c r="I496" s="160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</row>
    <row r="497" spans="1:21" ht="30" customHeight="1" x14ac:dyDescent="0.25">
      <c r="A497" s="160"/>
      <c r="B497" s="160"/>
      <c r="C497" s="160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</row>
    <row r="498" spans="1:21" ht="30" customHeight="1" x14ac:dyDescent="0.25">
      <c r="A498" s="160"/>
      <c r="B498" s="160"/>
      <c r="C498" s="160"/>
      <c r="D498" s="160"/>
      <c r="E498" s="160"/>
      <c r="F498" s="160"/>
      <c r="G498" s="160"/>
      <c r="H498" s="160"/>
      <c r="I498" s="160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</row>
    <row r="499" spans="1:21" ht="30" customHeight="1" x14ac:dyDescent="0.25">
      <c r="A499" s="160"/>
      <c r="B499" s="160"/>
      <c r="C499" s="160"/>
      <c r="D499" s="160"/>
      <c r="E499" s="160"/>
      <c r="F499" s="160"/>
      <c r="G499" s="160"/>
      <c r="H499" s="160"/>
      <c r="I499" s="160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</row>
    <row r="500" spans="1:21" ht="30" customHeight="1" x14ac:dyDescent="0.25">
      <c r="A500" s="160"/>
      <c r="B500" s="160"/>
      <c r="C500" s="160"/>
      <c r="D500" s="160"/>
      <c r="E500" s="160"/>
      <c r="F500" s="160"/>
      <c r="G500" s="160"/>
      <c r="H500" s="160"/>
      <c r="I500" s="160"/>
      <c r="J500" s="160"/>
      <c r="K500" s="160"/>
      <c r="L500" s="160"/>
      <c r="M500" s="160"/>
      <c r="N500" s="160"/>
      <c r="O500" s="160"/>
      <c r="P500" s="160"/>
      <c r="Q500" s="160"/>
      <c r="R500" s="160"/>
      <c r="S500" s="160"/>
      <c r="T500" s="160"/>
      <c r="U500" s="160"/>
    </row>
    <row r="501" spans="1:21" ht="30" customHeight="1" x14ac:dyDescent="0.25">
      <c r="A501" s="160"/>
      <c r="B501" s="160"/>
      <c r="C501" s="160"/>
      <c r="D501" s="160"/>
      <c r="E501" s="160"/>
      <c r="F501" s="160"/>
      <c r="G501" s="160"/>
      <c r="H501" s="160"/>
      <c r="I501" s="160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</row>
    <row r="502" spans="1:21" ht="30" customHeight="1" x14ac:dyDescent="0.25">
      <c r="A502" s="160"/>
      <c r="B502" s="160"/>
      <c r="C502" s="160"/>
      <c r="D502" s="160"/>
      <c r="E502" s="160"/>
      <c r="F502" s="160"/>
      <c r="G502" s="160"/>
      <c r="H502" s="160"/>
      <c r="I502" s="160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</row>
    <row r="503" spans="1:21" ht="30" customHeight="1" x14ac:dyDescent="0.25">
      <c r="A503" s="160"/>
      <c r="B503" s="160"/>
      <c r="C503" s="160"/>
      <c r="D503" s="160"/>
      <c r="E503" s="160"/>
      <c r="F503" s="160"/>
      <c r="G503" s="160"/>
      <c r="H503" s="160"/>
      <c r="I503" s="160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</row>
    <row r="504" spans="1:21" ht="30" customHeight="1" x14ac:dyDescent="0.25">
      <c r="A504" s="160"/>
      <c r="B504" s="160"/>
      <c r="C504" s="160"/>
      <c r="D504" s="160"/>
      <c r="E504" s="160"/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</row>
    <row r="505" spans="1:21" ht="30" customHeight="1" x14ac:dyDescent="0.25">
      <c r="A505" s="160"/>
      <c r="B505" s="160"/>
      <c r="C505" s="160"/>
      <c r="D505" s="160"/>
      <c r="E505" s="160"/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</row>
    <row r="506" spans="1:21" ht="30" customHeight="1" x14ac:dyDescent="0.25">
      <c r="A506" s="160"/>
      <c r="B506" s="160"/>
      <c r="C506" s="160"/>
      <c r="D506" s="160"/>
      <c r="E506" s="160"/>
      <c r="F506" s="160"/>
      <c r="G506" s="160"/>
      <c r="H506" s="160"/>
      <c r="I506" s="160"/>
      <c r="J506" s="160"/>
      <c r="K506" s="160"/>
      <c r="L506" s="160"/>
      <c r="M506" s="160"/>
      <c r="N506" s="160"/>
      <c r="O506" s="160"/>
      <c r="P506" s="160"/>
      <c r="Q506" s="160"/>
      <c r="R506" s="160"/>
      <c r="S506" s="160"/>
      <c r="T506" s="160"/>
      <c r="U506" s="160"/>
    </row>
    <row r="507" spans="1:21" ht="30" customHeight="1" x14ac:dyDescent="0.25">
      <c r="A507" s="160"/>
      <c r="B507" s="160"/>
      <c r="C507" s="160"/>
      <c r="D507" s="160"/>
      <c r="E507" s="160"/>
      <c r="F507" s="160"/>
      <c r="G507" s="160"/>
      <c r="H507" s="160"/>
      <c r="I507" s="160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</row>
    <row r="508" spans="1:21" ht="30" customHeight="1" x14ac:dyDescent="0.25">
      <c r="A508" s="160"/>
      <c r="B508" s="160"/>
      <c r="C508" s="160"/>
      <c r="D508" s="160"/>
      <c r="E508" s="160"/>
      <c r="F508" s="160"/>
      <c r="G508" s="160"/>
      <c r="H508" s="160"/>
      <c r="I508" s="160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</row>
    <row r="509" spans="1:21" ht="30" customHeight="1" x14ac:dyDescent="0.25">
      <c r="A509" s="160"/>
      <c r="B509" s="160"/>
      <c r="C509" s="160"/>
      <c r="D509" s="160"/>
      <c r="E509" s="160"/>
      <c r="F509" s="160"/>
      <c r="G509" s="160"/>
      <c r="H509" s="160"/>
      <c r="I509" s="160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</row>
    <row r="510" spans="1:21" ht="30" customHeight="1" x14ac:dyDescent="0.25">
      <c r="A510" s="160"/>
      <c r="B510" s="160"/>
      <c r="C510" s="160"/>
      <c r="D510" s="160"/>
      <c r="E510" s="160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</row>
    <row r="511" spans="1:21" ht="30" customHeight="1" x14ac:dyDescent="0.25">
      <c r="A511" s="160"/>
      <c r="B511" s="160"/>
      <c r="C511" s="160"/>
      <c r="D511" s="160"/>
      <c r="E511" s="160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</row>
    <row r="512" spans="1:21" ht="30" customHeight="1" x14ac:dyDescent="0.25">
      <c r="A512" s="160"/>
      <c r="B512" s="160"/>
      <c r="C512" s="160"/>
      <c r="D512" s="160"/>
      <c r="E512" s="160"/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</row>
    <row r="513" spans="1:21" ht="30" customHeight="1" x14ac:dyDescent="0.25">
      <c r="A513" s="160"/>
      <c r="B513" s="160"/>
      <c r="C513" s="160"/>
      <c r="D513" s="160"/>
      <c r="E513" s="160"/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</row>
    <row r="514" spans="1:21" ht="30" customHeight="1" x14ac:dyDescent="0.25">
      <c r="A514" s="160"/>
      <c r="B514" s="160"/>
      <c r="C514" s="160"/>
      <c r="D514" s="160"/>
      <c r="E514" s="160"/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</row>
    <row r="515" spans="1:21" ht="30" customHeight="1" x14ac:dyDescent="0.25">
      <c r="A515" s="160"/>
      <c r="B515" s="160"/>
      <c r="C515" s="160"/>
      <c r="D515" s="160"/>
      <c r="E515" s="160"/>
      <c r="F515" s="160"/>
      <c r="G515" s="160"/>
      <c r="H515" s="160"/>
      <c r="I515" s="160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</row>
    <row r="516" spans="1:21" ht="30" customHeight="1" x14ac:dyDescent="0.25">
      <c r="A516" s="160"/>
      <c r="B516" s="160"/>
      <c r="C516" s="160"/>
      <c r="D516" s="160"/>
      <c r="E516" s="160"/>
      <c r="F516" s="160"/>
      <c r="G516" s="160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</row>
  </sheetData>
  <mergeCells count="29">
    <mergeCell ref="S1:U1"/>
    <mergeCell ref="B2:U2"/>
    <mergeCell ref="B3:U3"/>
    <mergeCell ref="B4:U4"/>
    <mergeCell ref="B11:K14"/>
    <mergeCell ref="L11:L14"/>
    <mergeCell ref="M11:M14"/>
    <mergeCell ref="N11:N14"/>
    <mergeCell ref="P11:U14"/>
    <mergeCell ref="L15:L26"/>
    <mergeCell ref="M15:M26"/>
    <mergeCell ref="N15:N26"/>
    <mergeCell ref="L27:L46"/>
    <mergeCell ref="M27:M46"/>
    <mergeCell ref="N27:N46"/>
    <mergeCell ref="L52:L101"/>
    <mergeCell ref="M52:M101"/>
    <mergeCell ref="N52:N101"/>
    <mergeCell ref="L103:L113"/>
    <mergeCell ref="M103:M113"/>
    <mergeCell ref="N103:N113"/>
    <mergeCell ref="B145:U145"/>
    <mergeCell ref="B154:U154"/>
    <mergeCell ref="L114:L136"/>
    <mergeCell ref="M114:M136"/>
    <mergeCell ref="N114:N136"/>
    <mergeCell ref="L137:L143"/>
    <mergeCell ref="M137:M143"/>
    <mergeCell ref="N137:N143"/>
  </mergeCells>
  <pageMargins left="0.16" right="0.13" top="0.32" bottom="0.22" header="0.16" footer="0.16"/>
  <pageSetup scale="61" orientation="portrait" horizontalDpi="1200" verticalDpi="1200" r:id="rId1"/>
  <rowBreaks count="3" manualBreakCount="3">
    <brk id="49" max="20" man="1"/>
    <brk id="92" max="16383" man="1"/>
    <brk id="1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74"/>
  <sheetViews>
    <sheetView zoomScale="70" zoomScaleNormal="70" workbookViewId="0">
      <selection activeCell="E78" sqref="E78"/>
    </sheetView>
  </sheetViews>
  <sheetFormatPr defaultColWidth="9.140625" defaultRowHeight="30" customHeight="1" x14ac:dyDescent="0.25"/>
  <cols>
    <col min="1" max="1" width="7" style="216" customWidth="1"/>
    <col min="2" max="2" width="18.42578125" style="216" customWidth="1"/>
    <col min="3" max="3" width="19.5703125" style="27" customWidth="1"/>
    <col min="4" max="4" width="21.140625" style="122" customWidth="1"/>
    <col min="5" max="5" width="66.42578125" style="140" customWidth="1"/>
    <col min="6" max="6" width="34.42578125" style="140" customWidth="1"/>
    <col min="7" max="7" width="29.7109375" style="140" customWidth="1"/>
    <col min="8" max="8" width="28" style="140" customWidth="1"/>
    <col min="9" max="16384" width="9.140625" style="140"/>
  </cols>
  <sheetData>
    <row r="1" spans="1:8" ht="43.5" customHeight="1" x14ac:dyDescent="0.25">
      <c r="A1" s="415" t="s">
        <v>467</v>
      </c>
      <c r="B1" s="416"/>
      <c r="C1" s="416"/>
      <c r="D1" s="416"/>
      <c r="E1" s="416"/>
      <c r="F1" s="416"/>
      <c r="G1" s="416"/>
      <c r="H1" s="417"/>
    </row>
    <row r="2" spans="1:8" ht="42" customHeight="1" thickBot="1" x14ac:dyDescent="0.3">
      <c r="A2" s="418" t="s">
        <v>572</v>
      </c>
      <c r="B2" s="419"/>
      <c r="C2" s="419"/>
      <c r="D2" s="419"/>
      <c r="E2" s="419"/>
      <c r="F2" s="419"/>
      <c r="G2" s="419"/>
      <c r="H2" s="420"/>
    </row>
    <row r="3" spans="1:8" ht="30" customHeight="1" x14ac:dyDescent="0.25">
      <c r="A3" s="421" t="s">
        <v>162</v>
      </c>
      <c r="B3" s="422"/>
      <c r="C3" s="422"/>
      <c r="D3" s="422"/>
      <c r="E3" s="423"/>
      <c r="F3" s="427" t="s">
        <v>172</v>
      </c>
      <c r="G3" s="427" t="s">
        <v>468</v>
      </c>
      <c r="H3" s="429"/>
    </row>
    <row r="4" spans="1:8" ht="30" customHeight="1" thickBot="1" x14ac:dyDescent="0.3">
      <c r="A4" s="424"/>
      <c r="B4" s="425"/>
      <c r="C4" s="425"/>
      <c r="D4" s="425"/>
      <c r="E4" s="426"/>
      <c r="F4" s="428"/>
      <c r="G4" s="428"/>
      <c r="H4" s="430"/>
    </row>
    <row r="5" spans="1:8" ht="30" customHeight="1" thickBot="1" x14ac:dyDescent="0.45">
      <c r="A5" s="219" t="s">
        <v>173</v>
      </c>
      <c r="B5" s="220" t="s">
        <v>559</v>
      </c>
      <c r="C5" s="220" t="s">
        <v>469</v>
      </c>
      <c r="D5" s="220" t="s">
        <v>560</v>
      </c>
      <c r="E5" s="221" t="s">
        <v>470</v>
      </c>
      <c r="F5" s="222" t="s">
        <v>555</v>
      </c>
      <c r="G5" s="222" t="s">
        <v>556</v>
      </c>
      <c r="H5" s="222" t="s">
        <v>159</v>
      </c>
    </row>
    <row r="6" spans="1:8" ht="30" customHeight="1" thickBot="1" x14ac:dyDescent="0.45">
      <c r="A6" s="219">
        <v>1</v>
      </c>
      <c r="B6" s="220" t="str">
        <f>TEXT(D6,"dddd")</f>
        <v>Sunday</v>
      </c>
      <c r="C6" s="220" t="s">
        <v>471</v>
      </c>
      <c r="D6" s="223">
        <v>42925</v>
      </c>
      <c r="E6" s="221" t="s">
        <v>567</v>
      </c>
      <c r="F6" s="243"/>
      <c r="G6" s="224"/>
      <c r="H6" s="225"/>
    </row>
    <row r="7" spans="1:8" ht="30" customHeight="1" thickBot="1" x14ac:dyDescent="0.45">
      <c r="A7" s="219">
        <v>2</v>
      </c>
      <c r="B7" s="220" t="str">
        <f>TEXT(D7,"dddd")</f>
        <v>Thursday</v>
      </c>
      <c r="C7" s="220" t="s">
        <v>472</v>
      </c>
      <c r="D7" s="223">
        <v>42936</v>
      </c>
      <c r="E7" s="221" t="s">
        <v>473</v>
      </c>
      <c r="F7" s="243"/>
      <c r="G7" s="227"/>
      <c r="H7" s="228"/>
    </row>
    <row r="8" spans="1:8" ht="30" customHeight="1" thickBot="1" x14ac:dyDescent="0.45">
      <c r="A8" s="219">
        <v>3</v>
      </c>
      <c r="B8" s="220" t="str">
        <f>TEXT(D8,"dddd")</f>
        <v>Monday</v>
      </c>
      <c r="C8" s="220" t="s">
        <v>474</v>
      </c>
      <c r="D8" s="223">
        <v>42947</v>
      </c>
      <c r="E8" s="221" t="s">
        <v>475</v>
      </c>
      <c r="F8" s="243"/>
      <c r="G8" s="227"/>
      <c r="H8" s="228"/>
    </row>
    <row r="9" spans="1:8" s="7" customFormat="1" ht="30" customHeight="1" thickBot="1" x14ac:dyDescent="0.55000000000000004">
      <c r="A9" s="219"/>
      <c r="B9" s="220"/>
      <c r="C9" s="237" t="s">
        <v>476</v>
      </c>
      <c r="D9" s="238">
        <v>3</v>
      </c>
      <c r="E9" s="239">
        <v>42917</v>
      </c>
      <c r="F9" s="240"/>
      <c r="G9" s="241"/>
      <c r="H9" s="242"/>
    </row>
    <row r="10" spans="1:8" ht="30" customHeight="1" x14ac:dyDescent="0.35">
      <c r="A10" s="219">
        <f>+A8+1</f>
        <v>4</v>
      </c>
      <c r="B10" s="220" t="str">
        <f>TEXT(D10,"dddd")</f>
        <v>Thursday</v>
      </c>
      <c r="C10" s="220" t="s">
        <v>477</v>
      </c>
      <c r="D10" s="223">
        <v>42950</v>
      </c>
      <c r="E10" s="221" t="s">
        <v>478</v>
      </c>
      <c r="F10" s="230"/>
      <c r="G10" s="231"/>
      <c r="H10" s="232"/>
    </row>
    <row r="11" spans="1:8" ht="30" customHeight="1" x14ac:dyDescent="0.35">
      <c r="A11" s="219">
        <f>+A10+1</f>
        <v>5</v>
      </c>
      <c r="B11" s="220" t="str">
        <f>TEXT(D11,"dddd")</f>
        <v>Monday</v>
      </c>
      <c r="C11" s="220" t="s">
        <v>479</v>
      </c>
      <c r="D11" s="223">
        <v>42954</v>
      </c>
      <c r="E11" s="221" t="s">
        <v>567</v>
      </c>
      <c r="F11" s="226"/>
      <c r="G11" s="227"/>
      <c r="H11" s="228"/>
    </row>
    <row r="12" spans="1:8" ht="30" customHeight="1" x14ac:dyDescent="0.35">
      <c r="A12" s="219">
        <f>+A11+1</f>
        <v>6</v>
      </c>
      <c r="B12" s="220" t="str">
        <f>TEXT(D12,"dddd")</f>
        <v>Friday</v>
      </c>
      <c r="C12" s="220" t="s">
        <v>480</v>
      </c>
      <c r="D12" s="223">
        <v>42965</v>
      </c>
      <c r="E12" s="221" t="s">
        <v>481</v>
      </c>
      <c r="F12" s="226"/>
      <c r="G12" s="227"/>
      <c r="H12" s="228"/>
    </row>
    <row r="13" spans="1:8" s="7" customFormat="1" ht="30" customHeight="1" thickBot="1" x14ac:dyDescent="0.55000000000000004">
      <c r="A13" s="219"/>
      <c r="B13" s="220"/>
      <c r="C13" s="237" t="s">
        <v>476</v>
      </c>
      <c r="D13" s="238">
        <v>3</v>
      </c>
      <c r="E13" s="239">
        <v>42948</v>
      </c>
      <c r="F13" s="240"/>
      <c r="G13" s="241"/>
      <c r="H13" s="242"/>
    </row>
    <row r="14" spans="1:8" ht="30" customHeight="1" x14ac:dyDescent="0.35">
      <c r="A14" s="219">
        <f>+A12+1</f>
        <v>7</v>
      </c>
      <c r="B14" s="220" t="str">
        <f>TEXT(D14,"dddd")</f>
        <v>Friday</v>
      </c>
      <c r="C14" s="220" t="s">
        <v>482</v>
      </c>
      <c r="D14" s="223">
        <v>42979</v>
      </c>
      <c r="E14" s="221" t="s">
        <v>483</v>
      </c>
      <c r="F14" s="226"/>
      <c r="G14" s="227"/>
      <c r="H14" s="228"/>
    </row>
    <row r="15" spans="1:8" ht="30" customHeight="1" x14ac:dyDescent="0.35">
      <c r="A15" s="219">
        <f>+A14+1</f>
        <v>8</v>
      </c>
      <c r="B15" s="220" t="str">
        <f>TEXT(D15,"dddd")</f>
        <v>Wednesday</v>
      </c>
      <c r="C15" s="220" t="s">
        <v>484</v>
      </c>
      <c r="D15" s="223">
        <v>42984</v>
      </c>
      <c r="E15" s="221" t="s">
        <v>567</v>
      </c>
      <c r="F15" s="226"/>
      <c r="G15" s="227"/>
      <c r="H15" s="228"/>
    </row>
    <row r="16" spans="1:8" ht="30" customHeight="1" x14ac:dyDescent="0.35">
      <c r="A16" s="219">
        <v>9</v>
      </c>
      <c r="B16" s="220" t="str">
        <f>TEXT(D16,"dddd")</f>
        <v>Saturday</v>
      </c>
      <c r="C16" s="220" t="s">
        <v>485</v>
      </c>
      <c r="D16" s="223">
        <v>42987</v>
      </c>
      <c r="E16" s="221" t="s">
        <v>486</v>
      </c>
      <c r="F16" s="226"/>
      <c r="G16" s="227"/>
      <c r="H16" s="228"/>
    </row>
    <row r="17" spans="1:8" s="7" customFormat="1" ht="30" customHeight="1" x14ac:dyDescent="0.35">
      <c r="A17" s="219">
        <f>+A16+1</f>
        <v>10</v>
      </c>
      <c r="B17" s="220" t="str">
        <f>TEXT(D17,"dddd")</f>
        <v>Thursday</v>
      </c>
      <c r="C17" s="220" t="s">
        <v>557</v>
      </c>
      <c r="D17" s="223">
        <v>42999</v>
      </c>
      <c r="E17" s="221" t="s">
        <v>558</v>
      </c>
      <c r="F17" s="233"/>
      <c r="G17" s="234"/>
      <c r="H17" s="235"/>
    </row>
    <row r="18" spans="1:8" s="7" customFormat="1" ht="30" customHeight="1" thickBot="1" x14ac:dyDescent="0.55000000000000004">
      <c r="A18" s="219"/>
      <c r="B18" s="220"/>
      <c r="C18" s="237" t="s">
        <v>476</v>
      </c>
      <c r="D18" s="238">
        <v>4</v>
      </c>
      <c r="E18" s="239">
        <v>42979</v>
      </c>
      <c r="F18" s="240"/>
      <c r="G18" s="241"/>
      <c r="H18" s="242"/>
    </row>
    <row r="19" spans="1:8" ht="30" customHeight="1" x14ac:dyDescent="0.35">
      <c r="A19" s="219">
        <f>+A17+1</f>
        <v>11</v>
      </c>
      <c r="B19" s="220" t="str">
        <f>TEXT(D19,"dddd")</f>
        <v>Thursday</v>
      </c>
      <c r="C19" s="220" t="s">
        <v>487</v>
      </c>
      <c r="D19" s="223">
        <v>43013</v>
      </c>
      <c r="E19" s="221" t="s">
        <v>488</v>
      </c>
      <c r="F19" s="226"/>
      <c r="G19" s="227"/>
      <c r="H19" s="228"/>
    </row>
    <row r="20" spans="1:8" ht="30" customHeight="1" x14ac:dyDescent="0.35">
      <c r="A20" s="219">
        <f>+A19+1</f>
        <v>12</v>
      </c>
      <c r="B20" s="220" t="str">
        <f>TEXT(D20,"dddd")</f>
        <v>Saturday</v>
      </c>
      <c r="C20" s="220" t="s">
        <v>489</v>
      </c>
      <c r="D20" s="223">
        <v>43015</v>
      </c>
      <c r="E20" s="221" t="s">
        <v>490</v>
      </c>
      <c r="F20" s="226"/>
      <c r="G20" s="227"/>
      <c r="H20" s="228"/>
    </row>
    <row r="21" spans="1:8" ht="30" customHeight="1" x14ac:dyDescent="0.35">
      <c r="A21" s="219">
        <f>+A20+1</f>
        <v>13</v>
      </c>
      <c r="B21" s="220" t="str">
        <f>TEXT(D21,"dddd")</f>
        <v>Monday</v>
      </c>
      <c r="C21" s="220" t="s">
        <v>491</v>
      </c>
      <c r="D21" s="223">
        <v>43024</v>
      </c>
      <c r="E21" s="221" t="s">
        <v>492</v>
      </c>
      <c r="F21" s="226"/>
      <c r="G21" s="227"/>
      <c r="H21" s="228"/>
    </row>
    <row r="22" spans="1:8" s="7" customFormat="1" ht="30" customHeight="1" thickBot="1" x14ac:dyDescent="0.55000000000000004">
      <c r="A22" s="219"/>
      <c r="B22" s="220"/>
      <c r="C22" s="237" t="s">
        <v>476</v>
      </c>
      <c r="D22" s="238">
        <v>3</v>
      </c>
      <c r="E22" s="239">
        <v>43009</v>
      </c>
      <c r="F22" s="240"/>
      <c r="G22" s="241"/>
      <c r="H22" s="242"/>
    </row>
    <row r="23" spans="1:8" ht="30" customHeight="1" x14ac:dyDescent="0.35">
      <c r="A23" s="219">
        <f>+A21+1</f>
        <v>14</v>
      </c>
      <c r="B23" s="220" t="str">
        <f>TEXT(D23,"dddd")</f>
        <v>Saturday</v>
      </c>
      <c r="C23" s="220" t="s">
        <v>493</v>
      </c>
      <c r="D23" s="223">
        <v>43043</v>
      </c>
      <c r="E23" s="221" t="s">
        <v>494</v>
      </c>
      <c r="F23" s="226"/>
      <c r="G23" s="227"/>
      <c r="H23" s="228"/>
    </row>
    <row r="24" spans="1:8" ht="30" customHeight="1" x14ac:dyDescent="0.35">
      <c r="A24" s="219">
        <f>+A23+1</f>
        <v>15</v>
      </c>
      <c r="B24" s="220" t="str">
        <f>TEXT(D24,"dddd")</f>
        <v>Thursday</v>
      </c>
      <c r="C24" s="220" t="s">
        <v>495</v>
      </c>
      <c r="D24" s="223">
        <v>43055</v>
      </c>
      <c r="E24" s="221" t="s">
        <v>496</v>
      </c>
      <c r="F24" s="226"/>
      <c r="G24" s="227"/>
      <c r="H24" s="228"/>
    </row>
    <row r="25" spans="1:8" ht="30" customHeight="1" x14ac:dyDescent="0.35">
      <c r="A25" s="219">
        <f>+A24+1</f>
        <v>16</v>
      </c>
      <c r="B25" s="220" t="str">
        <f>TEXT(D25,"dddd")</f>
        <v>Monday</v>
      </c>
      <c r="C25" s="220" t="s">
        <v>497</v>
      </c>
      <c r="D25" s="223">
        <v>43066</v>
      </c>
      <c r="E25" s="221" t="s">
        <v>498</v>
      </c>
      <c r="F25" s="226"/>
      <c r="G25" s="227"/>
      <c r="H25" s="228"/>
    </row>
    <row r="26" spans="1:8" ht="30" customHeight="1" x14ac:dyDescent="0.35">
      <c r="A26" s="219">
        <f>+A25+1</f>
        <v>17</v>
      </c>
      <c r="B26" s="220" t="str">
        <f>TEXT(D26,"dddd")</f>
        <v>Wednesday</v>
      </c>
      <c r="C26" s="220" t="s">
        <v>499</v>
      </c>
      <c r="D26" s="223">
        <v>43068</v>
      </c>
      <c r="E26" s="221" t="s">
        <v>500</v>
      </c>
      <c r="F26" s="226"/>
      <c r="G26" s="227"/>
      <c r="H26" s="228"/>
    </row>
    <row r="27" spans="1:8" s="7" customFormat="1" ht="30" customHeight="1" thickBot="1" x14ac:dyDescent="0.55000000000000004">
      <c r="A27" s="219"/>
      <c r="B27" s="220"/>
      <c r="C27" s="237" t="s">
        <v>476</v>
      </c>
      <c r="D27" s="238">
        <v>4</v>
      </c>
      <c r="E27" s="239">
        <v>43040</v>
      </c>
      <c r="F27" s="240"/>
      <c r="G27" s="241"/>
      <c r="H27" s="242"/>
    </row>
    <row r="28" spans="1:8" ht="30" customHeight="1" x14ac:dyDescent="0.35">
      <c r="A28" s="219">
        <f>+A26+1</f>
        <v>18</v>
      </c>
      <c r="B28" s="220" t="str">
        <f t="shared" ref="B28:B38" si="0">TEXT(D28,"dddd")</f>
        <v>Friday</v>
      </c>
      <c r="C28" s="220" t="s">
        <v>501</v>
      </c>
      <c r="D28" s="223">
        <v>43070</v>
      </c>
      <c r="E28" s="221" t="s">
        <v>502</v>
      </c>
      <c r="F28" s="226"/>
      <c r="G28" s="227"/>
      <c r="H28" s="228"/>
    </row>
    <row r="29" spans="1:8" ht="30" customHeight="1" x14ac:dyDescent="0.35">
      <c r="A29" s="219">
        <f t="shared" ref="A29:A38" si="1">+A28+1</f>
        <v>19</v>
      </c>
      <c r="B29" s="220" t="str">
        <f t="shared" si="0"/>
        <v>Saturday</v>
      </c>
      <c r="C29" s="220" t="s">
        <v>503</v>
      </c>
      <c r="D29" s="223">
        <v>43071</v>
      </c>
      <c r="E29" s="221" t="s">
        <v>502</v>
      </c>
      <c r="F29" s="226"/>
      <c r="G29" s="227"/>
      <c r="H29" s="228"/>
    </row>
    <row r="30" spans="1:8" ht="30" customHeight="1" x14ac:dyDescent="0.35">
      <c r="A30" s="219">
        <f t="shared" si="1"/>
        <v>20</v>
      </c>
      <c r="B30" s="220" t="str">
        <f t="shared" si="0"/>
        <v>Sunday</v>
      </c>
      <c r="C30" s="220" t="s">
        <v>504</v>
      </c>
      <c r="D30" s="223">
        <v>43072</v>
      </c>
      <c r="E30" s="221" t="s">
        <v>568</v>
      </c>
      <c r="F30" s="226"/>
      <c r="G30" s="227"/>
      <c r="H30" s="228"/>
    </row>
    <row r="31" spans="1:8" ht="30" customHeight="1" x14ac:dyDescent="0.35">
      <c r="A31" s="219">
        <f t="shared" si="1"/>
        <v>21</v>
      </c>
      <c r="B31" s="220" t="str">
        <f t="shared" si="0"/>
        <v>Monday</v>
      </c>
      <c r="C31" s="220" t="s">
        <v>505</v>
      </c>
      <c r="D31" s="223">
        <v>43073</v>
      </c>
      <c r="E31" s="221" t="s">
        <v>506</v>
      </c>
      <c r="F31" s="226"/>
      <c r="G31" s="227"/>
      <c r="H31" s="228"/>
    </row>
    <row r="32" spans="1:8" ht="30" customHeight="1" x14ac:dyDescent="0.35">
      <c r="A32" s="219">
        <f t="shared" si="1"/>
        <v>22</v>
      </c>
      <c r="B32" s="220" t="str">
        <f t="shared" si="0"/>
        <v>Tuesday</v>
      </c>
      <c r="C32" s="220" t="s">
        <v>507</v>
      </c>
      <c r="D32" s="223">
        <v>43074</v>
      </c>
      <c r="E32" s="221" t="s">
        <v>508</v>
      </c>
      <c r="F32" s="226"/>
      <c r="G32" s="227"/>
      <c r="H32" s="228"/>
    </row>
    <row r="33" spans="1:8" ht="30" customHeight="1" x14ac:dyDescent="0.35">
      <c r="A33" s="219">
        <f t="shared" si="1"/>
        <v>23</v>
      </c>
      <c r="B33" s="220" t="str">
        <f t="shared" si="0"/>
        <v>Thursday</v>
      </c>
      <c r="C33" s="220" t="s">
        <v>509</v>
      </c>
      <c r="D33" s="223">
        <v>43076</v>
      </c>
      <c r="E33" s="221" t="s">
        <v>508</v>
      </c>
      <c r="F33" s="226"/>
      <c r="G33" s="227"/>
      <c r="H33" s="228"/>
    </row>
    <row r="34" spans="1:8" ht="30" customHeight="1" x14ac:dyDescent="0.35">
      <c r="A34" s="219">
        <f t="shared" si="1"/>
        <v>24</v>
      </c>
      <c r="B34" s="220" t="str">
        <f t="shared" si="0"/>
        <v>Tuesday</v>
      </c>
      <c r="C34" s="220" t="s">
        <v>510</v>
      </c>
      <c r="D34" s="223">
        <v>43081</v>
      </c>
      <c r="E34" s="221" t="s">
        <v>508</v>
      </c>
      <c r="F34" s="226"/>
      <c r="G34" s="227"/>
      <c r="H34" s="228"/>
    </row>
    <row r="35" spans="1:8" ht="30" customHeight="1" x14ac:dyDescent="0.35">
      <c r="A35" s="219">
        <f t="shared" si="1"/>
        <v>25</v>
      </c>
      <c r="B35" s="220" t="str">
        <f t="shared" si="0"/>
        <v>Thursday</v>
      </c>
      <c r="C35" s="220" t="s">
        <v>511</v>
      </c>
      <c r="D35" s="223">
        <v>43083</v>
      </c>
      <c r="E35" s="221" t="s">
        <v>508</v>
      </c>
      <c r="F35" s="226"/>
      <c r="G35" s="227"/>
      <c r="H35" s="228"/>
    </row>
    <row r="36" spans="1:8" ht="30" customHeight="1" x14ac:dyDescent="0.35">
      <c r="A36" s="219">
        <f t="shared" si="1"/>
        <v>26</v>
      </c>
      <c r="B36" s="220" t="str">
        <f t="shared" si="0"/>
        <v>Tuesday</v>
      </c>
      <c r="C36" s="220" t="s">
        <v>512</v>
      </c>
      <c r="D36" s="223">
        <v>43088</v>
      </c>
      <c r="E36" s="221" t="s">
        <v>508</v>
      </c>
      <c r="F36" s="226"/>
      <c r="G36" s="227"/>
      <c r="H36" s="228"/>
    </row>
    <row r="37" spans="1:8" ht="30" customHeight="1" x14ac:dyDescent="0.35">
      <c r="A37" s="219">
        <f t="shared" si="1"/>
        <v>27</v>
      </c>
      <c r="B37" s="220" t="str">
        <f t="shared" si="0"/>
        <v>Thursday</v>
      </c>
      <c r="C37" s="220" t="s">
        <v>513</v>
      </c>
      <c r="D37" s="223">
        <v>43090</v>
      </c>
      <c r="E37" s="221" t="s">
        <v>508</v>
      </c>
      <c r="F37" s="226"/>
      <c r="G37" s="227"/>
      <c r="H37" s="228"/>
    </row>
    <row r="38" spans="1:8" ht="30" customHeight="1" x14ac:dyDescent="0.35">
      <c r="A38" s="219">
        <f t="shared" si="1"/>
        <v>28</v>
      </c>
      <c r="B38" s="220" t="str">
        <f t="shared" si="0"/>
        <v>Thursday</v>
      </c>
      <c r="C38" s="220" t="s">
        <v>514</v>
      </c>
      <c r="D38" s="223">
        <v>43097</v>
      </c>
      <c r="E38" s="221" t="s">
        <v>515</v>
      </c>
      <c r="F38" s="226"/>
      <c r="G38" s="227"/>
      <c r="H38" s="228"/>
    </row>
    <row r="39" spans="1:8" s="7" customFormat="1" ht="30" customHeight="1" thickBot="1" x14ac:dyDescent="0.55000000000000004">
      <c r="A39" s="219"/>
      <c r="B39" s="220"/>
      <c r="C39" s="237" t="s">
        <v>476</v>
      </c>
      <c r="D39" s="238">
        <v>11</v>
      </c>
      <c r="E39" s="239">
        <v>43070</v>
      </c>
      <c r="F39" s="240"/>
      <c r="G39" s="241"/>
      <c r="H39" s="242"/>
    </row>
    <row r="40" spans="1:8" ht="30" customHeight="1" x14ac:dyDescent="0.35">
      <c r="A40" s="219">
        <f>+A38+1</f>
        <v>29</v>
      </c>
      <c r="B40" s="220" t="str">
        <f>TEXT(D40,"dddd")</f>
        <v>Tuesday</v>
      </c>
      <c r="C40" s="220" t="s">
        <v>516</v>
      </c>
      <c r="D40" s="223">
        <v>43102</v>
      </c>
      <c r="E40" s="221" t="s">
        <v>494</v>
      </c>
      <c r="F40" s="226"/>
      <c r="G40" s="227"/>
      <c r="H40" s="228"/>
    </row>
    <row r="41" spans="1:8" ht="30" customHeight="1" x14ac:dyDescent="0.35">
      <c r="A41" s="219">
        <f>+A40+1</f>
        <v>30</v>
      </c>
      <c r="B41" s="220" t="str">
        <f>TEXT(D41,"dddd")</f>
        <v>Saturday</v>
      </c>
      <c r="C41" s="220" t="s">
        <v>517</v>
      </c>
      <c r="D41" s="223">
        <v>43106</v>
      </c>
      <c r="E41" s="221" t="s">
        <v>518</v>
      </c>
      <c r="F41" s="226"/>
      <c r="G41" s="227"/>
      <c r="H41" s="228"/>
    </row>
    <row r="42" spans="1:8" ht="30" customHeight="1" x14ac:dyDescent="0.35">
      <c r="A42" s="219">
        <f>+A41+1</f>
        <v>31</v>
      </c>
      <c r="B42" s="220" t="str">
        <f>TEXT(D42,"dddd")</f>
        <v>Sunday</v>
      </c>
      <c r="C42" s="220" t="s">
        <v>519</v>
      </c>
      <c r="D42" s="223">
        <v>43107</v>
      </c>
      <c r="E42" s="221" t="s">
        <v>520</v>
      </c>
      <c r="F42" s="226"/>
      <c r="G42" s="227"/>
      <c r="H42" s="228"/>
    </row>
    <row r="43" spans="1:8" ht="30" customHeight="1" x14ac:dyDescent="0.35">
      <c r="A43" s="219">
        <f>+A42+1</f>
        <v>32</v>
      </c>
      <c r="B43" s="220" t="str">
        <f>TEXT(D43,"dddd")</f>
        <v>Thursday</v>
      </c>
      <c r="C43" s="220" t="s">
        <v>521</v>
      </c>
      <c r="D43" s="223">
        <v>43125</v>
      </c>
      <c r="E43" s="221" t="s">
        <v>522</v>
      </c>
      <c r="F43" s="226"/>
      <c r="G43" s="227"/>
      <c r="H43" s="228"/>
    </row>
    <row r="44" spans="1:8" ht="30" customHeight="1" x14ac:dyDescent="0.35">
      <c r="A44" s="219">
        <f>+A43+1</f>
        <v>33</v>
      </c>
      <c r="B44" s="220" t="str">
        <f>TEXT(D44,"dddd")</f>
        <v>Wednesday</v>
      </c>
      <c r="C44" s="220" t="s">
        <v>523</v>
      </c>
      <c r="D44" s="223">
        <v>43131</v>
      </c>
      <c r="E44" s="221" t="s">
        <v>494</v>
      </c>
      <c r="F44" s="226"/>
      <c r="G44" s="227"/>
      <c r="H44" s="228"/>
    </row>
    <row r="45" spans="1:8" s="7" customFormat="1" ht="30" customHeight="1" thickBot="1" x14ac:dyDescent="0.55000000000000004">
      <c r="A45" s="219"/>
      <c r="B45" s="220"/>
      <c r="C45" s="237" t="s">
        <v>476</v>
      </c>
      <c r="D45" s="238">
        <v>3</v>
      </c>
      <c r="E45" s="239">
        <v>43101</v>
      </c>
      <c r="F45" s="240"/>
      <c r="G45" s="241"/>
      <c r="H45" s="242"/>
    </row>
    <row r="46" spans="1:8" ht="30" customHeight="1" x14ac:dyDescent="0.35">
      <c r="A46" s="219">
        <f>+A44+1</f>
        <v>34</v>
      </c>
      <c r="B46" s="220" t="str">
        <f t="shared" ref="B46:B54" si="2">TEXT(D46,"dddd")</f>
        <v>Thursday</v>
      </c>
      <c r="C46" s="220" t="s">
        <v>524</v>
      </c>
      <c r="D46" s="223">
        <v>43160</v>
      </c>
      <c r="E46" s="221" t="s">
        <v>553</v>
      </c>
      <c r="F46" s="226"/>
      <c r="G46" s="227"/>
      <c r="H46" s="228"/>
    </row>
    <row r="47" spans="1:8" ht="30" customHeight="1" x14ac:dyDescent="0.35">
      <c r="A47" s="219">
        <f t="shared" ref="A47:A54" si="3">+A46+1</f>
        <v>35</v>
      </c>
      <c r="B47" s="220" t="str">
        <f t="shared" si="2"/>
        <v>Friday</v>
      </c>
      <c r="C47" s="220" t="s">
        <v>525</v>
      </c>
      <c r="D47" s="223">
        <v>43168</v>
      </c>
      <c r="E47" s="221" t="s">
        <v>526</v>
      </c>
      <c r="F47" s="226"/>
      <c r="G47" s="227"/>
      <c r="H47" s="228"/>
    </row>
    <row r="48" spans="1:8" ht="30" customHeight="1" x14ac:dyDescent="0.35">
      <c r="A48" s="219">
        <f t="shared" si="3"/>
        <v>36</v>
      </c>
      <c r="B48" s="220" t="str">
        <f t="shared" si="2"/>
        <v>Tuesday</v>
      </c>
      <c r="C48" s="220" t="s">
        <v>527</v>
      </c>
      <c r="D48" s="223">
        <v>43172</v>
      </c>
      <c r="E48" s="221" t="s">
        <v>528</v>
      </c>
      <c r="F48" s="226"/>
      <c r="G48" s="227"/>
      <c r="H48" s="228"/>
    </row>
    <row r="49" spans="1:8" ht="30" customHeight="1" x14ac:dyDescent="0.35">
      <c r="A49" s="219">
        <f t="shared" si="3"/>
        <v>37</v>
      </c>
      <c r="B49" s="220" t="str">
        <f t="shared" si="2"/>
        <v>Thursday</v>
      </c>
      <c r="C49" s="220" t="s">
        <v>529</v>
      </c>
      <c r="D49" s="223">
        <v>43174</v>
      </c>
      <c r="E49" s="221" t="s">
        <v>530</v>
      </c>
      <c r="F49" s="226"/>
      <c r="G49" s="227"/>
      <c r="H49" s="228"/>
    </row>
    <row r="50" spans="1:8" ht="30" customHeight="1" x14ac:dyDescent="0.35">
      <c r="A50" s="219">
        <f t="shared" si="3"/>
        <v>38</v>
      </c>
      <c r="B50" s="220" t="str">
        <f t="shared" si="2"/>
        <v>Monday</v>
      </c>
      <c r="C50" s="220" t="s">
        <v>531</v>
      </c>
      <c r="D50" s="223">
        <v>43178</v>
      </c>
      <c r="E50" s="221" t="s">
        <v>532</v>
      </c>
      <c r="F50" s="226"/>
      <c r="G50" s="227"/>
      <c r="H50" s="228"/>
    </row>
    <row r="51" spans="1:8" ht="30" customHeight="1" x14ac:dyDescent="0.35">
      <c r="A51" s="219">
        <f t="shared" si="3"/>
        <v>39</v>
      </c>
      <c r="B51" s="220" t="str">
        <f t="shared" si="2"/>
        <v>Thursday</v>
      </c>
      <c r="C51" s="220" t="s">
        <v>533</v>
      </c>
      <c r="D51" s="223">
        <v>43181</v>
      </c>
      <c r="E51" s="221" t="s">
        <v>534</v>
      </c>
      <c r="F51" s="226"/>
      <c r="G51" s="227"/>
      <c r="H51" s="228"/>
    </row>
    <row r="52" spans="1:8" ht="30" customHeight="1" x14ac:dyDescent="0.35">
      <c r="A52" s="219">
        <f t="shared" si="3"/>
        <v>40</v>
      </c>
      <c r="B52" s="220" t="str">
        <f t="shared" si="2"/>
        <v>Monday</v>
      </c>
      <c r="C52" s="220" t="s">
        <v>535</v>
      </c>
      <c r="D52" s="223">
        <v>42821</v>
      </c>
      <c r="E52" s="221" t="s">
        <v>536</v>
      </c>
      <c r="F52" s="226"/>
      <c r="G52" s="227"/>
      <c r="H52" s="228"/>
    </row>
    <row r="53" spans="1:8" ht="30" customHeight="1" x14ac:dyDescent="0.35">
      <c r="A53" s="219">
        <f t="shared" si="3"/>
        <v>41</v>
      </c>
      <c r="B53" s="220" t="str">
        <f t="shared" si="2"/>
        <v>Thursday</v>
      </c>
      <c r="C53" s="220" t="s">
        <v>537</v>
      </c>
      <c r="D53" s="223">
        <v>43188</v>
      </c>
      <c r="E53" s="221" t="s">
        <v>538</v>
      </c>
      <c r="F53" s="226"/>
      <c r="G53" s="227"/>
      <c r="H53" s="228"/>
    </row>
    <row r="54" spans="1:8" ht="30" customHeight="1" x14ac:dyDescent="0.35">
      <c r="A54" s="219">
        <f t="shared" si="3"/>
        <v>42</v>
      </c>
      <c r="B54" s="220" t="str">
        <f t="shared" si="2"/>
        <v>Saturday</v>
      </c>
      <c r="C54" s="220" t="s">
        <v>539</v>
      </c>
      <c r="D54" s="223">
        <v>43190</v>
      </c>
      <c r="E54" s="221" t="s">
        <v>494</v>
      </c>
      <c r="F54" s="226"/>
      <c r="G54" s="227"/>
      <c r="H54" s="228"/>
    </row>
    <row r="55" spans="1:8" s="7" customFormat="1" ht="30" customHeight="1" thickBot="1" x14ac:dyDescent="0.55000000000000004">
      <c r="A55" s="219"/>
      <c r="B55" s="220"/>
      <c r="C55" s="237" t="s">
        <v>476</v>
      </c>
      <c r="D55" s="238">
        <v>3</v>
      </c>
      <c r="E55" s="239">
        <v>43160</v>
      </c>
      <c r="F55" s="240"/>
      <c r="G55" s="241"/>
      <c r="H55" s="242"/>
    </row>
    <row r="56" spans="1:8" ht="30" customHeight="1" x14ac:dyDescent="0.35">
      <c r="A56" s="219">
        <f>+A54+1</f>
        <v>43</v>
      </c>
      <c r="B56" s="220" t="str">
        <f t="shared" ref="B56:B61" si="4">TEXT(D56,"dddd")</f>
        <v>Sunday</v>
      </c>
      <c r="C56" s="220" t="s">
        <v>540</v>
      </c>
      <c r="D56" s="223">
        <v>43191</v>
      </c>
      <c r="E56" s="221" t="s">
        <v>502</v>
      </c>
      <c r="F56" s="226"/>
      <c r="G56" s="227"/>
      <c r="H56" s="228"/>
    </row>
    <row r="57" spans="1:8" ht="30" customHeight="1" x14ac:dyDescent="0.35">
      <c r="A57" s="219">
        <f>+A56+1</f>
        <v>44</v>
      </c>
      <c r="B57" s="220" t="str">
        <f t="shared" si="4"/>
        <v>Monday</v>
      </c>
      <c r="C57" s="220" t="s">
        <v>541</v>
      </c>
      <c r="D57" s="223">
        <v>43192</v>
      </c>
      <c r="E57" s="221" t="s">
        <v>502</v>
      </c>
      <c r="F57" s="226"/>
      <c r="G57" s="227"/>
      <c r="H57" s="228"/>
    </row>
    <row r="58" spans="1:8" ht="30" customHeight="1" x14ac:dyDescent="0.35">
      <c r="A58" s="219">
        <f>+A57+1</f>
        <v>45</v>
      </c>
      <c r="B58" s="220" t="str">
        <f t="shared" si="4"/>
        <v>Tuesday</v>
      </c>
      <c r="C58" s="220" t="s">
        <v>542</v>
      </c>
      <c r="D58" s="223">
        <v>43193</v>
      </c>
      <c r="E58" s="221" t="s">
        <v>543</v>
      </c>
      <c r="F58" s="226"/>
      <c r="G58" s="227"/>
      <c r="H58" s="228"/>
    </row>
    <row r="59" spans="1:8" ht="30" customHeight="1" x14ac:dyDescent="0.35">
      <c r="A59" s="219">
        <f>+A58+1</f>
        <v>46</v>
      </c>
      <c r="B59" s="220" t="str">
        <f t="shared" si="4"/>
        <v>Wednesday</v>
      </c>
      <c r="C59" s="220" t="s">
        <v>544</v>
      </c>
      <c r="D59" s="223">
        <v>43194</v>
      </c>
      <c r="E59" s="221" t="s">
        <v>545</v>
      </c>
      <c r="F59" s="226"/>
      <c r="G59" s="227"/>
      <c r="H59" s="228"/>
    </row>
    <row r="60" spans="1:8" ht="30" customHeight="1" x14ac:dyDescent="0.35">
      <c r="A60" s="219">
        <f>+A59+1</f>
        <v>47</v>
      </c>
      <c r="B60" s="220" t="str">
        <f t="shared" si="4"/>
        <v>Thursday</v>
      </c>
      <c r="C60" s="220" t="s">
        <v>546</v>
      </c>
      <c r="D60" s="223">
        <v>43202</v>
      </c>
      <c r="E60" s="221" t="s">
        <v>547</v>
      </c>
      <c r="F60" s="226"/>
      <c r="G60" s="227"/>
      <c r="H60" s="228"/>
    </row>
    <row r="61" spans="1:8" ht="30" customHeight="1" x14ac:dyDescent="0.35">
      <c r="A61" s="219">
        <f>+A60+1</f>
        <v>48</v>
      </c>
      <c r="B61" s="220" t="str">
        <f t="shared" si="4"/>
        <v>Monday</v>
      </c>
      <c r="C61" s="220" t="s">
        <v>548</v>
      </c>
      <c r="D61" s="223">
        <v>43220</v>
      </c>
      <c r="E61" s="221" t="s">
        <v>494</v>
      </c>
      <c r="F61" s="226"/>
      <c r="G61" s="227"/>
      <c r="H61" s="228"/>
    </row>
    <row r="62" spans="1:8" s="7" customFormat="1" ht="30" customHeight="1" thickBot="1" x14ac:dyDescent="0.55000000000000004">
      <c r="A62" s="219"/>
      <c r="B62" s="220"/>
      <c r="C62" s="237" t="s">
        <v>476</v>
      </c>
      <c r="D62" s="238">
        <v>6</v>
      </c>
      <c r="E62" s="239">
        <v>43191</v>
      </c>
      <c r="F62" s="240"/>
      <c r="G62" s="241"/>
      <c r="H62" s="242"/>
    </row>
    <row r="63" spans="1:8" ht="30" customHeight="1" x14ac:dyDescent="0.35">
      <c r="A63" s="219">
        <f>+A61+1</f>
        <v>49</v>
      </c>
      <c r="B63" s="220" t="str">
        <f>TEXT(D63,"dddd")</f>
        <v>Sunday</v>
      </c>
      <c r="C63" s="220" t="s">
        <v>549</v>
      </c>
      <c r="D63" s="223">
        <v>43226</v>
      </c>
      <c r="E63" s="221" t="s">
        <v>550</v>
      </c>
      <c r="F63" s="226"/>
      <c r="G63" s="227"/>
      <c r="H63" s="228"/>
    </row>
    <row r="64" spans="1:8" s="7" customFormat="1" ht="30" customHeight="1" x14ac:dyDescent="0.35">
      <c r="A64" s="219">
        <f>+A63+1</f>
        <v>50</v>
      </c>
      <c r="B64" s="220" t="str">
        <f>TEXT(D64,"dddd")</f>
        <v>Tuesday</v>
      </c>
      <c r="C64" s="229" t="s">
        <v>552</v>
      </c>
      <c r="D64" s="223">
        <v>43249</v>
      </c>
      <c r="E64" s="221" t="s">
        <v>494</v>
      </c>
      <c r="F64" s="233"/>
      <c r="G64" s="234"/>
      <c r="H64" s="235"/>
    </row>
    <row r="65" spans="1:8" s="7" customFormat="1" ht="30" customHeight="1" thickBot="1" x14ac:dyDescent="0.55000000000000004">
      <c r="A65" s="219"/>
      <c r="B65" s="220"/>
      <c r="C65" s="237" t="s">
        <v>476</v>
      </c>
      <c r="D65" s="238">
        <v>2</v>
      </c>
      <c r="E65" s="239">
        <v>43221</v>
      </c>
      <c r="F65" s="240"/>
      <c r="G65" s="241"/>
      <c r="H65" s="242"/>
    </row>
    <row r="66" spans="1:8" ht="30" customHeight="1" x14ac:dyDescent="0.35">
      <c r="A66" s="219">
        <f>+A64+1</f>
        <v>51</v>
      </c>
      <c r="B66" s="220" t="str">
        <f>TEXT(D66,"dddd")</f>
        <v>Saturday</v>
      </c>
      <c r="C66" s="229" t="s">
        <v>561</v>
      </c>
      <c r="D66" s="223">
        <v>43253</v>
      </c>
      <c r="E66" s="221" t="s">
        <v>562</v>
      </c>
      <c r="F66" s="226"/>
      <c r="G66" s="227"/>
      <c r="H66" s="228"/>
    </row>
    <row r="67" spans="1:8" s="7" customFormat="1" ht="30" customHeight="1" x14ac:dyDescent="0.35">
      <c r="A67" s="219">
        <f>+A66+1</f>
        <v>52</v>
      </c>
      <c r="B67" s="220" t="str">
        <f>TEXT(D67,"dddd")</f>
        <v>Tuesday</v>
      </c>
      <c r="C67" s="229" t="s">
        <v>561</v>
      </c>
      <c r="D67" s="223">
        <v>43256</v>
      </c>
      <c r="E67" s="221" t="s">
        <v>563</v>
      </c>
      <c r="F67" s="233"/>
      <c r="G67" s="234"/>
      <c r="H67" s="235"/>
    </row>
    <row r="68" spans="1:8" s="7" customFormat="1" ht="30" customHeight="1" x14ac:dyDescent="0.35">
      <c r="A68" s="219">
        <f>+A67+1</f>
        <v>53</v>
      </c>
      <c r="B68" s="220" t="str">
        <f>TEXT(D68,"dddd")</f>
        <v>Monday</v>
      </c>
      <c r="C68" s="229" t="s">
        <v>564</v>
      </c>
      <c r="D68" s="223">
        <v>43276</v>
      </c>
      <c r="E68" s="221" t="s">
        <v>565</v>
      </c>
      <c r="F68" s="233"/>
      <c r="G68" s="234"/>
      <c r="H68" s="235"/>
    </row>
    <row r="69" spans="1:8" s="7" customFormat="1" ht="30" customHeight="1" thickBot="1" x14ac:dyDescent="0.55000000000000004">
      <c r="A69" s="219"/>
      <c r="B69" s="236"/>
      <c r="C69" s="237" t="s">
        <v>476</v>
      </c>
      <c r="D69" s="238">
        <v>3</v>
      </c>
      <c r="E69" s="239">
        <v>43252</v>
      </c>
      <c r="F69" s="240"/>
      <c r="G69" s="241"/>
      <c r="H69" s="242"/>
    </row>
    <row r="70" spans="1:8" s="7" customFormat="1" ht="35.25" customHeight="1" x14ac:dyDescent="0.35">
      <c r="A70" s="208"/>
      <c r="B70" s="210"/>
      <c r="C70" s="211"/>
      <c r="D70" s="212"/>
      <c r="E70" s="209"/>
      <c r="F70" s="213"/>
      <c r="G70" s="214"/>
      <c r="H70" s="215"/>
    </row>
    <row r="71" spans="1:8" s="7" customFormat="1" ht="42.75" customHeight="1" thickBot="1" x14ac:dyDescent="0.55000000000000004">
      <c r="C71" s="237" t="s">
        <v>476</v>
      </c>
      <c r="D71" s="238">
        <f>+A68</f>
        <v>53</v>
      </c>
      <c r="E71" s="239" t="s">
        <v>551</v>
      </c>
      <c r="F71" s="240"/>
      <c r="G71" s="241"/>
      <c r="H71" s="242"/>
    </row>
    <row r="72" spans="1:8" ht="52.5" customHeight="1" thickBot="1" x14ac:dyDescent="0.4">
      <c r="A72" s="412" t="s">
        <v>571</v>
      </c>
      <c r="B72" s="413"/>
      <c r="C72" s="413"/>
      <c r="D72" s="413"/>
      <c r="E72" s="413"/>
      <c r="F72" s="413"/>
      <c r="G72" s="413"/>
      <c r="H72" s="414"/>
    </row>
    <row r="73" spans="1:8" ht="57.75" customHeight="1" thickBot="1" x14ac:dyDescent="0.45">
      <c r="A73" s="409" t="s">
        <v>570</v>
      </c>
      <c r="B73" s="410"/>
      <c r="C73" s="410"/>
      <c r="D73" s="410"/>
      <c r="E73" s="410"/>
      <c r="F73" s="410"/>
      <c r="G73" s="410"/>
      <c r="H73" s="411"/>
    </row>
    <row r="74" spans="1:8" ht="57.75" customHeight="1" thickBot="1" x14ac:dyDescent="0.45">
      <c r="A74" s="409" t="s">
        <v>569</v>
      </c>
      <c r="B74" s="410"/>
      <c r="C74" s="410"/>
      <c r="D74" s="410"/>
      <c r="E74" s="410"/>
      <c r="F74" s="410"/>
      <c r="G74" s="410"/>
      <c r="H74" s="411"/>
    </row>
  </sheetData>
  <mergeCells count="8">
    <mergeCell ref="A74:H74"/>
    <mergeCell ref="A72:H72"/>
    <mergeCell ref="A1:H1"/>
    <mergeCell ref="A2:H2"/>
    <mergeCell ref="A3:E4"/>
    <mergeCell ref="F3:F4"/>
    <mergeCell ref="G3:H4"/>
    <mergeCell ref="A73:H73"/>
  </mergeCells>
  <pageMargins left="0.74803149606299213" right="0.15748031496062992" top="0.15748031496062992" bottom="0.15748031496062992" header="0.31496062992125984" footer="0.31496062992125984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8"/>
  <sheetViews>
    <sheetView zoomScale="130" zoomScaleNormal="130" workbookViewId="0">
      <selection sqref="A1:XFD1048576"/>
    </sheetView>
  </sheetViews>
  <sheetFormatPr defaultColWidth="9.140625" defaultRowHeight="30" customHeight="1" x14ac:dyDescent="0.25"/>
  <cols>
    <col min="1" max="1" width="6.140625" style="434" customWidth="1"/>
    <col min="2" max="12" width="9.140625" style="434"/>
    <col min="13" max="13" width="10.7109375" style="434" customWidth="1"/>
    <col min="14" max="16384" width="9.140625" style="434"/>
  </cols>
  <sheetData>
    <row r="1" spans="1:13" ht="30" customHeight="1" x14ac:dyDescent="0.25">
      <c r="A1" s="431" t="s">
        <v>265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3"/>
    </row>
    <row r="2" spans="1:13" ht="30" customHeight="1" thickBot="1" x14ac:dyDescent="0.3">
      <c r="A2" s="435" t="s">
        <v>298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7"/>
    </row>
    <row r="3" spans="1:13" ht="30" customHeight="1" x14ac:dyDescent="0.25">
      <c r="A3" s="438">
        <v>1</v>
      </c>
      <c r="B3" s="439" t="s">
        <v>176</v>
      </c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40"/>
    </row>
    <row r="4" spans="1:13" ht="30" customHeight="1" x14ac:dyDescent="0.25">
      <c r="A4" s="438">
        <f>+A3+1</f>
        <v>2</v>
      </c>
      <c r="B4" s="439" t="s">
        <v>291</v>
      </c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40"/>
    </row>
    <row r="5" spans="1:13" ht="30" customHeight="1" x14ac:dyDescent="0.25">
      <c r="A5" s="438">
        <f t="shared" ref="A5:A12" si="0">+A4+1</f>
        <v>3</v>
      </c>
      <c r="B5" s="439" t="s">
        <v>177</v>
      </c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40"/>
    </row>
    <row r="6" spans="1:13" ht="30" customHeight="1" x14ac:dyDescent="0.25">
      <c r="A6" s="438">
        <f t="shared" si="0"/>
        <v>4</v>
      </c>
      <c r="B6" s="439" t="s">
        <v>292</v>
      </c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40"/>
    </row>
    <row r="7" spans="1:13" ht="30" customHeight="1" x14ac:dyDescent="0.25">
      <c r="A7" s="438">
        <f t="shared" si="0"/>
        <v>5</v>
      </c>
      <c r="B7" s="439" t="s">
        <v>293</v>
      </c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40"/>
    </row>
    <row r="8" spans="1:13" ht="30" customHeight="1" x14ac:dyDescent="0.25">
      <c r="A8" s="438">
        <f t="shared" si="0"/>
        <v>6</v>
      </c>
      <c r="B8" s="439" t="s">
        <v>294</v>
      </c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40"/>
    </row>
    <row r="9" spans="1:13" ht="30" customHeight="1" x14ac:dyDescent="0.25">
      <c r="A9" s="438">
        <f t="shared" si="0"/>
        <v>7</v>
      </c>
      <c r="B9" s="439" t="s">
        <v>178</v>
      </c>
      <c r="C9" s="439"/>
      <c r="D9" s="439"/>
      <c r="E9" s="439"/>
      <c r="F9" s="439"/>
      <c r="G9" s="439"/>
      <c r="H9" s="439"/>
      <c r="I9" s="439"/>
      <c r="J9" s="439"/>
      <c r="K9" s="439"/>
      <c r="L9" s="439"/>
      <c r="M9" s="440"/>
    </row>
    <row r="10" spans="1:13" ht="30" customHeight="1" x14ac:dyDescent="0.25">
      <c r="A10" s="438">
        <f t="shared" si="0"/>
        <v>8</v>
      </c>
      <c r="B10" s="439" t="s">
        <v>295</v>
      </c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40"/>
    </row>
    <row r="11" spans="1:13" ht="30" customHeight="1" x14ac:dyDescent="0.25">
      <c r="A11" s="438">
        <f t="shared" si="0"/>
        <v>9</v>
      </c>
      <c r="B11" s="439" t="s">
        <v>296</v>
      </c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40"/>
    </row>
    <row r="12" spans="1:13" ht="30" customHeight="1" x14ac:dyDescent="0.25">
      <c r="A12" s="438">
        <f t="shared" si="0"/>
        <v>10</v>
      </c>
      <c r="B12" s="439" t="s">
        <v>297</v>
      </c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</row>
    <row r="13" spans="1:13" ht="30" customHeight="1" thickBot="1" x14ac:dyDescent="0.3">
      <c r="A13" s="441">
        <f>+A12+1</f>
        <v>11</v>
      </c>
      <c r="B13" s="442" t="s">
        <v>182</v>
      </c>
      <c r="C13" s="442"/>
      <c r="D13" s="442"/>
      <c r="E13" s="442"/>
      <c r="F13" s="442"/>
      <c r="G13" s="442"/>
      <c r="H13" s="442"/>
      <c r="I13" s="442"/>
      <c r="J13" s="442"/>
      <c r="K13" s="442"/>
      <c r="L13" s="442"/>
      <c r="M13" s="443"/>
    </row>
    <row r="14" spans="1:13" ht="30" customHeight="1" x14ac:dyDescent="0.25"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</row>
    <row r="15" spans="1:13" ht="30" customHeight="1" x14ac:dyDescent="0.25"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</row>
    <row r="16" spans="1:13" ht="30" customHeight="1" x14ac:dyDescent="0.25">
      <c r="B16" s="444"/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</row>
    <row r="17" spans="2:13" ht="30" customHeight="1" x14ac:dyDescent="0.25"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</row>
    <row r="18" spans="2:13" ht="30" customHeight="1" x14ac:dyDescent="0.25">
      <c r="B18" s="444"/>
      <c r="C18" s="444"/>
      <c r="D18" s="444"/>
      <c r="E18" s="444"/>
      <c r="F18" s="444"/>
      <c r="G18" s="444"/>
      <c r="H18" s="444"/>
      <c r="I18" s="444"/>
      <c r="J18" s="444"/>
      <c r="K18" s="444"/>
      <c r="L18" s="444"/>
      <c r="M18" s="444"/>
    </row>
  </sheetData>
  <mergeCells count="18">
    <mergeCell ref="B16:M16"/>
    <mergeCell ref="B17:M17"/>
    <mergeCell ref="B18:M18"/>
    <mergeCell ref="B10:M10"/>
    <mergeCell ref="B11:M11"/>
    <mergeCell ref="B12:M12"/>
    <mergeCell ref="B13:M13"/>
    <mergeCell ref="B14:M14"/>
    <mergeCell ref="B15:M15"/>
    <mergeCell ref="B9:M9"/>
    <mergeCell ref="A1:M1"/>
    <mergeCell ref="A2:M2"/>
    <mergeCell ref="B3:M3"/>
    <mergeCell ref="B4:M4"/>
    <mergeCell ref="B5:M5"/>
    <mergeCell ref="B6:M6"/>
    <mergeCell ref="B7:M7"/>
    <mergeCell ref="B8:M8"/>
  </mergeCells>
  <pageMargins left="1.6929133858267718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58"/>
  <sheetViews>
    <sheetView workbookViewId="0">
      <selection sqref="A1:B1"/>
    </sheetView>
  </sheetViews>
  <sheetFormatPr defaultColWidth="9.140625" defaultRowHeight="50.1" customHeight="1" x14ac:dyDescent="0.25"/>
  <cols>
    <col min="1" max="1" width="39.28515625" style="122" customWidth="1"/>
    <col min="2" max="2" width="48.85546875" style="122" customWidth="1"/>
    <col min="3" max="16384" width="9.140625" style="122"/>
  </cols>
  <sheetData>
    <row r="1" spans="1:2" ht="50.1" customHeight="1" thickBot="1" x14ac:dyDescent="0.3">
      <c r="A1" s="322" t="s">
        <v>268</v>
      </c>
      <c r="B1" s="323"/>
    </row>
    <row r="2" spans="1:2" ht="20.100000000000001" customHeight="1" x14ac:dyDescent="0.25">
      <c r="A2" s="324" t="s">
        <v>211</v>
      </c>
      <c r="B2" s="123" t="s">
        <v>212</v>
      </c>
    </row>
    <row r="3" spans="1:2" ht="20.100000000000001" customHeight="1" x14ac:dyDescent="0.25">
      <c r="A3" s="325"/>
      <c r="B3" s="124" t="s">
        <v>217</v>
      </c>
    </row>
    <row r="4" spans="1:2" ht="20.100000000000001" customHeight="1" x14ac:dyDescent="0.25">
      <c r="A4" s="325"/>
      <c r="B4" s="124" t="s">
        <v>218</v>
      </c>
    </row>
    <row r="5" spans="1:2" ht="20.100000000000001" customHeight="1" x14ac:dyDescent="0.25">
      <c r="A5" s="325"/>
      <c r="B5" s="124" t="s">
        <v>264</v>
      </c>
    </row>
    <row r="6" spans="1:2" ht="20.100000000000001" customHeight="1" thickBot="1" x14ac:dyDescent="0.3">
      <c r="A6" s="326"/>
      <c r="B6" s="125" t="s">
        <v>221</v>
      </c>
    </row>
    <row r="7" spans="1:2" ht="30.75" customHeight="1" x14ac:dyDescent="0.25">
      <c r="A7" s="319" t="s">
        <v>223</v>
      </c>
      <c r="B7" s="127" t="s">
        <v>256</v>
      </c>
    </row>
    <row r="8" spans="1:2" ht="20.100000000000001" customHeight="1" thickBot="1" x14ac:dyDescent="0.3">
      <c r="A8" s="321"/>
      <c r="B8" s="125" t="s">
        <v>257</v>
      </c>
    </row>
    <row r="9" spans="1:2" ht="20.100000000000001" customHeight="1" x14ac:dyDescent="0.25">
      <c r="A9" s="319" t="s">
        <v>227</v>
      </c>
      <c r="B9" s="123" t="s">
        <v>228</v>
      </c>
    </row>
    <row r="10" spans="1:2" ht="20.100000000000001" customHeight="1" x14ac:dyDescent="0.25">
      <c r="A10" s="320"/>
      <c r="B10" s="124" t="s">
        <v>232</v>
      </c>
    </row>
    <row r="11" spans="1:2" ht="20.100000000000001" customHeight="1" thickBot="1" x14ac:dyDescent="0.3">
      <c r="A11" s="321"/>
      <c r="B11" s="125" t="s">
        <v>234</v>
      </c>
    </row>
    <row r="12" spans="1:2" ht="20.100000000000001" customHeight="1" x14ac:dyDescent="0.25">
      <c r="A12" s="319" t="s">
        <v>236</v>
      </c>
      <c r="B12" s="123" t="s">
        <v>237</v>
      </c>
    </row>
    <row r="13" spans="1:2" ht="20.100000000000001" customHeight="1" x14ac:dyDescent="0.25">
      <c r="A13" s="320"/>
      <c r="B13" s="124" t="s">
        <v>238</v>
      </c>
    </row>
    <row r="14" spans="1:2" ht="20.100000000000001" customHeight="1" x14ac:dyDescent="0.25">
      <c r="A14" s="320"/>
      <c r="B14" s="124" t="s">
        <v>242</v>
      </c>
    </row>
    <row r="15" spans="1:2" ht="20.100000000000001" customHeight="1" thickBot="1" x14ac:dyDescent="0.3">
      <c r="A15" s="321"/>
      <c r="B15" s="125" t="s">
        <v>244</v>
      </c>
    </row>
    <row r="16" spans="1:2" ht="20.100000000000001" customHeight="1" x14ac:dyDescent="0.25">
      <c r="A16" s="319" t="s">
        <v>245</v>
      </c>
      <c r="B16" s="126" t="s">
        <v>246</v>
      </c>
    </row>
    <row r="17" spans="1:2" ht="20.100000000000001" customHeight="1" x14ac:dyDescent="0.25">
      <c r="A17" s="320"/>
      <c r="B17" s="124" t="s">
        <v>258</v>
      </c>
    </row>
    <row r="18" spans="1:2" ht="20.100000000000001" customHeight="1" x14ac:dyDescent="0.25">
      <c r="A18" s="320"/>
      <c r="B18" s="124" t="s">
        <v>259</v>
      </c>
    </row>
    <row r="19" spans="1:2" ht="20.100000000000001" customHeight="1" thickBot="1" x14ac:dyDescent="0.3">
      <c r="A19" s="320"/>
      <c r="B19" s="124" t="s">
        <v>260</v>
      </c>
    </row>
    <row r="20" spans="1:2" ht="20.100000000000001" customHeight="1" x14ac:dyDescent="0.25">
      <c r="A20" s="319" t="s">
        <v>249</v>
      </c>
      <c r="B20" s="123" t="s">
        <v>250</v>
      </c>
    </row>
    <row r="21" spans="1:2" ht="37.5" customHeight="1" x14ac:dyDescent="0.25">
      <c r="A21" s="320"/>
      <c r="B21" s="128" t="s">
        <v>261</v>
      </c>
    </row>
    <row r="22" spans="1:2" ht="20.100000000000001" customHeight="1" x14ac:dyDescent="0.25">
      <c r="A22" s="320"/>
      <c r="B22" s="124" t="s">
        <v>252</v>
      </c>
    </row>
    <row r="23" spans="1:2" ht="20.100000000000001" customHeight="1" x14ac:dyDescent="0.25">
      <c r="A23" s="320"/>
      <c r="B23" s="124" t="s">
        <v>254</v>
      </c>
    </row>
    <row r="24" spans="1:2" ht="20.100000000000001" customHeight="1" x14ac:dyDescent="0.25">
      <c r="A24" s="320"/>
      <c r="B24" s="124" t="s">
        <v>255</v>
      </c>
    </row>
    <row r="25" spans="1:2" ht="36.75" customHeight="1" x14ac:dyDescent="0.25">
      <c r="A25" s="320"/>
      <c r="B25" s="128" t="s">
        <v>262</v>
      </c>
    </row>
    <row r="26" spans="1:2" ht="41.25" customHeight="1" thickBot="1" x14ac:dyDescent="0.3">
      <c r="A26" s="321"/>
      <c r="B26" s="129" t="s">
        <v>263</v>
      </c>
    </row>
    <row r="27" spans="1:2" ht="20.100000000000001" customHeight="1" x14ac:dyDescent="0.25"/>
    <row r="28" spans="1:2" ht="20.100000000000001" customHeight="1" x14ac:dyDescent="0.25"/>
    <row r="29" spans="1:2" ht="20.100000000000001" customHeight="1" x14ac:dyDescent="0.25"/>
    <row r="30" spans="1:2" ht="20.100000000000001" customHeight="1" x14ac:dyDescent="0.25"/>
    <row r="31" spans="1:2" ht="20.100000000000001" customHeight="1" x14ac:dyDescent="0.25"/>
    <row r="32" spans="1: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</sheetData>
  <mergeCells count="7">
    <mergeCell ref="A16:A19"/>
    <mergeCell ref="A20:A26"/>
    <mergeCell ref="A1:B1"/>
    <mergeCell ref="A2:A6"/>
    <mergeCell ref="A7:A8"/>
    <mergeCell ref="A9:A11"/>
    <mergeCell ref="A12:A15"/>
  </mergeCells>
  <pageMargins left="0.70866141732283472" right="0.70866141732283472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57"/>
  <sheetViews>
    <sheetView workbookViewId="0">
      <selection activeCell="A18" sqref="A18"/>
    </sheetView>
  </sheetViews>
  <sheetFormatPr defaultColWidth="9.140625" defaultRowHeight="50.1" customHeight="1" x14ac:dyDescent="0.35"/>
  <cols>
    <col min="1" max="1" width="82.140625" style="137" bestFit="1" customWidth="1"/>
    <col min="2" max="2" width="21.140625" style="130" bestFit="1" customWidth="1"/>
    <col min="3" max="3" width="58.42578125" style="130" bestFit="1" customWidth="1"/>
    <col min="4" max="4" width="18.7109375" style="130" bestFit="1" customWidth="1"/>
    <col min="5" max="16384" width="9.140625" style="130"/>
  </cols>
  <sheetData>
    <row r="1" spans="1:4" ht="26.1" customHeight="1" thickBot="1" x14ac:dyDescent="0.4">
      <c r="A1" s="327" t="s">
        <v>267</v>
      </c>
      <c r="B1" s="328"/>
      <c r="C1" s="328"/>
      <c r="D1" s="329"/>
    </row>
    <row r="2" spans="1:4" ht="20.100000000000001" customHeight="1" thickBot="1" x14ac:dyDescent="0.4">
      <c r="A2" s="136" t="s">
        <v>213</v>
      </c>
      <c r="B2" s="131" t="s">
        <v>214</v>
      </c>
      <c r="C2" s="131" t="s">
        <v>215</v>
      </c>
      <c r="D2" s="246" t="s">
        <v>216</v>
      </c>
    </row>
    <row r="3" spans="1:4" ht="20.100000000000001" customHeight="1" x14ac:dyDescent="0.35">
      <c r="A3" s="135"/>
      <c r="B3" s="132"/>
      <c r="C3" s="132"/>
      <c r="D3" s="247"/>
    </row>
    <row r="4" spans="1:4" ht="20.100000000000001" customHeight="1" x14ac:dyDescent="0.35">
      <c r="A4" s="135" t="s">
        <v>219</v>
      </c>
      <c r="B4" s="248"/>
      <c r="C4" s="135"/>
      <c r="D4" s="244"/>
    </row>
    <row r="5" spans="1:4" ht="20.100000000000001" customHeight="1" x14ac:dyDescent="0.35">
      <c r="A5" s="138" t="s">
        <v>222</v>
      </c>
      <c r="B5" s="133" t="s">
        <v>269</v>
      </c>
      <c r="C5" s="251" t="s">
        <v>220</v>
      </c>
      <c r="D5" s="247"/>
    </row>
    <row r="6" spans="1:4" ht="20.100000000000001" customHeight="1" x14ac:dyDescent="0.35">
      <c r="A6" s="135"/>
      <c r="B6" s="132"/>
      <c r="C6" s="135"/>
      <c r="D6" s="247"/>
    </row>
    <row r="7" spans="1:4" ht="20.100000000000001" customHeight="1" x14ac:dyDescent="0.35">
      <c r="A7" s="135" t="s">
        <v>224</v>
      </c>
      <c r="B7" s="248"/>
      <c r="C7" s="135"/>
      <c r="D7" s="244"/>
    </row>
    <row r="8" spans="1:4" ht="20.100000000000001" customHeight="1" x14ac:dyDescent="0.35">
      <c r="A8" s="138" t="s">
        <v>229</v>
      </c>
      <c r="B8" s="133" t="s">
        <v>270</v>
      </c>
      <c r="C8" s="251" t="s">
        <v>225</v>
      </c>
      <c r="D8" s="249" t="s">
        <v>226</v>
      </c>
    </row>
    <row r="9" spans="1:4" ht="20.100000000000001" customHeight="1" x14ac:dyDescent="0.35">
      <c r="A9" s="138" t="s">
        <v>233</v>
      </c>
      <c r="B9" s="132"/>
      <c r="C9" s="134" t="s">
        <v>230</v>
      </c>
      <c r="D9" s="249" t="s">
        <v>231</v>
      </c>
    </row>
    <row r="10" spans="1:4" ht="20.100000000000001" customHeight="1" x14ac:dyDescent="0.35">
      <c r="A10" s="138" t="s">
        <v>235</v>
      </c>
      <c r="B10" s="132"/>
      <c r="C10" s="135"/>
      <c r="D10" s="247"/>
    </row>
    <row r="11" spans="1:4" ht="20.100000000000001" customHeight="1" x14ac:dyDescent="0.35">
      <c r="A11" s="135"/>
      <c r="B11" s="132"/>
      <c r="C11" s="135"/>
      <c r="D11" s="247"/>
    </row>
    <row r="12" spans="1:4" ht="20.100000000000001" customHeight="1" x14ac:dyDescent="0.35">
      <c r="A12" s="135" t="s">
        <v>239</v>
      </c>
      <c r="B12" s="248"/>
      <c r="C12" s="135"/>
      <c r="D12" s="244"/>
    </row>
    <row r="13" spans="1:4" ht="20.100000000000001" customHeight="1" x14ac:dyDescent="0.35">
      <c r="A13" s="135" t="s">
        <v>239</v>
      </c>
      <c r="B13" s="248"/>
      <c r="C13" s="135"/>
      <c r="D13" s="244"/>
    </row>
    <row r="14" spans="1:4" ht="20.100000000000001" customHeight="1" x14ac:dyDescent="0.35">
      <c r="A14" s="138" t="s">
        <v>243</v>
      </c>
      <c r="B14" s="133" t="s">
        <v>240</v>
      </c>
      <c r="C14" s="251" t="s">
        <v>599</v>
      </c>
      <c r="D14" s="249" t="s">
        <v>241</v>
      </c>
    </row>
    <row r="15" spans="1:4" ht="20.100000000000001" customHeight="1" x14ac:dyDescent="0.35">
      <c r="A15" s="138" t="s">
        <v>600</v>
      </c>
      <c r="B15" s="132"/>
      <c r="C15" s="135"/>
      <c r="D15" s="249"/>
    </row>
    <row r="16" spans="1:4" ht="20.100000000000001" customHeight="1" x14ac:dyDescent="0.35">
      <c r="A16" s="135"/>
      <c r="B16" s="132"/>
      <c r="C16" s="135"/>
      <c r="D16" s="247"/>
    </row>
    <row r="17" spans="1:4" ht="20.100000000000001" customHeight="1" x14ac:dyDescent="0.35">
      <c r="A17" s="135" t="s">
        <v>604</v>
      </c>
      <c r="B17" s="248"/>
      <c r="C17" s="135"/>
      <c r="D17" s="247"/>
    </row>
    <row r="18" spans="1:4" ht="20.100000000000001" customHeight="1" x14ac:dyDescent="0.35">
      <c r="A18" s="138" t="s">
        <v>248</v>
      </c>
      <c r="B18" s="133" t="s">
        <v>271</v>
      </c>
      <c r="C18" s="251" t="s">
        <v>247</v>
      </c>
      <c r="D18" s="247"/>
    </row>
    <row r="19" spans="1:4" ht="20.100000000000001" customHeight="1" x14ac:dyDescent="0.35">
      <c r="A19" s="135"/>
      <c r="B19" s="132"/>
      <c r="C19" s="135"/>
      <c r="D19" s="247"/>
    </row>
    <row r="20" spans="1:4" ht="20.100000000000001" customHeight="1" x14ac:dyDescent="0.35">
      <c r="A20" s="135" t="s">
        <v>273</v>
      </c>
      <c r="B20" s="248"/>
      <c r="C20" s="135"/>
      <c r="D20" s="247"/>
    </row>
    <row r="21" spans="1:4" ht="20.100000000000001" customHeight="1" thickBot="1" x14ac:dyDescent="0.4">
      <c r="A21" s="139" t="s">
        <v>253</v>
      </c>
      <c r="B21" s="245" t="s">
        <v>272</v>
      </c>
      <c r="C21" s="252" t="s">
        <v>251</v>
      </c>
      <c r="D21" s="250"/>
    </row>
    <row r="22" spans="1:4" ht="20.100000000000001" customHeight="1" x14ac:dyDescent="0.35"/>
    <row r="23" spans="1:4" ht="20.100000000000001" customHeight="1" x14ac:dyDescent="0.35"/>
    <row r="24" spans="1:4" ht="21" customHeight="1" x14ac:dyDescent="0.35"/>
    <row r="25" spans="1:4" ht="20.100000000000001" customHeight="1" x14ac:dyDescent="0.35"/>
    <row r="26" spans="1:4" ht="20.100000000000001" customHeight="1" x14ac:dyDescent="0.35"/>
    <row r="27" spans="1:4" ht="20.100000000000001" customHeight="1" x14ac:dyDescent="0.35"/>
    <row r="28" spans="1:4" ht="20.100000000000001" customHeight="1" x14ac:dyDescent="0.35"/>
    <row r="29" spans="1:4" ht="20.100000000000001" customHeight="1" x14ac:dyDescent="0.35"/>
    <row r="30" spans="1:4" ht="20.100000000000001" customHeight="1" x14ac:dyDescent="0.35"/>
    <row r="31" spans="1:4" ht="20.100000000000001" customHeight="1" x14ac:dyDescent="0.35"/>
    <row r="32" spans="1:4" ht="20.100000000000001" customHeight="1" x14ac:dyDescent="0.35"/>
    <row r="33" ht="20.100000000000001" customHeight="1" x14ac:dyDescent="0.35"/>
    <row r="34" ht="20.100000000000001" customHeight="1" x14ac:dyDescent="0.35"/>
    <row r="35" ht="20.100000000000001" customHeight="1" x14ac:dyDescent="0.35"/>
    <row r="36" ht="20.100000000000001" customHeight="1" x14ac:dyDescent="0.35"/>
    <row r="37" ht="20.100000000000001" customHeight="1" x14ac:dyDescent="0.35"/>
    <row r="38" ht="20.100000000000001" customHeight="1" x14ac:dyDescent="0.35"/>
    <row r="39" ht="20.100000000000001" customHeight="1" x14ac:dyDescent="0.35"/>
    <row r="40" ht="20.100000000000001" customHeight="1" x14ac:dyDescent="0.35"/>
    <row r="41" ht="20.100000000000001" customHeight="1" x14ac:dyDescent="0.35"/>
    <row r="42" ht="20.100000000000001" customHeight="1" x14ac:dyDescent="0.35"/>
    <row r="43" ht="20.100000000000001" customHeight="1" x14ac:dyDescent="0.35"/>
    <row r="44" ht="20.100000000000001" customHeight="1" x14ac:dyDescent="0.35"/>
    <row r="45" ht="20.100000000000001" customHeight="1" x14ac:dyDescent="0.35"/>
    <row r="46" ht="20.100000000000001" customHeight="1" x14ac:dyDescent="0.35"/>
    <row r="47" ht="20.100000000000001" customHeight="1" x14ac:dyDescent="0.35"/>
    <row r="48" ht="20.100000000000001" customHeight="1" x14ac:dyDescent="0.35"/>
    <row r="49" ht="20.100000000000001" customHeight="1" x14ac:dyDescent="0.35"/>
    <row r="50" ht="20.100000000000001" customHeight="1" x14ac:dyDescent="0.35"/>
    <row r="51" ht="20.100000000000001" customHeight="1" x14ac:dyDescent="0.35"/>
    <row r="52" ht="20.100000000000001" customHeight="1" x14ac:dyDescent="0.35"/>
    <row r="53" ht="20.100000000000001" customHeight="1" x14ac:dyDescent="0.35"/>
    <row r="54" ht="20.100000000000001" customHeight="1" x14ac:dyDescent="0.35"/>
    <row r="55" ht="20.100000000000001" customHeight="1" x14ac:dyDescent="0.35"/>
    <row r="56" ht="20.100000000000001" customHeight="1" x14ac:dyDescent="0.35"/>
    <row r="57" ht="20.100000000000001" customHeight="1" x14ac:dyDescent="0.35"/>
  </sheetData>
  <mergeCells count="1">
    <mergeCell ref="A1:D1"/>
  </mergeCells>
  <hyperlinks>
    <hyperlink ref="C5" r:id="rId1" xr:uid="{00000000-0004-0000-0300-000000000000}"/>
    <hyperlink ref="C8" r:id="rId2" xr:uid="{00000000-0004-0000-0300-000001000000}"/>
    <hyperlink ref="C18" r:id="rId3" xr:uid="{00000000-0004-0000-0300-000002000000}"/>
    <hyperlink ref="C21" r:id="rId4" xr:uid="{00000000-0004-0000-0300-000003000000}"/>
    <hyperlink ref="C14" r:id="rId5" xr:uid="{00000000-0004-0000-0300-000004000000}"/>
  </hyperlinks>
  <pageMargins left="0.70866141732283472" right="0.70866141732283472" top="0.74803149606299213" bottom="0.74803149606299213" header="0.31496062992125984" footer="0.31496062992125984"/>
  <pageSetup paperSize="9" scale="73" orientation="landscape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2"/>
  <sheetViews>
    <sheetView zoomScale="110" zoomScaleNormal="110" zoomScaleSheetLayoutView="100" workbookViewId="0">
      <selection activeCell="B16" sqref="B16"/>
    </sheetView>
  </sheetViews>
  <sheetFormatPr defaultRowHeight="20.100000000000001" customHeight="1" x14ac:dyDescent="0.25"/>
  <cols>
    <col min="1" max="1" width="4.7109375" style="7" customWidth="1"/>
    <col min="2" max="2" width="77.42578125" style="24" customWidth="1"/>
    <col min="3" max="3" width="4.140625" bestFit="1" customWidth="1"/>
    <col min="4" max="4" width="1.85546875" customWidth="1"/>
    <col min="5" max="5" width="3.85546875" bestFit="1" customWidth="1"/>
    <col min="6" max="6" width="1.28515625" customWidth="1"/>
    <col min="7" max="7" width="4.5703125" bestFit="1" customWidth="1"/>
    <col min="8" max="8" width="1.28515625" customWidth="1"/>
    <col min="9" max="9" width="9.42578125" customWidth="1"/>
    <col min="10" max="10" width="1.7109375" customWidth="1"/>
    <col min="11" max="11" width="9.42578125" customWidth="1"/>
    <col min="12" max="12" width="16.5703125" customWidth="1"/>
  </cols>
  <sheetData>
    <row r="1" spans="1:12" ht="20.100000000000001" customHeight="1" x14ac:dyDescent="0.5">
      <c r="A1" s="330" t="str">
        <f>+'5.QH Check List Master'!A1:L1</f>
        <v>Yousufi Mohalla TAUFEER-UL-MUBARAK trust</v>
      </c>
      <c r="B1" s="330"/>
      <c r="C1" s="16"/>
      <c r="D1" s="16"/>
      <c r="E1" s="16"/>
      <c r="F1" s="16"/>
      <c r="G1" s="16"/>
      <c r="H1" s="16"/>
      <c r="I1" s="16"/>
      <c r="J1" s="16"/>
      <c r="K1" s="16"/>
      <c r="L1" s="2"/>
    </row>
    <row r="2" spans="1:12" ht="20.100000000000001" customHeight="1" x14ac:dyDescent="0.5">
      <c r="A2" s="331" t="s">
        <v>0</v>
      </c>
      <c r="B2" s="331"/>
      <c r="C2" s="17"/>
      <c r="D2" s="17"/>
      <c r="E2" s="17"/>
      <c r="F2" s="17"/>
      <c r="G2" s="17"/>
      <c r="H2" s="17"/>
      <c r="I2" s="17"/>
      <c r="J2" s="17"/>
      <c r="K2" s="17"/>
      <c r="L2" s="2"/>
    </row>
    <row r="3" spans="1:12" ht="18" customHeight="1" x14ac:dyDescent="0.5">
      <c r="A3" s="1"/>
      <c r="B3" s="1"/>
      <c r="C3" s="17"/>
      <c r="D3" s="17"/>
      <c r="E3" s="17"/>
      <c r="F3" s="17"/>
      <c r="G3" s="17"/>
      <c r="H3" s="17"/>
      <c r="I3" s="17"/>
      <c r="J3" s="17"/>
      <c r="K3" s="17"/>
      <c r="L3" s="2"/>
    </row>
    <row r="4" spans="1:12" ht="20.100000000000001" customHeight="1" x14ac:dyDescent="0.5">
      <c r="A4" s="18" t="s">
        <v>12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3"/>
    </row>
    <row r="5" spans="1:12" ht="20.100000000000001" customHeight="1" x14ac:dyDescent="0.25">
      <c r="A5" s="21"/>
      <c r="B5" s="22"/>
      <c r="J5" s="21"/>
      <c r="L5" s="21"/>
    </row>
    <row r="6" spans="1:12" ht="20.100000000000001" customHeight="1" x14ac:dyDescent="0.25">
      <c r="A6" s="23" t="s">
        <v>13</v>
      </c>
      <c r="C6" s="14"/>
      <c r="D6" s="14"/>
      <c r="E6" s="14"/>
      <c r="F6" s="14"/>
      <c r="G6" s="14"/>
      <c r="H6" s="14"/>
      <c r="I6" s="14"/>
      <c r="J6" s="14"/>
      <c r="K6" s="14"/>
    </row>
    <row r="7" spans="1:12" ht="39.75" customHeight="1" x14ac:dyDescent="0.25">
      <c r="A7" s="203" t="s">
        <v>14</v>
      </c>
      <c r="B7" s="11" t="s">
        <v>15</v>
      </c>
      <c r="D7" s="14"/>
      <c r="E7" s="14"/>
      <c r="F7" s="14"/>
      <c r="G7" s="14"/>
      <c r="H7" s="14"/>
      <c r="I7" s="14"/>
      <c r="J7" s="14"/>
      <c r="K7" s="14"/>
    </row>
    <row r="8" spans="1:12" ht="31.5" customHeight="1" x14ac:dyDescent="0.25">
      <c r="A8" s="203" t="s">
        <v>16</v>
      </c>
      <c r="B8" s="25" t="s">
        <v>180</v>
      </c>
      <c r="D8" s="14"/>
      <c r="E8" s="14"/>
      <c r="F8" s="14"/>
      <c r="G8" s="14"/>
      <c r="H8" s="14"/>
      <c r="I8" s="14"/>
      <c r="J8" s="14"/>
      <c r="K8" s="14"/>
    </row>
    <row r="9" spans="1:12" ht="36" customHeight="1" x14ac:dyDescent="0.25">
      <c r="A9" s="203" t="s">
        <v>17</v>
      </c>
      <c r="B9" s="11" t="s">
        <v>18</v>
      </c>
      <c r="C9" s="14"/>
      <c r="D9" s="14"/>
      <c r="E9" s="14"/>
      <c r="F9" s="14"/>
      <c r="G9" s="14"/>
      <c r="H9" s="14"/>
      <c r="I9" s="14"/>
      <c r="J9" s="14"/>
      <c r="K9" s="14"/>
    </row>
    <row r="10" spans="1:12" ht="38.25" customHeight="1" x14ac:dyDescent="0.25">
      <c r="A10" s="203" t="s">
        <v>19</v>
      </c>
      <c r="B10" s="11" t="s">
        <v>20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2" ht="36" customHeight="1" x14ac:dyDescent="0.25">
      <c r="A11" s="203" t="s">
        <v>21</v>
      </c>
      <c r="B11" s="11" t="s">
        <v>464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2" ht="40.5" customHeight="1" x14ac:dyDescent="0.25">
      <c r="A12" s="203" t="s">
        <v>22</v>
      </c>
      <c r="B12" s="11" t="s">
        <v>174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2" s="140" customFormat="1" ht="40.5" customHeight="1" x14ac:dyDescent="0.25">
      <c r="A13" s="203" t="s">
        <v>23</v>
      </c>
      <c r="B13" s="11" t="s">
        <v>574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2" ht="38.25" customHeight="1" x14ac:dyDescent="0.25">
      <c r="A14" s="203" t="s">
        <v>25</v>
      </c>
      <c r="B14" s="11" t="s">
        <v>24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2" ht="30.95" customHeight="1" x14ac:dyDescent="0.25">
      <c r="A15" s="203" t="s">
        <v>26</v>
      </c>
      <c r="B15" s="11" t="s">
        <v>181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2" ht="20.100000000000001" customHeight="1" x14ac:dyDescent="0.25">
      <c r="A16" s="203" t="s">
        <v>28</v>
      </c>
      <c r="B16" s="11" t="s">
        <v>27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3" ht="20.100000000000001" customHeight="1" x14ac:dyDescent="0.25">
      <c r="A17" s="203" t="s">
        <v>30</v>
      </c>
      <c r="B17" s="11" t="s">
        <v>29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3" ht="35.25" customHeight="1" x14ac:dyDescent="0.25">
      <c r="A18" s="203" t="s">
        <v>573</v>
      </c>
      <c r="B18" s="11" t="s">
        <v>31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3" ht="10.5" customHeight="1" x14ac:dyDescent="0.25">
      <c r="B19" s="11"/>
      <c r="J19" s="14"/>
    </row>
    <row r="20" spans="1:13" ht="30.75" customHeight="1" x14ac:dyDescent="0.25">
      <c r="A20" s="23" t="s">
        <v>284</v>
      </c>
      <c r="B20" s="26"/>
      <c r="C20" s="8" t="s">
        <v>1</v>
      </c>
      <c r="D20" s="7"/>
      <c r="E20" s="8" t="s">
        <v>2</v>
      </c>
      <c r="F20" s="7"/>
      <c r="G20" s="8" t="s">
        <v>3</v>
      </c>
      <c r="H20" s="7"/>
      <c r="I20" s="8" t="s">
        <v>4</v>
      </c>
      <c r="J20" s="27"/>
      <c r="K20" s="9" t="s">
        <v>5</v>
      </c>
      <c r="L20" s="27"/>
    </row>
    <row r="21" spans="1:13" ht="20.100000000000001" customHeight="1" x14ac:dyDescent="0.25">
      <c r="A21" s="7" t="s">
        <v>32</v>
      </c>
      <c r="B21" s="11" t="s">
        <v>34</v>
      </c>
      <c r="C21" s="28"/>
      <c r="D21" s="14"/>
      <c r="E21" s="28"/>
      <c r="F21" s="29"/>
      <c r="G21" s="28"/>
      <c r="H21" s="29"/>
      <c r="I21" s="28"/>
      <c r="J21" s="29"/>
      <c r="K21" s="28"/>
      <c r="L21" s="29"/>
      <c r="M21" s="30"/>
    </row>
    <row r="22" spans="1:13" ht="20.100000000000001" customHeight="1" x14ac:dyDescent="0.25">
      <c r="A22" s="7" t="s">
        <v>33</v>
      </c>
      <c r="B22" s="11" t="s">
        <v>276</v>
      </c>
      <c r="C22" s="28"/>
      <c r="D22" s="14"/>
      <c r="E22" s="28"/>
      <c r="F22" s="14"/>
      <c r="G22" s="28"/>
      <c r="H22" s="14"/>
      <c r="I22" s="28"/>
      <c r="J22" s="14"/>
      <c r="K22" s="28"/>
      <c r="L22" s="14"/>
    </row>
    <row r="23" spans="1:13" ht="20.100000000000001" customHeight="1" x14ac:dyDescent="0.25">
      <c r="B23" s="31" t="s">
        <v>35</v>
      </c>
      <c r="C23" s="13"/>
      <c r="D23" s="14"/>
      <c r="E23" s="13"/>
      <c r="F23" s="14"/>
      <c r="G23" s="13"/>
      <c r="H23" s="14"/>
      <c r="I23" s="13"/>
      <c r="J23" s="14"/>
      <c r="K23" s="13"/>
      <c r="L23" s="14"/>
    </row>
    <row r="24" spans="1:13" ht="20.100000000000001" customHeight="1" x14ac:dyDescent="0.25">
      <c r="A24" s="7" t="s">
        <v>36</v>
      </c>
      <c r="B24" s="11" t="s">
        <v>37</v>
      </c>
      <c r="C24" s="28"/>
      <c r="D24" s="14"/>
      <c r="E24" s="28"/>
      <c r="F24" s="14"/>
      <c r="G24" s="28"/>
      <c r="H24" s="14"/>
      <c r="I24" s="28"/>
      <c r="J24" s="14"/>
      <c r="K24" s="28"/>
      <c r="L24" s="14"/>
    </row>
    <row r="25" spans="1:13" ht="20.100000000000001" customHeight="1" x14ac:dyDescent="0.25">
      <c r="A25" s="7" t="s">
        <v>38</v>
      </c>
      <c r="B25" s="11" t="s">
        <v>456</v>
      </c>
      <c r="C25" s="28"/>
      <c r="D25" s="14"/>
      <c r="E25" s="28"/>
      <c r="F25" s="14"/>
      <c r="G25" s="28"/>
      <c r="H25" s="14"/>
      <c r="I25" s="28"/>
      <c r="J25" s="14"/>
      <c r="K25" s="28"/>
      <c r="L25" s="14"/>
    </row>
    <row r="26" spans="1:13" ht="20.100000000000001" customHeight="1" x14ac:dyDescent="0.25">
      <c r="A26" s="7" t="s">
        <v>39</v>
      </c>
      <c r="B26" s="11" t="s">
        <v>274</v>
      </c>
      <c r="C26" s="28"/>
      <c r="D26" s="14"/>
      <c r="E26" s="28"/>
      <c r="F26" s="14"/>
      <c r="G26" s="28"/>
      <c r="H26" s="14"/>
      <c r="I26" s="28"/>
      <c r="J26" s="14"/>
      <c r="K26" s="28"/>
      <c r="L26" s="14"/>
    </row>
    <row r="27" spans="1:13" ht="20.100000000000001" customHeight="1" x14ac:dyDescent="0.25">
      <c r="B27" s="31" t="s">
        <v>40</v>
      </c>
      <c r="C27" s="13"/>
      <c r="D27" s="14"/>
      <c r="E27" s="13"/>
      <c r="F27" s="14"/>
      <c r="G27" s="13"/>
      <c r="H27" s="14"/>
      <c r="I27" s="13"/>
      <c r="J27" s="14"/>
      <c r="K27" s="13"/>
      <c r="L27" s="14"/>
    </row>
    <row r="28" spans="1:13" ht="48" customHeight="1" x14ac:dyDescent="0.25">
      <c r="A28" s="203" t="s">
        <v>41</v>
      </c>
      <c r="B28" s="11" t="s">
        <v>606</v>
      </c>
      <c r="C28" s="28"/>
      <c r="D28" s="14"/>
      <c r="E28" s="28"/>
      <c r="F28" s="14"/>
      <c r="G28" s="28"/>
      <c r="H28" s="14"/>
      <c r="I28" s="28"/>
      <c r="J28" s="14"/>
      <c r="K28" s="28"/>
      <c r="L28" s="14"/>
    </row>
    <row r="29" spans="1:13" s="92" customFormat="1" ht="18.75" customHeight="1" x14ac:dyDescent="0.25">
      <c r="A29" s="7" t="s">
        <v>42</v>
      </c>
      <c r="B29" s="11" t="s">
        <v>456</v>
      </c>
      <c r="C29" s="28"/>
      <c r="D29" s="14"/>
      <c r="E29" s="28"/>
      <c r="F29" s="14"/>
      <c r="G29" s="28"/>
      <c r="H29" s="14"/>
      <c r="I29" s="28"/>
      <c r="J29" s="14"/>
      <c r="K29" s="28"/>
      <c r="L29" s="14"/>
    </row>
    <row r="30" spans="1:13" ht="20.100000000000001" customHeight="1" x14ac:dyDescent="0.25">
      <c r="A30" s="7" t="s">
        <v>44</v>
      </c>
      <c r="B30" s="11" t="s">
        <v>45</v>
      </c>
      <c r="C30" s="28"/>
      <c r="D30" s="14"/>
      <c r="E30" s="28"/>
      <c r="F30" s="14"/>
      <c r="G30" s="28"/>
      <c r="H30" s="14"/>
      <c r="I30" s="28"/>
      <c r="J30" s="14"/>
      <c r="K30" s="28"/>
      <c r="L30" s="14"/>
    </row>
    <row r="31" spans="1:13" s="140" customFormat="1" ht="20.100000000000001" customHeight="1" x14ac:dyDescent="0.25">
      <c r="A31" s="7"/>
      <c r="B31" s="202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2"/>
    </row>
    <row r="32" spans="1:13" ht="20.100000000000001" customHeight="1" x14ac:dyDescent="0.25">
      <c r="A32" s="23" t="s">
        <v>46</v>
      </c>
      <c r="B32" s="33"/>
      <c r="C32" s="23"/>
      <c r="D32" s="23"/>
      <c r="E32" s="23"/>
      <c r="F32" s="34"/>
      <c r="G32" s="35"/>
      <c r="H32" s="14"/>
      <c r="I32" s="14"/>
      <c r="J32" s="14"/>
      <c r="K32" s="14"/>
    </row>
    <row r="33" spans="1:11" ht="20.100000000000001" customHeight="1" x14ac:dyDescent="0.25">
      <c r="A33" s="7" t="s">
        <v>47</v>
      </c>
      <c r="B33" s="11" t="s">
        <v>275</v>
      </c>
      <c r="C33" s="28"/>
      <c r="D33" s="14"/>
      <c r="E33" s="28"/>
      <c r="F33" s="14"/>
      <c r="G33" s="28"/>
      <c r="H33" s="14"/>
      <c r="I33" s="28"/>
      <c r="J33" s="14"/>
      <c r="K33" s="28"/>
    </row>
    <row r="34" spans="1:11" ht="20.100000000000001" customHeight="1" x14ac:dyDescent="0.25">
      <c r="A34" s="7" t="s">
        <v>48</v>
      </c>
      <c r="B34" s="11" t="s">
        <v>54</v>
      </c>
      <c r="C34" s="28"/>
      <c r="D34" s="14"/>
      <c r="E34" s="28"/>
      <c r="F34" s="14"/>
      <c r="G34" s="28"/>
      <c r="H34" s="14"/>
      <c r="I34" s="28"/>
      <c r="J34" s="14"/>
      <c r="K34" s="28"/>
    </row>
    <row r="35" spans="1:11" ht="20.100000000000001" customHeight="1" x14ac:dyDescent="0.25">
      <c r="A35" s="7" t="s">
        <v>49</v>
      </c>
      <c r="B35" s="11" t="s">
        <v>55</v>
      </c>
      <c r="C35" s="28"/>
      <c r="D35" s="14"/>
      <c r="E35" s="28"/>
      <c r="F35" s="14"/>
      <c r="G35" s="28"/>
      <c r="H35" s="14"/>
      <c r="I35" s="28"/>
      <c r="J35" s="14"/>
      <c r="K35" s="28"/>
    </row>
    <row r="36" spans="1:11" ht="21.75" customHeight="1" x14ac:dyDescent="0.25">
      <c r="A36" s="7" t="s">
        <v>50</v>
      </c>
      <c r="B36" s="11" t="s">
        <v>56</v>
      </c>
      <c r="C36" s="28"/>
      <c r="D36" s="14"/>
      <c r="E36" s="28"/>
      <c r="F36" s="14"/>
      <c r="G36" s="28"/>
      <c r="H36" s="14"/>
      <c r="I36" s="28"/>
      <c r="J36" s="14"/>
      <c r="K36" s="28"/>
    </row>
    <row r="37" spans="1:11" s="92" customFormat="1" ht="48.75" customHeight="1" x14ac:dyDescent="0.25">
      <c r="A37" s="203" t="s">
        <v>51</v>
      </c>
      <c r="B37" s="11" t="s">
        <v>605</v>
      </c>
      <c r="C37" s="28"/>
      <c r="D37" s="14"/>
      <c r="E37" s="28"/>
      <c r="F37" s="14"/>
      <c r="G37" s="28"/>
      <c r="H37" s="14"/>
      <c r="I37" s="28"/>
      <c r="J37" s="14"/>
      <c r="K37" s="28"/>
    </row>
    <row r="38" spans="1:11" s="92" customFormat="1" ht="31.5" customHeight="1" x14ac:dyDescent="0.25">
      <c r="A38" s="7" t="s">
        <v>52</v>
      </c>
      <c r="B38" s="11" t="s">
        <v>457</v>
      </c>
      <c r="C38" s="28"/>
      <c r="D38" s="14"/>
      <c r="E38" s="28"/>
      <c r="F38" s="14"/>
      <c r="G38" s="28"/>
      <c r="H38" s="14"/>
      <c r="I38" s="28"/>
      <c r="J38" s="14"/>
      <c r="K38" s="28"/>
    </row>
    <row r="39" spans="1:11" s="92" customFormat="1" ht="21.75" customHeight="1" x14ac:dyDescent="0.25">
      <c r="A39" s="7" t="s">
        <v>53</v>
      </c>
      <c r="B39" s="11" t="s">
        <v>43</v>
      </c>
      <c r="C39" s="28"/>
      <c r="D39" s="14"/>
      <c r="E39" s="28"/>
      <c r="F39" s="14"/>
      <c r="G39" s="28"/>
      <c r="H39" s="14"/>
      <c r="I39" s="28"/>
      <c r="J39" s="14"/>
      <c r="K39" s="28"/>
    </row>
    <row r="40" spans="1:11" ht="20.100000000000001" customHeight="1" x14ac:dyDescent="0.25">
      <c r="B40" s="11"/>
      <c r="C40" s="36"/>
      <c r="D40" s="37"/>
      <c r="E40" s="36"/>
      <c r="F40" s="37"/>
      <c r="G40" s="36"/>
      <c r="H40" s="37"/>
      <c r="I40" s="36"/>
      <c r="J40" s="14"/>
      <c r="K40" s="36"/>
    </row>
    <row r="41" spans="1:11" ht="20.100000000000001" customHeight="1" x14ac:dyDescent="0.25">
      <c r="A41" s="23" t="s">
        <v>57</v>
      </c>
      <c r="C41" s="23"/>
      <c r="D41" s="23"/>
      <c r="E41" s="34"/>
      <c r="F41" s="14"/>
      <c r="G41" s="14"/>
      <c r="H41" s="14"/>
      <c r="I41" s="14"/>
      <c r="J41" s="14"/>
      <c r="K41" s="14"/>
    </row>
    <row r="42" spans="1:11" ht="20.100000000000001" customHeight="1" x14ac:dyDescent="0.25">
      <c r="A42" s="7" t="s">
        <v>58</v>
      </c>
      <c r="B42" s="11" t="s">
        <v>59</v>
      </c>
      <c r="C42" s="28"/>
      <c r="D42" s="14"/>
      <c r="E42" s="28"/>
      <c r="F42" s="14"/>
      <c r="G42" s="28"/>
      <c r="H42" s="14"/>
      <c r="I42" s="28"/>
      <c r="J42" s="14"/>
      <c r="K42" s="28"/>
    </row>
    <row r="43" spans="1:11" ht="20.100000000000001" customHeight="1" x14ac:dyDescent="0.25">
      <c r="A43" s="7" t="s">
        <v>60</v>
      </c>
      <c r="B43" s="11" t="s">
        <v>61</v>
      </c>
      <c r="C43" s="28"/>
      <c r="D43" s="14"/>
      <c r="E43" s="28"/>
      <c r="F43" s="14"/>
      <c r="G43" s="28"/>
      <c r="H43" s="14"/>
      <c r="I43" s="28"/>
      <c r="J43" s="14"/>
      <c r="K43" s="28"/>
    </row>
    <row r="44" spans="1:11" ht="20.100000000000001" customHeight="1" x14ac:dyDescent="0.25">
      <c r="A44" s="7" t="s">
        <v>62</v>
      </c>
      <c r="B44" s="11" t="s">
        <v>63</v>
      </c>
      <c r="C44" s="28"/>
      <c r="D44" s="14"/>
      <c r="E44" s="28"/>
      <c r="F44" s="14"/>
      <c r="G44" s="28"/>
      <c r="H44" s="14"/>
      <c r="I44" s="28"/>
      <c r="J44" s="14"/>
      <c r="K44" s="28"/>
    </row>
    <row r="45" spans="1:11" ht="20.100000000000001" customHeight="1" x14ac:dyDescent="0.25">
      <c r="B45" s="11"/>
      <c r="C45" s="14"/>
      <c r="D45" s="14"/>
      <c r="E45" s="14"/>
      <c r="F45" s="14"/>
      <c r="G45" s="14"/>
      <c r="H45" s="14"/>
      <c r="I45" s="14"/>
      <c r="J45" s="14"/>
      <c r="K45" s="14"/>
    </row>
    <row r="46" spans="1:11" ht="20.100000000000001" customHeight="1" x14ac:dyDescent="0.25">
      <c r="A46" s="23" t="s">
        <v>64</v>
      </c>
      <c r="C46" s="23"/>
      <c r="D46" s="23"/>
      <c r="E46" s="34"/>
      <c r="F46" s="14"/>
      <c r="G46" s="14"/>
      <c r="H46" s="14"/>
      <c r="I46" s="14"/>
      <c r="J46" s="14"/>
      <c r="K46" s="14"/>
    </row>
    <row r="47" spans="1:11" ht="20.100000000000001" customHeight="1" x14ac:dyDescent="0.25">
      <c r="A47" s="7" t="s">
        <v>65</v>
      </c>
      <c r="B47" s="11" t="s">
        <v>66</v>
      </c>
      <c r="C47" s="28"/>
      <c r="D47" s="14"/>
      <c r="E47" s="28"/>
      <c r="F47" s="14"/>
      <c r="G47" s="28"/>
      <c r="H47" s="14"/>
      <c r="I47" s="28"/>
      <c r="J47" s="14"/>
      <c r="K47" s="28"/>
    </row>
    <row r="48" spans="1:11" ht="20.100000000000001" customHeight="1" x14ac:dyDescent="0.25">
      <c r="A48" s="7" t="s">
        <v>67</v>
      </c>
      <c r="B48" s="11" t="s">
        <v>68</v>
      </c>
      <c r="C48" s="28"/>
      <c r="D48" s="14"/>
      <c r="E48" s="28"/>
      <c r="F48" s="14"/>
      <c r="G48" s="28"/>
      <c r="H48" s="14"/>
      <c r="I48" s="28"/>
      <c r="J48" s="14"/>
      <c r="K48" s="28"/>
    </row>
    <row r="49" spans="1:11" ht="20.100000000000001" customHeight="1" x14ac:dyDescent="0.25">
      <c r="A49" s="7" t="s">
        <v>69</v>
      </c>
      <c r="B49" s="38" t="s">
        <v>70</v>
      </c>
      <c r="C49" s="28"/>
      <c r="D49" s="14"/>
      <c r="E49" s="28"/>
      <c r="F49" s="14"/>
      <c r="G49" s="28"/>
      <c r="H49" s="14"/>
      <c r="I49" s="28"/>
      <c r="J49" s="14"/>
      <c r="K49" s="28"/>
    </row>
    <row r="50" spans="1:11" ht="20.100000000000001" customHeight="1" x14ac:dyDescent="0.25">
      <c r="B50" s="38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20.100000000000001" customHeight="1" x14ac:dyDescent="0.25">
      <c r="A51" s="39" t="s">
        <v>277</v>
      </c>
      <c r="C51" s="39"/>
      <c r="D51" s="39"/>
      <c r="E51" s="40"/>
      <c r="F51" s="13"/>
      <c r="G51" s="14"/>
      <c r="H51" s="14"/>
      <c r="I51" s="14"/>
      <c r="J51" s="14"/>
      <c r="K51" s="14"/>
    </row>
    <row r="52" spans="1:11" ht="20.100000000000001" customHeight="1" x14ac:dyDescent="0.25">
      <c r="A52" s="7" t="s">
        <v>71</v>
      </c>
      <c r="B52" s="11" t="s">
        <v>72</v>
      </c>
      <c r="C52" s="28"/>
      <c r="D52" s="14"/>
      <c r="E52" s="28"/>
      <c r="F52" s="14"/>
      <c r="G52" s="28"/>
      <c r="H52" s="14"/>
      <c r="I52" s="28"/>
      <c r="J52" s="14"/>
      <c r="K52" s="28"/>
    </row>
    <row r="53" spans="1:11" ht="20.100000000000001" customHeight="1" x14ac:dyDescent="0.25">
      <c r="A53" s="7" t="s">
        <v>73</v>
      </c>
      <c r="B53" s="11" t="s">
        <v>74</v>
      </c>
      <c r="C53" s="28"/>
      <c r="D53" s="14"/>
      <c r="E53" s="28"/>
      <c r="F53" s="14"/>
      <c r="G53" s="28"/>
      <c r="H53" s="14"/>
      <c r="I53" s="28"/>
      <c r="J53" s="14"/>
      <c r="K53" s="28"/>
    </row>
    <row r="54" spans="1:11" ht="20.100000000000001" customHeight="1" x14ac:dyDescent="0.25">
      <c r="A54" s="7" t="s">
        <v>75</v>
      </c>
      <c r="B54" s="11" t="s">
        <v>76</v>
      </c>
      <c r="C54" s="28"/>
      <c r="D54" s="14"/>
      <c r="E54" s="28"/>
      <c r="F54" s="14"/>
      <c r="G54" s="28"/>
      <c r="H54" s="14"/>
      <c r="I54" s="28"/>
      <c r="J54" s="14"/>
      <c r="K54" s="28"/>
    </row>
    <row r="55" spans="1:11" ht="15.95" customHeight="1" x14ac:dyDescent="0.25">
      <c r="A55" s="7" t="s">
        <v>286</v>
      </c>
      <c r="B55" s="11" t="s">
        <v>77</v>
      </c>
      <c r="C55" s="28"/>
      <c r="D55" s="14"/>
      <c r="E55" s="28"/>
      <c r="F55" s="14"/>
      <c r="G55" s="28"/>
      <c r="H55" s="14"/>
      <c r="I55" s="28"/>
      <c r="J55" s="14"/>
      <c r="K55" s="28"/>
    </row>
    <row r="56" spans="1:11" ht="20.100000000000001" customHeight="1" x14ac:dyDescent="0.25">
      <c r="B56" s="11"/>
      <c r="C56" s="14"/>
      <c r="D56" s="14"/>
      <c r="E56" s="14"/>
      <c r="F56" s="14"/>
      <c r="G56" s="14"/>
      <c r="H56" s="14"/>
      <c r="I56" s="14"/>
      <c r="J56" s="14"/>
      <c r="K56" s="14"/>
    </row>
    <row r="57" spans="1:11" ht="20.100000000000001" customHeight="1" x14ac:dyDescent="0.25">
      <c r="A57" s="39" t="s">
        <v>463</v>
      </c>
      <c r="C57" s="39"/>
      <c r="D57" s="40"/>
      <c r="E57" s="14"/>
      <c r="F57" s="14"/>
      <c r="G57" s="14"/>
      <c r="H57" s="14"/>
      <c r="I57" s="14"/>
      <c r="J57" s="14"/>
      <c r="K57" s="14"/>
    </row>
    <row r="58" spans="1:11" ht="20.100000000000001" customHeight="1" x14ac:dyDescent="0.25">
      <c r="A58" s="7" t="s">
        <v>78</v>
      </c>
      <c r="B58" s="11" t="s">
        <v>79</v>
      </c>
      <c r="C58" s="28"/>
      <c r="D58" s="14"/>
      <c r="E58" s="28"/>
      <c r="F58" s="14"/>
      <c r="G58" s="28"/>
      <c r="H58" s="14"/>
      <c r="I58" s="28"/>
      <c r="J58" s="14"/>
      <c r="K58" s="28"/>
    </row>
    <row r="59" spans="1:11" ht="20.100000000000001" customHeight="1" x14ac:dyDescent="0.25">
      <c r="A59" s="7" t="s">
        <v>80</v>
      </c>
      <c r="B59" s="11" t="s">
        <v>462</v>
      </c>
      <c r="C59" s="28"/>
      <c r="D59" s="14"/>
      <c r="E59" s="28"/>
      <c r="F59" s="14"/>
      <c r="G59" s="28"/>
      <c r="H59" s="14"/>
      <c r="I59" s="28"/>
      <c r="J59" s="14"/>
      <c r="K59" s="28"/>
    </row>
    <row r="60" spans="1:11" ht="20.100000000000001" customHeight="1" x14ac:dyDescent="0.25">
      <c r="A60" s="7" t="s">
        <v>81</v>
      </c>
      <c r="B60" s="11" t="s">
        <v>82</v>
      </c>
      <c r="C60" s="28"/>
      <c r="D60" s="14"/>
      <c r="E60" s="28"/>
      <c r="F60" s="14"/>
      <c r="G60" s="28"/>
      <c r="H60" s="14"/>
      <c r="I60" s="28"/>
      <c r="J60" s="14"/>
      <c r="K60" s="28"/>
    </row>
    <row r="61" spans="1:11" ht="20.100000000000001" customHeight="1" x14ac:dyDescent="0.25">
      <c r="B61" s="11"/>
      <c r="C61" s="14"/>
      <c r="D61" s="14"/>
      <c r="E61" s="14"/>
      <c r="F61" s="14"/>
      <c r="G61" s="14"/>
      <c r="H61" s="14"/>
      <c r="I61" s="14"/>
      <c r="J61" s="14"/>
      <c r="K61" s="14"/>
    </row>
    <row r="62" spans="1:11" ht="20.100000000000001" customHeight="1" x14ac:dyDescent="0.25">
      <c r="A62" s="37"/>
      <c r="B62" s="11"/>
      <c r="C62" s="14"/>
      <c r="D62" s="14"/>
      <c r="E62" s="14"/>
      <c r="F62" s="14"/>
      <c r="G62" s="14"/>
      <c r="H62" s="14"/>
      <c r="I62" s="14"/>
      <c r="J62" s="14"/>
      <c r="K62" s="14"/>
    </row>
    <row r="63" spans="1:11" ht="20.100000000000001" customHeight="1" x14ac:dyDescent="0.25">
      <c r="A63" s="37"/>
      <c r="B63" s="11"/>
      <c r="C63" s="14"/>
      <c r="D63" s="14"/>
      <c r="E63" s="14"/>
      <c r="F63" s="14"/>
      <c r="G63" s="14"/>
      <c r="H63" s="14"/>
      <c r="I63" s="14"/>
      <c r="J63" s="14"/>
      <c r="K63" s="14"/>
    </row>
    <row r="64" spans="1:11" ht="20.100000000000001" customHeight="1" x14ac:dyDescent="0.25">
      <c r="A64" s="37"/>
      <c r="B64" s="11"/>
      <c r="C64" s="14"/>
      <c r="D64" s="14"/>
      <c r="E64" s="14"/>
      <c r="F64" s="14"/>
      <c r="G64" s="14"/>
      <c r="H64" s="14"/>
      <c r="I64" s="14"/>
      <c r="J64" s="14"/>
      <c r="K64" s="14"/>
    </row>
    <row r="65" spans="1:11" ht="20.100000000000001" customHeight="1" x14ac:dyDescent="0.25">
      <c r="A65" s="37"/>
      <c r="B65" s="11"/>
      <c r="C65" s="14"/>
      <c r="D65" s="14"/>
      <c r="E65" s="14"/>
      <c r="F65" s="14"/>
      <c r="G65" s="14"/>
      <c r="H65" s="14"/>
      <c r="I65" s="14"/>
      <c r="J65" s="14"/>
      <c r="K65" s="14"/>
    </row>
    <row r="66" spans="1:11" ht="20.100000000000001" customHeight="1" x14ac:dyDescent="0.25">
      <c r="A66" s="37"/>
      <c r="B66" s="11"/>
      <c r="C66" s="14"/>
      <c r="D66" s="14"/>
      <c r="E66" s="14"/>
      <c r="F66" s="14"/>
      <c r="G66" s="14"/>
      <c r="H66" s="14"/>
      <c r="I66" s="14"/>
      <c r="J66" s="14"/>
      <c r="K66" s="14"/>
    </row>
    <row r="67" spans="1:11" ht="20.100000000000001" customHeight="1" x14ac:dyDescent="0.25">
      <c r="A67" s="37"/>
      <c r="B67" s="11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20.100000000000001" customHeight="1" x14ac:dyDescent="0.25">
      <c r="A68" s="37"/>
      <c r="B68" s="11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20.100000000000001" customHeight="1" x14ac:dyDescent="0.25">
      <c r="A69" s="37"/>
      <c r="B69" s="11"/>
      <c r="C69" s="14"/>
      <c r="D69" s="14"/>
      <c r="E69" s="14"/>
      <c r="F69" s="14"/>
      <c r="G69" s="14"/>
      <c r="H69" s="14"/>
      <c r="I69" s="14"/>
      <c r="J69" s="14"/>
      <c r="K69" s="14"/>
    </row>
    <row r="70" spans="1:11" ht="20.100000000000001" customHeight="1" x14ac:dyDescent="0.25">
      <c r="A70" s="37"/>
      <c r="B70" s="11"/>
      <c r="C70" s="14"/>
      <c r="D70" s="14"/>
      <c r="E70" s="14"/>
      <c r="F70" s="14"/>
      <c r="G70" s="14"/>
      <c r="H70" s="14"/>
      <c r="I70" s="14"/>
      <c r="J70" s="14"/>
      <c r="K70" s="14"/>
    </row>
    <row r="71" spans="1:11" ht="20.100000000000001" customHeight="1" x14ac:dyDescent="0.25">
      <c r="A71" s="37"/>
      <c r="B71" s="11"/>
      <c r="C71" s="14"/>
      <c r="D71" s="14"/>
      <c r="E71" s="14"/>
      <c r="F71" s="14"/>
      <c r="G71" s="14"/>
      <c r="H71" s="14"/>
      <c r="I71" s="14"/>
      <c r="J71" s="14"/>
      <c r="K71" s="14"/>
    </row>
    <row r="72" spans="1:11" ht="20.100000000000001" customHeight="1" x14ac:dyDescent="0.25">
      <c r="A72" s="37"/>
      <c r="B72" s="11"/>
      <c r="C72" s="14"/>
      <c r="D72" s="14"/>
      <c r="E72" s="14"/>
      <c r="F72" s="14"/>
      <c r="G72" s="14"/>
      <c r="H72" s="14"/>
      <c r="I72" s="14"/>
      <c r="J72" s="14"/>
      <c r="K72" s="14"/>
    </row>
    <row r="73" spans="1:11" ht="20.100000000000001" customHeight="1" x14ac:dyDescent="0.25">
      <c r="A73" s="37"/>
      <c r="B73" s="11"/>
      <c r="C73" s="14"/>
      <c r="D73" s="14"/>
      <c r="E73" s="14"/>
      <c r="F73" s="14"/>
      <c r="G73" s="14"/>
      <c r="H73" s="14"/>
      <c r="I73" s="14"/>
      <c r="J73" s="14"/>
      <c r="K73" s="14"/>
    </row>
    <row r="74" spans="1:11" ht="20.100000000000001" customHeight="1" x14ac:dyDescent="0.25">
      <c r="A74" s="37"/>
      <c r="B74" s="11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20.100000000000001" customHeight="1" x14ac:dyDescent="0.25">
      <c r="A75" s="37"/>
      <c r="B75" s="11"/>
      <c r="C75" s="14"/>
      <c r="D75" s="14"/>
      <c r="E75" s="14"/>
      <c r="F75" s="14"/>
      <c r="G75" s="14"/>
      <c r="H75" s="14"/>
      <c r="I75" s="14"/>
      <c r="J75" s="14"/>
      <c r="K75" s="14"/>
    </row>
    <row r="76" spans="1:11" ht="20.100000000000001" customHeight="1" x14ac:dyDescent="0.25">
      <c r="A76" s="37"/>
      <c r="B76" s="11"/>
      <c r="C76" s="14"/>
      <c r="D76" s="14"/>
      <c r="E76" s="14"/>
      <c r="F76" s="14"/>
      <c r="G76" s="14"/>
      <c r="H76" s="14"/>
      <c r="I76" s="14"/>
      <c r="J76" s="14"/>
      <c r="K76" s="14"/>
    </row>
    <row r="77" spans="1:11" ht="20.100000000000001" customHeight="1" x14ac:dyDescent="0.25">
      <c r="A77" s="37"/>
      <c r="B77" s="11"/>
      <c r="C77" s="14"/>
      <c r="D77" s="14"/>
      <c r="E77" s="14"/>
      <c r="F77" s="14"/>
      <c r="G77" s="14"/>
      <c r="H77" s="14"/>
      <c r="I77" s="14"/>
      <c r="J77" s="14"/>
      <c r="K77" s="14"/>
    </row>
    <row r="78" spans="1:11" ht="20.100000000000001" customHeight="1" x14ac:dyDescent="0.25">
      <c r="A78" s="37"/>
      <c r="B78" s="11"/>
      <c r="C78" s="14"/>
      <c r="D78" s="14"/>
      <c r="E78" s="14"/>
      <c r="F78" s="14"/>
      <c r="G78" s="14"/>
      <c r="H78" s="14"/>
      <c r="I78" s="14"/>
      <c r="J78" s="14"/>
      <c r="K78" s="14"/>
    </row>
    <row r="79" spans="1:11" ht="20.100000000000001" customHeight="1" x14ac:dyDescent="0.25">
      <c r="A79" s="37"/>
      <c r="B79" s="11"/>
      <c r="C79" s="14"/>
      <c r="D79" s="14"/>
      <c r="E79" s="14"/>
      <c r="F79" s="14"/>
      <c r="G79" s="14"/>
      <c r="H79" s="14"/>
      <c r="I79" s="14"/>
      <c r="J79" s="14"/>
      <c r="K79" s="14"/>
    </row>
    <row r="80" spans="1:11" ht="20.100000000000001" customHeight="1" x14ac:dyDescent="0.25">
      <c r="A80" s="37"/>
      <c r="B80" s="11"/>
      <c r="C80" s="14"/>
      <c r="D80" s="14"/>
      <c r="E80" s="14"/>
      <c r="F80" s="14"/>
      <c r="G80" s="14"/>
      <c r="H80" s="14"/>
      <c r="I80" s="14"/>
      <c r="J80" s="14"/>
      <c r="K80" s="14"/>
    </row>
    <row r="81" spans="1:11" ht="20.100000000000001" customHeight="1" x14ac:dyDescent="0.25">
      <c r="A81" s="37"/>
      <c r="B81" s="11"/>
      <c r="C81" s="14"/>
      <c r="D81" s="14"/>
      <c r="E81" s="14"/>
      <c r="F81" s="14"/>
      <c r="G81" s="14"/>
      <c r="H81" s="14"/>
      <c r="I81" s="14"/>
      <c r="J81" s="14"/>
      <c r="K81" s="14"/>
    </row>
    <row r="82" spans="1:11" ht="20.100000000000001" customHeight="1" x14ac:dyDescent="0.25">
      <c r="A82" s="37"/>
      <c r="B82" s="11"/>
      <c r="C82" s="14"/>
      <c r="D82" s="14"/>
      <c r="E82" s="14"/>
      <c r="F82" s="14"/>
      <c r="G82" s="14"/>
      <c r="H82" s="14"/>
      <c r="I82" s="14"/>
      <c r="J82" s="14"/>
      <c r="K82" s="14"/>
    </row>
    <row r="83" spans="1:11" ht="20.100000000000001" customHeight="1" x14ac:dyDescent="0.25">
      <c r="A83" s="37"/>
      <c r="B83" s="11"/>
      <c r="C83" s="14"/>
      <c r="D83" s="14"/>
      <c r="E83" s="14"/>
      <c r="F83" s="14"/>
      <c r="G83" s="14"/>
      <c r="H83" s="14"/>
      <c r="I83" s="14"/>
      <c r="J83" s="14"/>
      <c r="K83" s="14"/>
    </row>
    <row r="84" spans="1:11" ht="20.100000000000001" customHeight="1" x14ac:dyDescent="0.25">
      <c r="A84" s="37"/>
      <c r="B84" s="11"/>
      <c r="C84" s="14"/>
      <c r="D84" s="14"/>
      <c r="E84" s="14"/>
      <c r="F84" s="14"/>
      <c r="G84" s="14"/>
      <c r="H84" s="14"/>
      <c r="I84" s="14"/>
      <c r="J84" s="14"/>
      <c r="K84" s="14"/>
    </row>
    <row r="85" spans="1:11" ht="20.100000000000001" customHeight="1" x14ac:dyDescent="0.25">
      <c r="A85" s="37"/>
      <c r="B85" s="11"/>
      <c r="C85" s="14"/>
      <c r="D85" s="14"/>
      <c r="E85" s="14"/>
      <c r="F85" s="14"/>
      <c r="G85" s="14"/>
      <c r="H85" s="14"/>
      <c r="I85" s="14"/>
      <c r="J85" s="14"/>
      <c r="K85" s="14"/>
    </row>
    <row r="86" spans="1:11" ht="20.100000000000001" customHeight="1" x14ac:dyDescent="0.25">
      <c r="A86" s="37"/>
      <c r="B86" s="11"/>
      <c r="C86" s="14"/>
      <c r="D86" s="14"/>
      <c r="E86" s="14"/>
      <c r="F86" s="14"/>
      <c r="G86" s="14"/>
      <c r="H86" s="14"/>
      <c r="I86" s="14"/>
      <c r="J86" s="14"/>
      <c r="K86" s="14"/>
    </row>
    <row r="87" spans="1:11" ht="20.100000000000001" customHeight="1" x14ac:dyDescent="0.25">
      <c r="A87" s="37"/>
      <c r="B87" s="11"/>
      <c r="C87" s="14"/>
      <c r="D87" s="14"/>
      <c r="E87" s="14"/>
      <c r="F87" s="14"/>
      <c r="G87" s="14"/>
      <c r="H87" s="14"/>
      <c r="I87" s="14"/>
      <c r="J87" s="14"/>
      <c r="K87" s="14"/>
    </row>
    <row r="88" spans="1:11" ht="20.100000000000001" customHeight="1" x14ac:dyDescent="0.25">
      <c r="A88" s="37"/>
      <c r="B88" s="11"/>
      <c r="C88" s="14"/>
      <c r="D88" s="14"/>
      <c r="E88" s="14"/>
      <c r="F88" s="14"/>
      <c r="G88" s="14"/>
      <c r="H88" s="14"/>
      <c r="I88" s="14"/>
      <c r="J88" s="14"/>
      <c r="K88" s="14"/>
    </row>
    <row r="89" spans="1:11" ht="20.100000000000001" customHeight="1" x14ac:dyDescent="0.25">
      <c r="A89" s="37"/>
      <c r="B89" s="11"/>
      <c r="C89" s="14"/>
      <c r="D89" s="14"/>
      <c r="E89" s="14"/>
      <c r="F89" s="14"/>
      <c r="G89" s="14"/>
      <c r="H89" s="14"/>
      <c r="I89" s="14"/>
      <c r="J89" s="14"/>
      <c r="K89" s="14"/>
    </row>
    <row r="90" spans="1:11" ht="20.100000000000001" customHeight="1" x14ac:dyDescent="0.25">
      <c r="A90" s="37"/>
      <c r="B90" s="11"/>
      <c r="C90" s="14"/>
      <c r="D90" s="14"/>
      <c r="E90" s="14"/>
      <c r="F90" s="14"/>
      <c r="G90" s="14"/>
      <c r="H90" s="14"/>
      <c r="I90" s="14"/>
      <c r="J90" s="14"/>
      <c r="K90" s="14"/>
    </row>
    <row r="91" spans="1:11" ht="20.100000000000001" customHeight="1" x14ac:dyDescent="0.25">
      <c r="A91" s="37"/>
      <c r="B91" s="11"/>
      <c r="C91" s="14"/>
      <c r="D91" s="14"/>
      <c r="E91" s="14"/>
      <c r="F91" s="14"/>
      <c r="G91" s="14"/>
      <c r="H91" s="14"/>
      <c r="I91" s="14"/>
      <c r="J91" s="14"/>
      <c r="K91" s="14"/>
    </row>
    <row r="92" spans="1:11" ht="20.100000000000001" customHeight="1" x14ac:dyDescent="0.25">
      <c r="A92" s="37"/>
      <c r="B92" s="11"/>
      <c r="C92" s="14"/>
      <c r="D92" s="14"/>
      <c r="E92" s="14"/>
      <c r="F92" s="14"/>
      <c r="G92" s="14"/>
      <c r="H92" s="14"/>
      <c r="I92" s="14"/>
      <c r="J92" s="14"/>
      <c r="K92" s="14"/>
    </row>
    <row r="93" spans="1:11" ht="20.100000000000001" customHeight="1" x14ac:dyDescent="0.25">
      <c r="A93" s="37"/>
      <c r="B93" s="11"/>
      <c r="C93" s="14"/>
      <c r="D93" s="14"/>
      <c r="E93" s="14"/>
      <c r="F93" s="14"/>
      <c r="G93" s="14"/>
      <c r="H93" s="14"/>
      <c r="I93" s="14"/>
      <c r="J93" s="14"/>
      <c r="K93" s="14"/>
    </row>
    <row r="94" spans="1:11" ht="20.100000000000001" customHeight="1" x14ac:dyDescent="0.25">
      <c r="A94" s="37"/>
      <c r="B94" s="11"/>
      <c r="C94" s="14"/>
      <c r="D94" s="14"/>
      <c r="E94" s="14"/>
      <c r="F94" s="14"/>
      <c r="G94" s="14"/>
      <c r="H94" s="14"/>
      <c r="I94" s="14"/>
      <c r="J94" s="14"/>
      <c r="K94" s="14"/>
    </row>
    <row r="95" spans="1:11" ht="20.100000000000001" customHeight="1" x14ac:dyDescent="0.25">
      <c r="A95" s="37"/>
      <c r="B95" s="11"/>
      <c r="C95" s="14"/>
      <c r="D95" s="14"/>
      <c r="E95" s="14"/>
      <c r="F95" s="14"/>
      <c r="G95" s="14"/>
      <c r="H95" s="14"/>
      <c r="I95" s="14"/>
      <c r="J95" s="14"/>
      <c r="K95" s="14"/>
    </row>
    <row r="96" spans="1:11" ht="20.100000000000001" customHeight="1" x14ac:dyDescent="0.25">
      <c r="A96" s="37"/>
      <c r="B96" s="11"/>
      <c r="C96" s="14"/>
      <c r="D96" s="14"/>
      <c r="E96" s="14"/>
      <c r="F96" s="14"/>
      <c r="G96" s="14"/>
      <c r="H96" s="14"/>
      <c r="I96" s="14"/>
      <c r="J96" s="14"/>
      <c r="K96" s="14"/>
    </row>
    <row r="97" spans="1:11" ht="20.100000000000001" customHeight="1" x14ac:dyDescent="0.25">
      <c r="A97" s="37"/>
      <c r="B97" s="11"/>
      <c r="C97" s="14"/>
      <c r="D97" s="14"/>
      <c r="E97" s="14"/>
      <c r="F97" s="14"/>
      <c r="G97" s="14"/>
      <c r="H97" s="14"/>
      <c r="I97" s="14"/>
      <c r="J97" s="14"/>
      <c r="K97" s="14"/>
    </row>
    <row r="98" spans="1:11" ht="20.100000000000001" customHeight="1" x14ac:dyDescent="0.25">
      <c r="A98" s="37"/>
      <c r="B98" s="11"/>
      <c r="C98" s="14"/>
      <c r="D98" s="14"/>
      <c r="E98" s="14"/>
      <c r="F98" s="14"/>
      <c r="G98" s="14"/>
      <c r="H98" s="14"/>
      <c r="I98" s="14"/>
      <c r="J98" s="14"/>
      <c r="K98" s="14"/>
    </row>
    <row r="99" spans="1:11" ht="20.100000000000001" customHeight="1" x14ac:dyDescent="0.25">
      <c r="A99" s="37"/>
      <c r="B99" s="11"/>
      <c r="C99" s="14"/>
      <c r="D99" s="14"/>
      <c r="E99" s="14"/>
      <c r="F99" s="14"/>
      <c r="G99" s="14"/>
      <c r="H99" s="14"/>
      <c r="I99" s="14"/>
      <c r="J99" s="14"/>
      <c r="K99" s="14"/>
    </row>
    <row r="100" spans="1:11" ht="20.100000000000001" customHeight="1" x14ac:dyDescent="0.25">
      <c r="A100" s="37"/>
      <c r="B100" s="11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 ht="20.100000000000001" customHeight="1" x14ac:dyDescent="0.25">
      <c r="A101" s="37"/>
      <c r="B101" s="11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 ht="20.100000000000001" customHeight="1" x14ac:dyDescent="0.25">
      <c r="A102" s="37"/>
      <c r="B102" s="11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 ht="20.100000000000001" customHeight="1" x14ac:dyDescent="0.25">
      <c r="A103" s="37"/>
      <c r="B103" s="11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 ht="20.100000000000001" customHeight="1" x14ac:dyDescent="0.25">
      <c r="A104" s="37"/>
      <c r="B104" s="11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 ht="20.100000000000001" customHeight="1" x14ac:dyDescent="0.25">
      <c r="A105" s="37"/>
      <c r="B105" s="11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ht="20.100000000000001" customHeight="1" x14ac:dyDescent="0.25">
      <c r="A106" s="37"/>
      <c r="B106" s="11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 ht="20.100000000000001" customHeight="1" x14ac:dyDescent="0.25">
      <c r="A107" s="37"/>
      <c r="B107" s="11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20.100000000000001" customHeight="1" x14ac:dyDescent="0.25">
      <c r="A108" s="37"/>
      <c r="B108" s="11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20.100000000000001" customHeight="1" x14ac:dyDescent="0.25">
      <c r="A109" s="37"/>
      <c r="B109" s="11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 ht="20.100000000000001" customHeight="1" x14ac:dyDescent="0.25">
      <c r="A110" s="37"/>
      <c r="B110" s="11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 ht="20.100000000000001" customHeight="1" x14ac:dyDescent="0.25">
      <c r="A111" s="37"/>
      <c r="B111" s="11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ht="20.100000000000001" customHeight="1" x14ac:dyDescent="0.25">
      <c r="A112" s="37"/>
      <c r="B112" s="11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ht="20.100000000000001" customHeight="1" x14ac:dyDescent="0.25">
      <c r="A113" s="37"/>
      <c r="B113" s="11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 ht="20.100000000000001" customHeight="1" x14ac:dyDescent="0.25">
      <c r="A114" s="37"/>
      <c r="B114" s="11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 ht="20.100000000000001" customHeight="1" x14ac:dyDescent="0.25">
      <c r="A115" s="37"/>
      <c r="B115" s="11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 ht="20.100000000000001" customHeight="1" x14ac:dyDescent="0.25">
      <c r="A116" s="37"/>
      <c r="B116" s="11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 ht="20.100000000000001" customHeight="1" x14ac:dyDescent="0.25">
      <c r="A117" s="37"/>
      <c r="B117" s="11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 ht="20.100000000000001" customHeight="1" x14ac:dyDescent="0.25">
      <c r="A118" s="37"/>
      <c r="B118" s="11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 ht="20.100000000000001" customHeight="1" x14ac:dyDescent="0.25">
      <c r="A119" s="37"/>
      <c r="B119" s="11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ht="20.100000000000001" customHeight="1" x14ac:dyDescent="0.25">
      <c r="A120" s="37"/>
      <c r="B120" s="11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 ht="20.100000000000001" customHeight="1" x14ac:dyDescent="0.25">
      <c r="A121" s="37"/>
      <c r="B121" s="11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ht="20.100000000000001" customHeight="1" x14ac:dyDescent="0.25">
      <c r="A122" s="37"/>
      <c r="B122" s="11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 ht="20.100000000000001" customHeight="1" x14ac:dyDescent="0.25">
      <c r="A123" s="37"/>
      <c r="B123" s="11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 ht="20.100000000000001" customHeight="1" x14ac:dyDescent="0.25">
      <c r="A124" s="37"/>
      <c r="B124" s="11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 ht="20.100000000000001" customHeight="1" x14ac:dyDescent="0.25">
      <c r="A125" s="37"/>
      <c r="B125" s="11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ht="20.100000000000001" customHeight="1" x14ac:dyDescent="0.25">
      <c r="A126" s="37"/>
      <c r="B126" s="11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 ht="20.100000000000001" customHeight="1" x14ac:dyDescent="0.25">
      <c r="A127" s="37"/>
      <c r="B127" s="11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 ht="20.100000000000001" customHeight="1" x14ac:dyDescent="0.25">
      <c r="A128" s="37"/>
      <c r="B128" s="11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 ht="20.100000000000001" customHeight="1" x14ac:dyDescent="0.25">
      <c r="A129" s="37"/>
      <c r="B129" s="11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 ht="20.100000000000001" customHeight="1" x14ac:dyDescent="0.25">
      <c r="A130" s="37"/>
      <c r="B130" s="11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 ht="20.100000000000001" customHeight="1" x14ac:dyDescent="0.25">
      <c r="A131" s="37"/>
      <c r="B131" s="11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ht="20.100000000000001" customHeight="1" x14ac:dyDescent="0.25">
      <c r="A132" s="37"/>
      <c r="B132" s="11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 ht="20.100000000000001" customHeight="1" x14ac:dyDescent="0.25">
      <c r="A133" s="37"/>
      <c r="B133" s="11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 ht="20.100000000000001" customHeight="1" x14ac:dyDescent="0.25">
      <c r="A134" s="37"/>
      <c r="B134" s="11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 ht="20.100000000000001" customHeight="1" x14ac:dyDescent="0.25">
      <c r="A135" s="37"/>
      <c r="B135" s="11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 ht="20.100000000000001" customHeight="1" x14ac:dyDescent="0.25">
      <c r="A136" s="37"/>
      <c r="B136" s="11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 ht="20.100000000000001" customHeight="1" x14ac:dyDescent="0.25">
      <c r="A137" s="37"/>
      <c r="B137" s="11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 ht="20.100000000000001" customHeight="1" x14ac:dyDescent="0.25">
      <c r="A138" s="37"/>
      <c r="B138" s="11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 ht="20.100000000000001" customHeight="1" x14ac:dyDescent="0.25">
      <c r="A139" s="37"/>
      <c r="B139" s="11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 ht="20.100000000000001" customHeight="1" x14ac:dyDescent="0.25">
      <c r="A140" s="37"/>
      <c r="B140" s="11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 ht="20.100000000000001" customHeight="1" x14ac:dyDescent="0.25">
      <c r="A141" s="37"/>
      <c r="B141" s="11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 ht="20.100000000000001" customHeight="1" x14ac:dyDescent="0.25">
      <c r="A142" s="37"/>
      <c r="B142" s="11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 ht="20.100000000000001" customHeight="1" x14ac:dyDescent="0.25">
      <c r="A143" s="37"/>
      <c r="B143" s="11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t="20.100000000000001" customHeight="1" x14ac:dyDescent="0.25">
      <c r="A144" s="37"/>
      <c r="B144" s="11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 ht="20.100000000000001" customHeight="1" x14ac:dyDescent="0.25">
      <c r="A145" s="37"/>
      <c r="B145" s="11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 ht="20.100000000000001" customHeight="1" x14ac:dyDescent="0.25">
      <c r="A146" s="37"/>
      <c r="B146" s="11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 ht="20.100000000000001" customHeight="1" x14ac:dyDescent="0.25">
      <c r="A147" s="37"/>
      <c r="B147" s="11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 ht="20.100000000000001" customHeight="1" x14ac:dyDescent="0.25">
      <c r="A148" s="37"/>
      <c r="B148" s="11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 ht="20.100000000000001" customHeight="1" x14ac:dyDescent="0.25">
      <c r="A149" s="37"/>
      <c r="B149" s="11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 ht="20.100000000000001" customHeight="1" x14ac:dyDescent="0.25">
      <c r="A150" s="37"/>
      <c r="B150" s="11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 ht="20.100000000000001" customHeight="1" x14ac:dyDescent="0.25">
      <c r="A151" s="37"/>
      <c r="B151" s="11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 ht="20.100000000000001" customHeight="1" x14ac:dyDescent="0.25">
      <c r="A152" s="37"/>
      <c r="B152" s="11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 ht="20.100000000000001" customHeight="1" x14ac:dyDescent="0.25">
      <c r="A153" s="37"/>
      <c r="B153" s="11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20.100000000000001" customHeight="1" x14ac:dyDescent="0.25">
      <c r="A154" s="37"/>
      <c r="B154" s="11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 ht="20.100000000000001" customHeight="1" x14ac:dyDescent="0.25">
      <c r="A155" s="37"/>
      <c r="B155" s="11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 ht="20.100000000000001" customHeight="1" x14ac:dyDescent="0.25">
      <c r="A156" s="37"/>
      <c r="B156" s="11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 ht="20.100000000000001" customHeight="1" x14ac:dyDescent="0.25">
      <c r="A157" s="37"/>
      <c r="B157" s="11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 ht="20.100000000000001" customHeight="1" x14ac:dyDescent="0.25">
      <c r="A158" s="37"/>
      <c r="B158" s="11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 ht="20.100000000000001" customHeight="1" x14ac:dyDescent="0.25">
      <c r="A159" s="37"/>
      <c r="B159" s="11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 ht="20.100000000000001" customHeight="1" x14ac:dyDescent="0.25">
      <c r="A160" s="37"/>
      <c r="B160" s="11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ht="20.100000000000001" customHeight="1" x14ac:dyDescent="0.25">
      <c r="A161" s="37"/>
      <c r="B161" s="11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 ht="20.100000000000001" customHeight="1" x14ac:dyDescent="0.25">
      <c r="A162" s="37"/>
      <c r="B162" s="11"/>
      <c r="C162" s="14"/>
      <c r="D162" s="14"/>
      <c r="E162" s="14"/>
      <c r="F162" s="14"/>
      <c r="G162" s="14"/>
      <c r="H162" s="14"/>
      <c r="I162" s="14"/>
      <c r="J162" s="14"/>
      <c r="K162" s="14"/>
    </row>
  </sheetData>
  <mergeCells count="2">
    <mergeCell ref="A1:B1"/>
    <mergeCell ref="A2:B2"/>
  </mergeCells>
  <pageMargins left="0.6692913385826772" right="0.11811023622047245" top="0.15748031496062992" bottom="0.23622047244094491" header="0.15748031496062992" footer="0.15748031496062992"/>
  <pageSetup paperSize="9" scale="75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51"/>
  <sheetViews>
    <sheetView zoomScaleNormal="100" workbookViewId="0">
      <selection activeCell="B18" sqref="B18"/>
    </sheetView>
  </sheetViews>
  <sheetFormatPr defaultRowHeight="20.100000000000001" customHeight="1" x14ac:dyDescent="0.25"/>
  <cols>
    <col min="1" max="1" width="4.42578125" style="7" customWidth="1"/>
    <col min="2" max="2" width="70.140625" customWidth="1"/>
    <col min="3" max="3" width="3.28515625" customWidth="1"/>
    <col min="4" max="4" width="4.7109375" customWidth="1"/>
    <col min="5" max="5" width="2.7109375" customWidth="1"/>
    <col min="6" max="6" width="4.7109375" customWidth="1"/>
    <col min="7" max="7" width="3.5703125" customWidth="1"/>
    <col min="8" max="8" width="4.7109375" customWidth="1"/>
    <col min="9" max="9" width="3.140625" customWidth="1"/>
    <col min="10" max="10" width="10.85546875" customWidth="1"/>
    <col min="11" max="11" width="2.28515625" customWidth="1"/>
    <col min="12" max="12" width="10.85546875" customWidth="1"/>
  </cols>
  <sheetData>
    <row r="1" spans="1:12" ht="20.100000000000001" customHeight="1" x14ac:dyDescent="0.25">
      <c r="A1" s="332" t="s">
        <v>279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</row>
    <row r="2" spans="1:12" ht="20.100000000000001" customHeight="1" x14ac:dyDescent="0.25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</row>
    <row r="3" spans="1:12" ht="20.100000000000001" customHeight="1" x14ac:dyDescent="0.25">
      <c r="A3" s="333" t="s">
        <v>183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</row>
    <row r="4" spans="1:12" ht="23.25" customHeight="1" x14ac:dyDescent="0.5">
      <c r="A4" s="4"/>
      <c r="B4" s="5"/>
      <c r="C4" s="5"/>
      <c r="D4" s="5"/>
      <c r="E4" s="5"/>
      <c r="F4" s="5"/>
      <c r="G4" s="5"/>
      <c r="H4" s="3"/>
      <c r="J4" s="3"/>
      <c r="L4" s="3"/>
    </row>
    <row r="5" spans="1:12" s="140" customFormat="1" ht="38.25" customHeight="1" x14ac:dyDescent="0.25">
      <c r="A5" s="154"/>
      <c r="B5" s="155" t="s">
        <v>303</v>
      </c>
      <c r="C5" s="5"/>
      <c r="D5" s="334" t="s">
        <v>168</v>
      </c>
      <c r="E5" s="335"/>
      <c r="F5" s="335"/>
      <c r="G5" s="335"/>
      <c r="H5" s="336"/>
      <c r="I5" s="156"/>
      <c r="J5" s="155" t="s">
        <v>163</v>
      </c>
      <c r="K5" s="156"/>
      <c r="L5" s="157" t="s">
        <v>304</v>
      </c>
    </row>
    <row r="6" spans="1:12" s="140" customFormat="1" ht="20.25" customHeight="1" x14ac:dyDescent="0.5">
      <c r="A6" s="154"/>
      <c r="B6" s="11"/>
      <c r="C6" s="5"/>
      <c r="D6" s="5"/>
      <c r="E6" s="5"/>
      <c r="F6" s="5"/>
      <c r="G6" s="5"/>
      <c r="H6" s="3"/>
      <c r="J6" s="3"/>
      <c r="L6" s="3"/>
    </row>
    <row r="7" spans="1:12" s="7" customFormat="1" ht="30" customHeight="1" x14ac:dyDescent="0.3">
      <c r="A7" s="6"/>
      <c r="B7" s="6"/>
      <c r="D7" s="8" t="s">
        <v>1</v>
      </c>
      <c r="F7" s="8" t="s">
        <v>2</v>
      </c>
      <c r="H7" s="8" t="s">
        <v>3</v>
      </c>
      <c r="J7" s="8" t="s">
        <v>4</v>
      </c>
      <c r="L7" s="9" t="s">
        <v>5</v>
      </c>
    </row>
    <row r="8" spans="1:12" ht="20.100000000000001" customHeight="1" x14ac:dyDescent="0.3">
      <c r="A8" s="6"/>
      <c r="B8" s="10"/>
      <c r="C8" s="10"/>
      <c r="D8" s="10"/>
      <c r="E8" s="10"/>
      <c r="F8" s="10"/>
      <c r="H8" s="10"/>
      <c r="J8" s="10"/>
      <c r="L8" s="10"/>
    </row>
    <row r="9" spans="1:12" ht="20.100000000000001" customHeight="1" x14ac:dyDescent="0.3">
      <c r="A9" s="204">
        <v>1</v>
      </c>
      <c r="B9" s="15" t="s">
        <v>179</v>
      </c>
      <c r="D9" s="12"/>
      <c r="F9" s="12"/>
      <c r="H9" s="12"/>
      <c r="J9" s="12"/>
      <c r="L9" s="12"/>
    </row>
    <row r="10" spans="1:12" s="140" customFormat="1" ht="15.75" customHeight="1" x14ac:dyDescent="0.25">
      <c r="A10" s="205"/>
      <c r="B10" s="202" t="s">
        <v>459</v>
      </c>
      <c r="D10" s="52"/>
      <c r="F10" s="52"/>
      <c r="H10" s="52"/>
      <c r="J10" s="52"/>
      <c r="L10" s="52"/>
    </row>
    <row r="11" spans="1:12" s="140" customFormat="1" ht="14.25" customHeight="1" x14ac:dyDescent="0.25">
      <c r="A11" s="205"/>
      <c r="B11" s="202"/>
      <c r="D11" s="52"/>
      <c r="F11" s="52"/>
      <c r="H11" s="52"/>
      <c r="J11" s="52"/>
      <c r="L11" s="52"/>
    </row>
    <row r="12" spans="1:12" ht="22.5" customHeight="1" x14ac:dyDescent="0.3">
      <c r="A12" s="204">
        <f>+A9+1</f>
        <v>2</v>
      </c>
      <c r="B12" s="15" t="s">
        <v>8</v>
      </c>
      <c r="D12" s="12"/>
      <c r="F12" s="12"/>
      <c r="H12" s="12"/>
      <c r="J12" s="12"/>
      <c r="L12" s="12"/>
    </row>
    <row r="13" spans="1:12" ht="20.100000000000001" customHeight="1" x14ac:dyDescent="0.3">
      <c r="A13" s="204"/>
      <c r="B13" s="10" t="s">
        <v>577</v>
      </c>
    </row>
    <row r="14" spans="1:12" s="140" customFormat="1" ht="14.25" customHeight="1" x14ac:dyDescent="0.3">
      <c r="A14" s="204"/>
      <c r="B14" s="10"/>
    </row>
    <row r="15" spans="1:12" s="140" customFormat="1" ht="20.100000000000001" customHeight="1" x14ac:dyDescent="0.3">
      <c r="A15" s="204">
        <f>+A12+1</f>
        <v>3</v>
      </c>
      <c r="B15" s="10" t="s">
        <v>9</v>
      </c>
      <c r="C15" s="13"/>
      <c r="D15" s="12"/>
      <c r="F15" s="12"/>
      <c r="H15" s="12"/>
      <c r="J15" s="12"/>
      <c r="L15" s="12"/>
    </row>
    <row r="16" spans="1:12" s="140" customFormat="1" ht="31.5" customHeight="1" x14ac:dyDescent="0.25">
      <c r="A16" s="205"/>
      <c r="B16" s="202" t="s">
        <v>455</v>
      </c>
      <c r="C16" s="13"/>
      <c r="D16" s="14"/>
      <c r="E16" s="13"/>
      <c r="F16" s="14"/>
      <c r="G16" s="13"/>
      <c r="H16" s="14"/>
      <c r="I16" s="13"/>
      <c r="J16" s="14"/>
      <c r="K16" s="13"/>
      <c r="L16" s="14"/>
    </row>
    <row r="17" spans="1:13" s="140" customFormat="1" ht="18.75" customHeight="1" x14ac:dyDescent="0.25">
      <c r="A17" s="205"/>
      <c r="B17" s="202"/>
      <c r="C17" s="13"/>
      <c r="D17" s="14"/>
      <c r="E17" s="13"/>
      <c r="F17" s="14"/>
      <c r="G17" s="13"/>
      <c r="H17" s="14"/>
      <c r="I17" s="13"/>
      <c r="J17" s="14"/>
      <c r="K17" s="13"/>
      <c r="L17" s="14"/>
    </row>
    <row r="18" spans="1:13" s="140" customFormat="1" ht="20.100000000000001" customHeight="1" x14ac:dyDescent="0.3">
      <c r="A18" s="204">
        <f>+A15+1</f>
        <v>4</v>
      </c>
      <c r="B18" s="10" t="s">
        <v>11</v>
      </c>
      <c r="C18" s="13"/>
      <c r="D18" s="12"/>
      <c r="F18" s="12"/>
      <c r="H18" s="12"/>
      <c r="J18" s="12"/>
      <c r="L18" s="12"/>
    </row>
    <row r="19" spans="1:13" ht="27" customHeight="1" x14ac:dyDescent="0.25">
      <c r="A19" s="205"/>
      <c r="B19" s="202" t="s">
        <v>455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2"/>
    </row>
    <row r="20" spans="1:13" s="140" customFormat="1" ht="15.75" customHeight="1" x14ac:dyDescent="0.25">
      <c r="A20" s="205"/>
      <c r="B20" s="20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2"/>
    </row>
    <row r="21" spans="1:13" s="140" customFormat="1" ht="20.100000000000001" customHeight="1" x14ac:dyDescent="0.3">
      <c r="A21" s="204">
        <f>+A18+1</f>
        <v>5</v>
      </c>
      <c r="B21" s="10" t="s">
        <v>10</v>
      </c>
      <c r="C21" s="14"/>
      <c r="D21" s="12"/>
      <c r="F21" s="12"/>
      <c r="H21" s="12"/>
      <c r="J21" s="12"/>
      <c r="L21" s="12"/>
      <c r="M21" s="32"/>
    </row>
    <row r="22" spans="1:13" s="140" customFormat="1" ht="28.5" customHeight="1" x14ac:dyDescent="0.25">
      <c r="A22" s="205"/>
      <c r="B22" s="202" t="s">
        <v>458</v>
      </c>
      <c r="C22" s="14"/>
      <c r="M22" s="32"/>
    </row>
    <row r="23" spans="1:13" s="140" customFormat="1" ht="18.75" customHeight="1" x14ac:dyDescent="0.25">
      <c r="A23" s="205"/>
      <c r="B23" s="202"/>
    </row>
    <row r="24" spans="1:13" s="140" customFormat="1" ht="20.100000000000001" customHeight="1" x14ac:dyDescent="0.3">
      <c r="A24" s="204">
        <f>+A21+1</f>
        <v>6</v>
      </c>
      <c r="B24" s="10" t="s">
        <v>283</v>
      </c>
      <c r="D24" s="12"/>
      <c r="F24" s="12"/>
      <c r="H24" s="12"/>
      <c r="J24" s="12"/>
      <c r="L24" s="12"/>
    </row>
    <row r="25" spans="1:13" s="140" customFormat="1" ht="20.100000000000001" customHeight="1" x14ac:dyDescent="0.25">
      <c r="A25" s="204"/>
      <c r="B25" s="202" t="s">
        <v>460</v>
      </c>
    </row>
    <row r="26" spans="1:13" s="140" customFormat="1" ht="14.25" customHeight="1" x14ac:dyDescent="0.25">
      <c r="A26" s="204"/>
      <c r="B26" s="202"/>
    </row>
    <row r="27" spans="1:13" ht="20.100000000000001" customHeight="1" x14ac:dyDescent="0.3">
      <c r="A27" s="204">
        <f>+A24+1</f>
        <v>7</v>
      </c>
      <c r="B27" s="10" t="s">
        <v>305</v>
      </c>
      <c r="D27" s="12"/>
      <c r="F27" s="12"/>
      <c r="H27" s="12"/>
      <c r="J27" s="12"/>
      <c r="L27" s="12"/>
    </row>
    <row r="28" spans="1:13" ht="14.25" customHeight="1" x14ac:dyDescent="0.25">
      <c r="A28" s="204"/>
    </row>
    <row r="29" spans="1:13" ht="20.100000000000001" customHeight="1" x14ac:dyDescent="0.3">
      <c r="A29" s="204">
        <f>+A27+1</f>
        <v>8</v>
      </c>
      <c r="B29" s="10" t="s">
        <v>278</v>
      </c>
      <c r="D29" s="12"/>
      <c r="F29" s="12"/>
      <c r="H29" s="12"/>
      <c r="J29" s="12"/>
      <c r="L29" s="12"/>
    </row>
    <row r="30" spans="1:13" s="140" customFormat="1" ht="20.100000000000001" customHeight="1" x14ac:dyDescent="0.25">
      <c r="A30" s="204"/>
      <c r="B30" s="150"/>
    </row>
    <row r="31" spans="1:13" ht="20.100000000000001" customHeight="1" x14ac:dyDescent="0.3">
      <c r="A31" s="204">
        <f>+A29+1</f>
        <v>9</v>
      </c>
      <c r="B31" s="10" t="s">
        <v>578</v>
      </c>
      <c r="D31" s="12"/>
      <c r="E31" s="140"/>
      <c r="F31" s="12"/>
      <c r="G31" s="140"/>
      <c r="H31" s="12"/>
      <c r="I31" s="140"/>
      <c r="J31" s="12"/>
      <c r="K31" s="140"/>
      <c r="L31" s="12"/>
    </row>
    <row r="32" spans="1:13" s="140" customFormat="1" ht="20.100000000000001" customHeight="1" x14ac:dyDescent="0.3">
      <c r="A32" s="204"/>
      <c r="B32" s="10"/>
    </row>
    <row r="33" spans="1:12" s="89" customFormat="1" ht="20.100000000000001" customHeight="1" x14ac:dyDescent="0.25">
      <c r="A33" s="204">
        <f>+A31+1</f>
        <v>10</v>
      </c>
      <c r="B33" s="11" t="s">
        <v>6</v>
      </c>
      <c r="C33" s="11"/>
      <c r="D33" s="12"/>
      <c r="E33" s="140"/>
      <c r="F33" s="12"/>
      <c r="G33" s="140"/>
      <c r="H33" s="12"/>
      <c r="I33" s="140"/>
      <c r="J33" s="12"/>
      <c r="K33" s="140"/>
      <c r="L33" s="12"/>
    </row>
    <row r="34" spans="1:12" s="89" customFormat="1" ht="20.100000000000001" customHeight="1" x14ac:dyDescent="0.25">
      <c r="A34" s="20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20.100000000000001" customHeight="1" x14ac:dyDescent="0.3">
      <c r="A35" s="204">
        <f>+A33+1</f>
        <v>11</v>
      </c>
      <c r="B35" s="10" t="s">
        <v>7</v>
      </c>
      <c r="D35" s="12"/>
      <c r="F35" s="12"/>
      <c r="H35" s="12"/>
      <c r="J35" s="12"/>
      <c r="L35" s="12"/>
    </row>
    <row r="36" spans="1:12" ht="20.100000000000001" customHeight="1" x14ac:dyDescent="0.3">
      <c r="A36" s="204"/>
      <c r="B36" s="6"/>
    </row>
    <row r="37" spans="1:12" s="140" customFormat="1" ht="20.100000000000001" customHeight="1" x14ac:dyDescent="0.3">
      <c r="A37" s="204">
        <f>+A35+1</f>
        <v>12</v>
      </c>
      <c r="B37" s="10" t="s">
        <v>306</v>
      </c>
      <c r="D37" s="12"/>
      <c r="F37" s="12"/>
      <c r="H37" s="12"/>
      <c r="J37" s="12"/>
      <c r="L37" s="12"/>
    </row>
    <row r="38" spans="1:12" s="140" customFormat="1" ht="20.100000000000001" customHeight="1" x14ac:dyDescent="0.3">
      <c r="A38" s="204"/>
      <c r="B38" s="6"/>
    </row>
    <row r="39" spans="1:12" ht="22.5" customHeight="1" x14ac:dyDescent="0.3">
      <c r="A39" s="204">
        <f>+A37+1</f>
        <v>13</v>
      </c>
      <c r="B39" s="15" t="s">
        <v>285</v>
      </c>
      <c r="D39" s="12"/>
      <c r="F39" s="12"/>
      <c r="H39" s="12"/>
      <c r="J39" s="12"/>
      <c r="L39" s="12"/>
    </row>
    <row r="40" spans="1:12" s="140" customFormat="1" ht="18.75" x14ac:dyDescent="0.3">
      <c r="A40" s="204"/>
      <c r="B40" s="15"/>
    </row>
    <row r="41" spans="1:12" ht="38.25" customHeight="1" x14ac:dyDescent="0.3">
      <c r="A41" s="204">
        <f>+A39+1</f>
        <v>14</v>
      </c>
      <c r="B41" s="15" t="s">
        <v>454</v>
      </c>
      <c r="D41" s="12"/>
      <c r="F41" s="12"/>
      <c r="H41" s="12"/>
      <c r="J41" s="12"/>
      <c r="L41" s="12"/>
    </row>
    <row r="42" spans="1:12" ht="20.100000000000001" customHeight="1" x14ac:dyDescent="0.25">
      <c r="A42" s="204"/>
    </row>
    <row r="43" spans="1:12" ht="20.100000000000001" customHeight="1" x14ac:dyDescent="0.3">
      <c r="A43" s="204">
        <f>+A41+1</f>
        <v>15</v>
      </c>
      <c r="B43" s="15" t="s">
        <v>461</v>
      </c>
      <c r="D43" s="12"/>
      <c r="E43" s="140"/>
      <c r="F43" s="12"/>
      <c r="G43" s="140"/>
      <c r="H43" s="12"/>
      <c r="I43" s="140"/>
      <c r="J43" s="12"/>
      <c r="K43" s="140"/>
      <c r="L43" s="12"/>
    </row>
    <row r="44" spans="1:12" s="140" customFormat="1" ht="20.100000000000001" customHeight="1" x14ac:dyDescent="0.3">
      <c r="A44" s="204"/>
      <c r="B44" s="15"/>
      <c r="D44" s="52"/>
      <c r="F44" s="52"/>
      <c r="H44" s="52"/>
      <c r="J44" s="52"/>
      <c r="L44" s="52"/>
    </row>
    <row r="45" spans="1:12" ht="20.100000000000001" customHeight="1" x14ac:dyDescent="0.3">
      <c r="A45" s="6"/>
      <c r="J45" s="96" t="s">
        <v>580</v>
      </c>
      <c r="K45" s="96"/>
      <c r="L45" s="96" t="s">
        <v>581</v>
      </c>
    </row>
    <row r="46" spans="1:12" ht="20.100000000000001" customHeight="1" x14ac:dyDescent="0.3">
      <c r="A46" s="204">
        <f>+A43+1</f>
        <v>16</v>
      </c>
      <c r="B46" s="15" t="s">
        <v>579</v>
      </c>
      <c r="C46" s="140"/>
      <c r="D46" s="140"/>
      <c r="E46" s="140"/>
      <c r="F46" s="140"/>
      <c r="G46" s="140"/>
      <c r="H46" s="140"/>
      <c r="I46" s="140"/>
      <c r="J46" s="12"/>
      <c r="K46" s="140"/>
      <c r="L46" s="12"/>
    </row>
    <row r="47" spans="1:12" ht="20.100000000000001" customHeight="1" x14ac:dyDescent="0.3">
      <c r="A47" s="6"/>
      <c r="D47" s="140"/>
      <c r="E47" s="140"/>
      <c r="F47" s="140"/>
      <c r="G47" s="140"/>
      <c r="H47" s="140"/>
      <c r="J47" s="96" t="s">
        <v>580</v>
      </c>
      <c r="K47" s="96"/>
      <c r="L47" s="96" t="s">
        <v>581</v>
      </c>
    </row>
    <row r="48" spans="1:12" ht="20.100000000000001" customHeight="1" x14ac:dyDescent="0.3">
      <c r="A48" s="204">
        <f>+A46+1</f>
        <v>17</v>
      </c>
      <c r="B48" s="15" t="s">
        <v>582</v>
      </c>
      <c r="C48" s="140"/>
      <c r="D48" s="140"/>
      <c r="E48" s="140"/>
      <c r="F48" s="140"/>
      <c r="G48" s="140"/>
      <c r="H48" s="140"/>
      <c r="I48" s="140"/>
      <c r="J48" s="12"/>
      <c r="K48" s="140"/>
      <c r="L48" s="12"/>
    </row>
    <row r="49" spans="1:8" ht="20.100000000000001" customHeight="1" x14ac:dyDescent="0.3">
      <c r="A49" s="6"/>
      <c r="D49" s="140"/>
      <c r="E49" s="140"/>
      <c r="F49" s="140"/>
      <c r="G49" s="140"/>
      <c r="H49" s="140"/>
    </row>
    <row r="50" spans="1:8" ht="20.100000000000001" customHeight="1" x14ac:dyDescent="0.3">
      <c r="A50" s="6"/>
    </row>
    <row r="51" spans="1:8" ht="20.100000000000001" customHeight="1" x14ac:dyDescent="0.3">
      <c r="A51" s="6"/>
    </row>
  </sheetData>
  <mergeCells count="4">
    <mergeCell ref="A1:L1"/>
    <mergeCell ref="A2:L2"/>
    <mergeCell ref="A3:L3"/>
    <mergeCell ref="D5:H5"/>
  </mergeCells>
  <pageMargins left="0.15748031496062992" right="0.11811023622047245" top="0.19685039370078741" bottom="3.937007874015748E-2" header="0.15748031496062992" footer="0.15748031496062992"/>
  <pageSetup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4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ColWidth="9.140625" defaultRowHeight="20.100000000000001" customHeight="1" x14ac:dyDescent="0.25"/>
  <cols>
    <col min="1" max="1" width="36.140625" style="90" customWidth="1"/>
    <col min="2" max="3" width="14.28515625" style="27" customWidth="1"/>
    <col min="4" max="4" width="16.28515625" style="27" customWidth="1"/>
    <col min="5" max="5" width="13.42578125" style="27" customWidth="1"/>
    <col min="6" max="6" width="3.7109375" style="27" customWidth="1"/>
    <col min="7" max="7" width="27" style="27" bestFit="1" customWidth="1"/>
    <col min="8" max="13" width="13.28515625" style="27" customWidth="1"/>
    <col min="14" max="14" width="13.5703125" style="27" customWidth="1"/>
    <col min="15" max="15" width="9.140625" style="27"/>
    <col min="16" max="16" width="10.42578125" style="27" customWidth="1"/>
    <col min="17" max="17" width="14.28515625" style="27" customWidth="1"/>
    <col min="18" max="16384" width="9.140625" style="140"/>
  </cols>
  <sheetData>
    <row r="1" spans="1:29" ht="20.100000000000001" customHeight="1" thickBot="1" x14ac:dyDescent="0.4">
      <c r="A1" s="275" t="s">
        <v>601</v>
      </c>
      <c r="B1" s="342"/>
      <c r="C1" s="342"/>
      <c r="D1" s="342"/>
      <c r="E1" s="342"/>
    </row>
    <row r="2" spans="1:29" ht="20.100000000000001" customHeight="1" thickBot="1" x14ac:dyDescent="0.4">
      <c r="A2" s="339" t="s">
        <v>189</v>
      </c>
      <c r="B2" s="340"/>
      <c r="C2" s="340"/>
      <c r="D2" s="340"/>
      <c r="E2" s="341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20.100000000000001" customHeight="1" thickBot="1" x14ac:dyDescent="0.3">
      <c r="A3" s="45"/>
      <c r="B3" s="44"/>
      <c r="C3" s="44"/>
      <c r="D3" s="44"/>
      <c r="E3" s="43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9" ht="20.100000000000001" customHeight="1" thickBot="1" x14ac:dyDescent="0.3">
      <c r="A4" s="292"/>
      <c r="B4" s="337" t="s">
        <v>101</v>
      </c>
      <c r="C4" s="338"/>
      <c r="D4" s="51" t="s">
        <v>100</v>
      </c>
      <c r="E4" s="50" t="s">
        <v>188</v>
      </c>
    </row>
    <row r="5" spans="1:29" ht="20.100000000000001" customHeight="1" thickBot="1" x14ac:dyDescent="0.4">
      <c r="A5" s="293"/>
      <c r="B5" s="109">
        <v>2017</v>
      </c>
      <c r="C5" s="108">
        <f>+B5+1</f>
        <v>2018</v>
      </c>
      <c r="D5" s="107">
        <f>+C5+1</f>
        <v>2019</v>
      </c>
      <c r="E5" s="107" t="s">
        <v>187</v>
      </c>
      <c r="G5" s="343" t="s">
        <v>603</v>
      </c>
      <c r="H5" s="344"/>
      <c r="I5" s="344"/>
      <c r="J5" s="345"/>
    </row>
    <row r="6" spans="1:29" ht="20.100000000000001" customHeight="1" x14ac:dyDescent="0.25">
      <c r="A6" s="45"/>
      <c r="B6" s="106"/>
      <c r="C6" s="105"/>
      <c r="D6" s="105"/>
      <c r="E6" s="104"/>
      <c r="G6" s="308" t="s">
        <v>584</v>
      </c>
      <c r="H6" s="302">
        <f>IFERROR(B10/'7.Income Satement'!C8,0)</f>
        <v>0</v>
      </c>
      <c r="I6" s="302">
        <f>IFERROR(C10/'7.Income Satement'!E8,0)</f>
        <v>0</v>
      </c>
      <c r="J6" s="303">
        <f>IFERROR(D10/'7.Income Satement'!F8,0)</f>
        <v>0</v>
      </c>
    </row>
    <row r="7" spans="1:29" ht="27" customHeight="1" x14ac:dyDescent="0.25">
      <c r="A7" s="45" t="s">
        <v>301</v>
      </c>
      <c r="B7" s="103"/>
      <c r="C7" s="103">
        <f>+B7</f>
        <v>0</v>
      </c>
      <c r="D7" s="103"/>
      <c r="E7" s="60">
        <f>IFERROR((D7-C7)/C7,0)</f>
        <v>0</v>
      </c>
      <c r="F7" s="100"/>
      <c r="G7" s="308" t="s">
        <v>583</v>
      </c>
      <c r="H7" s="300">
        <f>IFERROR(B17/'7.Income Satement'!C8,0)</f>
        <v>0</v>
      </c>
      <c r="I7" s="300">
        <f>IFERROR(C17/'7.Income Satement'!E8,0)</f>
        <v>0</v>
      </c>
      <c r="J7" s="304">
        <f>IFERROR(D17/'7.Income Satement'!F8,0)</f>
        <v>0</v>
      </c>
      <c r="K7" s="100"/>
      <c r="L7" s="100"/>
      <c r="M7" s="100"/>
      <c r="N7" s="100"/>
    </row>
    <row r="8" spans="1:29" ht="27.75" customHeight="1" x14ac:dyDescent="0.25">
      <c r="A8" s="45" t="s">
        <v>300</v>
      </c>
      <c r="B8" s="103"/>
      <c r="C8" s="103">
        <f t="shared" ref="C8:C12" si="0">+B8</f>
        <v>0</v>
      </c>
      <c r="D8" s="103"/>
      <c r="E8" s="60">
        <f>IFERROR((D8-C8)/C8,0)</f>
        <v>0</v>
      </c>
      <c r="F8" s="100"/>
      <c r="G8" s="308" t="s">
        <v>118</v>
      </c>
      <c r="H8" s="300">
        <f>IFERROR('7.Income Satement'!C15/'7.Income Satement'!C8,0)</f>
        <v>0</v>
      </c>
      <c r="I8" s="300">
        <f>IFERROR('7.Income Satement'!E15/'7.Income Satement'!E8,0)</f>
        <v>0</v>
      </c>
      <c r="J8" s="304">
        <f>IFERROR('7.Income Satement'!E15/'7.Income Satement'!F8,0)</f>
        <v>0</v>
      </c>
      <c r="K8" s="100"/>
      <c r="L8" s="100"/>
      <c r="M8" s="100"/>
      <c r="N8" s="100"/>
    </row>
    <row r="9" spans="1:29" ht="20.100000000000001" customHeight="1" x14ac:dyDescent="0.25">
      <c r="A9" s="45" t="s">
        <v>98</v>
      </c>
      <c r="B9" s="103"/>
      <c r="C9" s="103"/>
      <c r="D9" s="103"/>
      <c r="E9" s="60">
        <f t="shared" ref="E9:E20" si="1">IFERROR((D9-C9)/C9,0)</f>
        <v>0</v>
      </c>
      <c r="F9" s="100"/>
      <c r="G9" s="308" t="s">
        <v>104</v>
      </c>
      <c r="H9" s="300">
        <f>IFERROR('7.Income Satement'!C37/'7.Income Satement'!C8,0)</f>
        <v>0</v>
      </c>
      <c r="I9" s="300">
        <f>IFERROR('7.Income Satement'!E37/'7.Income Satement'!E8,0)</f>
        <v>0</v>
      </c>
      <c r="J9" s="304">
        <f>IFERROR('7.Income Satement'!F37/'7.Income Satement'!F8,0)</f>
        <v>0</v>
      </c>
      <c r="K9" s="100"/>
      <c r="L9" s="100"/>
      <c r="M9" s="100"/>
      <c r="N9" s="100"/>
    </row>
    <row r="10" spans="1:29" ht="20.100000000000001" customHeight="1" x14ac:dyDescent="0.25">
      <c r="A10" s="45" t="s">
        <v>97</v>
      </c>
      <c r="B10" s="103"/>
      <c r="C10" s="103"/>
      <c r="D10" s="103"/>
      <c r="E10" s="60">
        <f t="shared" si="1"/>
        <v>0</v>
      </c>
      <c r="F10" s="100"/>
      <c r="G10" s="308" t="s">
        <v>585</v>
      </c>
      <c r="H10" s="300"/>
      <c r="I10" s="300">
        <f>IFERROR('7.Income Satement'!E8/'7.Income Satement'!C8,0)-1</f>
        <v>-1</v>
      </c>
      <c r="J10" s="304">
        <f>IFERROR('7.Income Satement'!F8/'7.Income Satement'!E8,0)-1</f>
        <v>-1</v>
      </c>
      <c r="K10" s="100"/>
      <c r="L10" s="100"/>
      <c r="M10" s="100"/>
      <c r="N10" s="100"/>
    </row>
    <row r="11" spans="1:29" ht="20.100000000000001" customHeight="1" x14ac:dyDescent="0.25">
      <c r="A11" s="45" t="s">
        <v>575</v>
      </c>
      <c r="B11" s="103"/>
      <c r="C11" s="103"/>
      <c r="D11" s="103"/>
      <c r="E11" s="60">
        <f t="shared" si="1"/>
        <v>0</v>
      </c>
      <c r="F11" s="100"/>
      <c r="G11" s="308" t="s">
        <v>586</v>
      </c>
      <c r="H11" s="300"/>
      <c r="I11" s="300">
        <f>IFERROR('7.Income Satement'!E32/'7.Income Satement'!C32,0)-1</f>
        <v>-1</v>
      </c>
      <c r="J11" s="304">
        <f>IFERROR('7.Income Satement'!F32/'7.Income Satement'!E32,0)-1</f>
        <v>-1</v>
      </c>
      <c r="K11" s="100"/>
      <c r="L11" s="100"/>
      <c r="M11" s="100"/>
      <c r="N11" s="100"/>
    </row>
    <row r="12" spans="1:29" ht="20.100000000000001" customHeight="1" x14ac:dyDescent="0.25">
      <c r="A12" s="45" t="s">
        <v>96</v>
      </c>
      <c r="B12" s="103"/>
      <c r="C12" s="103">
        <f t="shared" si="0"/>
        <v>0</v>
      </c>
      <c r="D12" s="103"/>
      <c r="E12" s="60">
        <f t="shared" si="1"/>
        <v>0</v>
      </c>
      <c r="F12" s="100"/>
      <c r="G12" s="308" t="s">
        <v>587</v>
      </c>
      <c r="H12" s="300"/>
      <c r="I12" s="300">
        <f>IFERROR('7.Income Satement'!E37/'7.Income Satement'!C37,0)-1</f>
        <v>-1</v>
      </c>
      <c r="J12" s="304">
        <f>IFERROR('7.Income Satement'!F37/'7.Income Satement'!E37,0)-1</f>
        <v>-1</v>
      </c>
      <c r="K12" s="100"/>
      <c r="L12" s="100"/>
      <c r="M12" s="100"/>
      <c r="N12" s="100"/>
    </row>
    <row r="13" spans="1:29" ht="20.100000000000001" customHeight="1" x14ac:dyDescent="0.25">
      <c r="A13" s="45" t="s">
        <v>95</v>
      </c>
      <c r="B13" s="103"/>
      <c r="C13" s="103"/>
      <c r="D13" s="103"/>
      <c r="E13" s="60">
        <f t="shared" si="1"/>
        <v>0</v>
      </c>
      <c r="F13" s="100"/>
      <c r="G13" s="308" t="s">
        <v>588</v>
      </c>
      <c r="H13" s="300"/>
      <c r="I13" s="300">
        <f>IFERROR(+C24/B24-1,)</f>
        <v>0</v>
      </c>
      <c r="J13" s="304">
        <f>IFERROR(+D24/C24-1,)</f>
        <v>0</v>
      </c>
      <c r="K13" s="100"/>
      <c r="L13" s="100"/>
      <c r="M13" s="100"/>
      <c r="N13" s="100"/>
    </row>
    <row r="14" spans="1:29" ht="20.100000000000001" customHeight="1" x14ac:dyDescent="0.25">
      <c r="A14" s="48" t="s">
        <v>94</v>
      </c>
      <c r="B14" s="102">
        <f>SUM(B7:B13)</f>
        <v>0</v>
      </c>
      <c r="C14" s="101">
        <f>SUM(C7:C13)</f>
        <v>0</v>
      </c>
      <c r="D14" s="101">
        <f>SUM(D7:D13)</f>
        <v>0</v>
      </c>
      <c r="E14" s="60">
        <f t="shared" si="1"/>
        <v>0</v>
      </c>
      <c r="F14" s="100"/>
      <c r="G14" s="308" t="s">
        <v>593</v>
      </c>
      <c r="H14" s="300"/>
      <c r="I14" s="301">
        <f>+'7.Income Satement'!E15-'7.Income Satement'!C15</f>
        <v>0</v>
      </c>
      <c r="J14" s="305">
        <f>+'7.Income Satement'!F15-'7.Income Satement'!E15</f>
        <v>0</v>
      </c>
      <c r="K14" s="100"/>
      <c r="L14" s="100"/>
      <c r="M14" s="100"/>
      <c r="N14" s="100"/>
    </row>
    <row r="15" spans="1:29" ht="20.100000000000001" customHeight="1" x14ac:dyDescent="0.25">
      <c r="A15" s="45"/>
      <c r="B15" s="103"/>
      <c r="C15" s="93"/>
      <c r="D15" s="93"/>
      <c r="E15" s="60">
        <f t="shared" si="1"/>
        <v>0</v>
      </c>
      <c r="F15" s="100"/>
      <c r="G15" s="308" t="s">
        <v>594</v>
      </c>
      <c r="H15" s="300"/>
      <c r="I15" s="301">
        <f>+'7.Income Satement'!E32-'7.Income Satement'!C32</f>
        <v>0</v>
      </c>
      <c r="J15" s="305">
        <f>+'7.Income Satement'!F32-'7.Income Satement'!E32</f>
        <v>0</v>
      </c>
      <c r="K15" s="100"/>
      <c r="L15" s="100"/>
      <c r="M15" s="100"/>
      <c r="N15" s="100"/>
    </row>
    <row r="16" spans="1:29" ht="20.100000000000001" customHeight="1" x14ac:dyDescent="0.25">
      <c r="A16" s="45" t="s">
        <v>93</v>
      </c>
      <c r="B16" s="103"/>
      <c r="C16" s="93">
        <v>0</v>
      </c>
      <c r="D16" s="93"/>
      <c r="E16" s="60">
        <f t="shared" si="1"/>
        <v>0</v>
      </c>
      <c r="F16" s="100"/>
      <c r="G16" s="308" t="s">
        <v>595</v>
      </c>
      <c r="H16" s="300"/>
      <c r="I16" s="301">
        <f>+C22-B22</f>
        <v>0</v>
      </c>
      <c r="J16" s="305">
        <f>+D22-C22</f>
        <v>0</v>
      </c>
      <c r="K16" s="100"/>
      <c r="L16" s="100"/>
      <c r="M16" s="100"/>
      <c r="N16" s="100"/>
    </row>
    <row r="17" spans="1:14" ht="20.100000000000001" customHeight="1" x14ac:dyDescent="0.25">
      <c r="A17" s="45" t="s">
        <v>92</v>
      </c>
      <c r="B17" s="103"/>
      <c r="C17" s="93"/>
      <c r="D17" s="93"/>
      <c r="E17" s="60">
        <f t="shared" si="1"/>
        <v>0</v>
      </c>
      <c r="F17" s="100"/>
      <c r="G17" s="308" t="s">
        <v>596</v>
      </c>
      <c r="H17" s="300"/>
      <c r="I17" s="301">
        <f>+'8.Personal Expenses'!G22-'8.Personal Expenses'!F22</f>
        <v>0</v>
      </c>
      <c r="J17" s="305">
        <f>+'8.Personal Expenses'!H22-'8.Personal Expenses'!G22</f>
        <v>0</v>
      </c>
      <c r="K17" s="100"/>
      <c r="L17" s="100"/>
      <c r="M17" s="100"/>
      <c r="N17" s="100"/>
    </row>
    <row r="18" spans="1:14" ht="20.100000000000001" customHeight="1" x14ac:dyDescent="0.25">
      <c r="A18" s="45" t="s">
        <v>91</v>
      </c>
      <c r="B18" s="103"/>
      <c r="C18" s="93">
        <v>0</v>
      </c>
      <c r="D18" s="93"/>
      <c r="E18" s="60">
        <f t="shared" si="1"/>
        <v>0</v>
      </c>
      <c r="F18" s="100"/>
      <c r="G18" s="308" t="s">
        <v>597</v>
      </c>
      <c r="H18" s="300">
        <f>IFERROR(B22/B25,0)</f>
        <v>0</v>
      </c>
      <c r="I18" s="301">
        <f>+C25-B25</f>
        <v>0</v>
      </c>
      <c r="J18" s="305">
        <f>+D25-C25</f>
        <v>0</v>
      </c>
      <c r="K18" s="100"/>
      <c r="L18" s="100"/>
      <c r="M18" s="100"/>
      <c r="N18" s="100"/>
    </row>
    <row r="19" spans="1:14" ht="20.100000000000001" customHeight="1" thickBot="1" x14ac:dyDescent="0.3">
      <c r="A19" s="48" t="s">
        <v>90</v>
      </c>
      <c r="B19" s="102">
        <f>SUM(B16:B18)</f>
        <v>0</v>
      </c>
      <c r="C19" s="101">
        <f>SUM(C16:C18)</f>
        <v>0</v>
      </c>
      <c r="D19" s="101">
        <f>SUM(D16:D18)</f>
        <v>0</v>
      </c>
      <c r="E19" s="60">
        <f t="shared" si="1"/>
        <v>0</v>
      </c>
      <c r="F19" s="100"/>
      <c r="G19" s="309" t="s">
        <v>589</v>
      </c>
      <c r="H19" s="306">
        <f>-IFERROR(B24/B22,0)</f>
        <v>0</v>
      </c>
      <c r="I19" s="306">
        <f>-IFERROR(C24/C22,0)</f>
        <v>0</v>
      </c>
      <c r="J19" s="307">
        <f>-IFERROR(D24/D22,0)</f>
        <v>0</v>
      </c>
      <c r="K19" s="100"/>
      <c r="L19" s="100"/>
      <c r="M19" s="100"/>
      <c r="N19" s="100"/>
    </row>
    <row r="20" spans="1:14" ht="20.100000000000001" customHeight="1" x14ac:dyDescent="0.25">
      <c r="A20" s="49" t="s">
        <v>299</v>
      </c>
      <c r="B20" s="103">
        <f>+B14-B19</f>
        <v>0</v>
      </c>
      <c r="C20" s="103">
        <f>+C14-C19</f>
        <v>0</v>
      </c>
      <c r="D20" s="103">
        <f>+D14-D19</f>
        <v>0</v>
      </c>
      <c r="E20" s="60">
        <f t="shared" si="1"/>
        <v>0</v>
      </c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20.100000000000001" customHeight="1" x14ac:dyDescent="0.25">
      <c r="A21" s="49" t="s">
        <v>89</v>
      </c>
      <c r="B21" s="103">
        <f>+B14-B19-B22-B24</f>
        <v>0</v>
      </c>
      <c r="C21" s="103">
        <f>+B25</f>
        <v>0</v>
      </c>
      <c r="D21" s="103">
        <f>+C25</f>
        <v>0</v>
      </c>
      <c r="E21" s="60">
        <v>0</v>
      </c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20.100000000000001" customHeight="1" x14ac:dyDescent="0.25">
      <c r="A22" s="49" t="s">
        <v>88</v>
      </c>
      <c r="B22" s="102">
        <f>'7.Income Satement'!C40</f>
        <v>0</v>
      </c>
      <c r="C22" s="101">
        <f>'7.Income Satement'!E40</f>
        <v>0</v>
      </c>
      <c r="D22" s="101">
        <f>+'7.Income Satement'!F40</f>
        <v>0</v>
      </c>
      <c r="E22" s="60">
        <f t="shared" ref="E22:E27" si="2">IFERROR((D22-C22)/C22,0)</f>
        <v>0</v>
      </c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20.100000000000001" customHeight="1" x14ac:dyDescent="0.25">
      <c r="A23" s="49" t="s">
        <v>87</v>
      </c>
      <c r="B23" s="103"/>
      <c r="C23" s="93"/>
      <c r="D23" s="93"/>
      <c r="E23" s="60">
        <f t="shared" si="2"/>
        <v>0</v>
      </c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20.100000000000001" customHeight="1" x14ac:dyDescent="0.25">
      <c r="A24" s="49" t="s">
        <v>86</v>
      </c>
      <c r="B24" s="103">
        <f>-'8.Personal Expenses'!F22</f>
        <v>0</v>
      </c>
      <c r="C24" s="103">
        <f>-'8.Personal Expenses'!G22</f>
        <v>0</v>
      </c>
      <c r="D24" s="93">
        <f>-'8.Personal Expenses'!H22</f>
        <v>0</v>
      </c>
      <c r="E24" s="60">
        <f t="shared" si="2"/>
        <v>0</v>
      </c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20.100000000000001" customHeight="1" x14ac:dyDescent="0.25">
      <c r="A25" s="48" t="s">
        <v>85</v>
      </c>
      <c r="B25" s="102">
        <f>+B21+B22+B24</f>
        <v>0</v>
      </c>
      <c r="C25" s="101">
        <f>SUM(C21:C24)</f>
        <v>0</v>
      </c>
      <c r="D25" s="101">
        <f>SUM(D21:D24)</f>
        <v>0</v>
      </c>
      <c r="E25" s="60">
        <f t="shared" si="2"/>
        <v>0</v>
      </c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20.100000000000001" customHeight="1" x14ac:dyDescent="0.25">
      <c r="A26" s="45"/>
      <c r="B26" s="103"/>
      <c r="C26" s="93"/>
      <c r="D26" s="93"/>
      <c r="E26" s="60">
        <f t="shared" si="2"/>
        <v>0</v>
      </c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20.100000000000001" customHeight="1" x14ac:dyDescent="0.25">
      <c r="A27" s="48" t="s">
        <v>84</v>
      </c>
      <c r="B27" s="102">
        <f>+B19+B25</f>
        <v>0</v>
      </c>
      <c r="C27" s="101">
        <f>+C19+C25</f>
        <v>0</v>
      </c>
      <c r="D27" s="101">
        <f>+D19+D25</f>
        <v>0</v>
      </c>
      <c r="E27" s="60">
        <f t="shared" si="2"/>
        <v>0</v>
      </c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20.100000000000001" customHeight="1" thickBot="1" x14ac:dyDescent="0.3">
      <c r="A28" s="42"/>
      <c r="B28" s="273">
        <f>+B14-B27</f>
        <v>0</v>
      </c>
      <c r="C28" s="273">
        <f>+C14-C27</f>
        <v>0</v>
      </c>
      <c r="D28" s="273">
        <f>+D14-D27</f>
        <v>0</v>
      </c>
      <c r="E28" s="99"/>
      <c r="F28" s="100"/>
      <c r="G28" s="100"/>
    </row>
    <row r="29" spans="1:14" ht="20.100000000000001" customHeight="1" x14ac:dyDescent="0.25">
      <c r="D29" s="97"/>
      <c r="E29" s="96"/>
      <c r="F29" s="100"/>
      <c r="G29" s="100"/>
    </row>
    <row r="30" spans="1:14" ht="20.100000000000001" customHeight="1" x14ac:dyDescent="0.25">
      <c r="E30" s="96"/>
      <c r="F30" s="100"/>
      <c r="G30" s="100"/>
    </row>
    <row r="31" spans="1:14" ht="20.100000000000001" customHeight="1" x14ac:dyDescent="0.25">
      <c r="E31" s="96"/>
      <c r="F31" s="95"/>
      <c r="G31" s="95"/>
    </row>
    <row r="32" spans="1:14" ht="20.100000000000001" customHeight="1" x14ac:dyDescent="0.25">
      <c r="E32" s="96"/>
      <c r="F32" s="95"/>
      <c r="G32" s="95"/>
    </row>
    <row r="33" spans="5:7" ht="20.100000000000001" customHeight="1" x14ac:dyDescent="0.25">
      <c r="E33" s="96"/>
      <c r="F33" s="95"/>
      <c r="G33" s="95"/>
    </row>
    <row r="34" spans="5:7" ht="20.100000000000001" customHeight="1" x14ac:dyDescent="0.25">
      <c r="E34" s="96"/>
      <c r="F34" s="95"/>
      <c r="G34" s="95"/>
    </row>
    <row r="40" spans="5:7" ht="20.100000000000001" customHeight="1" x14ac:dyDescent="0.25">
      <c r="E40" s="287"/>
    </row>
  </sheetData>
  <mergeCells count="4">
    <mergeCell ref="B4:C4"/>
    <mergeCell ref="A2:E2"/>
    <mergeCell ref="B1:E1"/>
    <mergeCell ref="G5:J5"/>
  </mergeCells>
  <pageMargins left="1.1811023622047201" right="0.43307086614173201" top="0.74803149606299202" bottom="0.74803149606299202" header="0.31496062992126" footer="0.31496062992126"/>
  <pageSetup paperSize="9" scale="8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43"/>
  <sheetViews>
    <sheetView workbookViewId="0">
      <pane xSplit="1" ySplit="5" topLeftCell="B27" activePane="bottomRight" state="frozen"/>
      <selection pane="topRight" activeCell="B1" sqref="B1"/>
      <selection pane="bottomLeft" activeCell="A5" sqref="A5"/>
      <selection pane="bottomRight" activeCell="A42" sqref="A42:A43"/>
    </sheetView>
  </sheetViews>
  <sheetFormatPr defaultColWidth="9.140625" defaultRowHeight="20.100000000000001" customHeight="1" x14ac:dyDescent="0.25"/>
  <cols>
    <col min="1" max="1" width="37.7109375" style="140" bestFit="1" customWidth="1"/>
    <col min="2" max="2" width="13.7109375" style="27" customWidth="1"/>
    <col min="3" max="3" width="12.5703125" style="27" customWidth="1"/>
    <col min="4" max="4" width="11.5703125" style="27" customWidth="1"/>
    <col min="5" max="5" width="13.28515625" style="27" customWidth="1"/>
    <col min="6" max="6" width="13.28515625" style="100" customWidth="1"/>
    <col min="7" max="7" width="11.7109375" style="27" customWidth="1"/>
    <col min="8" max="8" width="23.140625" style="100" customWidth="1"/>
    <col min="9" max="9" width="16" style="100" customWidth="1"/>
    <col min="10" max="14" width="14" style="27" customWidth="1"/>
    <col min="15" max="15" width="9.140625" style="27"/>
    <col min="16" max="16" width="10.42578125" style="27" customWidth="1"/>
    <col min="17" max="17" width="14.28515625" style="27" customWidth="1"/>
    <col min="18" max="16384" width="9.140625" style="140"/>
  </cols>
  <sheetData>
    <row r="1" spans="1:18" ht="30.75" customHeight="1" thickBot="1" x14ac:dyDescent="0.55000000000000004">
      <c r="A1" s="272" t="str">
        <f>+'6.Balance Sheet'!A1:E13</f>
        <v xml:space="preserve">Name with ITS No </v>
      </c>
      <c r="B1" s="346">
        <f>+'6.Balance Sheet'!B1:F13</f>
        <v>0</v>
      </c>
      <c r="C1" s="346"/>
      <c r="D1" s="346"/>
      <c r="E1" s="346"/>
      <c r="F1" s="346"/>
      <c r="G1" s="346"/>
    </row>
    <row r="2" spans="1:18" ht="20.100000000000001" customHeight="1" thickBot="1" x14ac:dyDescent="0.4">
      <c r="A2" s="339" t="s">
        <v>200</v>
      </c>
      <c r="B2" s="340"/>
      <c r="C2" s="340"/>
      <c r="D2" s="340"/>
      <c r="E2" s="340"/>
      <c r="F2" s="340"/>
      <c r="G2" s="341"/>
      <c r="H2" s="110"/>
      <c r="I2" s="110"/>
      <c r="J2" s="44"/>
      <c r="K2" s="44"/>
      <c r="L2" s="44"/>
      <c r="M2" s="44"/>
      <c r="N2" s="44"/>
      <c r="O2" s="44"/>
      <c r="P2" s="44"/>
      <c r="Q2" s="44"/>
      <c r="R2" s="44"/>
    </row>
    <row r="3" spans="1:18" ht="20.100000000000001" customHeight="1" thickBot="1" x14ac:dyDescent="0.4">
      <c r="A3" s="56"/>
      <c r="B3" s="55"/>
      <c r="C3" s="55"/>
      <c r="D3" s="55"/>
      <c r="E3" s="55"/>
      <c r="F3" s="110"/>
      <c r="G3" s="43"/>
      <c r="H3" s="110"/>
      <c r="I3" s="110"/>
      <c r="J3" s="44"/>
      <c r="K3" s="44"/>
      <c r="L3" s="44"/>
      <c r="M3" s="44"/>
      <c r="N3" s="44"/>
      <c r="O3" s="44"/>
      <c r="P3" s="44"/>
      <c r="Q3" s="44"/>
      <c r="R3" s="44"/>
    </row>
    <row r="4" spans="1:18" ht="20.100000000000001" customHeight="1" x14ac:dyDescent="0.25">
      <c r="A4" s="290"/>
      <c r="B4" s="351" t="s">
        <v>199</v>
      </c>
      <c r="C4" s="352"/>
      <c r="D4" s="352"/>
      <c r="E4" s="352"/>
      <c r="F4" s="147"/>
      <c r="G4" s="51"/>
    </row>
    <row r="5" spans="1:18" ht="20.100000000000001" customHeight="1" thickBot="1" x14ac:dyDescent="0.3">
      <c r="A5" s="291"/>
      <c r="B5" s="353">
        <f>+'6.Balance Sheet'!B5</f>
        <v>2017</v>
      </c>
      <c r="C5" s="354"/>
      <c r="D5" s="354">
        <f>+'6.Balance Sheet'!C5</f>
        <v>2018</v>
      </c>
      <c r="E5" s="354"/>
      <c r="F5" s="146">
        <f>+'6.Balance Sheet'!D5</f>
        <v>2019</v>
      </c>
      <c r="G5" s="46" t="s">
        <v>188</v>
      </c>
    </row>
    <row r="6" spans="1:18" ht="20.100000000000001" customHeight="1" thickBot="1" x14ac:dyDescent="0.3">
      <c r="A6" s="291"/>
      <c r="B6" s="277" t="s">
        <v>198</v>
      </c>
      <c r="C6" s="278" t="s">
        <v>197</v>
      </c>
      <c r="D6" s="278" t="s">
        <v>198</v>
      </c>
      <c r="E6" s="278" t="s">
        <v>197</v>
      </c>
      <c r="F6" s="145" t="s">
        <v>197</v>
      </c>
      <c r="G6" s="46" t="s">
        <v>187</v>
      </c>
      <c r="H6" s="349" t="s">
        <v>196</v>
      </c>
      <c r="I6" s="350"/>
    </row>
    <row r="7" spans="1:18" ht="20.100000000000001" customHeight="1" thickBot="1" x14ac:dyDescent="0.3">
      <c r="A7" s="58"/>
      <c r="B7" s="347" t="s">
        <v>592</v>
      </c>
      <c r="C7" s="348"/>
      <c r="D7" s="298">
        <v>0.1</v>
      </c>
      <c r="E7" s="298">
        <f>IFERROR(E8/C8-1,0)</f>
        <v>0</v>
      </c>
      <c r="F7" s="298">
        <f>+E7</f>
        <v>0</v>
      </c>
      <c r="G7" s="299"/>
      <c r="H7" s="149" t="s">
        <v>195</v>
      </c>
      <c r="I7" s="114"/>
    </row>
    <row r="8" spans="1:18" ht="20.100000000000001" customHeight="1" x14ac:dyDescent="0.25">
      <c r="A8" s="294" t="s">
        <v>124</v>
      </c>
      <c r="B8" s="295"/>
      <c r="C8" s="296">
        <f>+B8*12</f>
        <v>0</v>
      </c>
      <c r="D8" s="296"/>
      <c r="E8" s="296">
        <f>+C8*D7+C8</f>
        <v>0</v>
      </c>
      <c r="F8" s="296">
        <f>+E8+E8*F7</f>
        <v>0</v>
      </c>
      <c r="G8" s="297">
        <f t="shared" ref="G8:G36" si="0">IFERROR((F8-E8)/E8,0)</f>
        <v>0</v>
      </c>
      <c r="H8" s="149" t="s">
        <v>194</v>
      </c>
      <c r="I8" s="114"/>
      <c r="J8" s="98"/>
    </row>
    <row r="9" spans="1:18" ht="20.100000000000001" customHeight="1" x14ac:dyDescent="0.25">
      <c r="A9" s="61"/>
      <c r="B9" s="103"/>
      <c r="C9" s="93"/>
      <c r="D9" s="93"/>
      <c r="E9" s="93"/>
      <c r="F9" s="93"/>
      <c r="G9" s="60">
        <f t="shared" si="0"/>
        <v>0</v>
      </c>
      <c r="H9" s="149" t="s">
        <v>193</v>
      </c>
      <c r="I9" s="114"/>
      <c r="J9" s="255">
        <f>+I9*0.045</f>
        <v>0</v>
      </c>
      <c r="K9" s="98"/>
    </row>
    <row r="10" spans="1:18" ht="20.100000000000001" customHeight="1" x14ac:dyDescent="0.25">
      <c r="A10" s="141" t="s">
        <v>120</v>
      </c>
      <c r="B10" s="148"/>
      <c r="C10" s="93"/>
      <c r="D10" s="93"/>
      <c r="E10" s="93"/>
      <c r="F10" s="93"/>
      <c r="G10" s="60">
        <f t="shared" si="0"/>
        <v>0</v>
      </c>
      <c r="H10" s="149" t="s">
        <v>192</v>
      </c>
      <c r="I10" s="114">
        <f>+E8</f>
        <v>0</v>
      </c>
    </row>
    <row r="11" spans="1:18" s="32" customFormat="1" ht="20.100000000000001" customHeight="1" x14ac:dyDescent="0.25">
      <c r="A11" s="142" t="s">
        <v>123</v>
      </c>
      <c r="B11" s="260"/>
      <c r="C11" s="260"/>
      <c r="D11" s="93"/>
      <c r="E11" s="93"/>
      <c r="F11" s="93"/>
      <c r="G11" s="60">
        <f t="shared" si="0"/>
        <v>0</v>
      </c>
      <c r="H11" s="149" t="s">
        <v>191</v>
      </c>
      <c r="I11" s="113">
        <f>+I10+I9</f>
        <v>0</v>
      </c>
    </row>
    <row r="12" spans="1:18" ht="20.100000000000001" customHeight="1" thickBot="1" x14ac:dyDescent="0.3">
      <c r="A12" s="61" t="s">
        <v>122</v>
      </c>
      <c r="B12" s="259"/>
      <c r="C12" s="93"/>
      <c r="D12" s="93"/>
      <c r="E12" s="93"/>
      <c r="F12" s="93"/>
      <c r="G12" s="60">
        <f t="shared" si="0"/>
        <v>0</v>
      </c>
      <c r="H12" s="144" t="s">
        <v>190</v>
      </c>
      <c r="I12" s="112"/>
    </row>
    <row r="13" spans="1:18" ht="20.100000000000001" customHeight="1" x14ac:dyDescent="0.25">
      <c r="A13" s="61" t="s">
        <v>121</v>
      </c>
      <c r="B13" s="148"/>
      <c r="C13" s="93">
        <v>0</v>
      </c>
      <c r="D13" s="93"/>
      <c r="E13" s="93">
        <v>0</v>
      </c>
      <c r="F13" s="93"/>
      <c r="G13" s="60">
        <f t="shared" si="0"/>
        <v>0</v>
      </c>
    </row>
    <row r="14" spans="1:18" ht="20.100000000000001" customHeight="1" x14ac:dyDescent="0.25">
      <c r="A14" s="59" t="s">
        <v>120</v>
      </c>
      <c r="B14" s="103">
        <f>+B8-B15</f>
        <v>0</v>
      </c>
      <c r="C14" s="93">
        <f>+C8-C15</f>
        <v>0</v>
      </c>
      <c r="D14" s="93">
        <f>+D8-D15</f>
        <v>0</v>
      </c>
      <c r="E14" s="103">
        <f>+E8-E15</f>
        <v>0</v>
      </c>
      <c r="F14" s="93">
        <f>+F8-F15</f>
        <v>0</v>
      </c>
      <c r="G14" s="60">
        <f t="shared" si="0"/>
        <v>0</v>
      </c>
    </row>
    <row r="15" spans="1:18" ht="20.100000000000001" customHeight="1" x14ac:dyDescent="0.25">
      <c r="A15" s="59" t="s">
        <v>119</v>
      </c>
      <c r="B15" s="103">
        <f>+B16*B8</f>
        <v>0</v>
      </c>
      <c r="C15" s="93">
        <f>+C8*C16</f>
        <v>0</v>
      </c>
      <c r="D15" s="103">
        <f>+D16*D8</f>
        <v>0</v>
      </c>
      <c r="E15" s="93">
        <f>+E16*E8</f>
        <v>0</v>
      </c>
      <c r="F15" s="93">
        <f>+F16*F8</f>
        <v>0</v>
      </c>
      <c r="G15" s="60">
        <f t="shared" si="0"/>
        <v>0</v>
      </c>
      <c r="I15" s="257"/>
      <c r="J15" s="258"/>
    </row>
    <row r="16" spans="1:18" ht="20.100000000000001" customHeight="1" x14ac:dyDescent="0.25">
      <c r="A16" s="59" t="s">
        <v>118</v>
      </c>
      <c r="B16" s="279">
        <v>0.1</v>
      </c>
      <c r="C16" s="280">
        <v>0.15</v>
      </c>
      <c r="D16" s="280">
        <f>+C16</f>
        <v>0.15</v>
      </c>
      <c r="E16" s="280">
        <v>0.14000000000000001</v>
      </c>
      <c r="F16" s="280">
        <v>0.13</v>
      </c>
      <c r="G16" s="60">
        <f t="shared" si="0"/>
        <v>-7.142857142857148E-2</v>
      </c>
      <c r="I16" s="257"/>
      <c r="J16" s="258"/>
    </row>
    <row r="17" spans="1:11" ht="20.100000000000001" customHeight="1" x14ac:dyDescent="0.25">
      <c r="A17" s="61"/>
      <c r="B17" s="148"/>
      <c r="C17" s="93"/>
      <c r="D17" s="93"/>
      <c r="E17" s="93"/>
      <c r="F17" s="93"/>
      <c r="G17" s="60">
        <f t="shared" si="0"/>
        <v>0</v>
      </c>
      <c r="I17" s="257"/>
      <c r="J17" s="258"/>
    </row>
    <row r="18" spans="1:11" ht="20.100000000000001" customHeight="1" x14ac:dyDescent="0.25">
      <c r="A18" s="141" t="s">
        <v>117</v>
      </c>
      <c r="B18" s="148"/>
      <c r="C18" s="93"/>
      <c r="D18" s="93"/>
      <c r="E18" s="93"/>
      <c r="F18" s="93"/>
      <c r="G18" s="60">
        <f t="shared" si="0"/>
        <v>0</v>
      </c>
      <c r="I18" s="257"/>
      <c r="J18" s="258"/>
    </row>
    <row r="19" spans="1:11" ht="20.100000000000001" customHeight="1" x14ac:dyDescent="0.25">
      <c r="A19" s="61" t="s">
        <v>116</v>
      </c>
      <c r="B19" s="148"/>
      <c r="C19" s="93">
        <f>+B19*12</f>
        <v>0</v>
      </c>
      <c r="D19" s="93"/>
      <c r="E19" s="93">
        <f>+C19*1.1</f>
        <v>0</v>
      </c>
      <c r="F19" s="93">
        <f>+E19*1.1</f>
        <v>0</v>
      </c>
      <c r="G19" s="60">
        <f t="shared" si="0"/>
        <v>0</v>
      </c>
      <c r="I19" s="257"/>
      <c r="J19" s="257"/>
    </row>
    <row r="20" spans="1:11" ht="20.100000000000001" customHeight="1" x14ac:dyDescent="0.25">
      <c r="A20" s="94" t="s">
        <v>115</v>
      </c>
      <c r="B20" s="148"/>
      <c r="C20" s="93">
        <f>+B20*12</f>
        <v>0</v>
      </c>
      <c r="D20" s="93">
        <v>0</v>
      </c>
      <c r="E20" s="93">
        <f t="shared" ref="E20:E23" si="1">+C20*1.1</f>
        <v>0</v>
      </c>
      <c r="F20" s="93">
        <f t="shared" ref="F20:F23" si="2">+E20*1.1</f>
        <v>0</v>
      </c>
      <c r="G20" s="60">
        <f t="shared" si="0"/>
        <v>0</v>
      </c>
      <c r="K20" s="98"/>
    </row>
    <row r="21" spans="1:11" ht="20.100000000000001" customHeight="1" x14ac:dyDescent="0.25">
      <c r="A21" s="61" t="s">
        <v>114</v>
      </c>
      <c r="B21" s="148"/>
      <c r="C21" s="93"/>
      <c r="D21" s="93"/>
      <c r="E21" s="93">
        <f t="shared" si="1"/>
        <v>0</v>
      </c>
      <c r="F21" s="93">
        <f t="shared" si="2"/>
        <v>0</v>
      </c>
      <c r="G21" s="60">
        <f t="shared" si="0"/>
        <v>0</v>
      </c>
      <c r="J21" s="100"/>
      <c r="K21" s="98"/>
    </row>
    <row r="22" spans="1:11" ht="20.100000000000001" customHeight="1" x14ac:dyDescent="0.25">
      <c r="A22" s="61" t="s">
        <v>113</v>
      </c>
      <c r="B22" s="148"/>
      <c r="C22" s="93">
        <f>+B22*12</f>
        <v>0</v>
      </c>
      <c r="D22" s="93">
        <f>(B22)+B22*$D$7</f>
        <v>0</v>
      </c>
      <c r="E22" s="93">
        <f t="shared" si="1"/>
        <v>0</v>
      </c>
      <c r="F22" s="93">
        <f t="shared" si="2"/>
        <v>0</v>
      </c>
      <c r="G22" s="60">
        <f t="shared" si="0"/>
        <v>0</v>
      </c>
      <c r="I22" s="257"/>
      <c r="J22" s="257"/>
      <c r="K22" s="98"/>
    </row>
    <row r="23" spans="1:11" ht="20.100000000000001" customHeight="1" x14ac:dyDescent="0.25">
      <c r="A23" s="61" t="s">
        <v>112</v>
      </c>
      <c r="B23" s="103"/>
      <c r="C23" s="93">
        <f>+B23*12</f>
        <v>0</v>
      </c>
      <c r="D23" s="93"/>
      <c r="E23" s="93">
        <f t="shared" si="1"/>
        <v>0</v>
      </c>
      <c r="F23" s="93">
        <f t="shared" si="2"/>
        <v>0</v>
      </c>
      <c r="G23" s="60">
        <f t="shared" si="0"/>
        <v>0</v>
      </c>
      <c r="J23" s="100"/>
      <c r="K23" s="98"/>
    </row>
    <row r="24" spans="1:11" ht="20.100000000000001" customHeight="1" x14ac:dyDescent="0.25">
      <c r="A24" s="59" t="s">
        <v>111</v>
      </c>
      <c r="B24" s="103">
        <f>SUM(B19:B23)</f>
        <v>0</v>
      </c>
      <c r="C24" s="93">
        <f>SUM(C19:C23)</f>
        <v>0</v>
      </c>
      <c r="D24" s="93">
        <f>SUM(D19:D23)</f>
        <v>0</v>
      </c>
      <c r="E24" s="93">
        <f>SUM(E19:E23)</f>
        <v>0</v>
      </c>
      <c r="F24" s="93">
        <f>SUM(F19:F23)</f>
        <v>0</v>
      </c>
      <c r="G24" s="60">
        <f t="shared" si="0"/>
        <v>0</v>
      </c>
      <c r="J24" s="100"/>
      <c r="K24" s="98"/>
    </row>
    <row r="25" spans="1:11" ht="20.100000000000001" customHeight="1" x14ac:dyDescent="0.25">
      <c r="A25" s="59"/>
      <c r="B25" s="148"/>
      <c r="C25" s="93"/>
      <c r="D25" s="93"/>
      <c r="E25" s="93"/>
      <c r="F25" s="93"/>
      <c r="G25" s="60">
        <f t="shared" si="0"/>
        <v>0</v>
      </c>
      <c r="J25" s="100"/>
      <c r="K25" s="98"/>
    </row>
    <row r="26" spans="1:11" ht="20.100000000000001" customHeight="1" x14ac:dyDescent="0.25">
      <c r="A26" s="141" t="s">
        <v>110</v>
      </c>
      <c r="B26" s="148"/>
      <c r="C26" s="93"/>
      <c r="D26" s="93"/>
      <c r="E26" s="93"/>
      <c r="F26" s="93"/>
      <c r="G26" s="60">
        <f t="shared" si="0"/>
        <v>0</v>
      </c>
      <c r="J26" s="100"/>
      <c r="K26" s="98"/>
    </row>
    <row r="27" spans="1:11" ht="20.100000000000001" customHeight="1" x14ac:dyDescent="0.25">
      <c r="A27" s="61" t="s">
        <v>109</v>
      </c>
      <c r="B27" s="148">
        <v>0</v>
      </c>
      <c r="C27" s="93">
        <f>+B27*12</f>
        <v>0</v>
      </c>
      <c r="D27" s="93">
        <f>(B27)+B27*$D$7</f>
        <v>0</v>
      </c>
      <c r="E27" s="93">
        <f>+D27*12</f>
        <v>0</v>
      </c>
      <c r="F27" s="93">
        <f>+E27*$F$7+E27</f>
        <v>0</v>
      </c>
      <c r="G27" s="60">
        <f t="shared" si="0"/>
        <v>0</v>
      </c>
      <c r="I27" s="256"/>
      <c r="J27" s="256"/>
      <c r="K27" s="256"/>
    </row>
    <row r="28" spans="1:11" ht="20.100000000000001" customHeight="1" x14ac:dyDescent="0.25">
      <c r="A28" s="94" t="s">
        <v>108</v>
      </c>
      <c r="B28" s="148">
        <v>0</v>
      </c>
      <c r="C28" s="93">
        <f>+B28*12</f>
        <v>0</v>
      </c>
      <c r="D28" s="93">
        <f>(B28)+B28*$D$7</f>
        <v>0</v>
      </c>
      <c r="E28" s="93">
        <f>+D28*12</f>
        <v>0</v>
      </c>
      <c r="F28" s="93">
        <f>+E28*$F$7+E28</f>
        <v>0</v>
      </c>
      <c r="G28" s="60">
        <f t="shared" si="0"/>
        <v>0</v>
      </c>
    </row>
    <row r="29" spans="1:11" ht="20.100000000000001" customHeight="1" x14ac:dyDescent="0.25">
      <c r="A29" s="61" t="s">
        <v>576</v>
      </c>
      <c r="B29" s="148"/>
      <c r="C29" s="93">
        <f>+B29*12</f>
        <v>0</v>
      </c>
      <c r="D29" s="93"/>
      <c r="E29" s="93">
        <f>+D29*12</f>
        <v>0</v>
      </c>
      <c r="F29" s="93">
        <f>+E29*$F$7+E29</f>
        <v>0</v>
      </c>
      <c r="G29" s="60">
        <f t="shared" si="0"/>
        <v>0</v>
      </c>
    </row>
    <row r="30" spans="1:11" ht="20.100000000000001" customHeight="1" x14ac:dyDescent="0.25">
      <c r="A30" s="59" t="s">
        <v>107</v>
      </c>
      <c r="B30" s="103">
        <f>SUM(B27:B29)</f>
        <v>0</v>
      </c>
      <c r="C30" s="103">
        <f>SUM(C27:C29)</f>
        <v>0</v>
      </c>
      <c r="D30" s="103">
        <f>SUM(D27:D29)</f>
        <v>0</v>
      </c>
      <c r="E30" s="103">
        <f>SUM(E27:E29)</f>
        <v>0</v>
      </c>
      <c r="F30" s="103">
        <f>SUM(F27:F29)</f>
        <v>0</v>
      </c>
      <c r="G30" s="60">
        <f t="shared" si="0"/>
        <v>0</v>
      </c>
    </row>
    <row r="31" spans="1:11" ht="20.100000000000001" customHeight="1" x14ac:dyDescent="0.25">
      <c r="A31" s="59"/>
      <c r="B31" s="148"/>
      <c r="C31" s="93"/>
      <c r="D31" s="93"/>
      <c r="E31" s="93"/>
      <c r="F31" s="93"/>
      <c r="G31" s="60">
        <f t="shared" si="0"/>
        <v>0</v>
      </c>
    </row>
    <row r="32" spans="1:11" ht="20.100000000000001" customHeight="1" x14ac:dyDescent="0.25">
      <c r="A32" s="59" t="s">
        <v>106</v>
      </c>
      <c r="B32" s="288">
        <f>+B24+B30</f>
        <v>0</v>
      </c>
      <c r="C32" s="289">
        <f>+C24+C30</f>
        <v>0</v>
      </c>
      <c r="D32" s="289">
        <f>+D24+D30</f>
        <v>0</v>
      </c>
      <c r="E32" s="289">
        <f>+E24+E30</f>
        <v>0</v>
      </c>
      <c r="F32" s="289">
        <f>+F24+F30</f>
        <v>0</v>
      </c>
      <c r="G32" s="60">
        <f t="shared" si="0"/>
        <v>0</v>
      </c>
    </row>
    <row r="33" spans="1:18" ht="20.100000000000001" customHeight="1" x14ac:dyDescent="0.25">
      <c r="A33" s="61"/>
      <c r="B33" s="148"/>
      <c r="C33" s="93"/>
      <c r="D33" s="93"/>
      <c r="E33" s="93"/>
      <c r="F33" s="93"/>
      <c r="G33" s="60">
        <f t="shared" si="0"/>
        <v>0</v>
      </c>
    </row>
    <row r="34" spans="1:18" ht="20.100000000000001" customHeight="1" x14ac:dyDescent="0.25">
      <c r="A34" s="59" t="s">
        <v>105</v>
      </c>
      <c r="B34" s="288">
        <f>+B15-B32</f>
        <v>0</v>
      </c>
      <c r="C34" s="289">
        <f>+C15-C32</f>
        <v>0</v>
      </c>
      <c r="D34" s="289">
        <f>+D15-D32</f>
        <v>0</v>
      </c>
      <c r="E34" s="289">
        <f>+E15-E32</f>
        <v>0</v>
      </c>
      <c r="F34" s="289">
        <f>+F15-F32</f>
        <v>0</v>
      </c>
      <c r="G34" s="60">
        <f t="shared" si="0"/>
        <v>0</v>
      </c>
    </row>
    <row r="35" spans="1:18" ht="20.100000000000001" customHeight="1" x14ac:dyDescent="0.25">
      <c r="A35" s="61"/>
      <c r="B35" s="148"/>
      <c r="C35" s="93"/>
      <c r="D35" s="93"/>
      <c r="E35" s="93"/>
      <c r="F35" s="93"/>
      <c r="G35" s="60">
        <f t="shared" si="0"/>
        <v>0</v>
      </c>
    </row>
    <row r="36" spans="1:18" ht="20.100000000000001" customHeight="1" x14ac:dyDescent="0.25">
      <c r="A36" s="61" t="s">
        <v>103</v>
      </c>
      <c r="B36" s="103"/>
      <c r="C36" s="93"/>
      <c r="D36" s="93"/>
      <c r="E36" s="93"/>
      <c r="F36" s="93"/>
      <c r="G36" s="60">
        <f t="shared" si="0"/>
        <v>0</v>
      </c>
    </row>
    <row r="37" spans="1:18" ht="20.100000000000001" customHeight="1" thickBot="1" x14ac:dyDescent="0.3">
      <c r="A37" s="143" t="s">
        <v>287</v>
      </c>
      <c r="B37" s="270">
        <f>+B34-B36</f>
        <v>0</v>
      </c>
      <c r="C37" s="270">
        <f>+C34-C36</f>
        <v>0</v>
      </c>
      <c r="D37" s="270">
        <f>+D34-D36</f>
        <v>0</v>
      </c>
      <c r="E37" s="270">
        <f>+E34-E36</f>
        <v>0</v>
      </c>
      <c r="F37" s="270">
        <f>+F34-F36</f>
        <v>0</v>
      </c>
      <c r="G37" s="60"/>
    </row>
    <row r="38" spans="1:18" ht="20.100000000000001" customHeight="1" x14ac:dyDescent="0.25">
      <c r="A38" s="59" t="s">
        <v>104</v>
      </c>
      <c r="B38" s="279">
        <f>IFERROR(+B37/B8,0)</f>
        <v>0</v>
      </c>
      <c r="C38" s="280">
        <f>IFERROR(+C37/C8,0)</f>
        <v>0</v>
      </c>
      <c r="D38" s="280">
        <f>IFERROR(+D34/D8,0)</f>
        <v>0</v>
      </c>
      <c r="E38" s="280">
        <f>IFERROR(+E37/E8,0)</f>
        <v>0</v>
      </c>
      <c r="F38" s="280">
        <f>IFERROR(+F37/F8,0)</f>
        <v>0</v>
      </c>
      <c r="G38" s="60">
        <f>IFERROR((F38-E38)/E38,0)</f>
        <v>0</v>
      </c>
    </row>
    <row r="39" spans="1:18" ht="20.100000000000001" customHeight="1" x14ac:dyDescent="0.25">
      <c r="A39" s="61" t="s">
        <v>288</v>
      </c>
      <c r="B39" s="103"/>
      <c r="C39" s="93"/>
      <c r="D39" s="93"/>
      <c r="E39" s="93"/>
      <c r="F39" s="93"/>
      <c r="G39" s="60"/>
    </row>
    <row r="40" spans="1:18" ht="20.100000000000001" customHeight="1" x14ac:dyDescent="0.25">
      <c r="A40" s="59" t="s">
        <v>289</v>
      </c>
      <c r="B40" s="103">
        <f>+B37+B39</f>
        <v>0</v>
      </c>
      <c r="C40" s="103">
        <f>+C37+C39</f>
        <v>0</v>
      </c>
      <c r="D40" s="103">
        <f>+D37+D39</f>
        <v>0</v>
      </c>
      <c r="E40" s="103">
        <f>+E37+E39</f>
        <v>0</v>
      </c>
      <c r="F40" s="103">
        <f>+F37+F39</f>
        <v>0</v>
      </c>
      <c r="G40" s="60">
        <f>IFERROR((F40-E40)/E40,0)</f>
        <v>0</v>
      </c>
      <c r="H40" s="100">
        <f>+H34</f>
        <v>0</v>
      </c>
    </row>
    <row r="41" spans="1:18" ht="20.100000000000001" customHeight="1" thickBot="1" x14ac:dyDescent="0.3">
      <c r="A41" s="143" t="s">
        <v>102</v>
      </c>
      <c r="B41" s="285">
        <f>IFERROR(+B40/B8,0)</f>
        <v>0</v>
      </c>
      <c r="C41" s="286">
        <f>IFERROR(+C40/C8,0)</f>
        <v>0</v>
      </c>
      <c r="D41" s="286">
        <f>IFERROR(+D40/D8,0)</f>
        <v>0</v>
      </c>
      <c r="E41" s="286">
        <f>IFERROR(+E40/E8,0)</f>
        <v>0</v>
      </c>
      <c r="F41" s="286">
        <f>IFERROR(+F40/F8,0)</f>
        <v>0</v>
      </c>
      <c r="G41" s="57"/>
    </row>
    <row r="42" spans="1:18" ht="20.100000000000001" customHeight="1" thickBot="1" x14ac:dyDescent="0.3">
      <c r="A42" s="445" t="s">
        <v>602</v>
      </c>
      <c r="C42" s="27">
        <f>+'8.Personal Expenses'!F22</f>
        <v>0</v>
      </c>
      <c r="E42" s="255">
        <f>+'8.Personal Expenses'!G22</f>
        <v>0</v>
      </c>
      <c r="F42" s="255">
        <f>+'8.Personal Expenses'!H22</f>
        <v>0</v>
      </c>
      <c r="Q42" s="47"/>
      <c r="R42" s="52"/>
    </row>
    <row r="43" spans="1:18" ht="20.100000000000001" customHeight="1" x14ac:dyDescent="0.25">
      <c r="A43" s="446" t="s">
        <v>607</v>
      </c>
      <c r="C43" s="98">
        <f>+C40-C42</f>
        <v>0</v>
      </c>
      <c r="E43" s="98">
        <f t="shared" ref="E43:F43" si="3">+E40-E42</f>
        <v>0</v>
      </c>
      <c r="F43" s="98">
        <f t="shared" si="3"/>
        <v>0</v>
      </c>
    </row>
  </sheetData>
  <mergeCells count="7">
    <mergeCell ref="B1:G1"/>
    <mergeCell ref="A2:G2"/>
    <mergeCell ref="B7:C7"/>
    <mergeCell ref="H6:I6"/>
    <mergeCell ref="B4:E4"/>
    <mergeCell ref="B5:C5"/>
    <mergeCell ref="D5:E5"/>
  </mergeCells>
  <pageMargins left="0.82480315000000004" right="0.43307086614173201" top="0.74803149606299202" bottom="0.74803149606299202" header="0.31496062992126" footer="0.31496062992126"/>
  <pageSetup paperSize="9" scale="3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36"/>
  <sheetViews>
    <sheetView zoomScaleNormal="100" workbookViewId="0">
      <pane ySplit="3" topLeftCell="A4" activePane="bottomLeft" state="frozen"/>
      <selection pane="bottomLeft" activeCell="F4" sqref="F4"/>
    </sheetView>
  </sheetViews>
  <sheetFormatPr defaultColWidth="9.140625" defaultRowHeight="30" customHeight="1" x14ac:dyDescent="0.25"/>
  <cols>
    <col min="1" max="1" width="34.42578125" style="140" customWidth="1"/>
    <col min="2" max="2" width="5.85546875" style="140" customWidth="1"/>
    <col min="3" max="4" width="9.140625" style="27"/>
    <col min="5" max="5" width="10.42578125" style="27" customWidth="1"/>
    <col min="6" max="7" width="10.42578125" style="255" customWidth="1"/>
    <col min="8" max="8" width="14.28515625" style="100" customWidth="1"/>
    <col min="9" max="9" width="9" style="140" customWidth="1"/>
    <col min="10" max="10" width="11.140625" style="119" customWidth="1"/>
    <col min="11" max="12" width="9.140625" style="140"/>
    <col min="13" max="13" width="17.7109375" style="140" customWidth="1"/>
    <col min="14" max="14" width="11.5703125" style="140" customWidth="1"/>
    <col min="15" max="16384" width="9.140625" style="140"/>
  </cols>
  <sheetData>
    <row r="1" spans="1:14" ht="30" customHeight="1" thickBot="1" x14ac:dyDescent="0.55000000000000004">
      <c r="A1" s="272" t="s">
        <v>208</v>
      </c>
      <c r="B1" s="355">
        <f>+'6.Balance Sheet'!B1:F13</f>
        <v>0</v>
      </c>
      <c r="C1" s="355"/>
      <c r="D1" s="355"/>
      <c r="E1" s="355"/>
      <c r="F1" s="355"/>
      <c r="G1" s="355"/>
      <c r="H1" s="355"/>
    </row>
    <row r="2" spans="1:14" ht="30" customHeight="1" thickBot="1" x14ac:dyDescent="0.4">
      <c r="A2" s="357" t="s">
        <v>155</v>
      </c>
      <c r="B2" s="358"/>
      <c r="C2" s="358"/>
      <c r="D2" s="358"/>
      <c r="E2" s="358"/>
      <c r="F2" s="358"/>
      <c r="G2" s="358"/>
      <c r="H2" s="359"/>
    </row>
    <row r="3" spans="1:14" ht="30" customHeight="1" thickBot="1" x14ac:dyDescent="0.3">
      <c r="A3" s="360" t="s">
        <v>154</v>
      </c>
      <c r="B3" s="361"/>
      <c r="C3" s="361"/>
      <c r="D3" s="362"/>
      <c r="E3" s="283" t="s">
        <v>590</v>
      </c>
      <c r="F3" s="284">
        <v>6</v>
      </c>
      <c r="G3" s="253"/>
      <c r="H3" s="269"/>
    </row>
    <row r="4" spans="1:14" ht="30" customHeight="1" x14ac:dyDescent="0.25">
      <c r="A4" s="363" t="s">
        <v>153</v>
      </c>
      <c r="B4" s="364"/>
      <c r="C4" s="364"/>
      <c r="D4" s="365"/>
      <c r="E4" s="282" t="s">
        <v>152</v>
      </c>
      <c r="F4" s="281">
        <f>+'6.Balance Sheet'!B5</f>
        <v>2017</v>
      </c>
      <c r="G4" s="281">
        <f>+'6.Balance Sheet'!C5</f>
        <v>2018</v>
      </c>
      <c r="H4" s="281">
        <f>+'6.Balance Sheet'!D5</f>
        <v>2019</v>
      </c>
    </row>
    <row r="5" spans="1:14" ht="30" customHeight="1" x14ac:dyDescent="0.25">
      <c r="A5" s="363"/>
      <c r="B5" s="364"/>
      <c r="C5" s="364"/>
      <c r="D5" s="365"/>
      <c r="E5" s="151" t="s">
        <v>302</v>
      </c>
      <c r="F5" s="274" t="s">
        <v>591</v>
      </c>
      <c r="G5" s="152">
        <v>0.1</v>
      </c>
      <c r="H5" s="152">
        <f>+G5</f>
        <v>0.1</v>
      </c>
    </row>
    <row r="6" spans="1:14" ht="30" customHeight="1" x14ac:dyDescent="0.25">
      <c r="A6" s="356" t="s">
        <v>151</v>
      </c>
      <c r="B6" s="356"/>
      <c r="C6" s="356"/>
      <c r="D6" s="356"/>
      <c r="E6" s="153"/>
      <c r="F6" s="153">
        <f>+E6*12</f>
        <v>0</v>
      </c>
      <c r="G6" s="153">
        <f t="shared" ref="G6:H21" si="0">+F6+(F6*G$5)</f>
        <v>0</v>
      </c>
      <c r="H6" s="153">
        <f t="shared" si="0"/>
        <v>0</v>
      </c>
      <c r="N6" s="119"/>
    </row>
    <row r="7" spans="1:14" ht="30" customHeight="1" x14ac:dyDescent="0.25">
      <c r="A7" s="356" t="s">
        <v>150</v>
      </c>
      <c r="B7" s="356"/>
      <c r="C7" s="356"/>
      <c r="D7" s="356"/>
      <c r="E7" s="153"/>
      <c r="F7" s="153">
        <f t="shared" ref="F7:F19" si="1">+E7*12</f>
        <v>0</v>
      </c>
      <c r="G7" s="153">
        <f t="shared" si="0"/>
        <v>0</v>
      </c>
      <c r="H7" s="153">
        <f t="shared" si="0"/>
        <v>0</v>
      </c>
      <c r="N7" s="119"/>
    </row>
    <row r="8" spans="1:14" ht="30" customHeight="1" x14ac:dyDescent="0.25">
      <c r="A8" s="356" t="s">
        <v>149</v>
      </c>
      <c r="B8" s="356"/>
      <c r="C8" s="356"/>
      <c r="D8" s="356"/>
      <c r="E8" s="153"/>
      <c r="F8" s="153">
        <f t="shared" si="1"/>
        <v>0</v>
      </c>
      <c r="G8" s="153">
        <f t="shared" si="0"/>
        <v>0</v>
      </c>
      <c r="H8" s="153">
        <f t="shared" si="0"/>
        <v>0</v>
      </c>
      <c r="N8" s="119"/>
    </row>
    <row r="9" spans="1:14" ht="30" customHeight="1" x14ac:dyDescent="0.25">
      <c r="A9" s="356" t="s">
        <v>148</v>
      </c>
      <c r="B9" s="356"/>
      <c r="C9" s="356"/>
      <c r="D9" s="356"/>
      <c r="E9" s="153"/>
      <c r="F9" s="153">
        <f t="shared" si="1"/>
        <v>0</v>
      </c>
      <c r="G9" s="153">
        <f t="shared" si="0"/>
        <v>0</v>
      </c>
      <c r="H9" s="153">
        <f t="shared" si="0"/>
        <v>0</v>
      </c>
      <c r="N9" s="119"/>
    </row>
    <row r="10" spans="1:14" ht="30" customHeight="1" x14ac:dyDescent="0.25">
      <c r="A10" s="356" t="s">
        <v>147</v>
      </c>
      <c r="B10" s="356"/>
      <c r="C10" s="356"/>
      <c r="D10" s="356"/>
      <c r="E10" s="153"/>
      <c r="F10" s="153">
        <f t="shared" si="1"/>
        <v>0</v>
      </c>
      <c r="G10" s="153">
        <f t="shared" si="0"/>
        <v>0</v>
      </c>
      <c r="H10" s="153">
        <f t="shared" si="0"/>
        <v>0</v>
      </c>
      <c r="N10" s="119"/>
    </row>
    <row r="11" spans="1:14" ht="30" customHeight="1" x14ac:dyDescent="0.25">
      <c r="A11" s="356" t="s">
        <v>146</v>
      </c>
      <c r="B11" s="356"/>
      <c r="C11" s="356"/>
      <c r="D11" s="356"/>
      <c r="E11" s="153"/>
      <c r="F11" s="153">
        <f t="shared" si="1"/>
        <v>0</v>
      </c>
      <c r="G11" s="153">
        <f t="shared" si="0"/>
        <v>0</v>
      </c>
      <c r="H11" s="153">
        <f t="shared" si="0"/>
        <v>0</v>
      </c>
      <c r="N11" s="119"/>
    </row>
    <row r="12" spans="1:14" ht="30" customHeight="1" x14ac:dyDescent="0.25">
      <c r="A12" s="356" t="s">
        <v>145</v>
      </c>
      <c r="B12" s="356"/>
      <c r="C12" s="356"/>
      <c r="D12" s="356"/>
      <c r="E12" s="153"/>
      <c r="F12" s="153">
        <f t="shared" si="1"/>
        <v>0</v>
      </c>
      <c r="G12" s="153">
        <f t="shared" si="0"/>
        <v>0</v>
      </c>
      <c r="H12" s="153">
        <f t="shared" si="0"/>
        <v>0</v>
      </c>
      <c r="N12" s="119"/>
    </row>
    <row r="13" spans="1:14" ht="30" customHeight="1" x14ac:dyDescent="0.25">
      <c r="A13" s="356" t="s">
        <v>144</v>
      </c>
      <c r="B13" s="356"/>
      <c r="C13" s="356"/>
      <c r="D13" s="356"/>
      <c r="E13" s="153"/>
      <c r="F13" s="153">
        <f t="shared" si="1"/>
        <v>0</v>
      </c>
      <c r="G13" s="153">
        <f t="shared" si="0"/>
        <v>0</v>
      </c>
      <c r="H13" s="153">
        <f t="shared" si="0"/>
        <v>0</v>
      </c>
    </row>
    <row r="14" spans="1:14" ht="30" customHeight="1" x14ac:dyDescent="0.25">
      <c r="A14" s="356" t="s">
        <v>143</v>
      </c>
      <c r="B14" s="356"/>
      <c r="C14" s="356"/>
      <c r="D14" s="356"/>
      <c r="E14" s="153"/>
      <c r="F14" s="153">
        <f t="shared" si="1"/>
        <v>0</v>
      </c>
      <c r="G14" s="153">
        <f t="shared" si="0"/>
        <v>0</v>
      </c>
      <c r="H14" s="153">
        <f t="shared" si="0"/>
        <v>0</v>
      </c>
    </row>
    <row r="15" spans="1:14" ht="30" customHeight="1" x14ac:dyDescent="0.25">
      <c r="A15" s="356" t="s">
        <v>142</v>
      </c>
      <c r="B15" s="356"/>
      <c r="C15" s="356"/>
      <c r="D15" s="356"/>
      <c r="E15" s="153"/>
      <c r="F15" s="153">
        <f t="shared" si="1"/>
        <v>0</v>
      </c>
      <c r="G15" s="153">
        <f t="shared" si="0"/>
        <v>0</v>
      </c>
      <c r="H15" s="153">
        <f t="shared" si="0"/>
        <v>0</v>
      </c>
    </row>
    <row r="16" spans="1:14" ht="30" customHeight="1" x14ac:dyDescent="0.25">
      <c r="A16" s="356" t="s">
        <v>141</v>
      </c>
      <c r="B16" s="356"/>
      <c r="C16" s="356"/>
      <c r="D16" s="356"/>
      <c r="E16" s="153"/>
      <c r="F16" s="153">
        <f t="shared" si="1"/>
        <v>0</v>
      </c>
      <c r="G16" s="153">
        <f t="shared" si="0"/>
        <v>0</v>
      </c>
      <c r="H16" s="153">
        <f t="shared" si="0"/>
        <v>0</v>
      </c>
    </row>
    <row r="17" spans="1:14" ht="30" customHeight="1" x14ac:dyDescent="0.25">
      <c r="A17" s="356" t="s">
        <v>140</v>
      </c>
      <c r="B17" s="356"/>
      <c r="C17" s="356"/>
      <c r="D17" s="356"/>
      <c r="E17" s="153"/>
      <c r="F17" s="153"/>
      <c r="G17" s="153">
        <f t="shared" si="0"/>
        <v>0</v>
      </c>
      <c r="H17" s="153">
        <f t="shared" si="0"/>
        <v>0</v>
      </c>
    </row>
    <row r="18" spans="1:14" ht="30" customHeight="1" x14ac:dyDescent="0.25">
      <c r="A18" s="356" t="s">
        <v>139</v>
      </c>
      <c r="B18" s="356"/>
      <c r="C18" s="356"/>
      <c r="D18" s="356"/>
      <c r="E18" s="153"/>
      <c r="F18" s="153">
        <f t="shared" si="1"/>
        <v>0</v>
      </c>
      <c r="G18" s="153">
        <f t="shared" si="0"/>
        <v>0</v>
      </c>
      <c r="H18" s="153">
        <f t="shared" si="0"/>
        <v>0</v>
      </c>
    </row>
    <row r="19" spans="1:14" ht="30" customHeight="1" x14ac:dyDescent="0.25">
      <c r="A19" s="356" t="s">
        <v>138</v>
      </c>
      <c r="B19" s="356"/>
      <c r="C19" s="356"/>
      <c r="D19" s="356"/>
      <c r="E19" s="153"/>
      <c r="F19" s="153">
        <f t="shared" si="1"/>
        <v>0</v>
      </c>
      <c r="G19" s="153">
        <f t="shared" si="0"/>
        <v>0</v>
      </c>
      <c r="H19" s="153">
        <f t="shared" si="0"/>
        <v>0</v>
      </c>
    </row>
    <row r="20" spans="1:14" ht="30" customHeight="1" x14ac:dyDescent="0.25">
      <c r="A20" s="356" t="s">
        <v>137</v>
      </c>
      <c r="B20" s="356"/>
      <c r="C20" s="356"/>
      <c r="D20" s="356"/>
      <c r="E20" s="153"/>
      <c r="F20" s="153"/>
      <c r="G20" s="153"/>
      <c r="H20" s="153"/>
    </row>
    <row r="21" spans="1:14" ht="30" customHeight="1" x14ac:dyDescent="0.25">
      <c r="A21" s="356" t="s">
        <v>136</v>
      </c>
      <c r="B21" s="356"/>
      <c r="C21" s="356"/>
      <c r="D21" s="356"/>
      <c r="E21" s="121"/>
      <c r="F21" s="153">
        <f>+E21*12</f>
        <v>0</v>
      </c>
      <c r="G21" s="153">
        <f t="shared" si="0"/>
        <v>0</v>
      </c>
      <c r="H21" s="153">
        <f t="shared" si="0"/>
        <v>0</v>
      </c>
    </row>
    <row r="22" spans="1:14" ht="30" customHeight="1" x14ac:dyDescent="0.25">
      <c r="A22" s="366" t="s">
        <v>135</v>
      </c>
      <c r="B22" s="366"/>
      <c r="C22" s="366"/>
      <c r="D22" s="366"/>
      <c r="E22" s="120">
        <f>SUM(E5:E21)</f>
        <v>0</v>
      </c>
      <c r="F22" s="120">
        <f t="shared" ref="F22:G22" si="2">SUM(F6:F21)</f>
        <v>0</v>
      </c>
      <c r="G22" s="120">
        <f t="shared" si="2"/>
        <v>0</v>
      </c>
      <c r="H22" s="120">
        <f>SUM(H6:H21)</f>
        <v>0</v>
      </c>
    </row>
    <row r="23" spans="1:14" ht="30" customHeight="1" x14ac:dyDescent="0.25">
      <c r="A23" s="27"/>
      <c r="B23" s="27"/>
      <c r="E23" s="140"/>
      <c r="F23" s="254"/>
      <c r="G23" s="271" t="e">
        <f>+G22/F22-1</f>
        <v>#DIV/0!</v>
      </c>
      <c r="H23" s="271" t="e">
        <f>+H22/G22-1</f>
        <v>#DIV/0!</v>
      </c>
    </row>
    <row r="24" spans="1:14" s="27" customFormat="1" ht="30" customHeight="1" x14ac:dyDescent="0.25">
      <c r="E24" s="140"/>
      <c r="F24" s="254"/>
      <c r="G24" s="254"/>
      <c r="H24" s="100"/>
      <c r="I24" s="140"/>
      <c r="J24" s="100"/>
      <c r="M24" s="140"/>
      <c r="N24" s="140"/>
    </row>
    <row r="25" spans="1:14" s="27" customFormat="1" ht="30" customHeight="1" x14ac:dyDescent="0.25">
      <c r="E25" s="140"/>
      <c r="F25" s="254"/>
      <c r="G25" s="254"/>
      <c r="H25" s="100"/>
      <c r="I25" s="140"/>
      <c r="J25" s="100"/>
    </row>
    <row r="26" spans="1:14" s="27" customFormat="1" ht="30" customHeight="1" x14ac:dyDescent="0.25">
      <c r="E26" s="140"/>
      <c r="F26" s="254"/>
      <c r="G26" s="254"/>
      <c r="H26" s="100"/>
      <c r="I26" s="140"/>
      <c r="J26" s="100"/>
    </row>
    <row r="27" spans="1:14" s="27" customFormat="1" ht="30" customHeight="1" x14ac:dyDescent="0.25">
      <c r="E27" s="140"/>
      <c r="F27" s="254"/>
      <c r="G27" s="254"/>
      <c r="H27" s="100"/>
      <c r="I27" s="140"/>
      <c r="J27" s="100"/>
    </row>
    <row r="28" spans="1:14" s="27" customFormat="1" ht="30" customHeight="1" x14ac:dyDescent="0.25">
      <c r="F28" s="255"/>
      <c r="G28" s="255"/>
      <c r="H28" s="100"/>
      <c r="I28" s="140"/>
      <c r="J28" s="100"/>
    </row>
    <row r="29" spans="1:14" s="27" customFormat="1" ht="30" customHeight="1" x14ac:dyDescent="0.25">
      <c r="F29" s="255"/>
      <c r="G29" s="255"/>
      <c r="H29" s="100"/>
      <c r="I29" s="140"/>
      <c r="J29" s="100"/>
    </row>
    <row r="30" spans="1:14" s="27" customFormat="1" ht="30" customHeight="1" x14ac:dyDescent="0.25">
      <c r="F30" s="255"/>
      <c r="G30" s="255"/>
      <c r="H30" s="100"/>
      <c r="I30" s="140"/>
      <c r="J30" s="100"/>
    </row>
    <row r="31" spans="1:14" s="27" customFormat="1" ht="30" customHeight="1" x14ac:dyDescent="0.25">
      <c r="F31" s="255"/>
      <c r="G31" s="255"/>
      <c r="H31" s="100"/>
      <c r="I31" s="140"/>
      <c r="J31" s="100"/>
    </row>
    <row r="32" spans="1:14" s="27" customFormat="1" ht="30" customHeight="1" x14ac:dyDescent="0.25">
      <c r="F32" s="255"/>
      <c r="G32" s="255"/>
      <c r="H32" s="100"/>
      <c r="I32" s="140"/>
      <c r="J32" s="100"/>
    </row>
    <row r="33" spans="6:14" s="27" customFormat="1" ht="30" customHeight="1" x14ac:dyDescent="0.25">
      <c r="F33" s="255"/>
      <c r="G33" s="255"/>
      <c r="H33" s="100"/>
      <c r="I33" s="140"/>
      <c r="J33" s="100"/>
    </row>
    <row r="34" spans="6:14" s="27" customFormat="1" ht="30" customHeight="1" x14ac:dyDescent="0.25">
      <c r="F34" s="255"/>
      <c r="G34" s="255"/>
      <c r="H34" s="100"/>
      <c r="I34" s="140"/>
      <c r="J34" s="100"/>
    </row>
    <row r="35" spans="6:14" s="27" customFormat="1" ht="30" customHeight="1" x14ac:dyDescent="0.25">
      <c r="F35" s="255"/>
      <c r="G35" s="255"/>
      <c r="H35" s="100"/>
      <c r="I35" s="140"/>
      <c r="J35" s="100"/>
    </row>
    <row r="36" spans="6:14" ht="30" customHeight="1" x14ac:dyDescent="0.25">
      <c r="M36" s="27"/>
      <c r="N36" s="27"/>
    </row>
  </sheetData>
  <mergeCells count="22">
    <mergeCell ref="A22:D22"/>
    <mergeCell ref="A16:D16"/>
    <mergeCell ref="A17:D17"/>
    <mergeCell ref="A18:D18"/>
    <mergeCell ref="A19:D19"/>
    <mergeCell ref="A20:D20"/>
    <mergeCell ref="B1:H1"/>
    <mergeCell ref="A21:D21"/>
    <mergeCell ref="A13:D13"/>
    <mergeCell ref="A14:D14"/>
    <mergeCell ref="A15:D15"/>
    <mergeCell ref="A9:D9"/>
    <mergeCell ref="A10:D10"/>
    <mergeCell ref="A11:D11"/>
    <mergeCell ref="A12:D12"/>
    <mergeCell ref="A2:H2"/>
    <mergeCell ref="A3:D3"/>
    <mergeCell ref="A6:D6"/>
    <mergeCell ref="A7:D7"/>
    <mergeCell ref="A8:D8"/>
    <mergeCell ref="A4:D4"/>
    <mergeCell ref="A5:D5"/>
  </mergeCells>
  <pageMargins left="1.2" right="0.45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Indxex</vt:lpstr>
      <vt:lpstr>1.How to Apply</vt:lpstr>
      <vt:lpstr>2.Purposes of QH</vt:lpstr>
      <vt:lpstr>3.Contact Persons</vt:lpstr>
      <vt:lpstr>4.Documents Purpose wise</vt:lpstr>
      <vt:lpstr>5.QH Check List Master</vt:lpstr>
      <vt:lpstr>6.Balance Sheet</vt:lpstr>
      <vt:lpstr>7.Income Satement</vt:lpstr>
      <vt:lpstr>8.Personal Expenses</vt:lpstr>
      <vt:lpstr>9.Cash Flow</vt:lpstr>
      <vt:lpstr>10.Husain Scheme Araz Form</vt:lpstr>
      <vt:lpstr>11.Evaluation form</vt:lpstr>
      <vt:lpstr>12.Miqaat</vt:lpstr>
      <vt:lpstr>'4.Documents Purpose wise'!Print_Area</vt:lpstr>
      <vt:lpstr>'5.QH Check List Master'!Print_Area</vt:lpstr>
      <vt:lpstr>'11.Evaluation form'!Print_Titles</vt:lpstr>
      <vt:lpstr>'4.Documents Purpose wise'!Print_Titles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Burhanuddin RajabAli Jasdenwala</dc:creator>
  <cp:lastModifiedBy>Burhanuddin RajabAli Jasdenwala</cp:lastModifiedBy>
  <cp:lastPrinted>2018-02-20T17:25:58Z</cp:lastPrinted>
  <dcterms:created xsi:type="dcterms:W3CDTF">2017-02-14T12:02:24Z</dcterms:created>
  <dcterms:modified xsi:type="dcterms:W3CDTF">2018-11-14T06:35:50Z</dcterms:modified>
</cp:coreProperties>
</file>