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slicers/slicer1.xml" ContentType="application/vnd.ms-excel.slicer+xml"/>
  <Override PartName="/xl/timelines/timeline1.xml" ContentType="application/vnd.ms-excel.timelin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E:\WORk\FHS\الشئون الادارية والمالية\العملاء والاجهزة\حصر بأجهزة الشركة Excell with SN\JOKOH\"/>
    </mc:Choice>
  </mc:AlternateContent>
  <xr:revisionPtr revIDLastSave="0" documentId="13_ncr:1_{E897DCDE-AF4D-4418-A20A-F090219B4FEB}" xr6:coauthVersionLast="47" xr6:coauthVersionMax="47" xr10:uidLastSave="{00000000-0000-0000-0000-000000000000}"/>
  <bookViews>
    <workbookView xWindow="-120" yWindow="-120" windowWidth="20730" windowHeight="11160" tabRatio="711" activeTab="14" xr2:uid="{00000000-000D-0000-FFFF-FFFF00000000}"/>
  </bookViews>
  <sheets>
    <sheet name="Sheet1" sheetId="1" r:id="rId1"/>
    <sheet name="PVT_Alex" sheetId="4" r:id="rId2"/>
    <sheet name="PVT_Cairo" sheetId="5" r:id="rId3"/>
    <sheet name="PVT_Delta" sheetId="6" r:id="rId4"/>
    <sheet name="PVT_UpperEgypt" sheetId="7" r:id="rId5"/>
    <sheet name="PVT_Alex_MRate" sheetId="8" r:id="rId6"/>
    <sheet name="PVT_Cairo_MRate" sheetId="9" r:id="rId7"/>
    <sheet name="PVT_Delta_MRate" sheetId="10" r:id="rId8"/>
    <sheet name="PVT_UpperEgypt_MRate" sheetId="11" r:id="rId9"/>
    <sheet name="PVT_Alex_DRate" sheetId="12" r:id="rId10"/>
    <sheet name="PVT_Cairo_DRate" sheetId="13" r:id="rId11"/>
    <sheet name="PVT_Delta_DRate" sheetId="14" r:id="rId12"/>
    <sheet name="PVT_UpperEgypt_DRate" sheetId="15" r:id="rId13"/>
    <sheet name="PVT_OverAll_Consumption" sheetId="18" r:id="rId14"/>
    <sheet name="PVT_Consumption_By_Quarters" sheetId="19" r:id="rId15"/>
    <sheet name="PVT_ColouredClassification" sheetId="21" r:id="rId16"/>
    <sheet name="DashBoard" sheetId="16" r:id="rId17"/>
    <sheet name="ExData" sheetId="3" r:id="rId18"/>
  </sheets>
  <definedNames>
    <definedName name="NativeTimeline_Date_of_Order">#N/A</definedName>
    <definedName name="_xlnm.Print_Titles" localSheetId="0">Sheet1!$A:$D,Sheet1!$1:$1</definedName>
    <definedName name="QBCANSUPPORTUPDATE" localSheetId="0">FALSE</definedName>
    <definedName name="QBCOMPANYFILENAME" localSheetId="0">"H:\Backup 2017fhs\Future Horizons 2013.qbw"</definedName>
    <definedName name="QBENDDATE" localSheetId="0">20231226</definedName>
    <definedName name="QBHEADERSONSCREEN" localSheetId="0">FALSE</definedName>
    <definedName name="QBMETADATASIZE" localSheetId="0">0</definedName>
    <definedName name="QBPRESERVECOLOR" localSheetId="0">TRUE</definedName>
    <definedName name="QBPRESERVEFONT" localSheetId="0">TRUE</definedName>
    <definedName name="QBPRESERVEROWHEIGHT" localSheetId="0">TRUE</definedName>
    <definedName name="QBPRESERVESPACE" localSheetId="0">FALSE</definedName>
    <definedName name="QBREPORTCOLAXIS" localSheetId="0">0</definedName>
    <definedName name="QBREPORTCOMPANYID" localSheetId="0">"b5c0f2f5499346a29a1ffee269de1b7a"</definedName>
    <definedName name="QBREPORTCOMPARECOL_ANNUALBUDGET" localSheetId="0">FALSE</definedName>
    <definedName name="QBREPORTCOMPARECOL_AVGCOGS" localSheetId="0">FALSE</definedName>
    <definedName name="QBREPORTCOMPARECOL_AVGPRICE" localSheetId="0">FALSE</definedName>
    <definedName name="QBREPORTCOMPARECOL_BUDDIFF" localSheetId="0">FALSE</definedName>
    <definedName name="QBREPORTCOMPARECOL_BUDGET" localSheetId="0">FALSE</definedName>
    <definedName name="QBREPORTCOMPARECOL_BUDPCT" localSheetId="0">FALSE</definedName>
    <definedName name="QBREPORTCOMPARECOL_COGS" localSheetId="0">FALSE</definedName>
    <definedName name="QBREPORTCOMPARECOL_EXCLUDEAMOUNT" localSheetId="0">FALSE</definedName>
    <definedName name="QBREPORTCOMPARECOL_EXCLUDECURPERIOD" localSheetId="0">FALSE</definedName>
    <definedName name="QBREPORTCOMPARECOL_FORECAST" localSheetId="0">FALSE</definedName>
    <definedName name="QBREPORTCOMPARECOL_GROSSMARGIN" localSheetId="0">FALSE</definedName>
    <definedName name="QBREPORTCOMPARECOL_GROSSMARGINPCT" localSheetId="0">FALSE</definedName>
    <definedName name="QBREPORTCOMPARECOL_HOURS" localSheetId="0">FALSE</definedName>
    <definedName name="QBREPORTCOMPARECOL_PCTCOL" localSheetId="0">FALSE</definedName>
    <definedName name="QBREPORTCOMPARECOL_PCTEXPENSE" localSheetId="0">FALSE</definedName>
    <definedName name="QBREPORTCOMPARECOL_PCTINCOME" localSheetId="0">FALSE</definedName>
    <definedName name="QBREPORTCOMPARECOL_PCTOFSALES" localSheetId="0">FALSE</definedName>
    <definedName name="QBREPORTCOMPARECOL_PCTROW" localSheetId="0">FALSE</definedName>
    <definedName name="QBREPORTCOMPARECOL_PPDIFF" localSheetId="0">FALSE</definedName>
    <definedName name="QBREPORTCOMPARECOL_PPPCT" localSheetId="0">FALSE</definedName>
    <definedName name="QBREPORTCOMPARECOL_PREVPERIOD" localSheetId="0">FALSE</definedName>
    <definedName name="QBREPORTCOMPARECOL_PREVYEAR" localSheetId="0">FALSE</definedName>
    <definedName name="QBREPORTCOMPARECOL_PYDIFF" localSheetId="0">FALSE</definedName>
    <definedName name="QBREPORTCOMPARECOL_PYPCT" localSheetId="0">FALSE</definedName>
    <definedName name="QBREPORTCOMPARECOL_QTY" localSheetId="0">FALSE</definedName>
    <definedName name="QBREPORTCOMPARECOL_RATE" localSheetId="0">FALSE</definedName>
    <definedName name="QBREPORTCOMPARECOL_TRIPBILLEDMILES" localSheetId="0">FALSE</definedName>
    <definedName name="QBREPORTCOMPARECOL_TRIPBILLINGAMOUNT" localSheetId="0">FALSE</definedName>
    <definedName name="QBREPORTCOMPARECOL_TRIPMILES" localSheetId="0">FALSE</definedName>
    <definedName name="QBREPORTCOMPARECOL_TRIPNOTBILLABLEMILES" localSheetId="0">FALSE</definedName>
    <definedName name="QBREPORTCOMPARECOL_TRIPTAXDEDUCTIBLEAMOUNT" localSheetId="0">FALSE</definedName>
    <definedName name="QBREPORTCOMPARECOL_TRIPUNBILLEDMILES" localSheetId="0">FALSE</definedName>
    <definedName name="QBREPORTCOMPARECOL_YTD" localSheetId="0">FALSE</definedName>
    <definedName name="QBREPORTCOMPARECOL_YTDBUDGET" localSheetId="0">FALSE</definedName>
    <definedName name="QBREPORTCOMPARECOL_YTDPCT" localSheetId="0">FALSE</definedName>
    <definedName name="QBREPORTROWAXIS" localSheetId="0">39</definedName>
    <definedName name="QBREPORTSUBCOLAXIS" localSheetId="0">0</definedName>
    <definedName name="QBREPORTTYPE" localSheetId="0">97</definedName>
    <definedName name="QBROWHEADERS" localSheetId="0">4</definedName>
    <definedName name="QBSTARTDATE" localSheetId="0">20230101</definedName>
    <definedName name="Slicer_Order_Details">#N/A</definedName>
  </definedNames>
  <calcPr calcId="191029"/>
  <pivotCaches>
    <pivotCache cacheId="0" r:id="rId19"/>
  </pivotCaches>
  <extLst>
    <ext xmlns:x14="http://schemas.microsoft.com/office/spreadsheetml/2009/9/main" uri="{BBE1A952-AA13-448e-AADC-164F8A28A991}">
      <x14:slicerCaches>
        <x14:slicerCache r:id="rId2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3" l="1"/>
  <c r="F3" i="3"/>
  <c r="F4" i="3"/>
  <c r="F5" i="3"/>
  <c r="F6" i="3"/>
  <c r="F7" i="3"/>
  <c r="F8" i="3"/>
  <c r="F9" i="3"/>
  <c r="H9" i="3" s="1"/>
  <c r="F10" i="3"/>
  <c r="F11" i="3"/>
  <c r="F12" i="3"/>
  <c r="F13" i="3"/>
  <c r="F14" i="3"/>
  <c r="G14" i="3" s="1"/>
  <c r="F15" i="3"/>
  <c r="F16" i="3"/>
  <c r="F17" i="3"/>
  <c r="G17" i="3" s="1"/>
  <c r="F18" i="3"/>
  <c r="F19" i="3"/>
  <c r="F20" i="3"/>
  <c r="F21" i="3"/>
  <c r="G21" i="3" s="1"/>
  <c r="F22" i="3"/>
  <c r="G22" i="3" s="1"/>
  <c r="F23" i="3"/>
  <c r="F24" i="3"/>
  <c r="F25" i="3"/>
  <c r="G25" i="3" s="1"/>
  <c r="F26" i="3"/>
  <c r="H26" i="3" s="1"/>
  <c r="F27" i="3"/>
  <c r="F28" i="3"/>
  <c r="F29" i="3"/>
  <c r="G29" i="3" s="1"/>
  <c r="F30" i="3"/>
  <c r="F31" i="3"/>
  <c r="F32" i="3"/>
  <c r="F33" i="3"/>
  <c r="G33" i="3" s="1"/>
  <c r="F34" i="3"/>
  <c r="G34" i="3" s="1"/>
  <c r="F35" i="3"/>
  <c r="F36" i="3"/>
  <c r="F37" i="3"/>
  <c r="G37" i="3" s="1"/>
  <c r="F38" i="3"/>
  <c r="G38" i="3" s="1"/>
  <c r="F39" i="3"/>
  <c r="F40" i="3"/>
  <c r="F41" i="3"/>
  <c r="G41" i="3" s="1"/>
  <c r="F42" i="3"/>
  <c r="F43" i="3"/>
  <c r="F44" i="3"/>
  <c r="F45" i="3"/>
  <c r="G45" i="3" s="1"/>
  <c r="F46" i="3"/>
  <c r="G46" i="3" s="1"/>
  <c r="F47" i="3"/>
  <c r="F48" i="3"/>
  <c r="F49" i="3"/>
  <c r="G49" i="3" s="1"/>
  <c r="F50" i="3"/>
  <c r="G50" i="3" s="1"/>
  <c r="F51" i="3"/>
  <c r="F52" i="3"/>
  <c r="F53" i="3"/>
  <c r="G53" i="3" s="1"/>
  <c r="F54" i="3"/>
  <c r="H54" i="3" s="1"/>
  <c r="F55" i="3"/>
  <c r="F56" i="3"/>
  <c r="F57" i="3"/>
  <c r="G57" i="3" s="1"/>
  <c r="F58" i="3"/>
  <c r="G58" i="3" s="1"/>
  <c r="F59" i="3"/>
  <c r="F60" i="3"/>
  <c r="F61" i="3"/>
  <c r="F62" i="3"/>
  <c r="F63" i="3"/>
  <c r="F64" i="3"/>
  <c r="F65" i="3"/>
  <c r="G65" i="3" s="1"/>
  <c r="F66" i="3"/>
  <c r="G66" i="3" s="1"/>
  <c r="F67" i="3"/>
  <c r="F68" i="3"/>
  <c r="F69" i="3"/>
  <c r="F70" i="3"/>
  <c r="G70" i="3" s="1"/>
  <c r="F71" i="3"/>
  <c r="F72" i="3"/>
  <c r="F73" i="3"/>
  <c r="F74" i="3"/>
  <c r="F75" i="3"/>
  <c r="F76" i="3"/>
  <c r="F77" i="3"/>
  <c r="F78" i="3"/>
  <c r="H78" i="3" s="1"/>
  <c r="F79" i="3"/>
  <c r="F80" i="3"/>
  <c r="F81" i="3"/>
  <c r="G81" i="3" s="1"/>
  <c r="F82" i="3"/>
  <c r="G12" i="3"/>
  <c r="G71" i="3"/>
  <c r="H23" i="3"/>
  <c r="H20" i="3"/>
  <c r="H19" i="3"/>
  <c r="G18" i="3"/>
  <c r="H67" i="3"/>
  <c r="H13" i="3"/>
  <c r="H40" i="3"/>
  <c r="H72" i="3"/>
  <c r="G77" i="3"/>
  <c r="H47" i="3"/>
  <c r="H63" i="3"/>
  <c r="H59" i="3"/>
  <c r="H71" i="3"/>
  <c r="H8" i="3"/>
  <c r="H39" i="3"/>
  <c r="H76" i="3"/>
  <c r="G62" i="3"/>
  <c r="H12" i="3"/>
  <c r="H75" i="3"/>
  <c r="G61" i="3"/>
  <c r="G74" i="3"/>
  <c r="G28" i="3"/>
  <c r="H52" i="3"/>
  <c r="H43" i="3"/>
  <c r="G6" i="3"/>
  <c r="H64" i="3"/>
  <c r="G82" i="3"/>
  <c r="H32" i="3"/>
  <c r="H24" i="3"/>
  <c r="H36" i="3"/>
  <c r="H5" i="3"/>
  <c r="H56" i="3"/>
  <c r="H31" i="3"/>
  <c r="H51" i="3"/>
  <c r="H55" i="3"/>
  <c r="H4" i="3"/>
  <c r="G69" i="3"/>
  <c r="H80" i="3"/>
  <c r="H3" i="3"/>
  <c r="H2" i="3"/>
  <c r="G7" i="3"/>
  <c r="G10" i="3"/>
  <c r="H11" i="3"/>
  <c r="H15" i="3"/>
  <c r="G16" i="3"/>
  <c r="H27" i="3"/>
  <c r="G30" i="3"/>
  <c r="H35" i="3"/>
  <c r="G42" i="3"/>
  <c r="G44" i="3"/>
  <c r="H48" i="3"/>
  <c r="G54" i="3"/>
  <c r="G60" i="3"/>
  <c r="H68" i="3"/>
  <c r="G73" i="3"/>
  <c r="H79" i="3"/>
  <c r="K168" i="1"/>
  <c r="K169" i="1" s="1"/>
  <c r="K170" i="1" s="1"/>
  <c r="K171" i="1" s="1"/>
  <c r="G63" i="3" l="1"/>
  <c r="G4" i="3"/>
  <c r="H41" i="3"/>
  <c r="G40" i="3"/>
  <c r="H74" i="3"/>
  <c r="H22" i="3"/>
  <c r="G2" i="3"/>
  <c r="G31" i="3"/>
  <c r="H62" i="3"/>
  <c r="H7" i="3"/>
  <c r="G68" i="3"/>
  <c r="G52" i="3"/>
  <c r="G36" i="3"/>
  <c r="G20" i="3"/>
  <c r="G9" i="3"/>
  <c r="H82" i="3"/>
  <c r="H69" i="3"/>
  <c r="H61" i="3"/>
  <c r="H50" i="3"/>
  <c r="H34" i="3"/>
  <c r="H18" i="3"/>
  <c r="G80" i="3"/>
  <c r="G67" i="3"/>
  <c r="G48" i="3"/>
  <c r="G35" i="3"/>
  <c r="G19" i="3"/>
  <c r="G8" i="3"/>
  <c r="H81" i="3"/>
  <c r="H66" i="3"/>
  <c r="H58" i="3"/>
  <c r="H46" i="3"/>
  <c r="H29" i="3"/>
  <c r="H17" i="3"/>
  <c r="G76" i="3"/>
  <c r="G64" i="3"/>
  <c r="G43" i="3"/>
  <c r="G32" i="3"/>
  <c r="G13" i="3"/>
  <c r="G5" i="3"/>
  <c r="H77" i="3"/>
  <c r="H65" i="3"/>
  <c r="H57" i="3"/>
  <c r="H42" i="3"/>
  <c r="H25" i="3"/>
  <c r="H14" i="3"/>
  <c r="G72" i="3"/>
  <c r="G56" i="3"/>
  <c r="G24" i="3"/>
  <c r="H70" i="3"/>
  <c r="H38" i="3"/>
  <c r="H30" i="3"/>
  <c r="G75" i="3"/>
  <c r="G59" i="3"/>
  <c r="G47" i="3"/>
  <c r="G27" i="3"/>
  <c r="H73" i="3"/>
  <c r="H49" i="3"/>
  <c r="H33" i="3"/>
  <c r="H6" i="3"/>
  <c r="G78" i="3"/>
  <c r="G26" i="3"/>
  <c r="G11" i="3"/>
  <c r="G3" i="3"/>
  <c r="H60" i="3"/>
  <c r="H44" i="3"/>
  <c r="H28" i="3"/>
  <c r="H16" i="3"/>
  <c r="G79" i="3"/>
  <c r="G55" i="3"/>
  <c r="G51" i="3"/>
  <c r="G39" i="3"/>
  <c r="G23" i="3"/>
  <c r="G15" i="3"/>
  <c r="H53" i="3"/>
  <c r="H45" i="3"/>
  <c r="H37" i="3"/>
  <c r="H21" i="3"/>
  <c r="H10" i="3"/>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<sst xmlns="http://schemas.openxmlformats.org/spreadsheetml/2006/main" count="1137" uniqueCount="265">
  <si>
    <t>Type</t>
  </si>
  <si>
    <t>Date</t>
  </si>
  <si>
    <t>Num</t>
  </si>
  <si>
    <t>Name</t>
  </si>
  <si>
    <t>Memo</t>
  </si>
  <si>
    <t>Qty</t>
  </si>
  <si>
    <t>Inventory</t>
  </si>
  <si>
    <t>JOKOH  CO., LTD</t>
  </si>
  <si>
    <t>6411000 1SET</t>
  </si>
  <si>
    <t>On Hand As Of 31/12/2022</t>
  </si>
  <si>
    <t>15/01/2023</t>
  </si>
  <si>
    <t>15/02/2023</t>
  </si>
  <si>
    <t>27/02/2023</t>
  </si>
  <si>
    <t>15/03/2023</t>
  </si>
  <si>
    <t>19/03/2023</t>
  </si>
  <si>
    <t>26/03/2023</t>
  </si>
  <si>
    <t>26/04/2023</t>
  </si>
  <si>
    <t>18/05/2023</t>
  </si>
  <si>
    <t>21/05/2023</t>
  </si>
  <si>
    <t>28/05/2023</t>
  </si>
  <si>
    <t>31/05/2023</t>
  </si>
  <si>
    <t>15/06/2023</t>
  </si>
  <si>
    <t>18/06/2023</t>
  </si>
  <si>
    <t>13/07/2023</t>
  </si>
  <si>
    <t>13/08/2023</t>
  </si>
  <si>
    <t>20/08/2023</t>
  </si>
  <si>
    <t>13/09/2023</t>
  </si>
  <si>
    <t>18/09/2023</t>
  </si>
  <si>
    <t>29/10/2023</t>
  </si>
  <si>
    <t>15/11/2023</t>
  </si>
  <si>
    <t>20/11/2023</t>
  </si>
  <si>
    <t>28/11/2023</t>
  </si>
  <si>
    <t>Tot On Hand As Of 26/12/2023</t>
  </si>
  <si>
    <t>Total JOKOH  CO., LTD</t>
  </si>
  <si>
    <t>Total Inventory</t>
  </si>
  <si>
    <t>TOTAL As Of 26/12/2023</t>
  </si>
  <si>
    <t>Invoice</t>
  </si>
  <si>
    <t>Inventory Transfer</t>
  </si>
  <si>
    <t>Sales Receipt</t>
  </si>
  <si>
    <t>Item Receipt</t>
  </si>
  <si>
    <t>Credit Memo</t>
  </si>
  <si>
    <t>2023-30</t>
  </si>
  <si>
    <t>9900</t>
  </si>
  <si>
    <t>9676</t>
  </si>
  <si>
    <t>3/2023</t>
  </si>
  <si>
    <t>9918</t>
  </si>
  <si>
    <t>9824</t>
  </si>
  <si>
    <t>9919</t>
  </si>
  <si>
    <t>9825</t>
  </si>
  <si>
    <t>9920</t>
  </si>
  <si>
    <t>9826</t>
  </si>
  <si>
    <t>2023-49</t>
  </si>
  <si>
    <t>2023-50</t>
  </si>
  <si>
    <t>2023-51</t>
  </si>
  <si>
    <t>2023-55</t>
  </si>
  <si>
    <t>2023-57</t>
  </si>
  <si>
    <t>2023-62</t>
  </si>
  <si>
    <t>2023-63</t>
  </si>
  <si>
    <t>9943</t>
  </si>
  <si>
    <t>9846</t>
  </si>
  <si>
    <t>2023-71</t>
  </si>
  <si>
    <t>2023-80</t>
  </si>
  <si>
    <t>2023-81</t>
  </si>
  <si>
    <t>3917</t>
  </si>
  <si>
    <t>2023-91</t>
  </si>
  <si>
    <t>2023-128</t>
  </si>
  <si>
    <t>10026</t>
  </si>
  <si>
    <t>10027</t>
  </si>
  <si>
    <t>9915</t>
  </si>
  <si>
    <t>9916</t>
  </si>
  <si>
    <t>10044</t>
  </si>
  <si>
    <t>9932</t>
  </si>
  <si>
    <t>2023-152</t>
  </si>
  <si>
    <t>3937</t>
  </si>
  <si>
    <t>10079</t>
  </si>
  <si>
    <t>10016</t>
  </si>
  <si>
    <t>10075</t>
  </si>
  <si>
    <t>10074</t>
  </si>
  <si>
    <t>10001</t>
  </si>
  <si>
    <t>10000</t>
  </si>
  <si>
    <t>2023-175</t>
  </si>
  <si>
    <t>10179</t>
  </si>
  <si>
    <t>10064</t>
  </si>
  <si>
    <t>2023-198</t>
  </si>
  <si>
    <t>2023-200</t>
  </si>
  <si>
    <t>2023-203</t>
  </si>
  <si>
    <t>10174</t>
  </si>
  <si>
    <t>10065</t>
  </si>
  <si>
    <t>9944</t>
  </si>
  <si>
    <t>9847</t>
  </si>
  <si>
    <t>10199</t>
  </si>
  <si>
    <t>10087</t>
  </si>
  <si>
    <t>2023-223</t>
  </si>
  <si>
    <t>2023-222</t>
  </si>
  <si>
    <t>3946</t>
  </si>
  <si>
    <t>2023-243</t>
  </si>
  <si>
    <t>10230</t>
  </si>
  <si>
    <t>10139</t>
  </si>
  <si>
    <t>2023-261</t>
  </si>
  <si>
    <t>10216</t>
  </si>
  <si>
    <t>10107</t>
  </si>
  <si>
    <t>3947</t>
  </si>
  <si>
    <t>10259</t>
  </si>
  <si>
    <t>10155</t>
  </si>
  <si>
    <t>2023-264</t>
  </si>
  <si>
    <t>2023-265</t>
  </si>
  <si>
    <t>2023-274</t>
  </si>
  <si>
    <t>3948</t>
  </si>
  <si>
    <t>2023-282</t>
  </si>
  <si>
    <t>2023-283</t>
  </si>
  <si>
    <t>2023-286</t>
  </si>
  <si>
    <t>2023-293</t>
  </si>
  <si>
    <t>2023-294</t>
  </si>
  <si>
    <t>2023-299</t>
  </si>
  <si>
    <t>2023-302</t>
  </si>
  <si>
    <t>2023-301</t>
  </si>
  <si>
    <t>2023-330</t>
  </si>
  <si>
    <t>10317</t>
  </si>
  <si>
    <t>10232</t>
  </si>
  <si>
    <t>10308</t>
  </si>
  <si>
    <t>10223</t>
  </si>
  <si>
    <t>2023-392</t>
  </si>
  <si>
    <t>2023-399</t>
  </si>
  <si>
    <t>2023-410</t>
  </si>
  <si>
    <t>3966</t>
  </si>
  <si>
    <t>10422</t>
  </si>
  <si>
    <t>10325</t>
  </si>
  <si>
    <t>2023-444</t>
  </si>
  <si>
    <t>10420</t>
  </si>
  <si>
    <t>10331</t>
  </si>
  <si>
    <t>10501</t>
  </si>
  <si>
    <t>10414</t>
  </si>
  <si>
    <t>10506</t>
  </si>
  <si>
    <t>10418</t>
  </si>
  <si>
    <t>10533</t>
  </si>
  <si>
    <t>10453</t>
  </si>
  <si>
    <t>10616</t>
  </si>
  <si>
    <t>10532</t>
  </si>
  <si>
    <t>10627</t>
  </si>
  <si>
    <t>10543</t>
  </si>
  <si>
    <t>116/2023</t>
  </si>
  <si>
    <t>3981</t>
  </si>
  <si>
    <t>2023-602</t>
  </si>
  <si>
    <t>2023-603</t>
  </si>
  <si>
    <t>2023-579</t>
  </si>
  <si>
    <t>2023-596</t>
  </si>
  <si>
    <t>2023-597</t>
  </si>
  <si>
    <t>2023-585</t>
  </si>
  <si>
    <t>2023-586</t>
  </si>
  <si>
    <t>2023-587</t>
  </si>
  <si>
    <t>2023-588</t>
  </si>
  <si>
    <t>2023-589</t>
  </si>
  <si>
    <t>2023-591</t>
  </si>
  <si>
    <t>2023-581</t>
  </si>
  <si>
    <t>2023-592</t>
  </si>
  <si>
    <t>2023-594</t>
  </si>
  <si>
    <t>2023-580</t>
  </si>
  <si>
    <t>2023-584</t>
  </si>
  <si>
    <t>2023-593</t>
  </si>
  <si>
    <t>2023-600</t>
  </si>
  <si>
    <t>2023-599</t>
  </si>
  <si>
    <t>2023-583</t>
  </si>
  <si>
    <t>2023-598</t>
  </si>
  <si>
    <t>2023-582</t>
  </si>
  <si>
    <t>10666</t>
  </si>
  <si>
    <t>10581</t>
  </si>
  <si>
    <t>10661</t>
  </si>
  <si>
    <t>10590</t>
  </si>
  <si>
    <t>10665</t>
  </si>
  <si>
    <t>10582</t>
  </si>
  <si>
    <t>محافظة الاسكندرية:مستشفي مبرة العصافرة</t>
  </si>
  <si>
    <t>محافظة القاهرة:مستشفى القاهرة التخصصى -المعمل</t>
  </si>
  <si>
    <t>محافظة الدقهلية:هيئة الشراء الموحد لصالح م/ الباطنة</t>
  </si>
  <si>
    <t>محافظة الدقهلية:مركز امراض الكلي والمسالك البوليه</t>
  </si>
  <si>
    <t>محافظة الدقهلية:هيئة الشراء الموحد-لصالح مركز الاورام</t>
  </si>
  <si>
    <t>محافظة الشرقية:هيئة الشراء الموحد-لصالح م/العاشرمن رمضان</t>
  </si>
  <si>
    <t>محافظة المنوفية:هيئة الشراء الموحد لصالح م.ج.المنوفية</t>
  </si>
  <si>
    <t>محافظة القاهرة:مستشفي منشية البكري العام</t>
  </si>
  <si>
    <t>محافظة القاهرة:هيئة الشراء الموحد لصالح مجلس النواب</t>
  </si>
  <si>
    <t>محافظة القاهرة:هيئة الشراء الموحد لصالح م الحسين الجامعي</t>
  </si>
  <si>
    <t>محافظة القاهرة:هيئة الامداد وتموين ق.م ادارة الخدمات</t>
  </si>
  <si>
    <t>محافظة الدقهلية:هيئة الشراء الموحد-مركز جراحه الجهاز الهض</t>
  </si>
  <si>
    <t>محافظة القاهرة:هيئة الشراء الموحد-مستشفى بدر الجامعى-</t>
  </si>
  <si>
    <t>محافظة القاهرة:هيئة الشراء الموحد لصالح مستشفى صدر العبا</t>
  </si>
  <si>
    <t>محافظة اسوان:هيئة الشراء الموحد والتكنولوجيا الطبية</t>
  </si>
  <si>
    <t>محافظة الدقهلية:مستشفي الباطنه التخصصي</t>
  </si>
  <si>
    <t>محافظة الشرقية:هيئة الشراء الموحد لصالح م/ج/الزقازيق</t>
  </si>
  <si>
    <t>محافظة الدقهلية:هيئة الشراء الموحد-مركز كلي المنصورة</t>
  </si>
  <si>
    <t>محافظة بني سويف:جامعة بني سويف المستشفي الجامعي</t>
  </si>
  <si>
    <t>محافظة القاهرة:أفاق المستقبل العلمية ش.م.م</t>
  </si>
  <si>
    <t>محافظة القاهرة:هيئة الشراء الموحد-لصالح م/ السلام التخصص</t>
  </si>
  <si>
    <t>محافظة القاهرة:مستشفى الجنزورى</t>
  </si>
  <si>
    <t>محافظة القاهرة:مستشفيات جامعة عين شمس:المعهدالاكاديمى لجراحات القلب</t>
  </si>
  <si>
    <t>محافظة الدقهلية:هيئة الشراء الموحد لصالح م/ج/ المنصورة</t>
  </si>
  <si>
    <t>محافظة الدقهلية:هيئة الشراء الموحد-م/الاطفال المنصورة</t>
  </si>
  <si>
    <t>محافظة القاهرة:مستشفى السلام التخصصى</t>
  </si>
  <si>
    <t>محافظة القاهرة:المعامل المركزية للقوات المسلحة:كوبرى القبة</t>
  </si>
  <si>
    <t>محافظة القاهرة:مستشفي كوبري القبة العسكري</t>
  </si>
  <si>
    <t>محافظة القاهرة:معمل الفا لاب مصر</t>
  </si>
  <si>
    <t>محافظة المنوفية:مستشفي جامعه المنوفيه</t>
  </si>
  <si>
    <t>محافظة الدقهلية:جمعية اصدقاء مركز كلى المنصورة</t>
  </si>
  <si>
    <t xml:space="preserve">ٍٍStander Solution  1 (470ml X 1 ) sets  </t>
  </si>
  <si>
    <t>ٍٍStander Solution  1 (470ml X 1 ) sets</t>
  </si>
  <si>
    <t>Region</t>
  </si>
  <si>
    <t>Governorate</t>
  </si>
  <si>
    <t>Customer Name</t>
  </si>
  <si>
    <t>Date of Order</t>
  </si>
  <si>
    <t>Order Count</t>
  </si>
  <si>
    <t>Order Details</t>
  </si>
  <si>
    <t>مستشفى القاهرة التخصصي</t>
  </si>
  <si>
    <t>مستشفى كوبرى القبة</t>
  </si>
  <si>
    <t>مستشفى صدر العباسية</t>
  </si>
  <si>
    <t>مستشفى الحسين الجامعي</t>
  </si>
  <si>
    <t>مستشفى الجلاء العسكري</t>
  </si>
  <si>
    <t>معهد الكلى بالمطرية</t>
  </si>
  <si>
    <t>مستشفى السلام التخصصي</t>
  </si>
  <si>
    <t>مستشفى بدر الجامعي</t>
  </si>
  <si>
    <t>مستشفى منشية البكرى</t>
  </si>
  <si>
    <t>مستشفى بنى سويف الجامعي</t>
  </si>
  <si>
    <t>مستشفى سوهاج الجامعي الجديد</t>
  </si>
  <si>
    <t>مستشفى أسوان الجامعي</t>
  </si>
  <si>
    <t>Cairo</t>
  </si>
  <si>
    <t>Baniswef</t>
  </si>
  <si>
    <t>Sohag</t>
  </si>
  <si>
    <t>Aswan</t>
  </si>
  <si>
    <t xml:space="preserve"> مركز امراض الكلي والمسالك البولية</t>
  </si>
  <si>
    <t>مركز جراحات الجهاز الهضمي</t>
  </si>
  <si>
    <t>مركز أورام المنصورة (معمل الكيمياء)</t>
  </si>
  <si>
    <t>مستشفى الباطنة التخصصي (معمل الكيمياء)</t>
  </si>
  <si>
    <t>مستشفى الأطفال الجامعي (معمل الكيمياء)</t>
  </si>
  <si>
    <t>Delta</t>
  </si>
  <si>
    <t>مستشفى شبين الكوم الجامعي (الكلينكيال باثولوجي)</t>
  </si>
  <si>
    <t>مستشفى العاشر من رمضان</t>
  </si>
  <si>
    <t>مبرة العصافرة</t>
  </si>
  <si>
    <t>Alexandria</t>
  </si>
  <si>
    <t>Al-Sharqia</t>
  </si>
  <si>
    <t>Menofia</t>
  </si>
  <si>
    <t>Dakahlia</t>
  </si>
  <si>
    <t>مستشفى الجنزوري</t>
  </si>
  <si>
    <t>مستشفى جامعة المنصورة</t>
  </si>
  <si>
    <t>مستشفى الجامعة بالزقازيق (صيدناوي+الحوادث)</t>
  </si>
  <si>
    <t>مستشفى مجلس النواب</t>
  </si>
  <si>
    <t>ألفا لاب (مجموعة معامل)</t>
  </si>
  <si>
    <t>Row Labels</t>
  </si>
  <si>
    <t>Sum of Order Count</t>
  </si>
  <si>
    <t>Grand Total</t>
  </si>
  <si>
    <t>(All)</t>
  </si>
  <si>
    <t>Upper Egypt</t>
  </si>
  <si>
    <t>Customer Daily Rate</t>
  </si>
  <si>
    <t>Customer Monthly rate</t>
  </si>
  <si>
    <t>Sum of Customer Daily Rate</t>
  </si>
  <si>
    <t>Sum of Customer Monthly rate</t>
  </si>
  <si>
    <t>JOKOH (EX-D/Ds) Consumption Rate (2023)</t>
  </si>
  <si>
    <t>Approximately Yearly Reagent sets Usage:</t>
  </si>
  <si>
    <t>Approximately Monthly Rate:</t>
  </si>
  <si>
    <t>Approximately Daily Rate:</t>
  </si>
  <si>
    <t xml:space="preserve">Consumptions Percentage Over Egypt (2023) </t>
  </si>
  <si>
    <t>Qtr1</t>
  </si>
  <si>
    <t>Qtr2</t>
  </si>
  <si>
    <t>Qtr3</t>
  </si>
  <si>
    <t>Qtr4</t>
  </si>
  <si>
    <t>Consumption Amount By Quarters (2023)</t>
  </si>
  <si>
    <t>Order</t>
  </si>
  <si>
    <t>TOP 10 Customers</t>
  </si>
  <si>
    <t>BOTTOM 10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</si>
</sst>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0.00###"/>
    <numFmt numFmtId="165" formatCode="mm/dd/yyyy"/>
    <numFmt numFmtId="166" formatCode="[$-409]mmmm\ d\,\ yyyy;@"/>
  </numFmts>
  <fonts count="17" x14ac:knownFonts="1">
    <font>
      <sz val="11"/>
      <color theme="1"/>
      <name val="Calibri"/>
      <family val="2"/>
      <charset val="178"/>
      <scheme val="minor"/>
    </font>
    <font>
      <b/>
      <sz val="8"/>
      <color rgb="FF000000"/>
      <name val="Tahoma"/>
      <family val="2"/>
    </font>
    <font>
      <sz val="8"/>
      <color rgb="FF000000"/>
      <name val="Tahoma"/>
      <family val="2"/>
    </font>
    <font>
      <sz val="10"/>
      <name val="Arial"/>
      <family val="2"/>
    </font>
    <font>
      <b/>
      <sz val="11"/>
      <color theme="0"/>
      <name val="Calibri"/>
      <family val="2"/>
      <charset val="178"/>
      <scheme val="minor"/>
    </font>
    <font>
      <b/>
      <sz val="12"/>
      <name val="Arial"/>
      <family val="2"/>
    </font>
    <font>
      <b/>
      <sz val="11"/>
      <name val="Arial"/>
      <family val="2"/>
    </font>
    <font>
      <b/>
      <sz val="11"/>
      <color theme="0"/>
      <name val="Calibri"/>
      <family val="2"/>
      <scheme val="minor"/>
    </font>
    <font>
      <b/>
      <sz val="11"/>
      <color theme="1"/>
      <name val="Calibri"/>
      <family val="2"/>
      <scheme val="minor"/>
    </font>
    <font>
      <sz val="8"/>
      <color rgb="FFFF0000"/>
      <name val="Tahoma"/>
      <family val="2"/>
    </font>
    <font>
      <sz val="11"/>
      <color rgb="FFFF0000"/>
      <name val="Calibri"/>
      <family val="2"/>
      <charset val="178"/>
      <scheme val="minor"/>
    </font>
    <font>
      <b/>
      <sz val="15"/>
      <color theme="1"/>
      <name val="Calibri"/>
      <family val="2"/>
      <scheme val="minor"/>
    </font>
    <font>
      <b/>
      <sz val="22"/>
      <color theme="1"/>
      <name val="Calibri"/>
      <family val="2"/>
      <scheme val="minor"/>
    </font>
    <font>
      <b/>
      <sz val="14"/>
      <color theme="1"/>
      <name val="Calibri"/>
      <family val="2"/>
      <scheme val="minor"/>
    </font>
    <font>
      <b/>
      <sz val="13.5"/>
      <color theme="1"/>
      <name val="Calibri"/>
      <family val="2"/>
      <scheme val="minor"/>
    </font>
    <font>
      <b/>
      <sz val="14"/>
      <color theme="0"/>
      <name val="Calibri"/>
      <family val="2"/>
      <scheme val="minor"/>
    </font>
    <font>
      <b/>
      <sz val="13.5"/>
      <color theme="0"/>
      <name val="Calibri"/>
      <family val="2"/>
      <scheme val="minor"/>
    </font>
  </fonts>
  <fills count="9">
    <fill>
      <patternFill patternType="none"/>
    </fill>
    <fill>
      <patternFill patternType="gray125"/>
    </fill>
    <fill>
      <patternFill patternType="solid">
        <fgColor theme="4"/>
        <bgColor theme="4"/>
      </patternFill>
    </fill>
    <fill>
      <patternFill patternType="solid">
        <fgColor theme="0" tint="-0.34998626667073579"/>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0070C0"/>
        <bgColor indexed="64"/>
      </patternFill>
    </fill>
    <fill>
      <patternFill patternType="solid">
        <fgColor theme="6" tint="0.39997558519241921"/>
        <bgColor indexed="64"/>
      </patternFill>
    </fill>
  </fills>
  <borders count="16">
    <border>
      <left/>
      <right/>
      <top/>
      <bottom/>
      <diagonal/>
    </border>
    <border>
      <left/>
      <right/>
      <top/>
      <bottom style="thick">
        <color indexed="64"/>
      </bottom>
      <diagonal/>
    </border>
    <border>
      <left/>
      <right/>
      <top style="medium">
        <color indexed="64"/>
      </top>
      <bottom/>
      <diagonal/>
    </border>
    <border>
      <left/>
      <right/>
      <top style="medium">
        <color indexed="64"/>
      </top>
      <bottom style="double">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2">
    <xf numFmtId="0" fontId="0" fillId="0" borderId="0"/>
    <xf numFmtId="0" fontId="3" fillId="0" borderId="0"/>
  </cellStyleXfs>
  <cellXfs count="86">
    <xf numFmtId="0" fontId="0" fillId="0" borderId="0" xfId="0"/>
    <xf numFmtId="49" fontId="1" fillId="0" borderId="0" xfId="0" applyNumberFormat="1" applyFont="1"/>
    <xf numFmtId="164" fontId="1" fillId="0" borderId="0" xfId="0" applyNumberFormat="1" applyFont="1"/>
    <xf numFmtId="49" fontId="2" fillId="0" borderId="0" xfId="0" applyNumberFormat="1" applyFont="1"/>
    <xf numFmtId="164" fontId="2" fillId="0" borderId="0" xfId="0" applyNumberFormat="1" applyFont="1"/>
    <xf numFmtId="164" fontId="2" fillId="0" borderId="2" xfId="0" applyNumberFormat="1" applyFont="1" applyBorder="1"/>
    <xf numFmtId="164" fontId="1" fillId="0" borderId="3" xfId="0" applyNumberFormat="1" applyFont="1" applyBorder="1"/>
    <xf numFmtId="0" fontId="1" fillId="0" borderId="0" xfId="0" applyFont="1"/>
    <xf numFmtId="49" fontId="0" fillId="0" borderId="0" xfId="0" applyNumberFormat="1" applyAlignment="1">
      <alignment horizontal="center"/>
    </xf>
    <xf numFmtId="49" fontId="1" fillId="0" borderId="1" xfId="0" applyNumberFormat="1" applyFont="1" applyBorder="1" applyAlignment="1">
      <alignment horizontal="center"/>
    </xf>
    <xf numFmtId="0" fontId="0" fillId="0" borderId="0" xfId="0" applyAlignment="1">
      <alignment horizontal="center"/>
    </xf>
    <xf numFmtId="165" fontId="1" fillId="0" borderId="0" xfId="0" applyNumberFormat="1" applyFont="1" applyAlignment="1">
      <alignment horizontal="center"/>
    </xf>
    <xf numFmtId="165" fontId="2" fillId="0" borderId="0" xfId="0" applyNumberFormat="1" applyFont="1" applyAlignment="1">
      <alignment horizontal="center"/>
    </xf>
    <xf numFmtId="49" fontId="1" fillId="0" borderId="0" xfId="0" applyNumberFormat="1" applyFont="1" applyAlignment="1">
      <alignment horizontal="center"/>
    </xf>
    <xf numFmtId="49" fontId="2" fillId="0" borderId="0" xfId="0" applyNumberFormat="1" applyFont="1" applyAlignment="1">
      <alignment horizontal="center"/>
    </xf>
    <xf numFmtId="49" fontId="1" fillId="0" borderId="4" xfId="0" applyNumberFormat="1" applyFont="1" applyBorder="1" applyAlignment="1">
      <alignment horizontal="center"/>
    </xf>
    <xf numFmtId="0" fontId="0" fillId="0" borderId="0" xfId="0" applyAlignment="1">
      <alignment horizontal="center" vertical="center"/>
    </xf>
    <xf numFmtId="165" fontId="2" fillId="3" borderId="0" xfId="0" applyNumberFormat="1" applyFont="1" applyFill="1" applyAlignment="1">
      <alignment horizontal="center"/>
    </xf>
    <xf numFmtId="166" fontId="0" fillId="0" borderId="5" xfId="0" applyNumberFormat="1" applyBorder="1" applyAlignment="1">
      <alignment horizontal="center" vertical="center"/>
    </xf>
    <xf numFmtId="166" fontId="0" fillId="0" borderId="0" xfId="0" applyNumberFormat="1" applyAlignment="1">
      <alignment horizontal="center" vertical="center"/>
    </xf>
    <xf numFmtId="49" fontId="4" fillId="2" borderId="0" xfId="0" applyNumberFormat="1" applyFont="1" applyFill="1" applyAlignment="1">
      <alignment horizontal="center" vertical="center"/>
    </xf>
    <xf numFmtId="49" fontId="4" fillId="2" borderId="0" xfId="0" applyNumberFormat="1" applyFont="1" applyFill="1"/>
    <xf numFmtId="1" fontId="4" fillId="2" borderId="0" xfId="0" applyNumberFormat="1" applyFont="1" applyFill="1" applyAlignment="1">
      <alignment horizontal="center" vertical="center"/>
    </xf>
    <xf numFmtId="0" fontId="4" fillId="2" borderId="0" xfId="0" applyFont="1" applyFill="1"/>
    <xf numFmtId="49" fontId="5" fillId="0" borderId="0" xfId="0" applyNumberFormat="1" applyFont="1" applyAlignment="1">
      <alignment horizontal="center"/>
    </xf>
    <xf numFmtId="49" fontId="5" fillId="0" borderId="0" xfId="0" applyNumberFormat="1" applyFont="1" applyAlignment="1">
      <alignment horizontal="center" vertical="center"/>
    </xf>
    <xf numFmtId="49" fontId="0" fillId="0" borderId="0" xfId="0" applyNumberFormat="1" applyAlignment="1">
      <alignment horizontal="center" vertical="center"/>
    </xf>
    <xf numFmtId="49" fontId="6" fillId="0" borderId="0" xfId="0" applyNumberFormat="1" applyFont="1" applyAlignment="1">
      <alignment horizontal="center"/>
    </xf>
    <xf numFmtId="49" fontId="0" fillId="0" borderId="0" xfId="0" applyNumberFormat="1"/>
    <xf numFmtId="49" fontId="2" fillId="3" borderId="0" xfId="0" applyNumberFormat="1" applyFont="1" applyFill="1"/>
    <xf numFmtId="49" fontId="2" fillId="3" borderId="0" xfId="0" applyNumberFormat="1" applyFont="1" applyFill="1" applyAlignment="1">
      <alignment horizontal="center"/>
    </xf>
    <xf numFmtId="164" fontId="2" fillId="3" borderId="0" xfId="0" applyNumberFormat="1" applyFont="1" applyFill="1"/>
    <xf numFmtId="0" fontId="0" fillId="3" borderId="0" xfId="0" applyFill="1"/>
    <xf numFmtId="49" fontId="9" fillId="3" borderId="0" xfId="0" applyNumberFormat="1" applyFont="1" applyFill="1"/>
    <xf numFmtId="165" fontId="9" fillId="3" borderId="0" xfId="0" applyNumberFormat="1" applyFont="1" applyFill="1" applyAlignment="1">
      <alignment horizontal="center"/>
    </xf>
    <xf numFmtId="49" fontId="9" fillId="3" borderId="0" xfId="0" applyNumberFormat="1" applyFont="1" applyFill="1" applyAlignment="1">
      <alignment horizontal="center"/>
    </xf>
    <xf numFmtId="164" fontId="9" fillId="3" borderId="0" xfId="0" applyNumberFormat="1" applyFont="1" applyFill="1"/>
    <xf numFmtId="0" fontId="10" fillId="3" borderId="0" xfId="0" applyFont="1" applyFill="1"/>
    <xf numFmtId="49" fontId="2" fillId="4" borderId="0" xfId="0" applyNumberFormat="1" applyFont="1" applyFill="1"/>
    <xf numFmtId="165" fontId="2" fillId="4" borderId="0" xfId="0" applyNumberFormat="1" applyFont="1" applyFill="1" applyAlignment="1">
      <alignment horizontal="center"/>
    </xf>
    <xf numFmtId="49" fontId="2" fillId="4" borderId="0" xfId="0" applyNumberFormat="1" applyFont="1" applyFill="1" applyAlignment="1">
      <alignment horizontal="center"/>
    </xf>
    <xf numFmtId="164" fontId="2" fillId="4" borderId="0" xfId="0" applyNumberFormat="1" applyFont="1" applyFill="1"/>
    <xf numFmtId="0" fontId="0" fillId="4" borderId="0" xfId="0" applyFill="1"/>
    <xf numFmtId="49" fontId="5" fillId="4" borderId="0" xfId="0" applyNumberFormat="1" applyFont="1" applyFill="1" applyAlignment="1">
      <alignment horizontal="center"/>
    </xf>
    <xf numFmtId="166" fontId="0" fillId="4" borderId="0" xfId="0" applyNumberFormat="1" applyFill="1" applyAlignment="1">
      <alignment horizontal="center" vertical="center"/>
    </xf>
    <xf numFmtId="0" fontId="0" fillId="4" borderId="0" xfId="0" applyFill="1" applyAlignment="1">
      <alignment horizontal="center" vertical="center"/>
    </xf>
    <xf numFmtId="49" fontId="5" fillId="4" borderId="0" xfId="0" applyNumberFormat="1" applyFont="1" applyFill="1" applyAlignment="1">
      <alignment horizontal="center" vertical="center"/>
    </xf>
    <xf numFmtId="0" fontId="0" fillId="0" borderId="0" xfId="0" pivotButton="1"/>
    <xf numFmtId="0" fontId="0" fillId="0" borderId="0" xfId="0" applyAlignment="1">
      <alignment horizontal="left"/>
    </xf>
    <xf numFmtId="49" fontId="0" fillId="0" borderId="6" xfId="0" applyNumberFormat="1" applyBorder="1"/>
    <xf numFmtId="49" fontId="0" fillId="4" borderId="6" xfId="0" applyNumberFormat="1" applyFill="1" applyBorder="1"/>
    <xf numFmtId="1" fontId="0" fillId="0" borderId="0" xfId="0" applyNumberFormat="1"/>
    <xf numFmtId="0" fontId="11" fillId="0" borderId="0" xfId="0" applyFont="1" applyAlignment="1">
      <alignment vertical="center"/>
    </xf>
    <xf numFmtId="0" fontId="14" fillId="0" borderId="0" xfId="0" applyFont="1"/>
    <xf numFmtId="0" fontId="13" fillId="0" borderId="0" xfId="0" applyFont="1"/>
    <xf numFmtId="0" fontId="8" fillId="6" borderId="8" xfId="0" applyFont="1" applyFill="1" applyBorder="1" applyAlignment="1">
      <alignment horizontal="left" vertical="center"/>
    </xf>
    <xf numFmtId="0" fontId="8" fillId="6" borderId="0" xfId="0" applyFont="1" applyFill="1" applyAlignment="1">
      <alignment horizontal="left" vertical="center"/>
    </xf>
    <xf numFmtId="0" fontId="13" fillId="6" borderId="13" xfId="0" applyFont="1" applyFill="1" applyBorder="1" applyAlignment="1">
      <alignment horizontal="center" vertical="center"/>
    </xf>
    <xf numFmtId="0" fontId="8" fillId="6" borderId="14" xfId="0" applyFont="1" applyFill="1" applyBorder="1" applyAlignment="1">
      <alignment horizontal="center" vertical="center"/>
    </xf>
    <xf numFmtId="0" fontId="8" fillId="6" borderId="15" xfId="0" applyFont="1" applyFill="1" applyBorder="1" applyAlignment="1">
      <alignment horizontal="center" vertical="center"/>
    </xf>
    <xf numFmtId="0" fontId="15" fillId="5" borderId="13" xfId="0" applyFont="1" applyFill="1" applyBorder="1" applyAlignment="1">
      <alignment horizontal="center" vertical="center"/>
    </xf>
    <xf numFmtId="0" fontId="7" fillId="5" borderId="14" xfId="0" applyFont="1" applyFill="1" applyBorder="1" applyAlignment="1">
      <alignment horizontal="center" vertical="center"/>
    </xf>
    <xf numFmtId="0" fontId="7" fillId="5" borderId="15" xfId="0" applyFont="1" applyFill="1" applyBorder="1" applyAlignment="1">
      <alignment horizontal="center" vertical="center"/>
    </xf>
    <xf numFmtId="0" fontId="0" fillId="0" borderId="0" xfId="0"/>
    <xf numFmtId="0" fontId="16" fillId="7" borderId="0" xfId="0" applyFont="1" applyFill="1" applyAlignment="1">
      <alignment horizontal="center"/>
    </xf>
    <xf numFmtId="0" fontId="14" fillId="7" borderId="0" xfId="0" applyFont="1" applyFill="1" applyAlignment="1">
      <alignment horizontal="center"/>
    </xf>
    <xf numFmtId="0" fontId="13" fillId="8" borderId="0" xfId="0" applyFont="1" applyFill="1" applyAlignment="1">
      <alignment horizontal="center"/>
    </xf>
    <xf numFmtId="0" fontId="0" fillId="8" borderId="0" xfId="0" applyFill="1" applyAlignment="1">
      <alignment horizontal="center"/>
    </xf>
    <xf numFmtId="0" fontId="7" fillId="5" borderId="8" xfId="0" applyFont="1" applyFill="1" applyBorder="1" applyAlignment="1">
      <alignment horizontal="left"/>
    </xf>
    <xf numFmtId="0" fontId="7" fillId="5" borderId="0" xfId="0" applyFont="1" applyFill="1" applyAlignment="1">
      <alignment horizontal="left"/>
    </xf>
    <xf numFmtId="0" fontId="7" fillId="5" borderId="9" xfId="0" applyFont="1" applyFill="1" applyBorder="1" applyAlignment="1">
      <alignment horizontal="left"/>
    </xf>
    <xf numFmtId="0" fontId="7" fillId="5" borderId="10" xfId="0" applyFont="1" applyFill="1" applyBorder="1" applyAlignment="1">
      <alignment horizontal="left"/>
    </xf>
    <xf numFmtId="0" fontId="15" fillId="5" borderId="11" xfId="0" applyFont="1" applyFill="1" applyBorder="1" applyAlignment="1">
      <alignment horizontal="left" vertical="center"/>
    </xf>
    <xf numFmtId="0" fontId="15" fillId="5" borderId="12" xfId="0" applyFont="1" applyFill="1" applyBorder="1" applyAlignment="1">
      <alignment horizontal="left" vertical="center"/>
    </xf>
    <xf numFmtId="0" fontId="7" fillId="5" borderId="7" xfId="0" applyFont="1" applyFill="1" applyBorder="1" applyAlignment="1">
      <alignment horizontal="left"/>
    </xf>
    <xf numFmtId="0" fontId="7" fillId="5" borderId="2" xfId="0" applyFont="1" applyFill="1" applyBorder="1" applyAlignment="1">
      <alignment horizontal="left"/>
    </xf>
    <xf numFmtId="0" fontId="15" fillId="5" borderId="0" xfId="0" applyFont="1" applyFill="1" applyAlignment="1">
      <alignment horizontal="center"/>
    </xf>
    <xf numFmtId="0" fontId="13" fillId="5" borderId="0" xfId="0" applyFont="1" applyFill="1" applyAlignment="1">
      <alignment horizontal="center"/>
    </xf>
    <xf numFmtId="0" fontId="16" fillId="6" borderId="0" xfId="0" applyFont="1" applyFill="1" applyAlignment="1">
      <alignment horizontal="center"/>
    </xf>
    <xf numFmtId="0" fontId="14" fillId="6" borderId="0" xfId="0" applyFont="1" applyFill="1" applyAlignment="1">
      <alignment horizontal="center"/>
    </xf>
    <xf numFmtId="0" fontId="12" fillId="0" borderId="0" xfId="0" applyFont="1" applyAlignment="1">
      <alignment horizontal="center" vertical="center"/>
    </xf>
    <xf numFmtId="0" fontId="8" fillId="6" borderId="9" xfId="0" applyFont="1" applyFill="1" applyBorder="1" applyAlignment="1">
      <alignment horizontal="left" vertical="center"/>
    </xf>
    <xf numFmtId="0" fontId="8" fillId="6" borderId="10" xfId="0" applyFont="1" applyFill="1" applyBorder="1" applyAlignment="1">
      <alignment horizontal="left" vertical="center"/>
    </xf>
    <xf numFmtId="0" fontId="13" fillId="6" borderId="11" xfId="0" applyFont="1" applyFill="1" applyBorder="1" applyAlignment="1">
      <alignment horizontal="center" vertical="center"/>
    </xf>
    <xf numFmtId="0" fontId="13" fillId="6" borderId="12" xfId="0" applyFont="1" applyFill="1" applyBorder="1" applyAlignment="1">
      <alignment horizontal="center" vertical="center"/>
    </xf>
    <xf numFmtId="0" fontId="0" fillId="0" borderId="0" xfId="0" applyNumberFormat="1"/>
  </cellXfs>
  <cellStyles count="2">
    <cellStyle name="Normal" xfId="0" builtinId="0"/>
    <cellStyle name="Normal 2" xfId="1" xr:uid="{00000000-0005-0000-0000-000001000000}"/>
  </cellStyles>
  <dxfs count="17">
    <dxf>
      <numFmt numFmtId="0" formatCode="General"/>
    </dxf>
    <dxf>
      <numFmt numFmtId="0" formatCode="General"/>
    </dxf>
    <dxf>
      <numFmt numFmtId="0" formatCode="General"/>
    </dxf>
    <dxf>
      <numFmt numFmtId="166" formatCode="[$-409]mmmm\ d\,\ yyyy;@"/>
      <fill>
        <patternFill patternType="none">
          <fgColor indexed="64"/>
          <bgColor auto="1"/>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dxf>
    <dxf>
      <numFmt numFmtId="1" formatCode="0"/>
    </dxf>
    <dxf>
      <numFmt numFmtId="1" formatCode="0"/>
    </dxf>
    <dxf>
      <numFmt numFmtId="1" formatCode="0"/>
    </dxf>
    <dxf>
      <numFmt numFmtId="1" formatCode="0"/>
    </dxf>
    <dxf>
      <numFmt numFmtId="1" formatCode="0"/>
    </dxf>
    <dxf>
      <numFmt numFmtId="1" formatCode="0"/>
    </dxf>
    <dxf>
      <font>
        <b/>
        <sz val="11"/>
        <color theme="1"/>
      </font>
      <border>
        <vertical/>
        <horizontal/>
      </border>
    </dxf>
    <dxf>
      <font>
        <color theme="1"/>
      </font>
      <fill>
        <patternFill patternType="none">
          <bgColor auto="1"/>
        </patternFill>
      </fill>
      <border diagonalUp="0" diagonalDown="0">
        <left/>
        <right/>
        <top/>
        <bottom/>
        <vertical/>
        <horizontal/>
      </border>
    </dxf>
    <dxf>
      <font>
        <b/>
        <color theme="1"/>
      </font>
      <border>
        <bottom style="thin">
          <color theme="4"/>
        </bottom>
        <vertical/>
        <horizontal/>
      </border>
    </dxf>
    <dxf>
      <font>
        <color theme="1"/>
      </font>
      <fill>
        <patternFill patternType="none">
          <bgColor auto="1"/>
        </patternFill>
      </fill>
      <border diagonalUp="0" diagonalDown="0">
        <left/>
        <right/>
        <top/>
        <bottom/>
        <vertical/>
        <horizontal/>
      </border>
    </dxf>
  </dxfs>
  <tableStyles count="2" defaultTableStyle="TableStyleMedium2" defaultPivotStyle="PivotStyleLight16">
    <tableStyle name="SlicerStyleLight1 2" pivot="0" table="0" count="10" xr9:uid="{60C17DF4-664E-4D2F-BA24-DB359F947E3E}">
      <tableStyleElement type="wholeTable" dxfId="16"/>
      <tableStyleElement type="headerRow" dxfId="15"/>
    </tableStyle>
    <tableStyle name="TimeSlicerStyleDark2 2" pivot="0" table="0" count="9" xr9:uid="{BA65EE3F-B8E9-458B-955D-073900DCCDED}">
      <tableStyleElement type="wholeTable" dxfId="14"/>
      <tableStyleElement type="headerRow" dxfId="13"/>
    </tableStyle>
  </tableStyles>
  <colors>
    <mruColors>
      <color rgb="FFDD5E5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5117038483843"/>
              <bgColor rgb="FFDD5E51"/>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4" tint="0.59999389629810485"/>
              <bgColor rgb="FFFF00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5" tint="0.39997558519241921"/>
              <bgColor theme="5" tint="0.39997558519241921"/>
            </patternFill>
          </fill>
          <border>
            <vertical/>
            <horizontal/>
          </border>
        </dxf>
        <dxf>
          <fill>
            <patternFill patternType="solid">
              <fgColor auto="1"/>
              <bgColor theme="0" tint="-4.9989318521683403E-2"/>
            </patternFill>
          </fill>
          <border>
            <vertical/>
            <horizontal/>
          </border>
        </dxf>
        <dxf>
          <fill>
            <patternFill patternType="solid">
              <fgColor auto="1"/>
              <bgColor rgb="FFFF0000"/>
            </pattern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5"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TimeSlicerStyleDark2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1/relationships/timelineCache" Target="timelineCaches/timeline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 Target="richData/rdrichvalue.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Consumption.xlsx]PVT_Alex!PVT_Alex</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Alex</a:t>
            </a:r>
            <a:r>
              <a:rPr lang="en-US" baseline="0"/>
              <a:t> Customers </a:t>
            </a:r>
            <a:r>
              <a:rPr lang="en-US" b="1" u="sng" baseline="0"/>
              <a:t>Reagent Sets</a:t>
            </a:r>
            <a:endParaRPr lang="en-US" b="1" u="s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PVT_Alex!$B$4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PVT_Alex!$A$5:$A$6</c:f>
              <c:strCache>
                <c:ptCount val="1"/>
                <c:pt idx="0">
                  <c:v>مبرة العصافرة</c:v>
                </c:pt>
              </c:strCache>
            </c:strRef>
          </c:cat>
          <c:val>
            <c:numRef>
              <c:f>PVT_Alex!$B$5:$B$6</c:f>
              <c:numCache>
                <c:formatCode>General</c:formatCode>
                <c:ptCount val="1"/>
                <c:pt idx="0">
                  <c:v>8</c:v>
                </c:pt>
              </c:numCache>
            </c:numRef>
          </c:val>
          <c:extLst>
            <c:ext xmlns:c16="http://schemas.microsoft.com/office/drawing/2014/chart" uri="{C3380CC4-5D6E-409C-BE32-E72D297353CC}">
              <c16:uniqueId val="{00000000-CD12-4D10-A05D-D46A78C5A8B9}"/>
            </c:ext>
          </c:extLst>
        </c:ser>
        <c:dLbls>
          <c:dLblPos val="outEnd"/>
          <c:showLegendKey val="0"/>
          <c:showVal val="1"/>
          <c:showCatName val="0"/>
          <c:showSerName val="0"/>
          <c:showPercent val="0"/>
          <c:showBubbleSize val="0"/>
        </c:dLbls>
        <c:gapWidth val="219"/>
        <c:overlap val="-27"/>
        <c:axId val="1531717775"/>
        <c:axId val="725049008"/>
      </c:barChart>
      <c:catAx>
        <c:axId val="153171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25049008"/>
        <c:crosses val="autoZero"/>
        <c:auto val="1"/>
        <c:lblAlgn val="ctr"/>
        <c:lblOffset val="100"/>
        <c:noMultiLvlLbl val="0"/>
      </c:catAx>
      <c:valAx>
        <c:axId val="725049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7177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lgn="ctr" rtl="0">
              <a:defRPr lang="en-US"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Consumption.xlsx]PVT_Cairo!PVT_Cairo</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Cairo</a:t>
            </a:r>
            <a:r>
              <a:rPr lang="en-US" sz="1400" b="0" i="0" u="none" strike="noStrike" kern="1200" spc="0" baseline="0">
                <a:solidFill>
                  <a:sysClr val="windowText" lastClr="000000">
                    <a:lumMod val="65000"/>
                    <a:lumOff val="35000"/>
                  </a:sysClr>
                </a:solidFill>
              </a:rPr>
              <a:t> Customers </a:t>
            </a:r>
            <a:r>
              <a:rPr lang="en-US" sz="1400" b="1" i="0" u="sng" strike="noStrike" kern="1200" spc="0" baseline="0">
                <a:solidFill>
                  <a:sysClr val="windowText" lastClr="000000">
                    <a:lumMod val="65000"/>
                    <a:lumOff val="35000"/>
                  </a:sysClr>
                </a:solidFill>
              </a:rPr>
              <a:t>Reagent Sets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PVT_Cairo!$B$4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PVT_Cairo!$A$5:$A$17</c:f>
              <c:strCache>
                <c:ptCount val="12"/>
                <c:pt idx="0">
                  <c:v>ألفا لاب (مجموعة معامل)</c:v>
                </c:pt>
                <c:pt idx="1">
                  <c:v>مستشفى الجلاء العسكري</c:v>
                </c:pt>
                <c:pt idx="2">
                  <c:v>مستشفى الجنزوري</c:v>
                </c:pt>
                <c:pt idx="3">
                  <c:v>مستشفى الحسين الجامعي</c:v>
                </c:pt>
                <c:pt idx="4">
                  <c:v>مستشفى السلام التخصصي</c:v>
                </c:pt>
                <c:pt idx="5">
                  <c:v>مستشفى القاهرة التخصصي</c:v>
                </c:pt>
                <c:pt idx="6">
                  <c:v>مستشفى بدر الجامعي</c:v>
                </c:pt>
                <c:pt idx="7">
                  <c:v>مستشفى صدر العباسية</c:v>
                </c:pt>
                <c:pt idx="8">
                  <c:v>مستشفى كوبرى القبة</c:v>
                </c:pt>
                <c:pt idx="9">
                  <c:v>مستشفى مجلس النواب</c:v>
                </c:pt>
                <c:pt idx="10">
                  <c:v>مستشفى منشية البكرى</c:v>
                </c:pt>
                <c:pt idx="11">
                  <c:v>معهد الكلى بالمطرية</c:v>
                </c:pt>
              </c:strCache>
            </c:strRef>
          </c:cat>
          <c:val>
            <c:numRef>
              <c:f>PVT_Cairo!$B$5:$B$17</c:f>
              <c:numCache>
                <c:formatCode>General</c:formatCode>
                <c:ptCount val="12"/>
                <c:pt idx="0">
                  <c:v>29</c:v>
                </c:pt>
                <c:pt idx="1">
                  <c:v>0</c:v>
                </c:pt>
                <c:pt idx="2">
                  <c:v>3</c:v>
                </c:pt>
                <c:pt idx="3">
                  <c:v>14</c:v>
                </c:pt>
                <c:pt idx="4">
                  <c:v>0</c:v>
                </c:pt>
                <c:pt idx="5">
                  <c:v>15</c:v>
                </c:pt>
                <c:pt idx="6">
                  <c:v>10</c:v>
                </c:pt>
                <c:pt idx="7">
                  <c:v>4</c:v>
                </c:pt>
                <c:pt idx="8">
                  <c:v>16</c:v>
                </c:pt>
                <c:pt idx="9">
                  <c:v>10</c:v>
                </c:pt>
                <c:pt idx="10">
                  <c:v>27</c:v>
                </c:pt>
                <c:pt idx="11">
                  <c:v>0</c:v>
                </c:pt>
              </c:numCache>
            </c:numRef>
          </c:val>
          <c:extLst>
            <c:ext xmlns:c16="http://schemas.microsoft.com/office/drawing/2014/chart" uri="{C3380CC4-5D6E-409C-BE32-E72D297353CC}">
              <c16:uniqueId val="{00000000-7C76-4C7C-A887-899DB980F772}"/>
            </c:ext>
          </c:extLst>
        </c:ser>
        <c:dLbls>
          <c:dLblPos val="outEnd"/>
          <c:showLegendKey val="0"/>
          <c:showVal val="1"/>
          <c:showCatName val="0"/>
          <c:showSerName val="0"/>
          <c:showPercent val="0"/>
          <c:showBubbleSize val="0"/>
        </c:dLbls>
        <c:gapWidth val="219"/>
        <c:overlap val="-27"/>
        <c:axId val="2090906863"/>
        <c:axId val="629530400"/>
      </c:barChart>
      <c:catAx>
        <c:axId val="2090906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29530400"/>
        <c:crosses val="autoZero"/>
        <c:auto val="1"/>
        <c:lblAlgn val="ctr"/>
        <c:lblOffset val="100"/>
        <c:noMultiLvlLbl val="0"/>
      </c:catAx>
      <c:valAx>
        <c:axId val="629530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9068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lgn="ctr" rtl="0">
              <a:defRPr lang="en-US"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Consumption.xlsx]PVT_Delta!PVT_Delta</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Delta</a:t>
            </a:r>
            <a:r>
              <a:rPr lang="en-US" sz="1400" b="0" i="0" u="none" strike="noStrike" kern="1200" spc="0" baseline="0">
                <a:solidFill>
                  <a:sysClr val="windowText" lastClr="000000">
                    <a:lumMod val="65000"/>
                    <a:lumOff val="35000"/>
                  </a:sysClr>
                </a:solidFill>
              </a:rPr>
              <a:t> Customers </a:t>
            </a:r>
            <a:r>
              <a:rPr lang="en-US" sz="1400" b="1" i="0" u="sng" strike="noStrike" kern="1200" spc="0" baseline="0">
                <a:solidFill>
                  <a:sysClr val="windowText" lastClr="000000">
                    <a:lumMod val="65000"/>
                    <a:lumOff val="35000"/>
                  </a:sysClr>
                </a:solidFill>
              </a:rPr>
              <a:t>Reagent Sets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PVT_Delta!$B$4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PVT_Delta!$A$5:$A$14</c:f>
              <c:strCache>
                <c:ptCount val="9"/>
                <c:pt idx="0">
                  <c:v> مركز امراض الكلي والمسالك البولية</c:v>
                </c:pt>
                <c:pt idx="1">
                  <c:v>مركز أورام المنصورة (معمل الكيمياء)</c:v>
                </c:pt>
                <c:pt idx="2">
                  <c:v>مركز جراحات الجهاز الهضمي</c:v>
                </c:pt>
                <c:pt idx="3">
                  <c:v>مستشفى الأطفال الجامعي (معمل الكيمياء)</c:v>
                </c:pt>
                <c:pt idx="4">
                  <c:v>مستشفى الباطنة التخصصي (معمل الكيمياء)</c:v>
                </c:pt>
                <c:pt idx="5">
                  <c:v>مستشفى الجامعة بالزقازيق (صيدناوي+الحوادث)</c:v>
                </c:pt>
                <c:pt idx="6">
                  <c:v>مستشفى العاشر من رمضان</c:v>
                </c:pt>
                <c:pt idx="7">
                  <c:v>مستشفى جامعة المنصورة</c:v>
                </c:pt>
                <c:pt idx="8">
                  <c:v>مستشفى شبين الكوم الجامعي (الكلينكيال باثولوجي)</c:v>
                </c:pt>
              </c:strCache>
            </c:strRef>
          </c:cat>
          <c:val>
            <c:numRef>
              <c:f>PVT_Delta!$B$5:$B$14</c:f>
              <c:numCache>
                <c:formatCode>General</c:formatCode>
                <c:ptCount val="9"/>
                <c:pt idx="0">
                  <c:v>35</c:v>
                </c:pt>
                <c:pt idx="1">
                  <c:v>16</c:v>
                </c:pt>
                <c:pt idx="2">
                  <c:v>12</c:v>
                </c:pt>
                <c:pt idx="3">
                  <c:v>20</c:v>
                </c:pt>
                <c:pt idx="4">
                  <c:v>30</c:v>
                </c:pt>
                <c:pt idx="5">
                  <c:v>43</c:v>
                </c:pt>
                <c:pt idx="6">
                  <c:v>16</c:v>
                </c:pt>
                <c:pt idx="7">
                  <c:v>2</c:v>
                </c:pt>
                <c:pt idx="8">
                  <c:v>6</c:v>
                </c:pt>
              </c:numCache>
            </c:numRef>
          </c:val>
          <c:extLst>
            <c:ext xmlns:c16="http://schemas.microsoft.com/office/drawing/2014/chart" uri="{C3380CC4-5D6E-409C-BE32-E72D297353CC}">
              <c16:uniqueId val="{00000000-0658-4836-897A-F76A098C14A0}"/>
            </c:ext>
          </c:extLst>
        </c:ser>
        <c:dLbls>
          <c:dLblPos val="outEnd"/>
          <c:showLegendKey val="0"/>
          <c:showVal val="1"/>
          <c:showCatName val="0"/>
          <c:showSerName val="0"/>
          <c:showPercent val="0"/>
          <c:showBubbleSize val="0"/>
        </c:dLbls>
        <c:gapWidth val="219"/>
        <c:overlap val="-27"/>
        <c:axId val="2090907343"/>
        <c:axId val="732611648"/>
      </c:barChart>
      <c:catAx>
        <c:axId val="209090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32611648"/>
        <c:crosses val="autoZero"/>
        <c:auto val="1"/>
        <c:lblAlgn val="ctr"/>
        <c:lblOffset val="100"/>
        <c:noMultiLvlLbl val="0"/>
      </c:catAx>
      <c:valAx>
        <c:axId val="732611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9073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lgn="ctr" rtl="0">
              <a:defRPr lang="en-US"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Consumption.xlsx]PVT_UpperEgypt!PVT_Alex</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Upper</a:t>
            </a:r>
            <a:r>
              <a:rPr lang="en-US" sz="1400" b="0" i="0" u="none" strike="noStrike" kern="1200" spc="0" baseline="0">
                <a:solidFill>
                  <a:sysClr val="windowText" lastClr="000000">
                    <a:lumMod val="65000"/>
                    <a:lumOff val="35000"/>
                  </a:sysClr>
                </a:solidFill>
              </a:rPr>
              <a:t> Egypt Customers </a:t>
            </a:r>
            <a:r>
              <a:rPr lang="en-US" sz="1400" b="1" i="0" u="sng" strike="noStrike" kern="1200" spc="0" baseline="0">
                <a:solidFill>
                  <a:sysClr val="windowText" lastClr="000000">
                    <a:lumMod val="65000"/>
                    <a:lumOff val="35000"/>
                  </a:sysClr>
                </a:solidFill>
              </a:rPr>
              <a:t>Reagent Sets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PVT_UpperEgypt!$B$4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PVT_UpperEgypt!$A$5:$A$8</c:f>
              <c:strCache>
                <c:ptCount val="3"/>
                <c:pt idx="0">
                  <c:v>مستشفى أسوان الجامعي</c:v>
                </c:pt>
                <c:pt idx="1">
                  <c:v>مستشفى بنى سويف الجامعي</c:v>
                </c:pt>
                <c:pt idx="2">
                  <c:v>مستشفى سوهاج الجامعي الجديد</c:v>
                </c:pt>
              </c:strCache>
            </c:strRef>
          </c:cat>
          <c:val>
            <c:numRef>
              <c:f>PVT_UpperEgypt!$B$5:$B$8</c:f>
              <c:numCache>
                <c:formatCode>General</c:formatCode>
                <c:ptCount val="3"/>
                <c:pt idx="0">
                  <c:v>7</c:v>
                </c:pt>
                <c:pt idx="1">
                  <c:v>26</c:v>
                </c:pt>
                <c:pt idx="2">
                  <c:v>0</c:v>
                </c:pt>
              </c:numCache>
            </c:numRef>
          </c:val>
          <c:extLst>
            <c:ext xmlns:c16="http://schemas.microsoft.com/office/drawing/2014/chart" uri="{C3380CC4-5D6E-409C-BE32-E72D297353CC}">
              <c16:uniqueId val="{00000000-99FA-4434-9E25-F3272238E9A3}"/>
            </c:ext>
          </c:extLst>
        </c:ser>
        <c:dLbls>
          <c:dLblPos val="outEnd"/>
          <c:showLegendKey val="0"/>
          <c:showVal val="1"/>
          <c:showCatName val="0"/>
          <c:showSerName val="0"/>
          <c:showPercent val="0"/>
          <c:showBubbleSize val="0"/>
        </c:dLbls>
        <c:gapWidth val="219"/>
        <c:overlap val="-27"/>
        <c:axId val="2090913103"/>
        <c:axId val="1695915519"/>
      </c:barChart>
      <c:catAx>
        <c:axId val="2090913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695915519"/>
        <c:crosses val="autoZero"/>
        <c:auto val="1"/>
        <c:lblAlgn val="ctr"/>
        <c:lblOffset val="100"/>
        <c:noMultiLvlLbl val="0"/>
      </c:catAx>
      <c:valAx>
        <c:axId val="1695915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9131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lgn="ctr" rtl="0">
              <a:defRPr lang="en-US"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Consumption.xlsx]PVT_Alex_MRate!PVT_Alex_MRate</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Alex</a:t>
            </a:r>
            <a:r>
              <a:rPr lang="en-US" sz="1400" b="0" i="0" u="none" strike="noStrike" kern="1200" spc="0" baseline="0">
                <a:solidFill>
                  <a:sysClr val="windowText" lastClr="000000">
                    <a:lumMod val="65000"/>
                    <a:lumOff val="35000"/>
                  </a:sysClr>
                </a:solidFill>
                <a:latin typeface="+mn-lt"/>
                <a:ea typeface="+mn-ea"/>
                <a:cs typeface="+mn-cs"/>
              </a:rPr>
              <a:t> Customers Approx. </a:t>
            </a:r>
            <a:r>
              <a:rPr lang="en-US" sz="1400" b="1" i="0" u="sng" strike="noStrike" kern="1200" spc="0" baseline="0">
                <a:solidFill>
                  <a:sysClr val="windowText" lastClr="000000">
                    <a:lumMod val="65000"/>
                    <a:lumOff val="35000"/>
                  </a:sysClr>
                </a:solidFill>
                <a:latin typeface="+mn-lt"/>
                <a:ea typeface="+mn-ea"/>
                <a:cs typeface="+mn-cs"/>
              </a:rPr>
              <a:t>Monthly</a:t>
            </a:r>
            <a:r>
              <a:rPr lang="en-US" sz="1400" b="0" i="0" u="none" strike="noStrike" kern="1200" spc="0" baseline="0">
                <a:solidFill>
                  <a:sysClr val="windowText" lastClr="000000">
                    <a:lumMod val="65000"/>
                    <a:lumOff val="35000"/>
                  </a:sysClr>
                </a:solidFill>
                <a:latin typeface="+mn-lt"/>
                <a:ea typeface="+mn-ea"/>
                <a:cs typeface="+mn-cs"/>
              </a:rPr>
              <a:t> Rate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PVT_Alex_MRate!$B$4</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PVT_Alex_MRate!$A$5:$A$6</c:f>
              <c:strCache>
                <c:ptCount val="1"/>
                <c:pt idx="0">
                  <c:v>مبرة العصافرة</c:v>
                </c:pt>
              </c:strCache>
            </c:strRef>
          </c:cat>
          <c:val>
            <c:numRef>
              <c:f>PVT_Alex_MRate!$B$5:$B$6</c:f>
              <c:numCache>
                <c:formatCode>0</c:formatCode>
                <c:ptCount val="1"/>
                <c:pt idx="0">
                  <c:v>800</c:v>
                </c:pt>
              </c:numCache>
            </c:numRef>
          </c:val>
          <c:extLst>
            <c:ext xmlns:c16="http://schemas.microsoft.com/office/drawing/2014/chart" uri="{C3380CC4-5D6E-409C-BE32-E72D297353CC}">
              <c16:uniqueId val="{00000004-FBBF-4CD5-BB9E-C1B3BC328E15}"/>
            </c:ext>
          </c:extLst>
        </c:ser>
        <c:dLbls>
          <c:dLblPos val="outEnd"/>
          <c:showLegendKey val="0"/>
          <c:showVal val="1"/>
          <c:showCatName val="0"/>
          <c:showSerName val="0"/>
          <c:showPercent val="0"/>
          <c:showBubbleSize val="0"/>
        </c:dLbls>
        <c:gapWidth val="219"/>
        <c:overlap val="-27"/>
        <c:axId val="1531717775"/>
        <c:axId val="725049008"/>
      </c:barChart>
      <c:catAx>
        <c:axId val="153171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bg2">
                    <a:lumMod val="25000"/>
                  </a:schemeClr>
                </a:solidFill>
                <a:latin typeface="+mn-lt"/>
                <a:ea typeface="+mn-ea"/>
                <a:cs typeface="+mn-cs"/>
              </a:defRPr>
            </a:pPr>
            <a:endParaRPr lang="en-US"/>
          </a:p>
        </c:txPr>
        <c:crossAx val="725049008"/>
        <c:crosses val="autoZero"/>
        <c:auto val="1"/>
        <c:lblAlgn val="ctr"/>
        <c:lblOffset val="100"/>
        <c:noMultiLvlLbl val="0"/>
      </c:catAx>
      <c:valAx>
        <c:axId val="7250490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bg2">
                    <a:lumMod val="25000"/>
                  </a:schemeClr>
                </a:solidFill>
                <a:latin typeface="+mn-lt"/>
                <a:ea typeface="+mn-ea"/>
                <a:cs typeface="+mn-cs"/>
              </a:defRPr>
            </a:pPr>
            <a:endParaRPr lang="en-US"/>
          </a:p>
        </c:txPr>
        <c:crossAx val="15317177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lang="en-US"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000" b="1" i="0" u="none" strike="noStrike" kern="1200" baseline="0">
          <a:solidFill>
            <a:schemeClr val="bg2">
              <a:lumMod val="2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Consumption.xlsx]PVT_Cairo_MRate!PVT_Cairo_MRate</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Cairo</a:t>
            </a:r>
            <a:r>
              <a:rPr lang="en-US" sz="1400" b="0" i="0" u="none" strike="noStrike" kern="1200" spc="0" baseline="0">
                <a:solidFill>
                  <a:sysClr val="windowText" lastClr="000000">
                    <a:lumMod val="65000"/>
                    <a:lumOff val="35000"/>
                  </a:sysClr>
                </a:solidFill>
              </a:rPr>
              <a:t> Customers Approx. </a:t>
            </a:r>
            <a:r>
              <a:rPr lang="en-US" sz="1400" b="1" i="0" u="sng" strike="noStrike" kern="1200" spc="0" baseline="0">
                <a:solidFill>
                  <a:sysClr val="windowText" lastClr="000000">
                    <a:lumMod val="65000"/>
                    <a:lumOff val="35000"/>
                  </a:sysClr>
                </a:solidFill>
              </a:rPr>
              <a:t>Monthly</a:t>
            </a:r>
            <a:r>
              <a:rPr lang="en-US" sz="1400" b="0" i="0" u="none" strike="noStrike" kern="1200" spc="0" baseline="0">
                <a:solidFill>
                  <a:sysClr val="windowText" lastClr="000000">
                    <a:lumMod val="65000"/>
                    <a:lumOff val="35000"/>
                  </a:sysClr>
                </a:solidFill>
              </a:rPr>
              <a:t> Rate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PVT_Cairo_MRate!$B$4</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PVT_Cairo_MRate!$A$5:$A$17</c:f>
              <c:strCache>
                <c:ptCount val="12"/>
                <c:pt idx="0">
                  <c:v>ألفا لاب (مجموعة معامل)</c:v>
                </c:pt>
                <c:pt idx="1">
                  <c:v>مستشفى الجلاء العسكري</c:v>
                </c:pt>
                <c:pt idx="2">
                  <c:v>مستشفى الجنزوري</c:v>
                </c:pt>
                <c:pt idx="3">
                  <c:v>مستشفى الحسين الجامعي</c:v>
                </c:pt>
                <c:pt idx="4">
                  <c:v>مستشفى السلام التخصصي</c:v>
                </c:pt>
                <c:pt idx="5">
                  <c:v>مستشفى القاهرة التخصصي</c:v>
                </c:pt>
                <c:pt idx="6">
                  <c:v>مستشفى بدر الجامعي</c:v>
                </c:pt>
                <c:pt idx="7">
                  <c:v>مستشفى صدر العباسية</c:v>
                </c:pt>
                <c:pt idx="8">
                  <c:v>مستشفى كوبرى القبة</c:v>
                </c:pt>
                <c:pt idx="9">
                  <c:v>مستشفى مجلس النواب</c:v>
                </c:pt>
                <c:pt idx="10">
                  <c:v>مستشفى منشية البكرى</c:v>
                </c:pt>
                <c:pt idx="11">
                  <c:v>معهد الكلى بالمطرية</c:v>
                </c:pt>
              </c:strCache>
            </c:strRef>
          </c:cat>
          <c:val>
            <c:numRef>
              <c:f>PVT_Cairo_MRate!$B$5:$B$17</c:f>
              <c:numCache>
                <c:formatCode>General</c:formatCode>
                <c:ptCount val="12"/>
                <c:pt idx="0">
                  <c:v>2900</c:v>
                </c:pt>
                <c:pt idx="1">
                  <c:v>0</c:v>
                </c:pt>
                <c:pt idx="2">
                  <c:v>300</c:v>
                </c:pt>
                <c:pt idx="3">
                  <c:v>1400</c:v>
                </c:pt>
                <c:pt idx="4">
                  <c:v>0</c:v>
                </c:pt>
                <c:pt idx="5">
                  <c:v>1500</c:v>
                </c:pt>
                <c:pt idx="6">
                  <c:v>1000</c:v>
                </c:pt>
                <c:pt idx="7">
                  <c:v>400</c:v>
                </c:pt>
                <c:pt idx="8">
                  <c:v>1600</c:v>
                </c:pt>
                <c:pt idx="9">
                  <c:v>1000</c:v>
                </c:pt>
                <c:pt idx="10">
                  <c:v>2700</c:v>
                </c:pt>
                <c:pt idx="11">
                  <c:v>0</c:v>
                </c:pt>
              </c:numCache>
            </c:numRef>
          </c:val>
          <c:extLst>
            <c:ext xmlns:c16="http://schemas.microsoft.com/office/drawing/2014/chart" uri="{C3380CC4-5D6E-409C-BE32-E72D297353CC}">
              <c16:uniqueId val="{00000003-8411-4A6D-8C8D-2B1230DBBBCA}"/>
            </c:ext>
          </c:extLst>
        </c:ser>
        <c:dLbls>
          <c:dLblPos val="outEnd"/>
          <c:showLegendKey val="0"/>
          <c:showVal val="1"/>
          <c:showCatName val="0"/>
          <c:showSerName val="0"/>
          <c:showPercent val="0"/>
          <c:showBubbleSize val="0"/>
        </c:dLbls>
        <c:gapWidth val="219"/>
        <c:overlap val="-27"/>
        <c:axId val="59994224"/>
        <c:axId val="1526847695"/>
      </c:barChart>
      <c:catAx>
        <c:axId val="59994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bg2">
                    <a:lumMod val="25000"/>
                  </a:schemeClr>
                </a:solidFill>
                <a:latin typeface="+mn-lt"/>
                <a:ea typeface="+mn-ea"/>
                <a:cs typeface="+mn-cs"/>
              </a:defRPr>
            </a:pPr>
            <a:endParaRPr lang="en-US"/>
          </a:p>
        </c:txPr>
        <c:crossAx val="1526847695"/>
        <c:crosses val="autoZero"/>
        <c:auto val="1"/>
        <c:lblAlgn val="ctr"/>
        <c:lblOffset val="100"/>
        <c:noMultiLvlLbl val="0"/>
      </c:catAx>
      <c:valAx>
        <c:axId val="1526847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942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lgn="ctr" rtl="0">
              <a:defRPr lang="en-US"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Consumption.xlsx]PVT_Delta_MRate!PVT_Delta_MRate</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Delta</a:t>
            </a:r>
            <a:r>
              <a:rPr lang="en-US" sz="1400" b="0" i="0" u="none" strike="noStrike" kern="1200" spc="0" baseline="0">
                <a:solidFill>
                  <a:sysClr val="windowText" lastClr="000000">
                    <a:lumMod val="65000"/>
                    <a:lumOff val="35000"/>
                  </a:sysClr>
                </a:solidFill>
              </a:rPr>
              <a:t> Customers Approx. </a:t>
            </a:r>
            <a:r>
              <a:rPr lang="en-US" sz="1400" b="1" i="0" u="sng" strike="noStrike" kern="1200" spc="0" baseline="0">
                <a:solidFill>
                  <a:sysClr val="windowText" lastClr="000000">
                    <a:lumMod val="65000"/>
                    <a:lumOff val="35000"/>
                  </a:sysClr>
                </a:solidFill>
              </a:rPr>
              <a:t>Monthly</a:t>
            </a:r>
            <a:r>
              <a:rPr lang="en-US" sz="1400" b="0" i="0" u="none" strike="noStrike" kern="1200" spc="0" baseline="0">
                <a:solidFill>
                  <a:sysClr val="windowText" lastClr="000000">
                    <a:lumMod val="65000"/>
                    <a:lumOff val="35000"/>
                  </a:sysClr>
                </a:solidFill>
              </a:rPr>
              <a:t> Rate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PVT_Delta_MRate!$B$4</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PVT_Delta_MRate!$A$5:$A$14</c:f>
              <c:strCache>
                <c:ptCount val="9"/>
                <c:pt idx="0">
                  <c:v> مركز امراض الكلي والمسالك البولية</c:v>
                </c:pt>
                <c:pt idx="1">
                  <c:v>مركز أورام المنصورة (معمل الكيمياء)</c:v>
                </c:pt>
                <c:pt idx="2">
                  <c:v>مركز جراحات الجهاز الهضمي</c:v>
                </c:pt>
                <c:pt idx="3">
                  <c:v>مستشفى الأطفال الجامعي (معمل الكيمياء)</c:v>
                </c:pt>
                <c:pt idx="4">
                  <c:v>مستشفى الباطنة التخصصي (معمل الكيمياء)</c:v>
                </c:pt>
                <c:pt idx="5">
                  <c:v>مستشفى الجامعة بالزقازيق (صيدناوي+الحوادث)</c:v>
                </c:pt>
                <c:pt idx="6">
                  <c:v>مستشفى العاشر من رمضان</c:v>
                </c:pt>
                <c:pt idx="7">
                  <c:v>مستشفى جامعة المنصورة</c:v>
                </c:pt>
                <c:pt idx="8">
                  <c:v>مستشفى شبين الكوم الجامعي (الكلينكيال باثولوجي)</c:v>
                </c:pt>
              </c:strCache>
            </c:strRef>
          </c:cat>
          <c:val>
            <c:numRef>
              <c:f>PVT_Delta_MRate!$B$5:$B$14</c:f>
              <c:numCache>
                <c:formatCode>General</c:formatCode>
                <c:ptCount val="9"/>
                <c:pt idx="0">
                  <c:v>3500</c:v>
                </c:pt>
                <c:pt idx="1">
                  <c:v>1600</c:v>
                </c:pt>
                <c:pt idx="2">
                  <c:v>1200</c:v>
                </c:pt>
                <c:pt idx="3">
                  <c:v>2000</c:v>
                </c:pt>
                <c:pt idx="4">
                  <c:v>3000</c:v>
                </c:pt>
                <c:pt idx="5">
                  <c:v>4300</c:v>
                </c:pt>
                <c:pt idx="6">
                  <c:v>1600</c:v>
                </c:pt>
                <c:pt idx="7">
                  <c:v>200</c:v>
                </c:pt>
                <c:pt idx="8">
                  <c:v>600</c:v>
                </c:pt>
              </c:numCache>
            </c:numRef>
          </c:val>
          <c:extLst>
            <c:ext xmlns:c16="http://schemas.microsoft.com/office/drawing/2014/chart" uri="{C3380CC4-5D6E-409C-BE32-E72D297353CC}">
              <c16:uniqueId val="{00000000-43C3-4214-9370-F03BC154051F}"/>
            </c:ext>
          </c:extLst>
        </c:ser>
        <c:dLbls>
          <c:dLblPos val="outEnd"/>
          <c:showLegendKey val="0"/>
          <c:showVal val="1"/>
          <c:showCatName val="0"/>
          <c:showSerName val="0"/>
          <c:showPercent val="0"/>
          <c:showBubbleSize val="0"/>
        </c:dLbls>
        <c:gapWidth val="219"/>
        <c:overlap val="-27"/>
        <c:axId val="59987024"/>
        <c:axId val="629532384"/>
      </c:barChart>
      <c:catAx>
        <c:axId val="5998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bg2">
                    <a:lumMod val="25000"/>
                  </a:schemeClr>
                </a:solidFill>
                <a:latin typeface="+mn-lt"/>
                <a:ea typeface="+mn-ea"/>
                <a:cs typeface="+mn-cs"/>
              </a:defRPr>
            </a:pPr>
            <a:endParaRPr lang="en-US"/>
          </a:p>
        </c:txPr>
        <c:crossAx val="629532384"/>
        <c:crosses val="autoZero"/>
        <c:auto val="1"/>
        <c:lblAlgn val="ctr"/>
        <c:lblOffset val="100"/>
        <c:noMultiLvlLbl val="0"/>
      </c:catAx>
      <c:valAx>
        <c:axId val="629532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870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lgn="ctr" rtl="0">
              <a:defRPr lang="en-US"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Consumption.xlsx]PVT_UpperEgypt_MRate!PVT_UpperEgypt_MRate</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Upper</a:t>
            </a:r>
            <a:r>
              <a:rPr lang="en-US" sz="1400" b="0" i="0" u="none" strike="noStrike" kern="1200" spc="0" baseline="0">
                <a:solidFill>
                  <a:sysClr val="windowText" lastClr="000000">
                    <a:lumMod val="65000"/>
                    <a:lumOff val="35000"/>
                  </a:sysClr>
                </a:solidFill>
              </a:rPr>
              <a:t> Egypt Customers Approx. </a:t>
            </a:r>
            <a:r>
              <a:rPr lang="en-US" sz="1400" b="1" i="0" u="sng" strike="noStrike" kern="1200" spc="0" baseline="0">
                <a:solidFill>
                  <a:sysClr val="windowText" lastClr="000000">
                    <a:lumMod val="65000"/>
                    <a:lumOff val="35000"/>
                  </a:sysClr>
                </a:solidFill>
              </a:rPr>
              <a:t>Monthly</a:t>
            </a:r>
            <a:r>
              <a:rPr lang="en-US" sz="1400" b="0" i="0" u="none" strike="noStrike" kern="1200" spc="0" baseline="0">
                <a:solidFill>
                  <a:sysClr val="windowText" lastClr="000000">
                    <a:lumMod val="65000"/>
                    <a:lumOff val="35000"/>
                  </a:sysClr>
                </a:solidFill>
              </a:rPr>
              <a:t> Rate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PVT_UpperEgypt_MRate!$B$4</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PVT_UpperEgypt_MRate!$A$5:$A$8</c:f>
              <c:strCache>
                <c:ptCount val="3"/>
                <c:pt idx="0">
                  <c:v>مستشفى أسوان الجامعي</c:v>
                </c:pt>
                <c:pt idx="1">
                  <c:v>مستشفى بنى سويف الجامعي</c:v>
                </c:pt>
                <c:pt idx="2">
                  <c:v>مستشفى سوهاج الجامعي الجديد</c:v>
                </c:pt>
              </c:strCache>
            </c:strRef>
          </c:cat>
          <c:val>
            <c:numRef>
              <c:f>PVT_UpperEgypt_MRate!$B$5:$B$8</c:f>
              <c:numCache>
                <c:formatCode>General</c:formatCode>
                <c:ptCount val="3"/>
                <c:pt idx="0">
                  <c:v>7</c:v>
                </c:pt>
                <c:pt idx="1">
                  <c:v>26</c:v>
                </c:pt>
                <c:pt idx="2">
                  <c:v>0</c:v>
                </c:pt>
              </c:numCache>
            </c:numRef>
          </c:val>
          <c:extLst>
            <c:ext xmlns:c16="http://schemas.microsoft.com/office/drawing/2014/chart" uri="{C3380CC4-5D6E-409C-BE32-E72D297353CC}">
              <c16:uniqueId val="{00000000-5D38-47A7-9B30-E61B58EF90BE}"/>
            </c:ext>
          </c:extLst>
        </c:ser>
        <c:dLbls>
          <c:dLblPos val="outEnd"/>
          <c:showLegendKey val="0"/>
          <c:showVal val="1"/>
          <c:showCatName val="0"/>
          <c:showSerName val="0"/>
          <c:showPercent val="0"/>
          <c:showBubbleSize val="0"/>
        </c:dLbls>
        <c:gapWidth val="219"/>
        <c:overlap val="-27"/>
        <c:axId val="59993744"/>
        <c:axId val="1681608223"/>
      </c:barChart>
      <c:catAx>
        <c:axId val="5999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608223"/>
        <c:crosses val="autoZero"/>
        <c:auto val="1"/>
        <c:lblAlgn val="ctr"/>
        <c:lblOffset val="100"/>
        <c:noMultiLvlLbl val="0"/>
      </c:catAx>
      <c:valAx>
        <c:axId val="1681608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937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Consumption.xlsx]PVT_Alex_DRate!PVT_Alex_DRate</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Alex</a:t>
            </a:r>
            <a:r>
              <a:rPr lang="en-US" sz="1400" b="0" i="0" u="none" strike="noStrike" kern="1200" spc="0" baseline="0">
                <a:solidFill>
                  <a:sysClr val="windowText" lastClr="000000">
                    <a:lumMod val="65000"/>
                    <a:lumOff val="35000"/>
                  </a:sysClr>
                </a:solidFill>
              </a:rPr>
              <a:t> Customers Approx. </a:t>
            </a:r>
            <a:r>
              <a:rPr lang="en-US" sz="1400" b="1" i="0" u="sng" strike="noStrike" kern="1200" spc="0" baseline="0">
                <a:solidFill>
                  <a:sysClr val="windowText" lastClr="000000">
                    <a:lumMod val="65000"/>
                    <a:lumOff val="35000"/>
                  </a:sysClr>
                </a:solidFill>
              </a:rPr>
              <a:t>Daily</a:t>
            </a:r>
            <a:r>
              <a:rPr lang="en-US" sz="1400" b="0" i="0" u="none" strike="noStrike" kern="1200" spc="0" baseline="0">
                <a:solidFill>
                  <a:sysClr val="windowText" lastClr="000000">
                    <a:lumMod val="65000"/>
                    <a:lumOff val="35000"/>
                  </a:sysClr>
                </a:solidFill>
              </a:rPr>
              <a:t> Rate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dLbl>
          <c:idx val="0"/>
          <c:layout>
            <c:manualLayout>
              <c:x val="6.7806264920983088E-17"/>
              <c:y val="3.2407407407407406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1886257147042465E-2"/>
                  <c:h val="0.13057888597258677"/>
                </c:manualLayout>
              </c15:layout>
            </c:ext>
          </c:extLst>
        </c:dLbl>
      </c:pivotFmt>
    </c:pivotFmts>
    <c:plotArea>
      <c:layout/>
      <c:barChart>
        <c:barDir val="col"/>
        <c:grouping val="clustered"/>
        <c:varyColors val="0"/>
        <c:ser>
          <c:idx val="0"/>
          <c:order val="0"/>
          <c:tx>
            <c:strRef>
              <c:f>PVT_Alex_DRate!$B$4</c:f>
              <c:strCache>
                <c:ptCount val="1"/>
                <c:pt idx="0">
                  <c:v>Total</c:v>
                </c:pt>
              </c:strCache>
            </c:strRef>
          </c:tx>
          <c:spPr>
            <a:solidFill>
              <a:srgbClr val="FF0000"/>
            </a:solidFill>
            <a:ln>
              <a:noFill/>
            </a:ln>
            <a:effectLst/>
          </c:spPr>
          <c:invertIfNegative val="0"/>
          <c:dPt>
            <c:idx val="0"/>
            <c:invertIfNegative val="0"/>
            <c:bubble3D val="0"/>
            <c:extLst>
              <c:ext xmlns:c16="http://schemas.microsoft.com/office/drawing/2014/chart" uri="{C3380CC4-5D6E-409C-BE32-E72D297353CC}">
                <c16:uniqueId val="{00000003-0A1B-43DC-A7DB-69B11029C9DD}"/>
              </c:ext>
            </c:extLst>
          </c:dPt>
          <c:dLbls>
            <c:dLbl>
              <c:idx val="0"/>
              <c:layout>
                <c:manualLayout>
                  <c:x val="6.7806264920983088E-17"/>
                  <c:y val="3.2407407407407406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1886257147042465E-2"/>
                      <c:h val="0.13057888597258677"/>
                    </c:manualLayout>
                  </c15:layout>
                </c:ext>
                <c:ext xmlns:c16="http://schemas.microsoft.com/office/drawing/2014/chart" uri="{C3380CC4-5D6E-409C-BE32-E72D297353CC}">
                  <c16:uniqueId val="{00000003-0A1B-43DC-A7DB-69B11029C9D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PVT_Alex_DRate!$A$5:$A$6</c:f>
              <c:strCache>
                <c:ptCount val="1"/>
                <c:pt idx="0">
                  <c:v>مبرة العصافرة</c:v>
                </c:pt>
              </c:strCache>
            </c:strRef>
          </c:cat>
          <c:val>
            <c:numRef>
              <c:f>PVT_Alex_DRate!$B$5:$B$6</c:f>
              <c:numCache>
                <c:formatCode>0</c:formatCode>
                <c:ptCount val="1"/>
                <c:pt idx="0">
                  <c:v>26.301369863013697</c:v>
                </c:pt>
              </c:numCache>
            </c:numRef>
          </c:val>
          <c:extLst>
            <c:ext xmlns:c16="http://schemas.microsoft.com/office/drawing/2014/chart" uri="{C3380CC4-5D6E-409C-BE32-E72D297353CC}">
              <c16:uniqueId val="{00000001-0A1B-43DC-A7DB-69B11029C9DD}"/>
            </c:ext>
          </c:extLst>
        </c:ser>
        <c:dLbls>
          <c:showLegendKey val="0"/>
          <c:showVal val="0"/>
          <c:showCatName val="0"/>
          <c:showSerName val="0"/>
          <c:showPercent val="0"/>
          <c:showBubbleSize val="0"/>
        </c:dLbls>
        <c:gapWidth val="219"/>
        <c:overlap val="-27"/>
        <c:axId val="1531717775"/>
        <c:axId val="725049008"/>
      </c:barChart>
      <c:catAx>
        <c:axId val="153171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25049008"/>
        <c:crosses val="autoZero"/>
        <c:auto val="1"/>
        <c:lblAlgn val="ctr"/>
        <c:lblOffset val="100"/>
        <c:noMultiLvlLbl val="0"/>
      </c:catAx>
      <c:valAx>
        <c:axId val="7250490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7177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Consumption.xlsx]PVT_Cairo_DRate!PVT_Cairo_DRate</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Cairo</a:t>
            </a:r>
            <a:r>
              <a:rPr lang="en-US" sz="1400" b="0" i="0" u="none" strike="noStrike" kern="1200" spc="0" baseline="0">
                <a:solidFill>
                  <a:sysClr val="windowText" lastClr="000000">
                    <a:lumMod val="65000"/>
                    <a:lumOff val="35000"/>
                  </a:sysClr>
                </a:solidFill>
              </a:rPr>
              <a:t> Customers Approx. </a:t>
            </a:r>
            <a:r>
              <a:rPr lang="en-US" sz="1400" b="1" i="0" u="sng" strike="noStrike" kern="1200" spc="0" baseline="0">
                <a:solidFill>
                  <a:sysClr val="windowText" lastClr="000000">
                    <a:lumMod val="65000"/>
                    <a:lumOff val="35000"/>
                  </a:sysClr>
                </a:solidFill>
              </a:rPr>
              <a:t>Daily</a:t>
            </a:r>
            <a:r>
              <a:rPr lang="en-US" sz="1400" b="0" i="0" u="none" strike="noStrike" kern="1200" spc="0" baseline="0">
                <a:solidFill>
                  <a:sysClr val="windowText" lastClr="000000">
                    <a:lumMod val="65000"/>
                    <a:lumOff val="35000"/>
                  </a:sysClr>
                </a:solidFill>
              </a:rPr>
              <a:t> Rate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PVT_Cairo_DRate!$B$4</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PVT_Cairo_DRate!$A$5:$A$17</c:f>
              <c:strCache>
                <c:ptCount val="12"/>
                <c:pt idx="0">
                  <c:v>ألفا لاب (مجموعة معامل)</c:v>
                </c:pt>
                <c:pt idx="1">
                  <c:v>مستشفى الجلاء العسكري</c:v>
                </c:pt>
                <c:pt idx="2">
                  <c:v>مستشفى الجنزوري</c:v>
                </c:pt>
                <c:pt idx="3">
                  <c:v>مستشفى الحسين الجامعي</c:v>
                </c:pt>
                <c:pt idx="4">
                  <c:v>مستشفى السلام التخصصي</c:v>
                </c:pt>
                <c:pt idx="5">
                  <c:v>مستشفى القاهرة التخصصي</c:v>
                </c:pt>
                <c:pt idx="6">
                  <c:v>مستشفى بدر الجامعي</c:v>
                </c:pt>
                <c:pt idx="7">
                  <c:v>مستشفى صدر العباسية</c:v>
                </c:pt>
                <c:pt idx="8">
                  <c:v>مستشفى كوبرى القبة</c:v>
                </c:pt>
                <c:pt idx="9">
                  <c:v>مستشفى مجلس النواب</c:v>
                </c:pt>
                <c:pt idx="10">
                  <c:v>مستشفى منشية البكرى</c:v>
                </c:pt>
                <c:pt idx="11">
                  <c:v>معهد الكلى بالمطرية</c:v>
                </c:pt>
              </c:strCache>
            </c:strRef>
          </c:cat>
          <c:val>
            <c:numRef>
              <c:f>PVT_Cairo_DRate!$B$5:$B$17</c:f>
              <c:numCache>
                <c:formatCode>0</c:formatCode>
                <c:ptCount val="12"/>
                <c:pt idx="0">
                  <c:v>95.342465753424662</c:v>
                </c:pt>
                <c:pt idx="1">
                  <c:v>0</c:v>
                </c:pt>
                <c:pt idx="2">
                  <c:v>9.8630136986301373</c:v>
                </c:pt>
                <c:pt idx="3">
                  <c:v>46.027397260273972</c:v>
                </c:pt>
                <c:pt idx="4">
                  <c:v>0</c:v>
                </c:pt>
                <c:pt idx="5">
                  <c:v>49.315068493150683</c:v>
                </c:pt>
                <c:pt idx="6">
                  <c:v>32.876712328767127</c:v>
                </c:pt>
                <c:pt idx="7">
                  <c:v>13.150684931506849</c:v>
                </c:pt>
                <c:pt idx="8">
                  <c:v>52.602739726027401</c:v>
                </c:pt>
                <c:pt idx="9">
                  <c:v>32.876712328767127</c:v>
                </c:pt>
                <c:pt idx="10">
                  <c:v>88.767123287671239</c:v>
                </c:pt>
                <c:pt idx="11">
                  <c:v>0</c:v>
                </c:pt>
              </c:numCache>
            </c:numRef>
          </c:val>
          <c:extLst>
            <c:ext xmlns:c16="http://schemas.microsoft.com/office/drawing/2014/chart" uri="{C3380CC4-5D6E-409C-BE32-E72D297353CC}">
              <c16:uniqueId val="{00000001-0B1C-44AC-9712-5574D918CDD1}"/>
            </c:ext>
          </c:extLst>
        </c:ser>
        <c:dLbls>
          <c:showLegendKey val="0"/>
          <c:showVal val="0"/>
          <c:showCatName val="0"/>
          <c:showSerName val="0"/>
          <c:showPercent val="0"/>
          <c:showBubbleSize val="0"/>
        </c:dLbls>
        <c:gapWidth val="219"/>
        <c:overlap val="-27"/>
        <c:axId val="59994224"/>
        <c:axId val="1526847695"/>
      </c:barChart>
      <c:catAx>
        <c:axId val="59994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26847695"/>
        <c:crosses val="autoZero"/>
        <c:auto val="1"/>
        <c:lblAlgn val="ctr"/>
        <c:lblOffset val="100"/>
        <c:noMultiLvlLbl val="0"/>
      </c:catAx>
      <c:valAx>
        <c:axId val="15268476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942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Consumption.xlsx]PVT_Delta_DRate!PVT_Delta_DRate</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Delta</a:t>
            </a:r>
            <a:r>
              <a:rPr lang="en-US" sz="1400" b="0" i="0" u="none" strike="noStrike" kern="1200" spc="0" baseline="0">
                <a:solidFill>
                  <a:sysClr val="windowText" lastClr="000000">
                    <a:lumMod val="65000"/>
                    <a:lumOff val="35000"/>
                  </a:sysClr>
                </a:solidFill>
              </a:rPr>
              <a:t> Customers Approx. </a:t>
            </a:r>
            <a:r>
              <a:rPr lang="en-US" sz="1400" b="1" i="0" u="sng" strike="noStrike" kern="1200" spc="0" baseline="0">
                <a:solidFill>
                  <a:sysClr val="windowText" lastClr="000000">
                    <a:lumMod val="65000"/>
                    <a:lumOff val="35000"/>
                  </a:sysClr>
                </a:solidFill>
              </a:rPr>
              <a:t>Daily</a:t>
            </a:r>
            <a:r>
              <a:rPr lang="en-US" sz="1400" b="0" i="0" u="none" strike="noStrike" kern="1200" spc="0" baseline="0">
                <a:solidFill>
                  <a:sysClr val="windowText" lastClr="000000">
                    <a:lumMod val="65000"/>
                    <a:lumOff val="35000"/>
                  </a:sysClr>
                </a:solidFill>
              </a:rPr>
              <a:t> Rate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pivotFmt>
      <c:pivotFmt>
        <c:idx val="4"/>
        <c:spPr>
          <a:solidFill>
            <a:srgbClr val="FF0000"/>
          </a:solidFill>
          <a:ln>
            <a:noFill/>
          </a:ln>
          <a:effectLst/>
        </c:spPr>
      </c:pivotFmt>
      <c:pivotFmt>
        <c:idx val="5"/>
        <c:spPr>
          <a:solidFill>
            <a:srgbClr val="FF0000"/>
          </a:solidFill>
          <a:ln>
            <a:noFill/>
          </a:ln>
          <a:effectLst/>
        </c:spPr>
      </c:pivotFmt>
      <c:pivotFmt>
        <c:idx val="6"/>
        <c:spPr>
          <a:solidFill>
            <a:srgbClr val="FF0000"/>
          </a:solidFill>
          <a:ln>
            <a:noFill/>
          </a:ln>
          <a:effectLst/>
        </c:spPr>
      </c:pivotFmt>
      <c:pivotFmt>
        <c:idx val="7"/>
        <c:spPr>
          <a:solidFill>
            <a:srgbClr val="FF0000"/>
          </a:solidFill>
          <a:ln>
            <a:noFill/>
          </a:ln>
          <a:effectLst/>
        </c:spPr>
      </c:pivotFmt>
      <c:pivotFmt>
        <c:idx val="8"/>
        <c:spPr>
          <a:solidFill>
            <a:srgbClr val="FF0000"/>
          </a:solidFill>
          <a:ln>
            <a:noFill/>
          </a:ln>
          <a:effectLst/>
        </c:spPr>
      </c:pivotFmt>
      <c:pivotFmt>
        <c:idx val="9"/>
        <c:spPr>
          <a:solidFill>
            <a:srgbClr val="FF0000"/>
          </a:solidFill>
          <a:ln>
            <a:noFill/>
          </a:ln>
          <a:effectLst/>
        </c:spPr>
      </c:pivotFmt>
      <c:pivotFmt>
        <c:idx val="10"/>
        <c:spPr>
          <a:solidFill>
            <a:srgbClr val="FF0000"/>
          </a:solidFill>
          <a:ln>
            <a:noFill/>
          </a:ln>
          <a:effectLst/>
        </c:spPr>
      </c:pivotFmt>
    </c:pivotFmts>
    <c:plotArea>
      <c:layout/>
      <c:barChart>
        <c:barDir val="col"/>
        <c:grouping val="clustered"/>
        <c:varyColors val="0"/>
        <c:ser>
          <c:idx val="0"/>
          <c:order val="0"/>
          <c:tx>
            <c:strRef>
              <c:f>PVT_Delta_DRate!$B$4</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PVT_Delta_DRate!$A$5:$A$14</c:f>
              <c:strCache>
                <c:ptCount val="9"/>
                <c:pt idx="0">
                  <c:v> مركز امراض الكلي والمسالك البولية</c:v>
                </c:pt>
                <c:pt idx="1">
                  <c:v>مركز أورام المنصورة (معمل الكيمياء)</c:v>
                </c:pt>
                <c:pt idx="2">
                  <c:v>مركز جراحات الجهاز الهضمي</c:v>
                </c:pt>
                <c:pt idx="3">
                  <c:v>مستشفى الأطفال الجامعي (معمل الكيمياء)</c:v>
                </c:pt>
                <c:pt idx="4">
                  <c:v>مستشفى الباطنة التخصصي (معمل الكيمياء)</c:v>
                </c:pt>
                <c:pt idx="5">
                  <c:v>مستشفى الجامعة بالزقازيق (صيدناوي+الحوادث)</c:v>
                </c:pt>
                <c:pt idx="6">
                  <c:v>مستشفى العاشر من رمضان</c:v>
                </c:pt>
                <c:pt idx="7">
                  <c:v>مستشفى جامعة المنصورة</c:v>
                </c:pt>
                <c:pt idx="8">
                  <c:v>مستشفى شبين الكوم الجامعي (الكلينكيال باثولوجي)</c:v>
                </c:pt>
              </c:strCache>
            </c:strRef>
          </c:cat>
          <c:val>
            <c:numRef>
              <c:f>PVT_Delta_DRate!$B$5:$B$14</c:f>
              <c:numCache>
                <c:formatCode>0</c:formatCode>
                <c:ptCount val="9"/>
                <c:pt idx="0">
                  <c:v>115.06849315068494</c:v>
                </c:pt>
                <c:pt idx="1">
                  <c:v>52.602739726027394</c:v>
                </c:pt>
                <c:pt idx="2">
                  <c:v>39.452054794520549</c:v>
                </c:pt>
                <c:pt idx="3">
                  <c:v>65.753424657534254</c:v>
                </c:pt>
                <c:pt idx="4">
                  <c:v>98.63013698630138</c:v>
                </c:pt>
                <c:pt idx="5">
                  <c:v>141.36986301369868</c:v>
                </c:pt>
                <c:pt idx="6">
                  <c:v>52.602739726027394</c:v>
                </c:pt>
                <c:pt idx="7">
                  <c:v>6.5753424657534243</c:v>
                </c:pt>
                <c:pt idx="8">
                  <c:v>19.726027397260275</c:v>
                </c:pt>
              </c:numCache>
            </c:numRef>
          </c:val>
          <c:extLst>
            <c:ext xmlns:c16="http://schemas.microsoft.com/office/drawing/2014/chart" uri="{C3380CC4-5D6E-409C-BE32-E72D297353CC}">
              <c16:uniqueId val="{00000001-783F-406E-ADE1-03950DD22CF5}"/>
            </c:ext>
          </c:extLst>
        </c:ser>
        <c:dLbls>
          <c:showLegendKey val="0"/>
          <c:showVal val="0"/>
          <c:showCatName val="0"/>
          <c:showSerName val="0"/>
          <c:showPercent val="0"/>
          <c:showBubbleSize val="0"/>
        </c:dLbls>
        <c:gapWidth val="219"/>
        <c:overlap val="-27"/>
        <c:axId val="59987024"/>
        <c:axId val="629532384"/>
      </c:barChart>
      <c:catAx>
        <c:axId val="5998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29532384"/>
        <c:crosses val="autoZero"/>
        <c:auto val="1"/>
        <c:lblAlgn val="ctr"/>
        <c:lblOffset val="100"/>
        <c:noMultiLvlLbl val="0"/>
      </c:catAx>
      <c:valAx>
        <c:axId val="629532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870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lgn="ctr" rtl="0">
              <a:defRPr lang="en-US"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Consumption.xlsx]PVT_UpperEgypt_DRate!PVT_UpperEgypt_DRate</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Upper Egypt </a:t>
            </a:r>
            <a:r>
              <a:rPr lang="en-US" sz="1400" b="0" i="0" u="none" strike="noStrike" kern="1200" spc="0" baseline="0">
                <a:solidFill>
                  <a:sysClr val="windowText" lastClr="000000">
                    <a:lumMod val="65000"/>
                    <a:lumOff val="35000"/>
                  </a:sysClr>
                </a:solidFill>
              </a:rPr>
              <a:t>Customers Approx. </a:t>
            </a:r>
            <a:r>
              <a:rPr lang="en-US" sz="1400" b="1" i="0" u="sng" strike="noStrike" kern="1200" spc="0" baseline="0">
                <a:solidFill>
                  <a:sysClr val="windowText" lastClr="000000">
                    <a:lumMod val="65000"/>
                    <a:lumOff val="35000"/>
                  </a:sysClr>
                </a:solidFill>
              </a:rPr>
              <a:t>Daily</a:t>
            </a:r>
            <a:r>
              <a:rPr lang="en-US" sz="1400" b="0" i="0" u="none" strike="noStrike" kern="1200" spc="0" baseline="0">
                <a:solidFill>
                  <a:sysClr val="windowText" lastClr="000000">
                    <a:lumMod val="65000"/>
                    <a:lumOff val="35000"/>
                  </a:sysClr>
                </a:solidFill>
              </a:rPr>
              <a:t> Rate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PVT_UpperEgypt_DRate!$B$4</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PVT_UpperEgypt_DRate!$A$5:$A$8</c:f>
              <c:strCache>
                <c:ptCount val="3"/>
                <c:pt idx="0">
                  <c:v>مستشفى أسوان الجامعي</c:v>
                </c:pt>
                <c:pt idx="1">
                  <c:v>مستشفى بنى سويف الجامعي</c:v>
                </c:pt>
                <c:pt idx="2">
                  <c:v>مستشفى سوهاج الجامعي الجديد</c:v>
                </c:pt>
              </c:strCache>
            </c:strRef>
          </c:cat>
          <c:val>
            <c:numRef>
              <c:f>PVT_UpperEgypt_DRate!$B$5:$B$8</c:f>
              <c:numCache>
                <c:formatCode>0</c:formatCode>
                <c:ptCount val="3"/>
                <c:pt idx="0">
                  <c:v>23.013698630136986</c:v>
                </c:pt>
                <c:pt idx="1">
                  <c:v>85.479452054794535</c:v>
                </c:pt>
                <c:pt idx="2">
                  <c:v>0</c:v>
                </c:pt>
              </c:numCache>
            </c:numRef>
          </c:val>
          <c:extLst>
            <c:ext xmlns:c16="http://schemas.microsoft.com/office/drawing/2014/chart" uri="{C3380CC4-5D6E-409C-BE32-E72D297353CC}">
              <c16:uniqueId val="{00000001-4019-40F9-82E2-B5BBBD4B803B}"/>
            </c:ext>
          </c:extLst>
        </c:ser>
        <c:dLbls>
          <c:dLblPos val="outEnd"/>
          <c:showLegendKey val="0"/>
          <c:showVal val="1"/>
          <c:showCatName val="0"/>
          <c:showSerName val="0"/>
          <c:showPercent val="0"/>
          <c:showBubbleSize val="0"/>
        </c:dLbls>
        <c:gapWidth val="219"/>
        <c:overlap val="-27"/>
        <c:axId val="59993744"/>
        <c:axId val="1681608223"/>
      </c:barChart>
      <c:catAx>
        <c:axId val="5999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1000" b="1" i="0" u="none" strike="noStrike" kern="1200" baseline="0">
                <a:solidFill>
                  <a:schemeClr val="tx1">
                    <a:lumMod val="65000"/>
                    <a:lumOff val="35000"/>
                  </a:schemeClr>
                </a:solidFill>
                <a:latin typeface="+mn-lt"/>
                <a:ea typeface="+mn-ea"/>
                <a:cs typeface="+mn-cs"/>
              </a:defRPr>
            </a:pPr>
            <a:endParaRPr lang="en-US"/>
          </a:p>
        </c:txPr>
        <c:crossAx val="1681608223"/>
        <c:crosses val="autoZero"/>
        <c:auto val="1"/>
        <c:lblAlgn val="ctr"/>
        <c:lblOffset val="100"/>
        <c:noMultiLvlLbl val="0"/>
      </c:catAx>
      <c:valAx>
        <c:axId val="16816082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937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Consumption.xlsx]PVT_OverAll_Consumption!PVT_OverAll_Consumption</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500" b="0"/>
              <a:t>Consumptions </a:t>
            </a:r>
            <a:r>
              <a:rPr lang="en-US" sz="1500" b="1" u="sng"/>
              <a:t>Percentage</a:t>
            </a:r>
            <a:r>
              <a:rPr lang="en-US" sz="1500" b="0" baseline="0"/>
              <a:t> Over Egypt (2023) </a:t>
            </a:r>
            <a:endParaRPr lang="en-US" sz="1500" b="0"/>
          </a:p>
        </c:rich>
      </c:tx>
      <c:layout>
        <c:manualLayout>
          <c:xMode val="edge"/>
          <c:yMode val="edge"/>
          <c:x val="0.10304177602799648"/>
          <c:y val="6.7700997331052545E-2"/>
        </c:manualLayout>
      </c:layout>
      <c:overlay val="0"/>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path path="circle">
            <a:fillToRect l="100000" t="100000"/>
          </a:path>
          <a:tileRect r="-100000" b="-100000"/>
        </a:gradFill>
        <a:ln>
          <a:solidFill>
            <a:schemeClr val="tx1">
              <a:lumMod val="15000"/>
              <a:lumOff val="85000"/>
            </a:schemeClr>
          </a:solid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dLbl>
          <c:idx val="0"/>
          <c:layout>
            <c:manualLayout>
              <c:x val="0.23333333333333334"/>
              <c:y val="0.1579689937724559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0.16111111111111109"/>
              <c:y val="-0.12411849510692967"/>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5965223097112857"/>
                  <c:h val="0.11467056327466703"/>
                </c:manualLayout>
              </c15:layout>
            </c:ext>
          </c:extLst>
        </c:dLbl>
      </c:pivotFmt>
      <c:pivotFmt>
        <c:idx val="3"/>
        <c:spPr>
          <a:solidFill>
            <a:schemeClr val="accent1"/>
          </a:solidFill>
          <a:ln>
            <a:noFill/>
          </a:ln>
          <a:effectLst>
            <a:outerShdw blurRad="254000" sx="102000" sy="102000" algn="ctr" rotWithShape="0">
              <a:prstClr val="black">
                <a:alpha val="20000"/>
              </a:prstClr>
            </a:outerShdw>
          </a:effectLst>
        </c:spPr>
        <c:dLbl>
          <c:idx val="0"/>
          <c:layout>
            <c:manualLayout>
              <c:x val="-0.28888888888888886"/>
              <c:y val="-8.650682992301161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dLbl>
          <c:idx val="0"/>
          <c:layout>
            <c:manualLayout>
              <c:x val="-0.17222222222222222"/>
              <c:y val="3.385049866552627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5899759405074368"/>
          <c:y val="0.33559585762296645"/>
          <c:w val="0.4542272528433946"/>
          <c:h val="0.61503276064883972"/>
        </c:manualLayout>
      </c:layout>
      <c:doughnutChart>
        <c:varyColors val="1"/>
        <c:ser>
          <c:idx val="0"/>
          <c:order val="0"/>
          <c:tx>
            <c:strRef>
              <c:f>PVT_OverAll_Consumption!$B$3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4F3-4877-8D9B-89B4E262F07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34F3-4877-8D9B-89B4E262F07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4F3-4877-8D9B-89B4E262F07C}"/>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34F3-4877-8D9B-89B4E262F07C}"/>
              </c:ext>
            </c:extLst>
          </c:dPt>
          <c:dLbls>
            <c:dLbl>
              <c:idx val="0"/>
              <c:layout>
                <c:manualLayout>
                  <c:x val="0.16111111111111109"/>
                  <c:y val="-0.12411849510692967"/>
                </c:manualLayout>
              </c:layout>
              <c:showLegendKey val="0"/>
              <c:showVal val="0"/>
              <c:showCatName val="1"/>
              <c:showSerName val="0"/>
              <c:showPercent val="1"/>
              <c:showBubbleSize val="0"/>
              <c:extLst>
                <c:ext xmlns:c15="http://schemas.microsoft.com/office/drawing/2012/chart" uri="{CE6537A1-D6FC-4f65-9D91-7224C49458BB}">
                  <c15:layout>
                    <c:manualLayout>
                      <c:w val="0.15965223097112857"/>
                      <c:h val="0.11467056327466703"/>
                    </c:manualLayout>
                  </c15:layout>
                </c:ext>
                <c:ext xmlns:c16="http://schemas.microsoft.com/office/drawing/2014/chart" uri="{C3380CC4-5D6E-409C-BE32-E72D297353CC}">
                  <c16:uniqueId val="{00000003-34F3-4877-8D9B-89B4E262F07C}"/>
                </c:ext>
              </c:extLst>
            </c:dLbl>
            <c:dLbl>
              <c:idx val="1"/>
              <c:layout>
                <c:manualLayout>
                  <c:x val="0.23333333333333334"/>
                  <c:y val="0.1579689937724559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4F3-4877-8D9B-89B4E262F07C}"/>
                </c:ext>
              </c:extLst>
            </c:dLbl>
            <c:dLbl>
              <c:idx val="2"/>
              <c:layout>
                <c:manualLayout>
                  <c:x val="-0.17222222222222222"/>
                  <c:y val="3.385049866552627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4F3-4877-8D9B-89B4E262F07C}"/>
                </c:ext>
              </c:extLst>
            </c:dLbl>
            <c:dLbl>
              <c:idx val="3"/>
              <c:layout>
                <c:manualLayout>
                  <c:x val="-0.28888888888888886"/>
                  <c:y val="-8.650682992301161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34F3-4877-8D9B-89B4E262F07C}"/>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PVT_OverAll_Consumption!$A$4:$A$7</c:f>
              <c:strCache>
                <c:ptCount val="4"/>
                <c:pt idx="0">
                  <c:v>Alexandria</c:v>
                </c:pt>
                <c:pt idx="1">
                  <c:v>Cairo</c:v>
                </c:pt>
                <c:pt idx="2">
                  <c:v>Delta</c:v>
                </c:pt>
                <c:pt idx="3">
                  <c:v>Upper Egypt</c:v>
                </c:pt>
              </c:strCache>
            </c:strRef>
          </c:cat>
          <c:val>
            <c:numRef>
              <c:f>PVT_OverAll_Consumption!$B$4:$B$7</c:f>
              <c:numCache>
                <c:formatCode>General</c:formatCode>
                <c:ptCount val="4"/>
                <c:pt idx="0">
                  <c:v>8</c:v>
                </c:pt>
                <c:pt idx="1">
                  <c:v>128</c:v>
                </c:pt>
                <c:pt idx="2">
                  <c:v>180</c:v>
                </c:pt>
                <c:pt idx="3">
                  <c:v>33</c:v>
                </c:pt>
              </c:numCache>
            </c:numRef>
          </c:val>
          <c:extLst>
            <c:ext xmlns:c16="http://schemas.microsoft.com/office/drawing/2014/chart" uri="{C3380CC4-5D6E-409C-BE32-E72D297353CC}">
              <c16:uniqueId val="{00000000-34F3-4877-8D9B-89B4E262F07C}"/>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Consumption.xlsx]PVT_Consumption_By_Quarters!PVT_Consumption_By_Quarters</c:name>
    <c:fmtId val="0"/>
  </c:pivotSource>
  <c:chart>
    <c:title>
      <c:tx>
        <c:rich>
          <a:bodyPr rot="0" spcFirstLastPara="1" vertOverflow="ellipsis" vert="horz" wrap="square" anchor="ctr" anchorCtr="1"/>
          <a:lstStyle/>
          <a:p>
            <a:pPr>
              <a:defRPr sz="1800" b="0" i="0" u="none" strike="noStrike" kern="1200" baseline="0">
                <a:solidFill>
                  <a:schemeClr val="dk1">
                    <a:lumMod val="75000"/>
                    <a:lumOff val="25000"/>
                  </a:schemeClr>
                </a:solidFill>
                <a:latin typeface="+mn-lt"/>
                <a:ea typeface="+mn-ea"/>
                <a:cs typeface="+mn-cs"/>
              </a:defRPr>
            </a:pPr>
            <a:r>
              <a:rPr lang="en-US" sz="1600" b="0"/>
              <a:t>Consumption Amount By</a:t>
            </a:r>
            <a:r>
              <a:rPr lang="en-US" sz="1600" b="0" baseline="0"/>
              <a:t> </a:t>
            </a:r>
            <a:r>
              <a:rPr lang="en-US" sz="1600" b="1" u="sng" baseline="0"/>
              <a:t>Quarters</a:t>
            </a:r>
            <a:r>
              <a:rPr lang="en-US" sz="1600" b="0" baseline="0"/>
              <a:t> (2023)</a:t>
            </a:r>
            <a:endParaRPr lang="en-US" sz="1600" b="0"/>
          </a:p>
        </c:rich>
      </c:tx>
      <c:layout>
        <c:manualLayout>
          <c:xMode val="edge"/>
          <c:yMode val="edge"/>
          <c:x val="0.16814566929133859"/>
          <c:y val="1.8518518518518517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PVT_Consumption_By_Quarters!$B$3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PVT_Consumption_By_Quarters!$A$4:$A$7</c:f>
              <c:strCache>
                <c:ptCount val="4"/>
                <c:pt idx="0">
                  <c:v>Qtr1</c:v>
                </c:pt>
                <c:pt idx="1">
                  <c:v>Qtr2</c:v>
                </c:pt>
                <c:pt idx="2">
                  <c:v>Qtr3</c:v>
                </c:pt>
                <c:pt idx="3">
                  <c:v>Qtr4</c:v>
                </c:pt>
              </c:strCache>
            </c:strRef>
          </c:cat>
          <c:val>
            <c:numRef>
              <c:f>PVT_Consumption_By_Quarters!$B$4:$B$7</c:f>
              <c:numCache>
                <c:formatCode>General</c:formatCode>
                <c:ptCount val="4"/>
                <c:pt idx="0">
                  <c:v>83</c:v>
                </c:pt>
                <c:pt idx="1">
                  <c:v>71</c:v>
                </c:pt>
                <c:pt idx="2">
                  <c:v>63</c:v>
                </c:pt>
                <c:pt idx="3">
                  <c:v>132</c:v>
                </c:pt>
              </c:numCache>
            </c:numRef>
          </c:val>
          <c:extLst>
            <c:ext xmlns:c16="http://schemas.microsoft.com/office/drawing/2014/chart" uri="{C3380CC4-5D6E-409C-BE32-E72D297353CC}">
              <c16:uniqueId val="{00000000-1024-4A0E-B167-C40E9EA38A21}"/>
            </c:ext>
          </c:extLst>
        </c:ser>
        <c:dLbls>
          <c:dLblPos val="inEnd"/>
          <c:showLegendKey val="0"/>
          <c:showVal val="1"/>
          <c:showCatName val="0"/>
          <c:showSerName val="0"/>
          <c:showPercent val="0"/>
          <c:showBubbleSize val="0"/>
        </c:dLbls>
        <c:gapWidth val="65"/>
        <c:axId val="636848144"/>
        <c:axId val="629533872"/>
      </c:barChart>
      <c:catAx>
        <c:axId val="6368481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29533872"/>
        <c:crosses val="autoZero"/>
        <c:auto val="1"/>
        <c:lblAlgn val="ctr"/>
        <c:lblOffset val="100"/>
        <c:noMultiLvlLbl val="0"/>
      </c:catAx>
      <c:valAx>
        <c:axId val="62953387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3684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Consumption.xlsx]PVT_Alex_DRate!PVT_Alex_DRate</c:name>
    <c:fmtId val="9"/>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Alex</a:t>
            </a:r>
            <a:r>
              <a:rPr lang="en-US" sz="1400" b="0" i="0" u="none" strike="noStrike" kern="1200" spc="0" baseline="0">
                <a:solidFill>
                  <a:sysClr val="windowText" lastClr="000000">
                    <a:lumMod val="65000"/>
                    <a:lumOff val="35000"/>
                  </a:sysClr>
                </a:solidFill>
              </a:rPr>
              <a:t> Customers Approx. </a:t>
            </a:r>
            <a:r>
              <a:rPr lang="en-US" sz="1400" b="1" i="0" u="sng" strike="noStrike" kern="1200" spc="0" baseline="0">
                <a:solidFill>
                  <a:sysClr val="windowText" lastClr="000000">
                    <a:lumMod val="65000"/>
                    <a:lumOff val="35000"/>
                  </a:sysClr>
                </a:solidFill>
              </a:rPr>
              <a:t>Daily</a:t>
            </a:r>
            <a:r>
              <a:rPr lang="en-US" sz="1400" b="0" i="0" u="none" strike="noStrike" kern="1200" spc="0" baseline="0">
                <a:solidFill>
                  <a:sysClr val="windowText" lastClr="000000">
                    <a:lumMod val="65000"/>
                    <a:lumOff val="35000"/>
                  </a:sysClr>
                </a:solidFill>
              </a:rPr>
              <a:t> Rate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dLbl>
          <c:idx val="0"/>
          <c:layout>
            <c:manualLayout>
              <c:x val="6.7806264920983088E-17"/>
              <c:y val="3.2407407407407406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1886257147042465E-2"/>
                  <c:h val="0.13057888597258677"/>
                </c:manualLayout>
              </c15:layout>
            </c:ext>
          </c:extLst>
        </c:dLbl>
      </c:pivotFmt>
      <c:pivotFmt>
        <c:idx val="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0000"/>
          </a:solidFill>
          <a:ln>
            <a:noFill/>
          </a:ln>
          <a:effectLst/>
        </c:spPr>
        <c:dLbl>
          <c:idx val="0"/>
          <c:layout>
            <c:manualLayout>
              <c:x val="6.7806264920983088E-17"/>
              <c:y val="3.2407407407407406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1886257147042465E-2"/>
                  <c:h val="0.13057888597258677"/>
                </c:manualLayout>
              </c15:layout>
            </c:ext>
          </c:extLst>
        </c:dLbl>
      </c:pivotFmt>
      <c:pivotFmt>
        <c:idx val="1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dLbl>
          <c:idx val="0"/>
          <c:layout>
            <c:manualLayout>
              <c:x val="6.7806264920983088E-17"/>
              <c:y val="3.2407407407407406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1886257147042465E-2"/>
                  <c:h val="0.13057888597258677"/>
                </c:manualLayout>
              </c15:layout>
            </c:ext>
          </c:extLst>
        </c:dLbl>
      </c:pivotFmt>
    </c:pivotFmts>
    <c:plotArea>
      <c:layout/>
      <c:barChart>
        <c:barDir val="col"/>
        <c:grouping val="clustered"/>
        <c:varyColors val="0"/>
        <c:ser>
          <c:idx val="0"/>
          <c:order val="0"/>
          <c:tx>
            <c:strRef>
              <c:f>PVT_Alex_DRate!$B$4</c:f>
              <c:strCache>
                <c:ptCount val="1"/>
                <c:pt idx="0">
                  <c:v>Total</c:v>
                </c:pt>
              </c:strCache>
            </c:strRef>
          </c:tx>
          <c:spPr>
            <a:solidFill>
              <a:srgbClr val="FF0000"/>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0-9702-4057-AE69-7A9EB01C74C5}"/>
              </c:ext>
            </c:extLst>
          </c:dPt>
          <c:dLbls>
            <c:dLbl>
              <c:idx val="0"/>
              <c:layout>
                <c:manualLayout>
                  <c:x val="6.7806264920983088E-17"/>
                  <c:y val="3.2407407407407406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1886257147042465E-2"/>
                      <c:h val="0.13057888597258677"/>
                    </c:manualLayout>
                  </c15:layout>
                </c:ext>
                <c:ext xmlns:c16="http://schemas.microsoft.com/office/drawing/2014/chart" uri="{C3380CC4-5D6E-409C-BE32-E72D297353CC}">
                  <c16:uniqueId val="{00000000-9702-4057-AE69-7A9EB01C74C5}"/>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PVT_Alex_DRate!$A$5:$A$6</c:f>
              <c:strCache>
                <c:ptCount val="1"/>
                <c:pt idx="0">
                  <c:v>مبرة العصافرة</c:v>
                </c:pt>
              </c:strCache>
            </c:strRef>
          </c:cat>
          <c:val>
            <c:numRef>
              <c:f>PVT_Alex_DRate!$B$5:$B$6</c:f>
              <c:numCache>
                <c:formatCode>0</c:formatCode>
                <c:ptCount val="1"/>
                <c:pt idx="0">
                  <c:v>26.301369863013697</c:v>
                </c:pt>
              </c:numCache>
            </c:numRef>
          </c:val>
          <c:extLst>
            <c:ext xmlns:c16="http://schemas.microsoft.com/office/drawing/2014/chart" uri="{C3380CC4-5D6E-409C-BE32-E72D297353CC}">
              <c16:uniqueId val="{00000001-9702-4057-AE69-7A9EB01C74C5}"/>
            </c:ext>
          </c:extLst>
        </c:ser>
        <c:dLbls>
          <c:showLegendKey val="0"/>
          <c:showVal val="0"/>
          <c:showCatName val="0"/>
          <c:showSerName val="0"/>
          <c:showPercent val="0"/>
          <c:showBubbleSize val="0"/>
        </c:dLbls>
        <c:gapWidth val="219"/>
        <c:overlap val="-27"/>
        <c:axId val="1531717775"/>
        <c:axId val="725049008"/>
      </c:barChart>
      <c:catAx>
        <c:axId val="153171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25049008"/>
        <c:crosses val="autoZero"/>
        <c:auto val="1"/>
        <c:lblAlgn val="ctr"/>
        <c:lblOffset val="100"/>
        <c:noMultiLvlLbl val="0"/>
      </c:catAx>
      <c:valAx>
        <c:axId val="7250490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7177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Consumption.xlsx]PVT_Cairo_DRate!PVT_Cairo_DRate</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Cairo</a:t>
            </a:r>
            <a:r>
              <a:rPr lang="en-US" sz="1400" b="0" i="0" u="none" strike="noStrike" kern="1200" spc="0" baseline="0">
                <a:solidFill>
                  <a:sysClr val="windowText" lastClr="000000">
                    <a:lumMod val="65000"/>
                    <a:lumOff val="35000"/>
                  </a:sysClr>
                </a:solidFill>
              </a:rPr>
              <a:t> Customers Approx. </a:t>
            </a:r>
            <a:r>
              <a:rPr lang="en-US" sz="1400" b="1" i="0" u="sng" strike="noStrike" kern="1200" spc="0" baseline="0">
                <a:solidFill>
                  <a:sysClr val="windowText" lastClr="000000">
                    <a:lumMod val="65000"/>
                    <a:lumOff val="35000"/>
                  </a:sysClr>
                </a:solidFill>
              </a:rPr>
              <a:t>Daily</a:t>
            </a:r>
            <a:r>
              <a:rPr lang="en-US" sz="1400" b="0" i="0" u="none" strike="noStrike" kern="1200" spc="0" baseline="0">
                <a:solidFill>
                  <a:sysClr val="windowText" lastClr="000000">
                    <a:lumMod val="65000"/>
                    <a:lumOff val="35000"/>
                  </a:sysClr>
                </a:solidFill>
              </a:rPr>
              <a:t> Rate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PVT_Cairo_DRate!$B$4</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PVT_Cairo_DRate!$A$5:$A$17</c:f>
              <c:strCache>
                <c:ptCount val="12"/>
                <c:pt idx="0">
                  <c:v>ألفا لاب (مجموعة معامل)</c:v>
                </c:pt>
                <c:pt idx="1">
                  <c:v>مستشفى الجلاء العسكري</c:v>
                </c:pt>
                <c:pt idx="2">
                  <c:v>مستشفى الجنزوري</c:v>
                </c:pt>
                <c:pt idx="3">
                  <c:v>مستشفى الحسين الجامعي</c:v>
                </c:pt>
                <c:pt idx="4">
                  <c:v>مستشفى السلام التخصصي</c:v>
                </c:pt>
                <c:pt idx="5">
                  <c:v>مستشفى القاهرة التخصصي</c:v>
                </c:pt>
                <c:pt idx="6">
                  <c:v>مستشفى بدر الجامعي</c:v>
                </c:pt>
                <c:pt idx="7">
                  <c:v>مستشفى صدر العباسية</c:v>
                </c:pt>
                <c:pt idx="8">
                  <c:v>مستشفى كوبرى القبة</c:v>
                </c:pt>
                <c:pt idx="9">
                  <c:v>مستشفى مجلس النواب</c:v>
                </c:pt>
                <c:pt idx="10">
                  <c:v>مستشفى منشية البكرى</c:v>
                </c:pt>
                <c:pt idx="11">
                  <c:v>معهد الكلى بالمطرية</c:v>
                </c:pt>
              </c:strCache>
            </c:strRef>
          </c:cat>
          <c:val>
            <c:numRef>
              <c:f>PVT_Cairo_DRate!$B$5:$B$17</c:f>
              <c:numCache>
                <c:formatCode>0</c:formatCode>
                <c:ptCount val="12"/>
                <c:pt idx="0">
                  <c:v>95.342465753424662</c:v>
                </c:pt>
                <c:pt idx="1">
                  <c:v>0</c:v>
                </c:pt>
                <c:pt idx="2">
                  <c:v>9.8630136986301373</c:v>
                </c:pt>
                <c:pt idx="3">
                  <c:v>46.027397260273972</c:v>
                </c:pt>
                <c:pt idx="4">
                  <c:v>0</c:v>
                </c:pt>
                <c:pt idx="5">
                  <c:v>49.315068493150683</c:v>
                </c:pt>
                <c:pt idx="6">
                  <c:v>32.876712328767127</c:v>
                </c:pt>
                <c:pt idx="7">
                  <c:v>13.150684931506849</c:v>
                </c:pt>
                <c:pt idx="8">
                  <c:v>52.602739726027401</c:v>
                </c:pt>
                <c:pt idx="9">
                  <c:v>32.876712328767127</c:v>
                </c:pt>
                <c:pt idx="10">
                  <c:v>88.767123287671239</c:v>
                </c:pt>
                <c:pt idx="11">
                  <c:v>0</c:v>
                </c:pt>
              </c:numCache>
            </c:numRef>
          </c:val>
          <c:extLst>
            <c:ext xmlns:c16="http://schemas.microsoft.com/office/drawing/2014/chart" uri="{C3380CC4-5D6E-409C-BE32-E72D297353CC}">
              <c16:uniqueId val="{00000000-8751-4461-9013-2B599A2EB20B}"/>
            </c:ext>
          </c:extLst>
        </c:ser>
        <c:dLbls>
          <c:showLegendKey val="0"/>
          <c:showVal val="0"/>
          <c:showCatName val="0"/>
          <c:showSerName val="0"/>
          <c:showPercent val="0"/>
          <c:showBubbleSize val="0"/>
        </c:dLbls>
        <c:gapWidth val="219"/>
        <c:overlap val="-27"/>
        <c:axId val="59994224"/>
        <c:axId val="1526847695"/>
      </c:barChart>
      <c:catAx>
        <c:axId val="59994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26847695"/>
        <c:crosses val="autoZero"/>
        <c:auto val="1"/>
        <c:lblAlgn val="ctr"/>
        <c:lblOffset val="100"/>
        <c:noMultiLvlLbl val="0"/>
      </c:catAx>
      <c:valAx>
        <c:axId val="15268476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942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25" r="0.25"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Consumption.xlsx]PVT_Delta_DRate!PVT_Delta_DRate</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Delta</a:t>
            </a:r>
            <a:r>
              <a:rPr lang="en-US" sz="1400" b="0" i="0" u="none" strike="noStrike" kern="1200" spc="0" baseline="0">
                <a:solidFill>
                  <a:sysClr val="windowText" lastClr="000000">
                    <a:lumMod val="65000"/>
                    <a:lumOff val="35000"/>
                  </a:sysClr>
                </a:solidFill>
              </a:rPr>
              <a:t> Customers Approx. </a:t>
            </a:r>
            <a:r>
              <a:rPr lang="en-US" sz="1400" b="1" i="0" u="sng" strike="noStrike" kern="1200" spc="0" baseline="0">
                <a:solidFill>
                  <a:sysClr val="windowText" lastClr="000000">
                    <a:lumMod val="65000"/>
                    <a:lumOff val="35000"/>
                  </a:sysClr>
                </a:solidFill>
              </a:rPr>
              <a:t>Daily</a:t>
            </a:r>
            <a:r>
              <a:rPr lang="en-US" sz="1400" b="0" i="0" u="none" strike="noStrike" kern="1200" spc="0" baseline="0">
                <a:solidFill>
                  <a:sysClr val="windowText" lastClr="000000">
                    <a:lumMod val="65000"/>
                    <a:lumOff val="35000"/>
                  </a:sysClr>
                </a:solidFill>
              </a:rPr>
              <a:t> Rate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pivotFmt>
      <c:pivotFmt>
        <c:idx val="4"/>
        <c:spPr>
          <a:solidFill>
            <a:srgbClr val="FF0000"/>
          </a:solidFill>
          <a:ln>
            <a:noFill/>
          </a:ln>
          <a:effectLst/>
        </c:spPr>
      </c:pivotFmt>
      <c:pivotFmt>
        <c:idx val="5"/>
        <c:spPr>
          <a:solidFill>
            <a:srgbClr val="FF0000"/>
          </a:solidFill>
          <a:ln>
            <a:noFill/>
          </a:ln>
          <a:effectLst/>
        </c:spPr>
      </c:pivotFmt>
      <c:pivotFmt>
        <c:idx val="6"/>
        <c:spPr>
          <a:solidFill>
            <a:srgbClr val="FF0000"/>
          </a:solidFill>
          <a:ln>
            <a:noFill/>
          </a:ln>
          <a:effectLst/>
        </c:spPr>
      </c:pivotFmt>
      <c:pivotFmt>
        <c:idx val="7"/>
        <c:spPr>
          <a:solidFill>
            <a:srgbClr val="FF0000"/>
          </a:solidFill>
          <a:ln>
            <a:noFill/>
          </a:ln>
          <a:effectLst/>
        </c:spPr>
      </c:pivotFmt>
      <c:pivotFmt>
        <c:idx val="8"/>
        <c:spPr>
          <a:solidFill>
            <a:srgbClr val="FF0000"/>
          </a:solidFill>
          <a:ln>
            <a:noFill/>
          </a:ln>
          <a:effectLst/>
        </c:spPr>
      </c:pivotFmt>
      <c:pivotFmt>
        <c:idx val="9"/>
        <c:spPr>
          <a:solidFill>
            <a:srgbClr val="FF0000"/>
          </a:solidFill>
          <a:ln>
            <a:noFill/>
          </a:ln>
          <a:effectLst/>
        </c:spPr>
      </c:pivotFmt>
      <c:pivotFmt>
        <c:idx val="10"/>
        <c:spPr>
          <a:solidFill>
            <a:srgbClr val="FF0000"/>
          </a:solidFill>
          <a:ln>
            <a:noFill/>
          </a:ln>
          <a:effectLst/>
        </c:spPr>
      </c:pivotFmt>
      <c:pivotFmt>
        <c:idx val="1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PVT_Delta_DRate!$B$4</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PVT_Delta_DRate!$A$5:$A$14</c:f>
              <c:strCache>
                <c:ptCount val="9"/>
                <c:pt idx="0">
                  <c:v> مركز امراض الكلي والمسالك البولية</c:v>
                </c:pt>
                <c:pt idx="1">
                  <c:v>مركز أورام المنصورة (معمل الكيمياء)</c:v>
                </c:pt>
                <c:pt idx="2">
                  <c:v>مركز جراحات الجهاز الهضمي</c:v>
                </c:pt>
                <c:pt idx="3">
                  <c:v>مستشفى الأطفال الجامعي (معمل الكيمياء)</c:v>
                </c:pt>
                <c:pt idx="4">
                  <c:v>مستشفى الباطنة التخصصي (معمل الكيمياء)</c:v>
                </c:pt>
                <c:pt idx="5">
                  <c:v>مستشفى الجامعة بالزقازيق (صيدناوي+الحوادث)</c:v>
                </c:pt>
                <c:pt idx="6">
                  <c:v>مستشفى العاشر من رمضان</c:v>
                </c:pt>
                <c:pt idx="7">
                  <c:v>مستشفى جامعة المنصورة</c:v>
                </c:pt>
                <c:pt idx="8">
                  <c:v>مستشفى شبين الكوم الجامعي (الكلينكيال باثولوجي)</c:v>
                </c:pt>
              </c:strCache>
            </c:strRef>
          </c:cat>
          <c:val>
            <c:numRef>
              <c:f>PVT_Delta_DRate!$B$5:$B$14</c:f>
              <c:numCache>
                <c:formatCode>0</c:formatCode>
                <c:ptCount val="9"/>
                <c:pt idx="0">
                  <c:v>115.06849315068494</c:v>
                </c:pt>
                <c:pt idx="1">
                  <c:v>52.602739726027394</c:v>
                </c:pt>
                <c:pt idx="2">
                  <c:v>39.452054794520549</c:v>
                </c:pt>
                <c:pt idx="3">
                  <c:v>65.753424657534254</c:v>
                </c:pt>
                <c:pt idx="4">
                  <c:v>98.63013698630138</c:v>
                </c:pt>
                <c:pt idx="5">
                  <c:v>141.36986301369868</c:v>
                </c:pt>
                <c:pt idx="6">
                  <c:v>52.602739726027394</c:v>
                </c:pt>
                <c:pt idx="7">
                  <c:v>6.5753424657534243</c:v>
                </c:pt>
                <c:pt idx="8">
                  <c:v>19.726027397260275</c:v>
                </c:pt>
              </c:numCache>
            </c:numRef>
          </c:val>
          <c:extLst>
            <c:ext xmlns:c16="http://schemas.microsoft.com/office/drawing/2014/chart" uri="{C3380CC4-5D6E-409C-BE32-E72D297353CC}">
              <c16:uniqueId val="{00000000-3E47-4FF3-82D3-DF50DD85B273}"/>
            </c:ext>
          </c:extLst>
        </c:ser>
        <c:dLbls>
          <c:showLegendKey val="0"/>
          <c:showVal val="0"/>
          <c:showCatName val="0"/>
          <c:showSerName val="0"/>
          <c:showPercent val="0"/>
          <c:showBubbleSize val="0"/>
        </c:dLbls>
        <c:gapWidth val="219"/>
        <c:overlap val="-27"/>
        <c:axId val="59987024"/>
        <c:axId val="629532384"/>
      </c:barChart>
      <c:catAx>
        <c:axId val="5998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29532384"/>
        <c:crosses val="autoZero"/>
        <c:auto val="1"/>
        <c:lblAlgn val="ctr"/>
        <c:lblOffset val="100"/>
        <c:noMultiLvlLbl val="0"/>
      </c:catAx>
      <c:valAx>
        <c:axId val="629532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870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lgn="ctr" rtl="0">
              <a:defRPr lang="en-US"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Consumption.xlsx]PVT_UpperEgypt_DRate!PVT_UpperEgypt_DRate</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Upper Egypt </a:t>
            </a:r>
            <a:r>
              <a:rPr lang="en-US" sz="1400" b="0" i="0" u="none" strike="noStrike" kern="1200" spc="0" baseline="0">
                <a:solidFill>
                  <a:sysClr val="windowText" lastClr="000000">
                    <a:lumMod val="65000"/>
                    <a:lumOff val="35000"/>
                  </a:sysClr>
                </a:solidFill>
              </a:rPr>
              <a:t>Customers Approx. </a:t>
            </a:r>
            <a:r>
              <a:rPr lang="en-US" sz="1400" b="1" i="0" u="sng" strike="noStrike" kern="1200" spc="0" baseline="0">
                <a:solidFill>
                  <a:sysClr val="windowText" lastClr="000000">
                    <a:lumMod val="65000"/>
                    <a:lumOff val="35000"/>
                  </a:sysClr>
                </a:solidFill>
              </a:rPr>
              <a:t>Daily</a:t>
            </a:r>
            <a:r>
              <a:rPr lang="en-US" sz="1400" b="0" i="0" u="none" strike="noStrike" kern="1200" spc="0" baseline="0">
                <a:solidFill>
                  <a:sysClr val="windowText" lastClr="000000">
                    <a:lumMod val="65000"/>
                    <a:lumOff val="35000"/>
                  </a:sysClr>
                </a:solidFill>
              </a:rPr>
              <a:t> Rate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PVT_UpperEgypt_DRate!$B$4</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PVT_UpperEgypt_DRate!$A$5:$A$8</c:f>
              <c:strCache>
                <c:ptCount val="3"/>
                <c:pt idx="0">
                  <c:v>مستشفى أسوان الجامعي</c:v>
                </c:pt>
                <c:pt idx="1">
                  <c:v>مستشفى بنى سويف الجامعي</c:v>
                </c:pt>
                <c:pt idx="2">
                  <c:v>مستشفى سوهاج الجامعي الجديد</c:v>
                </c:pt>
              </c:strCache>
            </c:strRef>
          </c:cat>
          <c:val>
            <c:numRef>
              <c:f>PVT_UpperEgypt_DRate!$B$5:$B$8</c:f>
              <c:numCache>
                <c:formatCode>0</c:formatCode>
                <c:ptCount val="3"/>
                <c:pt idx="0">
                  <c:v>23.013698630136986</c:v>
                </c:pt>
                <c:pt idx="1">
                  <c:v>85.479452054794535</c:v>
                </c:pt>
                <c:pt idx="2">
                  <c:v>0</c:v>
                </c:pt>
              </c:numCache>
            </c:numRef>
          </c:val>
          <c:extLst>
            <c:ext xmlns:c16="http://schemas.microsoft.com/office/drawing/2014/chart" uri="{C3380CC4-5D6E-409C-BE32-E72D297353CC}">
              <c16:uniqueId val="{00000000-0F24-47B5-B64A-15AACF522A3B}"/>
            </c:ext>
          </c:extLst>
        </c:ser>
        <c:dLbls>
          <c:dLblPos val="outEnd"/>
          <c:showLegendKey val="0"/>
          <c:showVal val="1"/>
          <c:showCatName val="0"/>
          <c:showSerName val="0"/>
          <c:showPercent val="0"/>
          <c:showBubbleSize val="0"/>
        </c:dLbls>
        <c:gapWidth val="219"/>
        <c:overlap val="-27"/>
        <c:axId val="59993744"/>
        <c:axId val="1681608223"/>
      </c:barChart>
      <c:catAx>
        <c:axId val="5999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1000" b="1" i="0" u="none" strike="noStrike" kern="1200" baseline="0">
                <a:solidFill>
                  <a:schemeClr val="tx1">
                    <a:lumMod val="65000"/>
                    <a:lumOff val="35000"/>
                  </a:schemeClr>
                </a:solidFill>
                <a:latin typeface="+mn-lt"/>
                <a:ea typeface="+mn-ea"/>
                <a:cs typeface="+mn-cs"/>
              </a:defRPr>
            </a:pPr>
            <a:endParaRPr lang="en-US"/>
          </a:p>
        </c:txPr>
        <c:crossAx val="1681608223"/>
        <c:crosses val="autoZero"/>
        <c:auto val="1"/>
        <c:lblAlgn val="ctr"/>
        <c:lblOffset val="100"/>
        <c:noMultiLvlLbl val="0"/>
      </c:catAx>
      <c:valAx>
        <c:axId val="16816082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937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Consumption.xlsx]PVT_Alex_MRate!PVT_Alex_MRate</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Alex</a:t>
            </a:r>
            <a:r>
              <a:rPr lang="en-US" sz="1400" b="0" i="0" u="none" strike="noStrike" kern="1200" spc="0" baseline="0">
                <a:solidFill>
                  <a:sysClr val="windowText" lastClr="000000">
                    <a:lumMod val="65000"/>
                    <a:lumOff val="35000"/>
                  </a:sysClr>
                </a:solidFill>
                <a:latin typeface="+mn-lt"/>
                <a:ea typeface="+mn-ea"/>
                <a:cs typeface="+mn-cs"/>
              </a:rPr>
              <a:t> Customers Approx. </a:t>
            </a:r>
            <a:r>
              <a:rPr lang="en-US" sz="1400" b="1" i="0" u="sng" strike="noStrike" kern="1200" spc="0" baseline="0">
                <a:solidFill>
                  <a:sysClr val="windowText" lastClr="000000">
                    <a:lumMod val="65000"/>
                    <a:lumOff val="35000"/>
                  </a:sysClr>
                </a:solidFill>
                <a:latin typeface="+mn-lt"/>
                <a:ea typeface="+mn-ea"/>
                <a:cs typeface="+mn-cs"/>
              </a:rPr>
              <a:t>Monthly</a:t>
            </a:r>
            <a:r>
              <a:rPr lang="en-US" sz="1400" b="0" i="0" u="none" strike="noStrike" kern="1200" spc="0" baseline="0">
                <a:solidFill>
                  <a:sysClr val="windowText" lastClr="000000">
                    <a:lumMod val="65000"/>
                    <a:lumOff val="35000"/>
                  </a:sysClr>
                </a:solidFill>
                <a:latin typeface="+mn-lt"/>
                <a:ea typeface="+mn-ea"/>
                <a:cs typeface="+mn-cs"/>
              </a:rPr>
              <a:t> Rate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PVT_Alex_MRate!$B$4</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PVT_Alex_MRate!$A$5:$A$6</c:f>
              <c:strCache>
                <c:ptCount val="1"/>
                <c:pt idx="0">
                  <c:v>مبرة العصافرة</c:v>
                </c:pt>
              </c:strCache>
            </c:strRef>
          </c:cat>
          <c:val>
            <c:numRef>
              <c:f>PVT_Alex_MRate!$B$5:$B$6</c:f>
              <c:numCache>
                <c:formatCode>0</c:formatCode>
                <c:ptCount val="1"/>
                <c:pt idx="0">
                  <c:v>800</c:v>
                </c:pt>
              </c:numCache>
            </c:numRef>
          </c:val>
          <c:extLst>
            <c:ext xmlns:c16="http://schemas.microsoft.com/office/drawing/2014/chart" uri="{C3380CC4-5D6E-409C-BE32-E72D297353CC}">
              <c16:uniqueId val="{00000000-039B-450C-AB93-4BC77CD0B92A}"/>
            </c:ext>
          </c:extLst>
        </c:ser>
        <c:dLbls>
          <c:dLblPos val="outEnd"/>
          <c:showLegendKey val="0"/>
          <c:showVal val="1"/>
          <c:showCatName val="0"/>
          <c:showSerName val="0"/>
          <c:showPercent val="0"/>
          <c:showBubbleSize val="0"/>
        </c:dLbls>
        <c:gapWidth val="219"/>
        <c:overlap val="-27"/>
        <c:axId val="1531717775"/>
        <c:axId val="725049008"/>
      </c:barChart>
      <c:catAx>
        <c:axId val="153171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bg2">
                    <a:lumMod val="25000"/>
                  </a:schemeClr>
                </a:solidFill>
                <a:latin typeface="+mn-lt"/>
                <a:ea typeface="+mn-ea"/>
                <a:cs typeface="+mn-cs"/>
              </a:defRPr>
            </a:pPr>
            <a:endParaRPr lang="en-US"/>
          </a:p>
        </c:txPr>
        <c:crossAx val="725049008"/>
        <c:crosses val="autoZero"/>
        <c:auto val="1"/>
        <c:lblAlgn val="ctr"/>
        <c:lblOffset val="100"/>
        <c:noMultiLvlLbl val="0"/>
      </c:catAx>
      <c:valAx>
        <c:axId val="7250490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bg2">
                    <a:lumMod val="25000"/>
                  </a:schemeClr>
                </a:solidFill>
                <a:latin typeface="+mn-lt"/>
                <a:ea typeface="+mn-ea"/>
                <a:cs typeface="+mn-cs"/>
              </a:defRPr>
            </a:pPr>
            <a:endParaRPr lang="en-US"/>
          </a:p>
        </c:txPr>
        <c:crossAx val="15317177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lang="en-US"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000" b="1" i="0" u="none" strike="noStrike" kern="1200" baseline="0">
          <a:solidFill>
            <a:schemeClr val="bg2">
              <a:lumMod val="2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Consumption.xlsx]PVT_Cairo_MRate!PVT_Cairo_MRate</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Cairo</a:t>
            </a:r>
            <a:r>
              <a:rPr lang="en-US" sz="1400" b="0" i="0" u="none" strike="noStrike" kern="1200" spc="0" baseline="0">
                <a:solidFill>
                  <a:sysClr val="windowText" lastClr="000000">
                    <a:lumMod val="65000"/>
                    <a:lumOff val="35000"/>
                  </a:sysClr>
                </a:solidFill>
              </a:rPr>
              <a:t> Customers Approx. </a:t>
            </a:r>
            <a:r>
              <a:rPr lang="en-US" sz="1400" b="1" i="0" u="sng" strike="noStrike" kern="1200" spc="0" baseline="0">
                <a:solidFill>
                  <a:sysClr val="windowText" lastClr="000000">
                    <a:lumMod val="65000"/>
                    <a:lumOff val="35000"/>
                  </a:sysClr>
                </a:solidFill>
              </a:rPr>
              <a:t>Monthly</a:t>
            </a:r>
            <a:r>
              <a:rPr lang="en-US" sz="1400" b="0" i="0" u="none" strike="noStrike" kern="1200" spc="0" baseline="0">
                <a:solidFill>
                  <a:sysClr val="windowText" lastClr="000000">
                    <a:lumMod val="65000"/>
                    <a:lumOff val="35000"/>
                  </a:sysClr>
                </a:solidFill>
              </a:rPr>
              <a:t> Rate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PVT_Cairo_MRate!$B$4</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PVT_Cairo_MRate!$A$5:$A$17</c:f>
              <c:strCache>
                <c:ptCount val="12"/>
                <c:pt idx="0">
                  <c:v>ألفا لاب (مجموعة معامل)</c:v>
                </c:pt>
                <c:pt idx="1">
                  <c:v>مستشفى الجلاء العسكري</c:v>
                </c:pt>
                <c:pt idx="2">
                  <c:v>مستشفى الجنزوري</c:v>
                </c:pt>
                <c:pt idx="3">
                  <c:v>مستشفى الحسين الجامعي</c:v>
                </c:pt>
                <c:pt idx="4">
                  <c:v>مستشفى السلام التخصصي</c:v>
                </c:pt>
                <c:pt idx="5">
                  <c:v>مستشفى القاهرة التخصصي</c:v>
                </c:pt>
                <c:pt idx="6">
                  <c:v>مستشفى بدر الجامعي</c:v>
                </c:pt>
                <c:pt idx="7">
                  <c:v>مستشفى صدر العباسية</c:v>
                </c:pt>
                <c:pt idx="8">
                  <c:v>مستشفى كوبرى القبة</c:v>
                </c:pt>
                <c:pt idx="9">
                  <c:v>مستشفى مجلس النواب</c:v>
                </c:pt>
                <c:pt idx="10">
                  <c:v>مستشفى منشية البكرى</c:v>
                </c:pt>
                <c:pt idx="11">
                  <c:v>معهد الكلى بالمطرية</c:v>
                </c:pt>
              </c:strCache>
            </c:strRef>
          </c:cat>
          <c:val>
            <c:numRef>
              <c:f>PVT_Cairo_MRate!$B$5:$B$17</c:f>
              <c:numCache>
                <c:formatCode>General</c:formatCode>
                <c:ptCount val="12"/>
                <c:pt idx="0">
                  <c:v>2900</c:v>
                </c:pt>
                <c:pt idx="1">
                  <c:v>0</c:v>
                </c:pt>
                <c:pt idx="2">
                  <c:v>300</c:v>
                </c:pt>
                <c:pt idx="3">
                  <c:v>1400</c:v>
                </c:pt>
                <c:pt idx="4">
                  <c:v>0</c:v>
                </c:pt>
                <c:pt idx="5">
                  <c:v>1500</c:v>
                </c:pt>
                <c:pt idx="6">
                  <c:v>1000</c:v>
                </c:pt>
                <c:pt idx="7">
                  <c:v>400</c:v>
                </c:pt>
                <c:pt idx="8">
                  <c:v>1600</c:v>
                </c:pt>
                <c:pt idx="9">
                  <c:v>1000</c:v>
                </c:pt>
                <c:pt idx="10">
                  <c:v>2700</c:v>
                </c:pt>
                <c:pt idx="11">
                  <c:v>0</c:v>
                </c:pt>
              </c:numCache>
            </c:numRef>
          </c:val>
          <c:extLst>
            <c:ext xmlns:c16="http://schemas.microsoft.com/office/drawing/2014/chart" uri="{C3380CC4-5D6E-409C-BE32-E72D297353CC}">
              <c16:uniqueId val="{00000000-26BA-423B-88D1-64278859C640}"/>
            </c:ext>
          </c:extLst>
        </c:ser>
        <c:dLbls>
          <c:dLblPos val="outEnd"/>
          <c:showLegendKey val="0"/>
          <c:showVal val="1"/>
          <c:showCatName val="0"/>
          <c:showSerName val="0"/>
          <c:showPercent val="0"/>
          <c:showBubbleSize val="0"/>
        </c:dLbls>
        <c:gapWidth val="219"/>
        <c:overlap val="-27"/>
        <c:axId val="59994224"/>
        <c:axId val="1526847695"/>
      </c:barChart>
      <c:catAx>
        <c:axId val="59994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bg2">
                    <a:lumMod val="25000"/>
                  </a:schemeClr>
                </a:solidFill>
                <a:latin typeface="+mn-lt"/>
                <a:ea typeface="+mn-ea"/>
                <a:cs typeface="+mn-cs"/>
              </a:defRPr>
            </a:pPr>
            <a:endParaRPr lang="en-US"/>
          </a:p>
        </c:txPr>
        <c:crossAx val="1526847695"/>
        <c:crosses val="autoZero"/>
        <c:auto val="1"/>
        <c:lblAlgn val="ctr"/>
        <c:lblOffset val="100"/>
        <c:noMultiLvlLbl val="0"/>
      </c:catAx>
      <c:valAx>
        <c:axId val="1526847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942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lgn="ctr" rtl="0">
              <a:defRPr lang="en-US"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Consumption.xlsx]PVT_Delta_MRate!PVT_Delta_MRate</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Delta</a:t>
            </a:r>
            <a:r>
              <a:rPr lang="en-US" sz="1400" b="0" i="0" u="none" strike="noStrike" kern="1200" spc="0" baseline="0">
                <a:solidFill>
                  <a:sysClr val="windowText" lastClr="000000">
                    <a:lumMod val="65000"/>
                    <a:lumOff val="35000"/>
                  </a:sysClr>
                </a:solidFill>
              </a:rPr>
              <a:t> Customers Approx. </a:t>
            </a:r>
            <a:r>
              <a:rPr lang="en-US" sz="1400" b="1" i="0" u="sng" strike="noStrike" kern="1200" spc="0" baseline="0">
                <a:solidFill>
                  <a:sysClr val="windowText" lastClr="000000">
                    <a:lumMod val="65000"/>
                    <a:lumOff val="35000"/>
                  </a:sysClr>
                </a:solidFill>
              </a:rPr>
              <a:t>Monthly</a:t>
            </a:r>
            <a:r>
              <a:rPr lang="en-US" sz="1400" b="0" i="0" u="none" strike="noStrike" kern="1200" spc="0" baseline="0">
                <a:solidFill>
                  <a:sysClr val="windowText" lastClr="000000">
                    <a:lumMod val="65000"/>
                    <a:lumOff val="35000"/>
                  </a:sysClr>
                </a:solidFill>
              </a:rPr>
              <a:t> Rate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PVT_Delta_MRate!$B$4</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PVT_Delta_MRate!$A$5:$A$14</c:f>
              <c:strCache>
                <c:ptCount val="9"/>
                <c:pt idx="0">
                  <c:v> مركز امراض الكلي والمسالك البولية</c:v>
                </c:pt>
                <c:pt idx="1">
                  <c:v>مركز أورام المنصورة (معمل الكيمياء)</c:v>
                </c:pt>
                <c:pt idx="2">
                  <c:v>مركز جراحات الجهاز الهضمي</c:v>
                </c:pt>
                <c:pt idx="3">
                  <c:v>مستشفى الأطفال الجامعي (معمل الكيمياء)</c:v>
                </c:pt>
                <c:pt idx="4">
                  <c:v>مستشفى الباطنة التخصصي (معمل الكيمياء)</c:v>
                </c:pt>
                <c:pt idx="5">
                  <c:v>مستشفى الجامعة بالزقازيق (صيدناوي+الحوادث)</c:v>
                </c:pt>
                <c:pt idx="6">
                  <c:v>مستشفى العاشر من رمضان</c:v>
                </c:pt>
                <c:pt idx="7">
                  <c:v>مستشفى جامعة المنصورة</c:v>
                </c:pt>
                <c:pt idx="8">
                  <c:v>مستشفى شبين الكوم الجامعي (الكلينكيال باثولوجي)</c:v>
                </c:pt>
              </c:strCache>
            </c:strRef>
          </c:cat>
          <c:val>
            <c:numRef>
              <c:f>PVT_Delta_MRate!$B$5:$B$14</c:f>
              <c:numCache>
                <c:formatCode>General</c:formatCode>
                <c:ptCount val="9"/>
                <c:pt idx="0">
                  <c:v>3500</c:v>
                </c:pt>
                <c:pt idx="1">
                  <c:v>1600</c:v>
                </c:pt>
                <c:pt idx="2">
                  <c:v>1200</c:v>
                </c:pt>
                <c:pt idx="3">
                  <c:v>2000</c:v>
                </c:pt>
                <c:pt idx="4">
                  <c:v>3000</c:v>
                </c:pt>
                <c:pt idx="5">
                  <c:v>4300</c:v>
                </c:pt>
                <c:pt idx="6">
                  <c:v>1600</c:v>
                </c:pt>
                <c:pt idx="7">
                  <c:v>200</c:v>
                </c:pt>
                <c:pt idx="8">
                  <c:v>600</c:v>
                </c:pt>
              </c:numCache>
            </c:numRef>
          </c:val>
          <c:extLst>
            <c:ext xmlns:c16="http://schemas.microsoft.com/office/drawing/2014/chart" uri="{C3380CC4-5D6E-409C-BE32-E72D297353CC}">
              <c16:uniqueId val="{00000000-17CF-47E0-8922-D4F121A37A03}"/>
            </c:ext>
          </c:extLst>
        </c:ser>
        <c:dLbls>
          <c:dLblPos val="outEnd"/>
          <c:showLegendKey val="0"/>
          <c:showVal val="1"/>
          <c:showCatName val="0"/>
          <c:showSerName val="0"/>
          <c:showPercent val="0"/>
          <c:showBubbleSize val="0"/>
        </c:dLbls>
        <c:gapWidth val="219"/>
        <c:overlap val="-27"/>
        <c:axId val="59987024"/>
        <c:axId val="629532384"/>
      </c:barChart>
      <c:catAx>
        <c:axId val="5998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bg2">
                    <a:lumMod val="25000"/>
                  </a:schemeClr>
                </a:solidFill>
                <a:latin typeface="+mn-lt"/>
                <a:ea typeface="+mn-ea"/>
                <a:cs typeface="+mn-cs"/>
              </a:defRPr>
            </a:pPr>
            <a:endParaRPr lang="en-US"/>
          </a:p>
        </c:txPr>
        <c:crossAx val="629532384"/>
        <c:crosses val="autoZero"/>
        <c:auto val="1"/>
        <c:lblAlgn val="ctr"/>
        <c:lblOffset val="100"/>
        <c:noMultiLvlLbl val="0"/>
      </c:catAx>
      <c:valAx>
        <c:axId val="629532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870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lgn="ctr" rtl="0">
              <a:defRPr lang="en-US"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Consumption.xlsx]PVT_UpperEgypt_MRate!PVT_UpperEgypt_MRate</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Upper</a:t>
            </a:r>
            <a:r>
              <a:rPr lang="en-US" sz="1400" b="0" i="0" u="none" strike="noStrike" kern="1200" spc="0" baseline="0">
                <a:solidFill>
                  <a:sysClr val="windowText" lastClr="000000">
                    <a:lumMod val="65000"/>
                    <a:lumOff val="35000"/>
                  </a:sysClr>
                </a:solidFill>
              </a:rPr>
              <a:t> Egypt Customers Approx. </a:t>
            </a:r>
            <a:r>
              <a:rPr lang="en-US" sz="1400" b="1" i="0" u="sng" strike="noStrike" kern="1200" spc="0" baseline="0">
                <a:solidFill>
                  <a:sysClr val="windowText" lastClr="000000">
                    <a:lumMod val="65000"/>
                    <a:lumOff val="35000"/>
                  </a:sysClr>
                </a:solidFill>
              </a:rPr>
              <a:t>Monthly</a:t>
            </a:r>
            <a:r>
              <a:rPr lang="en-US" sz="1400" b="0" i="0" u="none" strike="noStrike" kern="1200" spc="0" baseline="0">
                <a:solidFill>
                  <a:sysClr val="windowText" lastClr="000000">
                    <a:lumMod val="65000"/>
                    <a:lumOff val="35000"/>
                  </a:sysClr>
                </a:solidFill>
              </a:rPr>
              <a:t> Rate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PVT_UpperEgypt_MRate!$B$4</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PVT_UpperEgypt_MRate!$A$5:$A$8</c:f>
              <c:strCache>
                <c:ptCount val="3"/>
                <c:pt idx="0">
                  <c:v>مستشفى أسوان الجامعي</c:v>
                </c:pt>
                <c:pt idx="1">
                  <c:v>مستشفى بنى سويف الجامعي</c:v>
                </c:pt>
                <c:pt idx="2">
                  <c:v>مستشفى سوهاج الجامعي الجديد</c:v>
                </c:pt>
              </c:strCache>
            </c:strRef>
          </c:cat>
          <c:val>
            <c:numRef>
              <c:f>PVT_UpperEgypt_MRate!$B$5:$B$8</c:f>
              <c:numCache>
                <c:formatCode>General</c:formatCode>
                <c:ptCount val="3"/>
                <c:pt idx="0">
                  <c:v>7</c:v>
                </c:pt>
                <c:pt idx="1">
                  <c:v>26</c:v>
                </c:pt>
                <c:pt idx="2">
                  <c:v>0</c:v>
                </c:pt>
              </c:numCache>
            </c:numRef>
          </c:val>
          <c:extLst>
            <c:ext xmlns:c16="http://schemas.microsoft.com/office/drawing/2014/chart" uri="{C3380CC4-5D6E-409C-BE32-E72D297353CC}">
              <c16:uniqueId val="{00000000-6563-4440-9304-284EF57140B6}"/>
            </c:ext>
          </c:extLst>
        </c:ser>
        <c:dLbls>
          <c:dLblPos val="outEnd"/>
          <c:showLegendKey val="0"/>
          <c:showVal val="1"/>
          <c:showCatName val="0"/>
          <c:showSerName val="0"/>
          <c:showPercent val="0"/>
          <c:showBubbleSize val="0"/>
        </c:dLbls>
        <c:gapWidth val="219"/>
        <c:overlap val="-27"/>
        <c:axId val="59993744"/>
        <c:axId val="1681608223"/>
      </c:barChart>
      <c:catAx>
        <c:axId val="5999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608223"/>
        <c:crosses val="autoZero"/>
        <c:auto val="1"/>
        <c:lblAlgn val="ctr"/>
        <c:lblOffset val="100"/>
        <c:noMultiLvlLbl val="0"/>
      </c:catAx>
      <c:valAx>
        <c:axId val="1681608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937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Consumption.xlsx]PVT_Alex!PVT_Alex</c:name>
    <c:fmtId val="4"/>
  </c:pivotSource>
  <c:chart>
    <c:title>
      <c:tx>
        <c:rich>
          <a:bodyPr rot="0" spcFirstLastPara="1" vertOverflow="ellipsis" vert="horz" wrap="square" anchor="ctr" anchorCtr="1"/>
          <a:lstStyle/>
          <a:p>
            <a:pPr>
              <a:defRPr lang="en-US" sz="1200" b="1" i="0" u="none" strike="noStrike" kern="1200" spc="0" baseline="0">
                <a:solidFill>
                  <a:schemeClr val="bg2">
                    <a:lumMod val="25000"/>
                  </a:schemeClr>
                </a:solidFill>
                <a:latin typeface="+mn-lt"/>
                <a:ea typeface="+mn-ea"/>
                <a:cs typeface="+mn-cs"/>
              </a:defRPr>
            </a:pPr>
            <a:r>
              <a:rPr lang="en-US"/>
              <a:t>Alex Customers Reagent Sets</a:t>
            </a: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chemeClr val="bg2">
                  <a:lumMod val="2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PVT_Alex!$B$4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PVT_Alex!$A$5:$A$6</c:f>
              <c:strCache>
                <c:ptCount val="1"/>
                <c:pt idx="0">
                  <c:v>مبرة العصافرة</c:v>
                </c:pt>
              </c:strCache>
            </c:strRef>
          </c:cat>
          <c:val>
            <c:numRef>
              <c:f>PVT_Alex!$B$5:$B$6</c:f>
              <c:numCache>
                <c:formatCode>General</c:formatCode>
                <c:ptCount val="1"/>
                <c:pt idx="0">
                  <c:v>8</c:v>
                </c:pt>
              </c:numCache>
            </c:numRef>
          </c:val>
          <c:extLst>
            <c:ext xmlns:c16="http://schemas.microsoft.com/office/drawing/2014/chart" uri="{C3380CC4-5D6E-409C-BE32-E72D297353CC}">
              <c16:uniqueId val="{00000000-956D-4260-BAB3-AEF5388CFF56}"/>
            </c:ext>
          </c:extLst>
        </c:ser>
        <c:dLbls>
          <c:dLblPos val="outEnd"/>
          <c:showLegendKey val="0"/>
          <c:showVal val="1"/>
          <c:showCatName val="0"/>
          <c:showSerName val="0"/>
          <c:showPercent val="0"/>
          <c:showBubbleSize val="0"/>
        </c:dLbls>
        <c:gapWidth val="219"/>
        <c:overlap val="-27"/>
        <c:axId val="1531717775"/>
        <c:axId val="725049008"/>
      </c:barChart>
      <c:catAx>
        <c:axId val="153171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bg2">
                    <a:lumMod val="25000"/>
                  </a:schemeClr>
                </a:solidFill>
                <a:latin typeface="+mn-lt"/>
                <a:ea typeface="+mn-ea"/>
                <a:cs typeface="+mn-cs"/>
              </a:defRPr>
            </a:pPr>
            <a:endParaRPr lang="en-US"/>
          </a:p>
        </c:txPr>
        <c:crossAx val="725049008"/>
        <c:crosses val="autoZero"/>
        <c:auto val="1"/>
        <c:lblAlgn val="ctr"/>
        <c:lblOffset val="100"/>
        <c:noMultiLvlLbl val="0"/>
      </c:catAx>
      <c:valAx>
        <c:axId val="725049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bg2">
                    <a:lumMod val="25000"/>
                  </a:schemeClr>
                </a:solidFill>
                <a:latin typeface="+mn-lt"/>
                <a:ea typeface="+mn-ea"/>
                <a:cs typeface="+mn-cs"/>
              </a:defRPr>
            </a:pPr>
            <a:endParaRPr lang="en-US"/>
          </a:p>
        </c:txPr>
        <c:crossAx val="15317177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lgn="ctr" rtl="0">
              <a:defRPr lang="en-US"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000" b="1" i="0" u="none" strike="noStrike" kern="1200" baseline="0">
          <a:solidFill>
            <a:schemeClr val="bg2">
              <a:lumMod val="2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Consumption.xlsx]PVT_Cairo!PVT_Cairo</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Cairo</a:t>
            </a:r>
            <a:r>
              <a:rPr lang="en-US" sz="1400" b="0" i="0" u="none" strike="noStrike" kern="1200" spc="0" baseline="0">
                <a:solidFill>
                  <a:sysClr val="windowText" lastClr="000000">
                    <a:lumMod val="65000"/>
                    <a:lumOff val="35000"/>
                  </a:sysClr>
                </a:solidFill>
              </a:rPr>
              <a:t> Customers </a:t>
            </a:r>
            <a:r>
              <a:rPr lang="en-US" sz="1400" b="1" i="0" u="sng" strike="noStrike" kern="1200" spc="0" baseline="0">
                <a:solidFill>
                  <a:sysClr val="windowText" lastClr="000000">
                    <a:lumMod val="65000"/>
                    <a:lumOff val="35000"/>
                  </a:sysClr>
                </a:solidFill>
              </a:rPr>
              <a:t>Reagent Sets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PVT_Cairo!$B$4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PVT_Cairo!$A$5:$A$17</c:f>
              <c:strCache>
                <c:ptCount val="12"/>
                <c:pt idx="0">
                  <c:v>ألفا لاب (مجموعة معامل)</c:v>
                </c:pt>
                <c:pt idx="1">
                  <c:v>مستشفى الجلاء العسكري</c:v>
                </c:pt>
                <c:pt idx="2">
                  <c:v>مستشفى الجنزوري</c:v>
                </c:pt>
                <c:pt idx="3">
                  <c:v>مستشفى الحسين الجامعي</c:v>
                </c:pt>
                <c:pt idx="4">
                  <c:v>مستشفى السلام التخصصي</c:v>
                </c:pt>
                <c:pt idx="5">
                  <c:v>مستشفى القاهرة التخصصي</c:v>
                </c:pt>
                <c:pt idx="6">
                  <c:v>مستشفى بدر الجامعي</c:v>
                </c:pt>
                <c:pt idx="7">
                  <c:v>مستشفى صدر العباسية</c:v>
                </c:pt>
                <c:pt idx="8">
                  <c:v>مستشفى كوبرى القبة</c:v>
                </c:pt>
                <c:pt idx="9">
                  <c:v>مستشفى مجلس النواب</c:v>
                </c:pt>
                <c:pt idx="10">
                  <c:v>مستشفى منشية البكرى</c:v>
                </c:pt>
                <c:pt idx="11">
                  <c:v>معهد الكلى بالمطرية</c:v>
                </c:pt>
              </c:strCache>
            </c:strRef>
          </c:cat>
          <c:val>
            <c:numRef>
              <c:f>PVT_Cairo!$B$5:$B$17</c:f>
              <c:numCache>
                <c:formatCode>General</c:formatCode>
                <c:ptCount val="12"/>
                <c:pt idx="0">
                  <c:v>29</c:v>
                </c:pt>
                <c:pt idx="1">
                  <c:v>0</c:v>
                </c:pt>
                <c:pt idx="2">
                  <c:v>3</c:v>
                </c:pt>
                <c:pt idx="3">
                  <c:v>14</c:v>
                </c:pt>
                <c:pt idx="4">
                  <c:v>0</c:v>
                </c:pt>
                <c:pt idx="5">
                  <c:v>15</c:v>
                </c:pt>
                <c:pt idx="6">
                  <c:v>10</c:v>
                </c:pt>
                <c:pt idx="7">
                  <c:v>4</c:v>
                </c:pt>
                <c:pt idx="8">
                  <c:v>16</c:v>
                </c:pt>
                <c:pt idx="9">
                  <c:v>10</c:v>
                </c:pt>
                <c:pt idx="10">
                  <c:v>27</c:v>
                </c:pt>
                <c:pt idx="11">
                  <c:v>0</c:v>
                </c:pt>
              </c:numCache>
            </c:numRef>
          </c:val>
          <c:extLst>
            <c:ext xmlns:c16="http://schemas.microsoft.com/office/drawing/2014/chart" uri="{C3380CC4-5D6E-409C-BE32-E72D297353CC}">
              <c16:uniqueId val="{00000000-3938-4AAD-8038-C9A2B69975C7}"/>
            </c:ext>
          </c:extLst>
        </c:ser>
        <c:dLbls>
          <c:dLblPos val="outEnd"/>
          <c:showLegendKey val="0"/>
          <c:showVal val="1"/>
          <c:showCatName val="0"/>
          <c:showSerName val="0"/>
          <c:showPercent val="0"/>
          <c:showBubbleSize val="0"/>
        </c:dLbls>
        <c:gapWidth val="219"/>
        <c:overlap val="-27"/>
        <c:axId val="2090906863"/>
        <c:axId val="629530400"/>
      </c:barChart>
      <c:catAx>
        <c:axId val="2090906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29530400"/>
        <c:crosses val="autoZero"/>
        <c:auto val="1"/>
        <c:lblAlgn val="ctr"/>
        <c:lblOffset val="100"/>
        <c:noMultiLvlLbl val="0"/>
      </c:catAx>
      <c:valAx>
        <c:axId val="629530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9068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lgn="ctr" rtl="0">
              <a:defRPr lang="en-US"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Consumption.xlsx]PVT_Delta!PVT_Delta</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Delta</a:t>
            </a:r>
            <a:r>
              <a:rPr lang="en-US" sz="1400" b="0" i="0" u="none" strike="noStrike" kern="1200" spc="0" baseline="0">
                <a:solidFill>
                  <a:sysClr val="windowText" lastClr="000000">
                    <a:lumMod val="65000"/>
                    <a:lumOff val="35000"/>
                  </a:sysClr>
                </a:solidFill>
              </a:rPr>
              <a:t> Customers </a:t>
            </a:r>
            <a:r>
              <a:rPr lang="en-US" sz="1400" b="1" i="0" u="sng" strike="noStrike" kern="1200" spc="0" baseline="0">
                <a:solidFill>
                  <a:sysClr val="windowText" lastClr="000000">
                    <a:lumMod val="65000"/>
                    <a:lumOff val="35000"/>
                  </a:sysClr>
                </a:solidFill>
              </a:rPr>
              <a:t>Reagent Sets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PVT_Delta!$B$4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PVT_Delta!$A$5:$A$14</c:f>
              <c:strCache>
                <c:ptCount val="9"/>
                <c:pt idx="0">
                  <c:v> مركز امراض الكلي والمسالك البولية</c:v>
                </c:pt>
                <c:pt idx="1">
                  <c:v>مركز أورام المنصورة (معمل الكيمياء)</c:v>
                </c:pt>
                <c:pt idx="2">
                  <c:v>مركز جراحات الجهاز الهضمي</c:v>
                </c:pt>
                <c:pt idx="3">
                  <c:v>مستشفى الأطفال الجامعي (معمل الكيمياء)</c:v>
                </c:pt>
                <c:pt idx="4">
                  <c:v>مستشفى الباطنة التخصصي (معمل الكيمياء)</c:v>
                </c:pt>
                <c:pt idx="5">
                  <c:v>مستشفى الجامعة بالزقازيق (صيدناوي+الحوادث)</c:v>
                </c:pt>
                <c:pt idx="6">
                  <c:v>مستشفى العاشر من رمضان</c:v>
                </c:pt>
                <c:pt idx="7">
                  <c:v>مستشفى جامعة المنصورة</c:v>
                </c:pt>
                <c:pt idx="8">
                  <c:v>مستشفى شبين الكوم الجامعي (الكلينكيال باثولوجي)</c:v>
                </c:pt>
              </c:strCache>
            </c:strRef>
          </c:cat>
          <c:val>
            <c:numRef>
              <c:f>PVT_Delta!$B$5:$B$14</c:f>
              <c:numCache>
                <c:formatCode>General</c:formatCode>
                <c:ptCount val="9"/>
                <c:pt idx="0">
                  <c:v>35</c:v>
                </c:pt>
                <c:pt idx="1">
                  <c:v>16</c:v>
                </c:pt>
                <c:pt idx="2">
                  <c:v>12</c:v>
                </c:pt>
                <c:pt idx="3">
                  <c:v>20</c:v>
                </c:pt>
                <c:pt idx="4">
                  <c:v>30</c:v>
                </c:pt>
                <c:pt idx="5">
                  <c:v>43</c:v>
                </c:pt>
                <c:pt idx="6">
                  <c:v>16</c:v>
                </c:pt>
                <c:pt idx="7">
                  <c:v>2</c:v>
                </c:pt>
                <c:pt idx="8">
                  <c:v>6</c:v>
                </c:pt>
              </c:numCache>
            </c:numRef>
          </c:val>
          <c:extLst>
            <c:ext xmlns:c16="http://schemas.microsoft.com/office/drawing/2014/chart" uri="{C3380CC4-5D6E-409C-BE32-E72D297353CC}">
              <c16:uniqueId val="{00000000-4C9A-4F9A-A51D-5F391ACE2FF8}"/>
            </c:ext>
          </c:extLst>
        </c:ser>
        <c:dLbls>
          <c:dLblPos val="outEnd"/>
          <c:showLegendKey val="0"/>
          <c:showVal val="1"/>
          <c:showCatName val="0"/>
          <c:showSerName val="0"/>
          <c:showPercent val="0"/>
          <c:showBubbleSize val="0"/>
        </c:dLbls>
        <c:gapWidth val="219"/>
        <c:overlap val="-27"/>
        <c:axId val="2090907343"/>
        <c:axId val="732611648"/>
      </c:barChart>
      <c:catAx>
        <c:axId val="209090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32611648"/>
        <c:crosses val="autoZero"/>
        <c:auto val="1"/>
        <c:lblAlgn val="ctr"/>
        <c:lblOffset val="100"/>
        <c:noMultiLvlLbl val="0"/>
      </c:catAx>
      <c:valAx>
        <c:axId val="732611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9073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lgn="ctr" rtl="0">
              <a:defRPr lang="en-US"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Consumption.xlsx]PVT_UpperEgypt!PVT_Alex</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Upper</a:t>
            </a:r>
            <a:r>
              <a:rPr lang="en-US" sz="1400" b="0" i="0" u="none" strike="noStrike" kern="1200" spc="0" baseline="0">
                <a:solidFill>
                  <a:sysClr val="windowText" lastClr="000000">
                    <a:lumMod val="65000"/>
                    <a:lumOff val="35000"/>
                  </a:sysClr>
                </a:solidFill>
              </a:rPr>
              <a:t> </a:t>
            </a:r>
            <a:r>
              <a:rPr lang="en-US" sz="1400" b="1" i="0" u="none" strike="noStrike" kern="1200" spc="0" baseline="0">
                <a:solidFill>
                  <a:sysClr val="windowText" lastClr="000000">
                    <a:lumMod val="65000"/>
                    <a:lumOff val="35000"/>
                  </a:sysClr>
                </a:solidFill>
              </a:rPr>
              <a:t>Egypt</a:t>
            </a:r>
            <a:r>
              <a:rPr lang="en-US" sz="1400" b="0" i="0" u="none" strike="noStrike" kern="1200" spc="0" baseline="0">
                <a:solidFill>
                  <a:sysClr val="windowText" lastClr="000000">
                    <a:lumMod val="65000"/>
                    <a:lumOff val="35000"/>
                  </a:sysClr>
                </a:solidFill>
              </a:rPr>
              <a:t> Customers </a:t>
            </a:r>
            <a:r>
              <a:rPr lang="en-US" sz="1400" b="1" i="0" u="sng" strike="noStrike" kern="1200" spc="0" baseline="0">
                <a:solidFill>
                  <a:sysClr val="windowText" lastClr="000000">
                    <a:lumMod val="65000"/>
                    <a:lumOff val="35000"/>
                  </a:sysClr>
                </a:solidFill>
              </a:rPr>
              <a:t>Reagent Sets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PVT_UpperEgypt!$B$4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chemeClr val="bg2">
                        <a:lumMod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PVT_UpperEgypt!$A$5:$A$8</c:f>
              <c:strCache>
                <c:ptCount val="3"/>
                <c:pt idx="0">
                  <c:v>مستشفى أسوان الجامعي</c:v>
                </c:pt>
                <c:pt idx="1">
                  <c:v>مستشفى بنى سويف الجامعي</c:v>
                </c:pt>
                <c:pt idx="2">
                  <c:v>مستشفى سوهاج الجامعي الجديد</c:v>
                </c:pt>
              </c:strCache>
            </c:strRef>
          </c:cat>
          <c:val>
            <c:numRef>
              <c:f>PVT_UpperEgypt!$B$5:$B$8</c:f>
              <c:numCache>
                <c:formatCode>General</c:formatCode>
                <c:ptCount val="3"/>
                <c:pt idx="0">
                  <c:v>7</c:v>
                </c:pt>
                <c:pt idx="1">
                  <c:v>26</c:v>
                </c:pt>
                <c:pt idx="2">
                  <c:v>0</c:v>
                </c:pt>
              </c:numCache>
            </c:numRef>
          </c:val>
          <c:extLst>
            <c:ext xmlns:c16="http://schemas.microsoft.com/office/drawing/2014/chart" uri="{C3380CC4-5D6E-409C-BE32-E72D297353CC}">
              <c16:uniqueId val="{00000000-4D52-4E9D-818A-B895A2B7FA30}"/>
            </c:ext>
          </c:extLst>
        </c:ser>
        <c:dLbls>
          <c:dLblPos val="outEnd"/>
          <c:showLegendKey val="0"/>
          <c:showVal val="1"/>
          <c:showCatName val="0"/>
          <c:showSerName val="0"/>
          <c:showPercent val="0"/>
          <c:showBubbleSize val="0"/>
        </c:dLbls>
        <c:gapWidth val="219"/>
        <c:overlap val="-27"/>
        <c:axId val="2090913103"/>
        <c:axId val="1695915519"/>
      </c:barChart>
      <c:catAx>
        <c:axId val="2090913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695915519"/>
        <c:crosses val="autoZero"/>
        <c:auto val="1"/>
        <c:lblAlgn val="ctr"/>
        <c:lblOffset val="100"/>
        <c:noMultiLvlLbl val="0"/>
      </c:catAx>
      <c:valAx>
        <c:axId val="1695915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9131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lgn="ctr" rtl="0">
              <a:defRPr lang="en-US" sz="1000" b="1" i="0" u="none" strike="noStrike" kern="1200" baseline="0">
                <a:solidFill>
                  <a:schemeClr val="bg2">
                    <a:lumMod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Consumption.xlsx]PVT_OverAll_Consumption!PVT_OverAll_Consumption</c:name>
    <c:fmtId val="6"/>
  </c:pivotSource>
  <c:chart>
    <c:title>
      <c:tx>
        <c:rich>
          <a:bodyPr rot="0" spcFirstLastPara="1" vertOverflow="ellipsis" vert="horz" wrap="square" anchor="ctr" anchorCtr="1"/>
          <a:lstStyle/>
          <a:p>
            <a:pPr>
              <a:defRPr sz="1400" b="0" i="0" u="none" strike="noStrike" kern="1200" baseline="0">
                <a:solidFill>
                  <a:schemeClr val="dk1">
                    <a:lumMod val="75000"/>
                    <a:lumOff val="25000"/>
                  </a:schemeClr>
                </a:solidFill>
                <a:latin typeface="+mn-lt"/>
                <a:ea typeface="+mn-ea"/>
                <a:cs typeface="+mn-cs"/>
              </a:defRPr>
            </a:pPr>
            <a:r>
              <a:rPr lang="en-US" sz="1400" b="0"/>
              <a:t>Consumptions </a:t>
            </a:r>
            <a:r>
              <a:rPr lang="en-US" sz="1400" b="1" u="sng"/>
              <a:t>Percentage</a:t>
            </a:r>
            <a:r>
              <a:rPr lang="en-US" sz="1400" b="0" baseline="0"/>
              <a:t> </a:t>
            </a:r>
            <a:r>
              <a:rPr lang="en-US" sz="1700" b="0" baseline="0"/>
              <a:t>Over</a:t>
            </a:r>
            <a:r>
              <a:rPr lang="en-US" sz="1400" b="0" baseline="0"/>
              <a:t> Egypt (2023) </a:t>
            </a:r>
            <a:endParaRPr lang="en-US" sz="1400" b="0"/>
          </a:p>
        </c:rich>
      </c:tx>
      <c:layout>
        <c:manualLayout>
          <c:xMode val="edge"/>
          <c:yMode val="edge"/>
          <c:x val="0.16517058603894619"/>
          <c:y val="5.8439429440264035E-2"/>
        </c:manualLayout>
      </c:layout>
      <c:overlay val="0"/>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path path="circle">
            <a:fillToRect l="100000" t="100000"/>
          </a:path>
          <a:tileRect r="-100000" b="-100000"/>
        </a:gradFill>
        <a:ln>
          <a:solidFill>
            <a:schemeClr val="tx1">
              <a:lumMod val="15000"/>
              <a:lumOff val="85000"/>
            </a:schemeClr>
          </a:solidFill>
        </a:ln>
        <a:effectLst/>
      </c:spPr>
      <c:txPr>
        <a:bodyPr rot="0" spcFirstLastPara="1" vertOverflow="ellipsis" vert="horz" wrap="square" anchor="ctr" anchorCtr="1"/>
        <a:lstStyle/>
        <a:p>
          <a:pPr>
            <a:defRPr sz="1400" b="0"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2"/>
          </a:solidFill>
          <a:ln>
            <a:noFill/>
          </a:ln>
          <a:effectLst>
            <a:outerShdw blurRad="254000" sx="102000" sy="102000" algn="ctr" rotWithShape="0">
              <a:prstClr val="black">
                <a:alpha val="20000"/>
              </a:prstClr>
            </a:outerShdw>
          </a:effectLst>
        </c:spPr>
        <c:dLbl>
          <c:idx val="0"/>
          <c:layout>
            <c:manualLayout>
              <c:x val="0.23333333333333334"/>
              <c:y val="0.15796899377245593"/>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0.16111111111111109"/>
              <c:y val="-0.12411849510692967"/>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15:layout>
                <c:manualLayout>
                  <c:w val="0.15965223097112857"/>
                  <c:h val="0.11467056327466703"/>
                </c:manualLayout>
              </c15:layout>
            </c:ext>
          </c:extLst>
        </c:dLbl>
      </c:pivotFmt>
      <c:pivotFmt>
        <c:idx val="3"/>
        <c:spPr>
          <a:solidFill>
            <a:schemeClr val="accent4"/>
          </a:solidFill>
          <a:ln>
            <a:noFill/>
          </a:ln>
          <a:effectLst>
            <a:outerShdw blurRad="254000" sx="102000" sy="102000" algn="ctr" rotWithShape="0">
              <a:prstClr val="black">
                <a:alpha val="20000"/>
              </a:prstClr>
            </a:outerShdw>
          </a:effectLst>
        </c:spPr>
        <c:dLbl>
          <c:idx val="0"/>
          <c:layout>
            <c:manualLayout>
              <c:x val="-0.28888888888888886"/>
              <c:y val="-8.6506829923011619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3"/>
          </a:solidFill>
          <a:ln>
            <a:noFill/>
          </a:ln>
          <a:effectLst>
            <a:outerShdw blurRad="254000" sx="102000" sy="102000" algn="ctr" rotWithShape="0">
              <a:prstClr val="black">
                <a:alpha val="20000"/>
              </a:prstClr>
            </a:outerShdw>
          </a:effectLst>
        </c:spPr>
        <c:dLbl>
          <c:idx val="0"/>
          <c:layout>
            <c:manualLayout>
              <c:x val="-0.17222222222222222"/>
              <c:y val="3.3850498665526273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ext>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ext>
          </c:extLst>
        </c:dLbl>
      </c:pivotFmt>
      <c:pivotFmt>
        <c:idx val="6"/>
        <c:spPr>
          <a:solidFill>
            <a:schemeClr val="accent1"/>
          </a:solidFill>
          <a:ln>
            <a:noFill/>
          </a:ln>
          <a:effectLst>
            <a:outerShdw blurRad="254000" sx="102000" sy="102000" algn="ctr" rotWithShape="0">
              <a:prstClr val="black">
                <a:alpha val="20000"/>
              </a:prstClr>
            </a:outerShdw>
          </a:effectLst>
        </c:spPr>
        <c:dLbl>
          <c:idx val="0"/>
          <c:layout>
            <c:manualLayout>
              <c:x val="0.16111111111111109"/>
              <c:y val="-0.12411849510692967"/>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15:layout>
                <c:manualLayout>
                  <c:w val="0.15965223097112857"/>
                  <c:h val="0.11467056327466703"/>
                </c:manualLayout>
              </c15:layout>
            </c:ext>
          </c:extLst>
        </c:dLbl>
      </c:pivotFmt>
      <c:pivotFmt>
        <c:idx val="7"/>
        <c:spPr>
          <a:solidFill>
            <a:schemeClr val="accent1"/>
          </a:solidFill>
          <a:ln>
            <a:noFill/>
          </a:ln>
          <a:effectLst>
            <a:outerShdw blurRad="254000" sx="102000" sy="102000" algn="ctr" rotWithShape="0">
              <a:prstClr val="black">
                <a:alpha val="20000"/>
              </a:prstClr>
            </a:outerShdw>
          </a:effectLst>
        </c:spPr>
        <c:dLbl>
          <c:idx val="0"/>
          <c:layout>
            <c:manualLayout>
              <c:x val="0.23333333333333334"/>
              <c:y val="0.15796899377245593"/>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ext>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0.17222222222222222"/>
              <c:y val="3.3850498665526273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ext>
          </c:extLst>
        </c:dLbl>
      </c:pivotFmt>
      <c:pivotFmt>
        <c:idx val="9"/>
        <c:spPr>
          <a:solidFill>
            <a:schemeClr val="accent1"/>
          </a:solidFill>
          <a:ln>
            <a:noFill/>
          </a:ln>
          <a:effectLst>
            <a:outerShdw blurRad="254000" sx="102000" sy="102000" algn="ctr" rotWithShape="0">
              <a:prstClr val="black">
                <a:alpha val="20000"/>
              </a:prstClr>
            </a:outerShdw>
          </a:effectLst>
        </c:spPr>
        <c:dLbl>
          <c:idx val="0"/>
          <c:layout>
            <c:manualLayout>
              <c:x val="-0.28888888888888886"/>
              <c:y val="-8.6506829923011619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ext>
          </c:extLst>
        </c:dLbl>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ext>
          </c:extLst>
        </c:dLbl>
      </c:pivotFmt>
      <c:pivotFmt>
        <c:idx val="11"/>
        <c:spPr>
          <a:solidFill>
            <a:schemeClr val="accent1"/>
          </a:solidFill>
          <a:ln>
            <a:noFill/>
          </a:ln>
          <a:effectLst>
            <a:outerShdw blurRad="254000" sx="102000" sy="102000" algn="ctr" rotWithShape="0">
              <a:prstClr val="black">
                <a:alpha val="20000"/>
              </a:prstClr>
            </a:outerShdw>
          </a:effectLst>
        </c:spPr>
        <c:dLbl>
          <c:idx val="0"/>
          <c:layout>
            <c:manualLayout>
              <c:x val="0.16111111111111109"/>
              <c:y val="-0.12411849510692967"/>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15:layout>
                <c:manualLayout>
                  <c:w val="0.15965223097112857"/>
                  <c:h val="0.11467056327466703"/>
                </c:manualLayout>
              </c15:layout>
            </c:ext>
          </c:extLst>
        </c:dLbl>
      </c:pivotFmt>
      <c:pivotFmt>
        <c:idx val="12"/>
        <c:spPr>
          <a:solidFill>
            <a:schemeClr val="accent1"/>
          </a:solidFill>
          <a:ln>
            <a:noFill/>
          </a:ln>
          <a:effectLst>
            <a:outerShdw blurRad="254000" sx="102000" sy="102000" algn="ctr" rotWithShape="0">
              <a:prstClr val="black">
                <a:alpha val="20000"/>
              </a:prstClr>
            </a:outerShdw>
          </a:effectLst>
        </c:spPr>
        <c:dLbl>
          <c:idx val="0"/>
          <c:layout>
            <c:manualLayout>
              <c:x val="0.23333333333333334"/>
              <c:y val="0.15796899377245593"/>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ext>
          </c:extLst>
        </c:dLbl>
      </c:pivotFmt>
      <c:pivotFmt>
        <c:idx val="13"/>
        <c:spPr>
          <a:solidFill>
            <a:schemeClr val="accent1"/>
          </a:solidFill>
          <a:ln>
            <a:noFill/>
          </a:ln>
          <a:effectLst>
            <a:outerShdw blurRad="254000" sx="102000" sy="102000" algn="ctr" rotWithShape="0">
              <a:prstClr val="black">
                <a:alpha val="20000"/>
              </a:prstClr>
            </a:outerShdw>
          </a:effectLst>
        </c:spPr>
        <c:dLbl>
          <c:idx val="0"/>
          <c:layout>
            <c:manualLayout>
              <c:x val="-0.17222222222222222"/>
              <c:y val="3.3850498665526273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ext>
          </c:extLst>
        </c:dLbl>
      </c:pivotFmt>
      <c:pivotFmt>
        <c:idx val="14"/>
        <c:spPr>
          <a:solidFill>
            <a:schemeClr val="accent1"/>
          </a:solidFill>
          <a:ln>
            <a:noFill/>
          </a:ln>
          <a:effectLst>
            <a:outerShdw blurRad="254000" sx="102000" sy="102000" algn="ctr" rotWithShape="0">
              <a:prstClr val="black">
                <a:alpha val="20000"/>
              </a:prstClr>
            </a:outerShdw>
          </a:effectLst>
        </c:spPr>
        <c:dLbl>
          <c:idx val="0"/>
          <c:layout>
            <c:manualLayout>
              <c:x val="-0.28888888888888886"/>
              <c:y val="-8.6506829923011619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manualLayout>
          <c:layoutTarget val="inner"/>
          <c:xMode val="edge"/>
          <c:yMode val="edge"/>
          <c:x val="0.25899759405074368"/>
          <c:y val="0.33559585762296645"/>
          <c:w val="0.4542272528433946"/>
          <c:h val="0.61503276064883972"/>
        </c:manualLayout>
      </c:layout>
      <c:doughnutChart>
        <c:varyColors val="1"/>
        <c:ser>
          <c:idx val="0"/>
          <c:order val="0"/>
          <c:tx>
            <c:strRef>
              <c:f>PVT_OverAll_Consumption!$B$3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B7D-4163-A86C-7BFD93D8E6B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B7D-4163-A86C-7BFD93D8E6B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B7D-4163-A86C-7BFD93D8E6B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B7D-4163-A86C-7BFD93D8E6B3}"/>
              </c:ext>
            </c:extLst>
          </c:dPt>
          <c:dLbls>
            <c:dLbl>
              <c:idx val="0"/>
              <c:layout>
                <c:manualLayout>
                  <c:x val="0.16111111111111109"/>
                  <c:y val="-0.12411849510692967"/>
                </c:manualLayout>
              </c:layout>
              <c:showLegendKey val="0"/>
              <c:showVal val="0"/>
              <c:showCatName val="1"/>
              <c:showSerName val="0"/>
              <c:showPercent val="1"/>
              <c:showBubbleSize val="0"/>
              <c:extLst>
                <c:ext xmlns:c15="http://schemas.microsoft.com/office/drawing/2012/chart" uri="{CE6537A1-D6FC-4f65-9D91-7224C49458BB}">
                  <c15:layout>
                    <c:manualLayout>
                      <c:w val="0.15965223097112857"/>
                      <c:h val="0.11467056327466703"/>
                    </c:manualLayout>
                  </c15:layout>
                </c:ext>
                <c:ext xmlns:c16="http://schemas.microsoft.com/office/drawing/2014/chart" uri="{C3380CC4-5D6E-409C-BE32-E72D297353CC}">
                  <c16:uniqueId val="{00000001-3B7D-4163-A86C-7BFD93D8E6B3}"/>
                </c:ext>
              </c:extLst>
            </c:dLbl>
            <c:dLbl>
              <c:idx val="1"/>
              <c:layout>
                <c:manualLayout>
                  <c:x val="0.23333333333333334"/>
                  <c:y val="0.1579689937724559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B7D-4163-A86C-7BFD93D8E6B3}"/>
                </c:ext>
              </c:extLst>
            </c:dLbl>
            <c:dLbl>
              <c:idx val="2"/>
              <c:layout>
                <c:manualLayout>
                  <c:x val="-0.17222222222222222"/>
                  <c:y val="3.385049866552627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B7D-4163-A86C-7BFD93D8E6B3}"/>
                </c:ext>
              </c:extLst>
            </c:dLbl>
            <c:dLbl>
              <c:idx val="3"/>
              <c:layout>
                <c:manualLayout>
                  <c:x val="-0.28888888888888886"/>
                  <c:y val="-8.650682992301161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3B7D-4163-A86C-7BFD93D8E6B3}"/>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ext>
            </c:extLst>
          </c:dLbls>
          <c:cat>
            <c:strRef>
              <c:f>PVT_OverAll_Consumption!$A$4:$A$7</c:f>
              <c:strCache>
                <c:ptCount val="4"/>
                <c:pt idx="0">
                  <c:v>Alexandria</c:v>
                </c:pt>
                <c:pt idx="1">
                  <c:v>Cairo</c:v>
                </c:pt>
                <c:pt idx="2">
                  <c:v>Delta</c:v>
                </c:pt>
                <c:pt idx="3">
                  <c:v>Upper Egypt</c:v>
                </c:pt>
              </c:strCache>
            </c:strRef>
          </c:cat>
          <c:val>
            <c:numRef>
              <c:f>PVT_OverAll_Consumption!$B$4:$B$7</c:f>
              <c:numCache>
                <c:formatCode>General</c:formatCode>
                <c:ptCount val="4"/>
                <c:pt idx="0">
                  <c:v>8</c:v>
                </c:pt>
                <c:pt idx="1">
                  <c:v>128</c:v>
                </c:pt>
                <c:pt idx="2">
                  <c:v>180</c:v>
                </c:pt>
                <c:pt idx="3">
                  <c:v>33</c:v>
                </c:pt>
              </c:numCache>
            </c:numRef>
          </c:val>
          <c:extLst>
            <c:ext xmlns:c16="http://schemas.microsoft.com/office/drawing/2014/chart" uri="{C3380CC4-5D6E-409C-BE32-E72D297353CC}">
              <c16:uniqueId val="{00000008-3B7D-4163-A86C-7BFD93D8E6B3}"/>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[Jokoh Consumption.xlsx]PVT_Consumption_By_Quarters!PVT_Consumption_By_Quarters</c:name>
    <c:fmtId val="3"/>
  </c:pivotSource>
  <c:chart>
    <c:title>
      <c:tx>
        <c:rich>
          <a:bodyPr rot="0" spcFirstLastPara="1" vertOverflow="ellipsis" vert="horz" wrap="square" anchor="ctr" anchorCtr="1"/>
          <a:lstStyle/>
          <a:p>
            <a:pPr>
              <a:defRPr sz="1800" b="0" i="0" u="none" strike="noStrike" kern="1200" baseline="0">
                <a:solidFill>
                  <a:schemeClr val="dk1">
                    <a:lumMod val="75000"/>
                    <a:lumOff val="25000"/>
                  </a:schemeClr>
                </a:solidFill>
                <a:latin typeface="+mn-lt"/>
                <a:ea typeface="+mn-ea"/>
                <a:cs typeface="+mn-cs"/>
              </a:defRPr>
            </a:pPr>
            <a:r>
              <a:rPr lang="en-US" sz="1600" b="0"/>
              <a:t>Consumption Amount By</a:t>
            </a:r>
            <a:r>
              <a:rPr lang="en-US" sz="1600" b="0" baseline="0"/>
              <a:t> </a:t>
            </a:r>
            <a:r>
              <a:rPr lang="en-US" sz="1600" b="1" u="sng" baseline="0"/>
              <a:t>Quarters</a:t>
            </a:r>
            <a:r>
              <a:rPr lang="en-US" sz="1600" b="0" baseline="0"/>
              <a:t> (2023)</a:t>
            </a:r>
            <a:endParaRPr lang="en-US" sz="1600" b="0"/>
          </a:p>
        </c:rich>
      </c:tx>
      <c:layout>
        <c:manualLayout>
          <c:xMode val="edge"/>
          <c:yMode val="edge"/>
          <c:x val="0.16814566929133859"/>
          <c:y val="1.8518518518518517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PVT_Consumption_By_Quarters!$B$3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PVT_Consumption_By_Quarters!$A$4:$A$7</c:f>
              <c:strCache>
                <c:ptCount val="4"/>
                <c:pt idx="0">
                  <c:v>Qtr1</c:v>
                </c:pt>
                <c:pt idx="1">
                  <c:v>Qtr2</c:v>
                </c:pt>
                <c:pt idx="2">
                  <c:v>Qtr3</c:v>
                </c:pt>
                <c:pt idx="3">
                  <c:v>Qtr4</c:v>
                </c:pt>
              </c:strCache>
            </c:strRef>
          </c:cat>
          <c:val>
            <c:numRef>
              <c:f>PVT_Consumption_By_Quarters!$B$4:$B$7</c:f>
              <c:numCache>
                <c:formatCode>General</c:formatCode>
                <c:ptCount val="4"/>
                <c:pt idx="0">
                  <c:v>83</c:v>
                </c:pt>
                <c:pt idx="1">
                  <c:v>71</c:v>
                </c:pt>
                <c:pt idx="2">
                  <c:v>63</c:v>
                </c:pt>
                <c:pt idx="3">
                  <c:v>132</c:v>
                </c:pt>
              </c:numCache>
            </c:numRef>
          </c:val>
          <c:extLst>
            <c:ext xmlns:c16="http://schemas.microsoft.com/office/drawing/2014/chart" uri="{C3380CC4-5D6E-409C-BE32-E72D297353CC}">
              <c16:uniqueId val="{00000000-7C8C-4C65-92B6-C0B29DF4DAB2}"/>
            </c:ext>
          </c:extLst>
        </c:ser>
        <c:dLbls>
          <c:dLblPos val="inEnd"/>
          <c:showLegendKey val="0"/>
          <c:showVal val="1"/>
          <c:showCatName val="0"/>
          <c:showSerName val="0"/>
          <c:showPercent val="0"/>
          <c:showBubbleSize val="0"/>
        </c:dLbls>
        <c:gapWidth val="65"/>
        <c:axId val="636848144"/>
        <c:axId val="629533872"/>
      </c:barChart>
      <c:catAx>
        <c:axId val="6368481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29533872"/>
        <c:crosses val="autoZero"/>
        <c:auto val="1"/>
        <c:lblAlgn val="ctr"/>
        <c:lblOffset val="100"/>
        <c:noMultiLvlLbl val="0"/>
      </c:catAx>
      <c:valAx>
        <c:axId val="62953387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3684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0" Type="http://schemas.openxmlformats.org/officeDocument/2006/relationships/chart" Target="../charts/chart24.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xdr:from>
      <xdr:col>2</xdr:col>
      <xdr:colOff>71437</xdr:colOff>
      <xdr:row>0</xdr:row>
      <xdr:rowOff>33337</xdr:rowOff>
    </xdr:from>
    <xdr:to>
      <xdr:col>6</xdr:col>
      <xdr:colOff>142875</xdr:colOff>
      <xdr:row>12</xdr:row>
      <xdr:rowOff>161925</xdr:rowOff>
    </xdr:to>
    <xdr:graphicFrame macro="">
      <xdr:nvGraphicFramePr>
        <xdr:cNvPr id="2" name="PVT_Alex">
          <a:extLst>
            <a:ext uri="{FF2B5EF4-FFF2-40B4-BE49-F238E27FC236}">
              <a16:creationId xmlns:a16="http://schemas.microsoft.com/office/drawing/2014/main" id="{2628A574-D387-9D36-4A0F-B620823CA2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42862</xdr:colOff>
      <xdr:row>0</xdr:row>
      <xdr:rowOff>9525</xdr:rowOff>
    </xdr:from>
    <xdr:to>
      <xdr:col>10</xdr:col>
      <xdr:colOff>238125</xdr:colOff>
      <xdr:row>17</xdr:row>
      <xdr:rowOff>28575</xdr:rowOff>
    </xdr:to>
    <xdr:graphicFrame macro="">
      <xdr:nvGraphicFramePr>
        <xdr:cNvPr id="2" name="PVT_Cairo">
          <a:extLst>
            <a:ext uri="{FF2B5EF4-FFF2-40B4-BE49-F238E27FC236}">
              <a16:creationId xmlns:a16="http://schemas.microsoft.com/office/drawing/2014/main" id="{A459F04F-FB5E-3F23-BE39-67118DE2A0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42862</xdr:colOff>
      <xdr:row>0</xdr:row>
      <xdr:rowOff>19049</xdr:rowOff>
    </xdr:from>
    <xdr:to>
      <xdr:col>10</xdr:col>
      <xdr:colOff>28575</xdr:colOff>
      <xdr:row>18</xdr:row>
      <xdr:rowOff>180974</xdr:rowOff>
    </xdr:to>
    <xdr:graphicFrame macro="">
      <xdr:nvGraphicFramePr>
        <xdr:cNvPr id="2" name="PVT_Delta">
          <a:extLst>
            <a:ext uri="{FF2B5EF4-FFF2-40B4-BE49-F238E27FC236}">
              <a16:creationId xmlns:a16="http://schemas.microsoft.com/office/drawing/2014/main" id="{FAF39974-C347-22DF-D731-FC40B94BD7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52387</xdr:colOff>
      <xdr:row>0</xdr:row>
      <xdr:rowOff>14286</xdr:rowOff>
    </xdr:from>
    <xdr:to>
      <xdr:col>8</xdr:col>
      <xdr:colOff>271462</xdr:colOff>
      <xdr:row>14</xdr:row>
      <xdr:rowOff>171449</xdr:rowOff>
    </xdr:to>
    <xdr:graphicFrame macro="">
      <xdr:nvGraphicFramePr>
        <xdr:cNvPr id="2" name="PVT_Alex">
          <a:extLst>
            <a:ext uri="{FF2B5EF4-FFF2-40B4-BE49-F238E27FC236}">
              <a16:creationId xmlns:a16="http://schemas.microsoft.com/office/drawing/2014/main" id="{2C44D0C3-F8B4-A846-9161-E6AF3EF979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52387</xdr:colOff>
      <xdr:row>0</xdr:row>
      <xdr:rowOff>23812</xdr:rowOff>
    </xdr:from>
    <xdr:to>
      <xdr:col>8</xdr:col>
      <xdr:colOff>33337</xdr:colOff>
      <xdr:row>14</xdr:row>
      <xdr:rowOff>100012</xdr:rowOff>
    </xdr:to>
    <xdr:graphicFrame macro="">
      <xdr:nvGraphicFramePr>
        <xdr:cNvPr id="2" name="PVT_Alex_MRate">
          <a:extLst>
            <a:ext uri="{FF2B5EF4-FFF2-40B4-BE49-F238E27FC236}">
              <a16:creationId xmlns:a16="http://schemas.microsoft.com/office/drawing/2014/main" id="{1B71BAC4-05E2-478A-970B-8BAE981B47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33337</xdr:colOff>
      <xdr:row>0</xdr:row>
      <xdr:rowOff>28575</xdr:rowOff>
    </xdr:from>
    <xdr:to>
      <xdr:col>10</xdr:col>
      <xdr:colOff>514350</xdr:colOff>
      <xdr:row>17</xdr:row>
      <xdr:rowOff>14287</xdr:rowOff>
    </xdr:to>
    <xdr:graphicFrame macro="">
      <xdr:nvGraphicFramePr>
        <xdr:cNvPr id="2" name="PVT_Cairo_MRate">
          <a:extLst>
            <a:ext uri="{FF2B5EF4-FFF2-40B4-BE49-F238E27FC236}">
              <a16:creationId xmlns:a16="http://schemas.microsoft.com/office/drawing/2014/main" id="{7CAB8BA1-58C1-20FD-FBCA-1E7341C120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100012</xdr:colOff>
      <xdr:row>0</xdr:row>
      <xdr:rowOff>9526</xdr:rowOff>
    </xdr:from>
    <xdr:to>
      <xdr:col>11</xdr:col>
      <xdr:colOff>266701</xdr:colOff>
      <xdr:row>16</xdr:row>
      <xdr:rowOff>38100</xdr:rowOff>
    </xdr:to>
    <xdr:graphicFrame macro="">
      <xdr:nvGraphicFramePr>
        <xdr:cNvPr id="2" name="PVT_Delta_MRate">
          <a:extLst>
            <a:ext uri="{FF2B5EF4-FFF2-40B4-BE49-F238E27FC236}">
              <a16:creationId xmlns:a16="http://schemas.microsoft.com/office/drawing/2014/main" id="{74B55B94-2251-641F-CBB9-472E79B8B8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195262</xdr:colOff>
      <xdr:row>0</xdr:row>
      <xdr:rowOff>90487</xdr:rowOff>
    </xdr:from>
    <xdr:to>
      <xdr:col>8</xdr:col>
      <xdr:colOff>414337</xdr:colOff>
      <xdr:row>14</xdr:row>
      <xdr:rowOff>166687</xdr:rowOff>
    </xdr:to>
    <xdr:graphicFrame macro="">
      <xdr:nvGraphicFramePr>
        <xdr:cNvPr id="2" name="PVT_UpperEgypt_MRate">
          <a:extLst>
            <a:ext uri="{FF2B5EF4-FFF2-40B4-BE49-F238E27FC236}">
              <a16:creationId xmlns:a16="http://schemas.microsoft.com/office/drawing/2014/main" id="{04F1A79F-F37A-3ED4-58A7-D706F86FBE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52387</xdr:colOff>
      <xdr:row>0</xdr:row>
      <xdr:rowOff>23812</xdr:rowOff>
    </xdr:from>
    <xdr:to>
      <xdr:col>6</xdr:col>
      <xdr:colOff>352425</xdr:colOff>
      <xdr:row>14</xdr:row>
      <xdr:rowOff>100012</xdr:rowOff>
    </xdr:to>
    <xdr:graphicFrame macro="">
      <xdr:nvGraphicFramePr>
        <xdr:cNvPr id="2" name="PVT_Alex_DRate">
          <a:extLst>
            <a:ext uri="{FF2B5EF4-FFF2-40B4-BE49-F238E27FC236}">
              <a16:creationId xmlns:a16="http://schemas.microsoft.com/office/drawing/2014/main" id="{4920A662-234B-426D-B478-05A7D1536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33336</xdr:colOff>
      <xdr:row>0</xdr:row>
      <xdr:rowOff>28575</xdr:rowOff>
    </xdr:from>
    <xdr:to>
      <xdr:col>11</xdr:col>
      <xdr:colOff>104774</xdr:colOff>
      <xdr:row>17</xdr:row>
      <xdr:rowOff>142875</xdr:rowOff>
    </xdr:to>
    <xdr:graphicFrame macro="">
      <xdr:nvGraphicFramePr>
        <xdr:cNvPr id="2" name="PVT_Cairo_DRate">
          <a:extLst>
            <a:ext uri="{FF2B5EF4-FFF2-40B4-BE49-F238E27FC236}">
              <a16:creationId xmlns:a16="http://schemas.microsoft.com/office/drawing/2014/main" id="{1BE44D9D-D5BB-4BA3-89B8-79B9974F2A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28575</xdr:colOff>
      <xdr:row>0</xdr:row>
      <xdr:rowOff>9525</xdr:rowOff>
    </xdr:from>
    <xdr:to>
      <xdr:col>11</xdr:col>
      <xdr:colOff>266701</xdr:colOff>
      <xdr:row>19</xdr:row>
      <xdr:rowOff>76200</xdr:rowOff>
    </xdr:to>
    <xdr:graphicFrame macro="">
      <xdr:nvGraphicFramePr>
        <xdr:cNvPr id="2" name="PVT_Delta_DRate">
          <a:extLst>
            <a:ext uri="{FF2B5EF4-FFF2-40B4-BE49-F238E27FC236}">
              <a16:creationId xmlns:a16="http://schemas.microsoft.com/office/drawing/2014/main" id="{CD0EEEB8-75D2-47DF-BF1D-ECE2C4AA3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52387</xdr:colOff>
      <xdr:row>0</xdr:row>
      <xdr:rowOff>0</xdr:rowOff>
    </xdr:from>
    <xdr:to>
      <xdr:col>7</xdr:col>
      <xdr:colOff>266700</xdr:colOff>
      <xdr:row>14</xdr:row>
      <xdr:rowOff>76200</xdr:rowOff>
    </xdr:to>
    <xdr:graphicFrame macro="">
      <xdr:nvGraphicFramePr>
        <xdr:cNvPr id="2" name="PVT_UpperEgypt_DRate">
          <a:extLst>
            <a:ext uri="{FF2B5EF4-FFF2-40B4-BE49-F238E27FC236}">
              <a16:creationId xmlns:a16="http://schemas.microsoft.com/office/drawing/2014/main" id="{4C4B8E8B-2A97-412F-AADF-BFFB3ED2F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433387</xdr:colOff>
      <xdr:row>1</xdr:row>
      <xdr:rowOff>171450</xdr:rowOff>
    </xdr:from>
    <xdr:to>
      <xdr:col>10</xdr:col>
      <xdr:colOff>128587</xdr:colOff>
      <xdr:row>19</xdr:row>
      <xdr:rowOff>119062</xdr:rowOff>
    </xdr:to>
    <xdr:graphicFrame macro="">
      <xdr:nvGraphicFramePr>
        <xdr:cNvPr id="4" name="PVT_OverAll_Consumption">
          <a:extLst>
            <a:ext uri="{FF2B5EF4-FFF2-40B4-BE49-F238E27FC236}">
              <a16:creationId xmlns:a16="http://schemas.microsoft.com/office/drawing/2014/main" id="{D85F1109-9D38-D38B-EC4F-2B43BD80C7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147637</xdr:colOff>
      <xdr:row>1</xdr:row>
      <xdr:rowOff>176212</xdr:rowOff>
    </xdr:from>
    <xdr:to>
      <xdr:col>9</xdr:col>
      <xdr:colOff>452437</xdr:colOff>
      <xdr:row>16</xdr:row>
      <xdr:rowOff>61912</xdr:rowOff>
    </xdr:to>
    <xdr:graphicFrame macro="">
      <xdr:nvGraphicFramePr>
        <xdr:cNvPr id="2" name="PVT_Consumption_By_Quarters">
          <a:extLst>
            <a:ext uri="{FF2B5EF4-FFF2-40B4-BE49-F238E27FC236}">
              <a16:creationId xmlns:a16="http://schemas.microsoft.com/office/drawing/2014/main" id="{F28CAF52-94CE-904E-0521-FC8E572942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238124</xdr:rowOff>
    </xdr:from>
    <xdr:to>
      <xdr:col>4</xdr:col>
      <xdr:colOff>11906</xdr:colOff>
      <xdr:row>17</xdr:row>
      <xdr:rowOff>178592</xdr:rowOff>
    </xdr:to>
    <xdr:graphicFrame macro="">
      <xdr:nvGraphicFramePr>
        <xdr:cNvPr id="6" name="PVT_Alex_DRate">
          <a:extLst>
            <a:ext uri="{FF2B5EF4-FFF2-40B4-BE49-F238E27FC236}">
              <a16:creationId xmlns:a16="http://schemas.microsoft.com/office/drawing/2014/main" id="{F0B824EC-16CB-4D41-AAA5-653BEAE66F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2</xdr:row>
      <xdr:rowOff>9525</xdr:rowOff>
    </xdr:from>
    <xdr:to>
      <xdr:col>16</xdr:col>
      <xdr:colOff>476250</xdr:colOff>
      <xdr:row>18</xdr:row>
      <xdr:rowOff>0</xdr:rowOff>
    </xdr:to>
    <xdr:graphicFrame macro="">
      <xdr:nvGraphicFramePr>
        <xdr:cNvPr id="7" name="PVT_Cairo_DRate">
          <a:extLst>
            <a:ext uri="{FF2B5EF4-FFF2-40B4-BE49-F238E27FC236}">
              <a16:creationId xmlns:a16="http://schemas.microsoft.com/office/drawing/2014/main" id="{F6A8058D-DE1E-478E-98C8-14D14C2882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18</xdr:row>
      <xdr:rowOff>130968</xdr:rowOff>
    </xdr:from>
    <xdr:to>
      <xdr:col>10</xdr:col>
      <xdr:colOff>452437</xdr:colOff>
      <xdr:row>30</xdr:row>
      <xdr:rowOff>785813</xdr:rowOff>
    </xdr:to>
    <xdr:graphicFrame macro="">
      <xdr:nvGraphicFramePr>
        <xdr:cNvPr id="8" name="PVT_Delta_DRate">
          <a:extLst>
            <a:ext uri="{FF2B5EF4-FFF2-40B4-BE49-F238E27FC236}">
              <a16:creationId xmlns:a16="http://schemas.microsoft.com/office/drawing/2014/main" id="{46B4BD23-70A9-4952-B365-2A7419D657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23812</xdr:colOff>
      <xdr:row>19</xdr:row>
      <xdr:rowOff>47625</xdr:rowOff>
    </xdr:from>
    <xdr:to>
      <xdr:col>16</xdr:col>
      <xdr:colOff>488156</xdr:colOff>
      <xdr:row>30</xdr:row>
      <xdr:rowOff>797718</xdr:rowOff>
    </xdr:to>
    <xdr:graphicFrame macro="">
      <xdr:nvGraphicFramePr>
        <xdr:cNvPr id="9" name="PVT_UpperEgypt_DRate">
          <a:extLst>
            <a:ext uri="{FF2B5EF4-FFF2-40B4-BE49-F238E27FC236}">
              <a16:creationId xmlns:a16="http://schemas.microsoft.com/office/drawing/2014/main" id="{971999A7-15AB-497A-BBDF-293F579B1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23814</xdr:colOff>
      <xdr:row>32</xdr:row>
      <xdr:rowOff>0</xdr:rowOff>
    </xdr:from>
    <xdr:to>
      <xdr:col>3</xdr:col>
      <xdr:colOff>452438</xdr:colOff>
      <xdr:row>49</xdr:row>
      <xdr:rowOff>11906</xdr:rowOff>
    </xdr:to>
    <xdr:graphicFrame macro="">
      <xdr:nvGraphicFramePr>
        <xdr:cNvPr id="10" name="PVT_Alex_MRate">
          <a:extLst>
            <a:ext uri="{FF2B5EF4-FFF2-40B4-BE49-F238E27FC236}">
              <a16:creationId xmlns:a16="http://schemas.microsoft.com/office/drawing/2014/main" id="{8CF3032E-914D-4A9E-802D-27EF6137C1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95251</xdr:colOff>
      <xdr:row>32</xdr:row>
      <xdr:rowOff>23814</xdr:rowOff>
    </xdr:from>
    <xdr:to>
      <xdr:col>16</xdr:col>
      <xdr:colOff>535782</xdr:colOff>
      <xdr:row>49</xdr:row>
      <xdr:rowOff>11906</xdr:rowOff>
    </xdr:to>
    <xdr:graphicFrame macro="">
      <xdr:nvGraphicFramePr>
        <xdr:cNvPr id="11" name="PVT_Cairo_MRate">
          <a:extLst>
            <a:ext uri="{FF2B5EF4-FFF2-40B4-BE49-F238E27FC236}">
              <a16:creationId xmlns:a16="http://schemas.microsoft.com/office/drawing/2014/main" id="{48C53456-FC59-44D5-B191-CBC749C4E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49</xdr:row>
      <xdr:rowOff>166688</xdr:rowOff>
    </xdr:from>
    <xdr:to>
      <xdr:col>10</xdr:col>
      <xdr:colOff>369093</xdr:colOff>
      <xdr:row>62</xdr:row>
      <xdr:rowOff>1214437</xdr:rowOff>
    </xdr:to>
    <xdr:graphicFrame macro="">
      <xdr:nvGraphicFramePr>
        <xdr:cNvPr id="12" name="PVT_Delta_MRate">
          <a:extLst>
            <a:ext uri="{FF2B5EF4-FFF2-40B4-BE49-F238E27FC236}">
              <a16:creationId xmlns:a16="http://schemas.microsoft.com/office/drawing/2014/main" id="{3DD95113-A5F8-4A9E-809B-4416ADF1F4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35719</xdr:colOff>
      <xdr:row>50</xdr:row>
      <xdr:rowOff>23812</xdr:rowOff>
    </xdr:from>
    <xdr:to>
      <xdr:col>16</xdr:col>
      <xdr:colOff>559594</xdr:colOff>
      <xdr:row>62</xdr:row>
      <xdr:rowOff>1238250</xdr:rowOff>
    </xdr:to>
    <xdr:graphicFrame macro="">
      <xdr:nvGraphicFramePr>
        <xdr:cNvPr id="13" name="PVT_UpperEgypt_MRate">
          <a:extLst>
            <a:ext uri="{FF2B5EF4-FFF2-40B4-BE49-F238E27FC236}">
              <a16:creationId xmlns:a16="http://schemas.microsoft.com/office/drawing/2014/main" id="{2516ECA9-58E1-49B0-A63B-2737DF9702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65</xdr:row>
      <xdr:rowOff>11906</xdr:rowOff>
    </xdr:from>
    <xdr:to>
      <xdr:col>4</xdr:col>
      <xdr:colOff>285750</xdr:colOff>
      <xdr:row>80</xdr:row>
      <xdr:rowOff>154781</xdr:rowOff>
    </xdr:to>
    <xdr:graphicFrame macro="">
      <xdr:nvGraphicFramePr>
        <xdr:cNvPr id="14" name="PVT_Alex">
          <a:extLst>
            <a:ext uri="{FF2B5EF4-FFF2-40B4-BE49-F238E27FC236}">
              <a16:creationId xmlns:a16="http://schemas.microsoft.com/office/drawing/2014/main" id="{9D8DC22B-6F28-4FA9-8892-8E13BEF112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11905</xdr:colOff>
      <xdr:row>65</xdr:row>
      <xdr:rowOff>11906</xdr:rowOff>
    </xdr:from>
    <xdr:to>
      <xdr:col>16</xdr:col>
      <xdr:colOff>428624</xdr:colOff>
      <xdr:row>80</xdr:row>
      <xdr:rowOff>166686</xdr:rowOff>
    </xdr:to>
    <xdr:graphicFrame macro="">
      <xdr:nvGraphicFramePr>
        <xdr:cNvPr id="15" name="PVT_Cairo">
          <a:extLst>
            <a:ext uri="{FF2B5EF4-FFF2-40B4-BE49-F238E27FC236}">
              <a16:creationId xmlns:a16="http://schemas.microsoft.com/office/drawing/2014/main" id="{93F76418-A81D-4F86-8EF2-66FE740074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35718</xdr:colOff>
      <xdr:row>82</xdr:row>
      <xdr:rowOff>166689</xdr:rowOff>
    </xdr:from>
    <xdr:to>
      <xdr:col>10</xdr:col>
      <xdr:colOff>226219</xdr:colOff>
      <xdr:row>99</xdr:row>
      <xdr:rowOff>0</xdr:rowOff>
    </xdr:to>
    <xdr:graphicFrame macro="">
      <xdr:nvGraphicFramePr>
        <xdr:cNvPr id="16" name="PVT_Delta">
          <a:extLst>
            <a:ext uri="{FF2B5EF4-FFF2-40B4-BE49-F238E27FC236}">
              <a16:creationId xmlns:a16="http://schemas.microsoft.com/office/drawing/2014/main" id="{FB82D879-864E-4427-AC8E-46811D4EA4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464344</xdr:colOff>
      <xdr:row>82</xdr:row>
      <xdr:rowOff>178594</xdr:rowOff>
    </xdr:from>
    <xdr:to>
      <xdr:col>16</xdr:col>
      <xdr:colOff>500062</xdr:colOff>
      <xdr:row>98</xdr:row>
      <xdr:rowOff>166687</xdr:rowOff>
    </xdr:to>
    <xdr:graphicFrame macro="">
      <xdr:nvGraphicFramePr>
        <xdr:cNvPr id="17" name="PVT_Alex">
          <a:extLst>
            <a:ext uri="{FF2B5EF4-FFF2-40B4-BE49-F238E27FC236}">
              <a16:creationId xmlns:a16="http://schemas.microsoft.com/office/drawing/2014/main" id="{3EC67979-19BC-4DFF-89B5-2ECD49420C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202407</xdr:colOff>
      <xdr:row>106</xdr:row>
      <xdr:rowOff>71438</xdr:rowOff>
    </xdr:from>
    <xdr:to>
      <xdr:col>7</xdr:col>
      <xdr:colOff>392906</xdr:colOff>
      <xdr:row>125</xdr:row>
      <xdr:rowOff>35717</xdr:rowOff>
    </xdr:to>
    <xdr:graphicFrame macro="">
      <xdr:nvGraphicFramePr>
        <xdr:cNvPr id="18" name="PVT_OverAll_Consumption">
          <a:extLst>
            <a:ext uri="{FF2B5EF4-FFF2-40B4-BE49-F238E27FC236}">
              <a16:creationId xmlns:a16="http://schemas.microsoft.com/office/drawing/2014/main" id="{5E116032-BA37-492F-80EC-03B4365472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202406</xdr:colOff>
      <xdr:row>106</xdr:row>
      <xdr:rowOff>11906</xdr:rowOff>
    </xdr:from>
    <xdr:to>
      <xdr:col>16</xdr:col>
      <xdr:colOff>440529</xdr:colOff>
      <xdr:row>125</xdr:row>
      <xdr:rowOff>23812</xdr:rowOff>
    </xdr:to>
    <xdr:graphicFrame macro="">
      <xdr:nvGraphicFramePr>
        <xdr:cNvPr id="19" name="PVT_Consumption_By_Quarters">
          <a:extLst>
            <a:ext uri="{FF2B5EF4-FFF2-40B4-BE49-F238E27FC236}">
              <a16:creationId xmlns:a16="http://schemas.microsoft.com/office/drawing/2014/main" id="{E2FA07E2-2589-4931-A866-C972CA9351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17</xdr:col>
      <xdr:colOff>142873</xdr:colOff>
      <xdr:row>2</xdr:row>
      <xdr:rowOff>66674</xdr:rowOff>
    </xdr:from>
    <xdr:to>
      <xdr:col>27</xdr:col>
      <xdr:colOff>321468</xdr:colOff>
      <xdr:row>6</xdr:row>
      <xdr:rowOff>161924</xdr:rowOff>
    </xdr:to>
    <mc:AlternateContent xmlns:mc="http://schemas.openxmlformats.org/markup-compatibility/2006" xmlns:tsle="http://schemas.microsoft.com/office/drawing/2012/timeslicer">
      <mc:Choice Requires="tsle">
        <xdr:graphicFrame macro="">
          <xdr:nvGraphicFramePr>
            <xdr:cNvPr id="2" name="Date of Order">
              <a:extLst>
                <a:ext uri="{FF2B5EF4-FFF2-40B4-BE49-F238E27FC236}">
                  <a16:creationId xmlns:a16="http://schemas.microsoft.com/office/drawing/2014/main" id="{4534C0B8-3BE4-9BD0-E684-CB47F3C7C174}"/>
                </a:ext>
              </a:extLst>
            </xdr:cNvPr>
            <xdr:cNvGraphicFramePr/>
          </xdr:nvGraphicFramePr>
          <xdr:xfrm>
            <a:off x="0" y="0"/>
            <a:ext cx="0" cy="0"/>
          </xdr:xfrm>
          <a:graphic>
            <a:graphicData uri="http://schemas.microsoft.com/office/drawing/2012/timeslicer">
              <tsle:timeslicer name="Date of Order"/>
            </a:graphicData>
          </a:graphic>
        </xdr:graphicFrame>
      </mc:Choice>
      <mc:Fallback xmlns="">
        <xdr:sp macro="" textlink="">
          <xdr:nvSpPr>
            <xdr:cNvPr id="0" name=""/>
            <xdr:cNvSpPr>
              <a:spLocks noTextEdit="1"/>
            </xdr:cNvSpPr>
          </xdr:nvSpPr>
          <xdr:spPr>
            <a:xfrm>
              <a:off x="10834686" y="1197768"/>
              <a:ext cx="6250782" cy="8572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71436</xdr:colOff>
      <xdr:row>0</xdr:row>
      <xdr:rowOff>200025</xdr:rowOff>
    </xdr:from>
    <xdr:to>
      <xdr:col>24</xdr:col>
      <xdr:colOff>595310</xdr:colOff>
      <xdr:row>2</xdr:row>
      <xdr:rowOff>154781</xdr:rowOff>
    </xdr:to>
    <mc:AlternateContent xmlns:mc="http://schemas.openxmlformats.org/markup-compatibility/2006" xmlns:a14="http://schemas.microsoft.com/office/drawing/2010/main">
      <mc:Choice Requires="a14">
        <xdr:graphicFrame macro="">
          <xdr:nvGraphicFramePr>
            <xdr:cNvPr id="3" name="Order Details">
              <a:extLst>
                <a:ext uri="{FF2B5EF4-FFF2-40B4-BE49-F238E27FC236}">
                  <a16:creationId xmlns:a16="http://schemas.microsoft.com/office/drawing/2014/main" id="{E6EFBB4C-8479-9711-1102-B4591B50EAD7}"/>
                </a:ext>
              </a:extLst>
            </xdr:cNvPr>
            <xdr:cNvGraphicFramePr/>
          </xdr:nvGraphicFramePr>
          <xdr:xfrm>
            <a:off x="0" y="0"/>
            <a:ext cx="0" cy="0"/>
          </xdr:xfrm>
          <a:graphic>
            <a:graphicData uri="http://schemas.microsoft.com/office/drawing/2010/slicer">
              <sle:slicer xmlns:sle="http://schemas.microsoft.com/office/drawing/2010/slicer" name="Order Details"/>
            </a:graphicData>
          </a:graphic>
        </xdr:graphicFrame>
      </mc:Choice>
      <mc:Fallback xmlns="">
        <xdr:sp macro="" textlink="">
          <xdr:nvSpPr>
            <xdr:cNvPr id="0" name=""/>
            <xdr:cNvSpPr>
              <a:spLocks noTextEdit="1"/>
            </xdr:cNvSpPr>
          </xdr:nvSpPr>
          <xdr:spPr>
            <a:xfrm>
              <a:off x="10763249" y="200025"/>
              <a:ext cx="4774405" cy="1085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ed Keshta" refreshedDate="45314.710275231482" createdVersion="8" refreshedVersion="8" minRefreshableVersion="3" recordCount="81" xr:uid="{336E8502-5D65-4775-9F18-B06CEFFD7843}">
  <cacheSource type="worksheet">
    <worksheetSource name="ExData"/>
  </cacheSource>
  <cacheFields count="11">
    <cacheField name="Region" numFmtId="0">
      <sharedItems count="4">
        <s v="Cairo"/>
        <s v="Upper Egypt"/>
        <s v="Delta"/>
        <s v="Alexandria"/>
      </sharedItems>
    </cacheField>
    <cacheField name="Governorate" numFmtId="0">
      <sharedItems count="8">
        <s v="Cairo"/>
        <s v="Baniswef"/>
        <s v="Sohag"/>
        <s v="Aswan"/>
        <s v="Dakahlia"/>
        <s v="Menofia"/>
        <s v="Al-Sharqia"/>
        <s v="Alexandria"/>
      </sharedItems>
    </cacheField>
    <cacheField name="Customer Name" numFmtId="49">
      <sharedItems count="27">
        <s v="مستشفى القاهرة التخصصي"/>
        <s v="مستشفى كوبرى القبة"/>
        <s v="مستشفى صدر العباسية"/>
        <s v="مستشفى الحسين الجامعي"/>
        <s v="مستشفى الجلاء العسكري"/>
        <s v="ألفا لاب (مجموعة معامل)"/>
        <s v="معهد الكلى بالمطرية"/>
        <s v="مستشفى السلام التخصصي"/>
        <s v="مستشفى الجنزوري"/>
        <s v="مستشفى مجلس النواب"/>
        <s v="مستشفى بدر الجامعي"/>
        <s v="مستشفى منشية البكرى"/>
        <s v="مستشفى بنى سويف الجامعي"/>
        <s v="مستشفى سوهاج الجامعي الجديد"/>
        <s v="مستشفى أسوان الجامعي"/>
        <s v=" مركز امراض الكلي والمسالك البولية"/>
        <s v="مركز جراحات الجهاز الهضمي"/>
        <s v="مركز أورام المنصورة (معمل الكيمياء)"/>
        <s v="مستشفى الباطنة التخصصي (معمل الكيمياء)"/>
        <s v="مستشفى الأطفال الجامعي (معمل الكيمياء)"/>
        <s v="مستشفى جامعة المنصورة"/>
        <s v="مستشفى شبين الكوم الجامعي (الكلينكيال باثولوجي)"/>
        <s v="مستشفى العاشر من رمضان"/>
        <s v="مستشفى الجامعة بالزقازيق (صيدناوي+الحوادث)"/>
        <s v="مبرة العصافرة"/>
        <s v="مستشفى مصطفى كامل العسكري" u="1"/>
        <s v="معمل رويال لاب الخبير" u="1"/>
      </sharedItems>
    </cacheField>
    <cacheField name="Date of Order" numFmtId="166">
      <sharedItems containsNonDate="0" containsDate="1" containsString="0" containsBlank="1" minDate="2023-01-15T00:00:00" maxDate="2024-12-05T00:00:00" count="37">
        <d v="2023-01-15T00:00:00"/>
        <d v="2023-02-05T00:00:00"/>
        <d v="2023-03-06T00:00:00"/>
        <d v="2023-04-09T00:00:00"/>
        <d v="2023-05-28T00:00:00"/>
        <d v="2023-02-12T00:00:00"/>
        <d v="2023-10-03T00:00:00"/>
        <d v="2023-12-06T00:00:00"/>
        <d v="2023-05-07T00:00:00"/>
        <d v="2023-07-12T00:00:00"/>
        <m/>
        <d v="2023-11-20T00:00:00"/>
        <d v="2023-05-02T00:00:00"/>
        <d v="2023-07-13T00:00:00"/>
        <d v="2023-08-13T00:00:00"/>
        <d v="2023-08-20T00:00:00"/>
        <d v="2023-09-13T00:00:00"/>
        <d v="2023-12-04T00:00:00"/>
        <d v="2023-02-15T00:00:00"/>
        <d v="2023-06-04T00:00:00"/>
        <d v="2023-03-19T00:00:00"/>
        <d v="2023-08-01T00:00:00"/>
        <d v="2023-04-26T00:00:00"/>
        <d v="2023-07-05T00:00:00"/>
        <d v="2023-02-27T00:00:00"/>
        <d v="2023-04-06T00:00:00"/>
        <d v="2023-02-01T00:00:00"/>
        <d v="2023-04-04T00:00:00"/>
        <d v="2023-03-15T00:00:00"/>
        <d v="2023-06-18T00:00:00"/>
        <d v="2023-08-06T00:00:00"/>
        <d v="2023-09-18T00:00:00"/>
        <d v="2023-11-05T00:00:00"/>
        <d v="2023-07-06T00:00:00"/>
        <d v="2023-03-26T00:00:00"/>
        <d v="2023-05-21T00:00:00"/>
        <d v="2024-12-04T00:00:00" u="1"/>
      </sharedItems>
      <fieldGroup par="10"/>
    </cacheField>
    <cacheField name="Order Count" numFmtId="0">
      <sharedItems containsSemiMixedTypes="0" containsString="0" containsNumber="1" containsInteger="1" minValue="0" maxValue="22"/>
    </cacheField>
    <cacheField name="Order Details" numFmtId="0">
      <sharedItems containsSemiMixedTypes="0" containsString="0" containsNumber="1" containsInteger="1" minValue="0" maxValue="26400" count="13">
        <n v="1200"/>
        <n v="4800"/>
        <n v="2400"/>
        <n v="7200"/>
        <n v="6000"/>
        <n v="12000"/>
        <n v="9600"/>
        <n v="0"/>
        <n v="3600"/>
        <n v="16800"/>
        <n v="19200"/>
        <n v="8400"/>
        <n v="26400"/>
      </sharedItems>
    </cacheField>
    <cacheField name="Customer Daily Rate" numFmtId="0">
      <sharedItems containsSemiMixedTypes="0" containsString="0" containsNumber="1" minValue="0" maxValue="72.328767123287676"/>
    </cacheField>
    <cacheField name="Customer Monthly rate" numFmtId="0">
      <sharedItems containsSemiMixedTypes="0" containsString="0" containsNumber="1" containsInteger="1" minValue="0" maxValue="2200"/>
    </cacheField>
    <cacheField name="Months (Date of Order)" numFmtId="0" databaseField="0">
      <fieldGroup base="3">
        <rangePr groupBy="months" startDate="2023-01-15T00:00:00" endDate="2023-12-07T00:00:00"/>
        <groupItems count="14">
          <s v="&lt;1/15/2023"/>
          <s v="Jan"/>
          <s v="Feb"/>
          <s v="Mar"/>
          <s v="Apr"/>
          <s v="May"/>
          <s v="Jun"/>
          <s v="Jul"/>
          <s v="Aug"/>
          <s v="Sep"/>
          <s v="Oct"/>
          <s v="Nov"/>
          <s v="Dec"/>
          <s v="&gt;12/7/2023"/>
        </groupItems>
      </fieldGroup>
    </cacheField>
    <cacheField name="Quarters (Date of Order)" numFmtId="0" databaseField="0">
      <fieldGroup base="3">
        <rangePr groupBy="quarters" startDate="2023-01-15T00:00:00" endDate="2023-12-07T00:00:00"/>
        <groupItems count="6">
          <s v="&lt;1/15/2023"/>
          <s v="Qtr1"/>
          <s v="Qtr2"/>
          <s v="Qtr3"/>
          <s v="Qtr4"/>
          <s v="&gt;12/7/2023"/>
        </groupItems>
      </fieldGroup>
    </cacheField>
    <cacheField name="Years (Date of Order)" numFmtId="0" databaseField="0">
      <fieldGroup base="3">
        <rangePr groupBy="years" startDate="2023-01-15T00:00:00" endDate="2023-12-07T00:00:00"/>
        <groupItems count="3">
          <s v="&lt;1/15/2023"/>
          <s v="2023"/>
          <s v="&gt;12/7/2023"/>
        </groupItems>
      </fieldGroup>
    </cacheField>
  </cacheFields>
  <extLst>
    <ext xmlns:x14="http://schemas.microsoft.com/office/spreadsheetml/2009/9/main" uri="{725AE2AE-9491-48be-B2B4-4EB974FC3084}">
      <x14:pivotCacheDefinition pivotCacheId="1075780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
  <r>
    <x v="0"/>
    <x v="0"/>
    <x v="0"/>
    <x v="0"/>
    <n v="1"/>
    <x v="0"/>
    <n v="3.2876712328767121"/>
    <n v="100"/>
  </r>
  <r>
    <x v="0"/>
    <x v="0"/>
    <x v="0"/>
    <x v="1"/>
    <n v="4"/>
    <x v="1"/>
    <n v="13.150684931506849"/>
    <n v="400"/>
  </r>
  <r>
    <x v="0"/>
    <x v="0"/>
    <x v="0"/>
    <x v="2"/>
    <n v="2"/>
    <x v="2"/>
    <n v="6.5753424657534243"/>
    <n v="200"/>
  </r>
  <r>
    <x v="0"/>
    <x v="0"/>
    <x v="0"/>
    <x v="3"/>
    <n v="2"/>
    <x v="2"/>
    <n v="6.5753424657534243"/>
    <n v="200"/>
  </r>
  <r>
    <x v="0"/>
    <x v="0"/>
    <x v="0"/>
    <x v="4"/>
    <n v="6"/>
    <x v="3"/>
    <n v="19.726027397260275"/>
    <n v="600"/>
  </r>
  <r>
    <x v="0"/>
    <x v="0"/>
    <x v="1"/>
    <x v="5"/>
    <n v="5"/>
    <x v="4"/>
    <n v="16.438356164383563"/>
    <n v="500"/>
  </r>
  <r>
    <x v="0"/>
    <x v="0"/>
    <x v="1"/>
    <x v="6"/>
    <n v="1"/>
    <x v="0"/>
    <n v="3.2876712328767121"/>
    <n v="100"/>
  </r>
  <r>
    <x v="0"/>
    <x v="0"/>
    <x v="1"/>
    <x v="7"/>
    <n v="10"/>
    <x v="5"/>
    <n v="32.876712328767127"/>
    <n v="1000"/>
  </r>
  <r>
    <x v="0"/>
    <x v="0"/>
    <x v="2"/>
    <x v="8"/>
    <n v="4"/>
    <x v="1"/>
    <n v="13.150684931506849"/>
    <n v="400"/>
  </r>
  <r>
    <x v="0"/>
    <x v="0"/>
    <x v="3"/>
    <x v="1"/>
    <n v="2"/>
    <x v="2"/>
    <n v="6.5753424657534243"/>
    <n v="200"/>
  </r>
  <r>
    <x v="0"/>
    <x v="0"/>
    <x v="3"/>
    <x v="9"/>
    <n v="4"/>
    <x v="1"/>
    <n v="13.150684931506849"/>
    <n v="400"/>
  </r>
  <r>
    <x v="0"/>
    <x v="0"/>
    <x v="3"/>
    <x v="7"/>
    <n v="8"/>
    <x v="6"/>
    <n v="26.301369863013697"/>
    <n v="800"/>
  </r>
  <r>
    <x v="0"/>
    <x v="0"/>
    <x v="4"/>
    <x v="10"/>
    <n v="0"/>
    <x v="7"/>
    <n v="0"/>
    <n v="0"/>
  </r>
  <r>
    <x v="0"/>
    <x v="0"/>
    <x v="5"/>
    <x v="11"/>
    <n v="1"/>
    <x v="0"/>
    <n v="3.2876712328767121"/>
    <n v="100"/>
  </r>
  <r>
    <x v="0"/>
    <x v="0"/>
    <x v="5"/>
    <x v="12"/>
    <n v="2"/>
    <x v="2"/>
    <n v="6.5753424657534243"/>
    <n v="200"/>
  </r>
  <r>
    <x v="0"/>
    <x v="0"/>
    <x v="5"/>
    <x v="13"/>
    <n v="3"/>
    <x v="8"/>
    <n v="9.8630136986301373"/>
    <n v="300"/>
  </r>
  <r>
    <x v="0"/>
    <x v="0"/>
    <x v="5"/>
    <x v="14"/>
    <n v="6"/>
    <x v="3"/>
    <n v="19.726027397260275"/>
    <n v="600"/>
  </r>
  <r>
    <x v="0"/>
    <x v="0"/>
    <x v="5"/>
    <x v="15"/>
    <n v="6"/>
    <x v="3"/>
    <n v="19.726027397260275"/>
    <n v="600"/>
  </r>
  <r>
    <x v="0"/>
    <x v="0"/>
    <x v="5"/>
    <x v="16"/>
    <n v="6"/>
    <x v="3"/>
    <n v="19.726027397260275"/>
    <n v="600"/>
  </r>
  <r>
    <x v="0"/>
    <x v="0"/>
    <x v="5"/>
    <x v="17"/>
    <n v="5"/>
    <x v="4"/>
    <n v="16.438356164383563"/>
    <n v="500"/>
  </r>
  <r>
    <x v="0"/>
    <x v="0"/>
    <x v="6"/>
    <x v="10"/>
    <n v="0"/>
    <x v="7"/>
    <n v="0"/>
    <n v="0"/>
  </r>
  <r>
    <x v="0"/>
    <x v="0"/>
    <x v="7"/>
    <x v="10"/>
    <n v="0"/>
    <x v="7"/>
    <n v="0"/>
    <n v="0"/>
  </r>
  <r>
    <x v="0"/>
    <x v="0"/>
    <x v="8"/>
    <x v="8"/>
    <n v="3"/>
    <x v="8"/>
    <n v="9.8630136986301373"/>
    <n v="300"/>
  </r>
  <r>
    <x v="0"/>
    <x v="0"/>
    <x v="9"/>
    <x v="1"/>
    <n v="4"/>
    <x v="1"/>
    <n v="13.150684931506849"/>
    <n v="400"/>
  </r>
  <r>
    <x v="0"/>
    <x v="0"/>
    <x v="9"/>
    <x v="17"/>
    <n v="6"/>
    <x v="3"/>
    <n v="19.726027397260275"/>
    <n v="600"/>
  </r>
  <r>
    <x v="0"/>
    <x v="0"/>
    <x v="10"/>
    <x v="18"/>
    <n v="2"/>
    <x v="2"/>
    <n v="6.5753424657534243"/>
    <n v="200"/>
  </r>
  <r>
    <x v="0"/>
    <x v="0"/>
    <x v="10"/>
    <x v="19"/>
    <n v="4"/>
    <x v="1"/>
    <n v="13.150684931506849"/>
    <n v="400"/>
  </r>
  <r>
    <x v="0"/>
    <x v="0"/>
    <x v="10"/>
    <x v="7"/>
    <n v="4"/>
    <x v="1"/>
    <n v="13.150684931506849"/>
    <n v="400"/>
  </r>
  <r>
    <x v="0"/>
    <x v="0"/>
    <x v="11"/>
    <x v="1"/>
    <n v="2"/>
    <x v="2"/>
    <n v="6.5753424657534243"/>
    <n v="200"/>
  </r>
  <r>
    <x v="0"/>
    <x v="0"/>
    <x v="11"/>
    <x v="20"/>
    <n v="3"/>
    <x v="8"/>
    <n v="9.8630136986301373"/>
    <n v="300"/>
  </r>
  <r>
    <x v="0"/>
    <x v="0"/>
    <x v="11"/>
    <x v="8"/>
    <n v="6"/>
    <x v="3"/>
    <n v="19.726027397260275"/>
    <n v="600"/>
  </r>
  <r>
    <x v="0"/>
    <x v="0"/>
    <x v="11"/>
    <x v="21"/>
    <n v="2"/>
    <x v="2"/>
    <n v="6.5753424657534243"/>
    <n v="200"/>
  </r>
  <r>
    <x v="0"/>
    <x v="0"/>
    <x v="11"/>
    <x v="7"/>
    <n v="14"/>
    <x v="9"/>
    <n v="46.027397260273972"/>
    <n v="1400"/>
  </r>
  <r>
    <x v="1"/>
    <x v="1"/>
    <x v="12"/>
    <x v="22"/>
    <n v="1"/>
    <x v="0"/>
    <n v="3.2876712328767121"/>
    <n v="100"/>
  </r>
  <r>
    <x v="1"/>
    <x v="1"/>
    <x v="12"/>
    <x v="1"/>
    <n v="1"/>
    <x v="0"/>
    <n v="3.2876712328767121"/>
    <n v="100"/>
  </r>
  <r>
    <x v="1"/>
    <x v="1"/>
    <x v="12"/>
    <x v="19"/>
    <n v="1"/>
    <x v="0"/>
    <n v="3.2876712328767121"/>
    <n v="100"/>
  </r>
  <r>
    <x v="1"/>
    <x v="1"/>
    <x v="12"/>
    <x v="23"/>
    <n v="6"/>
    <x v="3"/>
    <n v="19.726027397260275"/>
    <n v="600"/>
  </r>
  <r>
    <x v="1"/>
    <x v="1"/>
    <x v="12"/>
    <x v="6"/>
    <n v="1"/>
    <x v="0"/>
    <n v="3.2876712328767121"/>
    <n v="100"/>
  </r>
  <r>
    <x v="1"/>
    <x v="1"/>
    <x v="12"/>
    <x v="7"/>
    <n v="16"/>
    <x v="10"/>
    <n v="52.602739726027394"/>
    <n v="1600"/>
  </r>
  <r>
    <x v="1"/>
    <x v="2"/>
    <x v="13"/>
    <x v="10"/>
    <n v="0"/>
    <x v="7"/>
    <n v="0"/>
    <n v="0"/>
  </r>
  <r>
    <x v="1"/>
    <x v="3"/>
    <x v="14"/>
    <x v="24"/>
    <n v="2"/>
    <x v="2"/>
    <n v="6.5753424657534243"/>
    <n v="200"/>
  </r>
  <r>
    <x v="1"/>
    <x v="3"/>
    <x v="14"/>
    <x v="25"/>
    <n v="5"/>
    <x v="4"/>
    <n v="16.438356164383563"/>
    <n v="500"/>
  </r>
  <r>
    <x v="2"/>
    <x v="4"/>
    <x v="15"/>
    <x v="26"/>
    <n v="10"/>
    <x v="5"/>
    <n v="32.876712328767127"/>
    <n v="1000"/>
  </r>
  <r>
    <x v="2"/>
    <x v="4"/>
    <x v="15"/>
    <x v="27"/>
    <n v="5"/>
    <x v="4"/>
    <n v="16.438356164383563"/>
    <n v="500"/>
  </r>
  <r>
    <x v="2"/>
    <x v="4"/>
    <x v="15"/>
    <x v="21"/>
    <n v="10"/>
    <x v="5"/>
    <n v="32.876712328767127"/>
    <n v="1000"/>
  </r>
  <r>
    <x v="2"/>
    <x v="4"/>
    <x v="15"/>
    <x v="17"/>
    <n v="10"/>
    <x v="5"/>
    <n v="32.876712328767127"/>
    <n v="1000"/>
  </r>
  <r>
    <x v="2"/>
    <x v="4"/>
    <x v="16"/>
    <x v="5"/>
    <n v="10"/>
    <x v="5"/>
    <n v="32.876712328767127"/>
    <n v="1000"/>
  </r>
  <r>
    <x v="2"/>
    <x v="4"/>
    <x v="16"/>
    <x v="17"/>
    <n v="2"/>
    <x v="2"/>
    <n v="6.5753424657534243"/>
    <n v="200"/>
  </r>
  <r>
    <x v="2"/>
    <x v="4"/>
    <x v="17"/>
    <x v="26"/>
    <n v="2"/>
    <x v="2"/>
    <n v="6.5753424657534243"/>
    <n v="200"/>
  </r>
  <r>
    <x v="2"/>
    <x v="4"/>
    <x v="17"/>
    <x v="28"/>
    <n v="4"/>
    <x v="1"/>
    <n v="13.150684931506849"/>
    <n v="400"/>
  </r>
  <r>
    <x v="2"/>
    <x v="4"/>
    <x v="17"/>
    <x v="19"/>
    <n v="4"/>
    <x v="1"/>
    <n v="13.150684931506849"/>
    <n v="400"/>
  </r>
  <r>
    <x v="2"/>
    <x v="4"/>
    <x v="17"/>
    <x v="17"/>
    <n v="6"/>
    <x v="3"/>
    <n v="19.726027397260275"/>
    <n v="600"/>
  </r>
  <r>
    <x v="2"/>
    <x v="4"/>
    <x v="18"/>
    <x v="26"/>
    <n v="8"/>
    <x v="6"/>
    <n v="26.301369863013697"/>
    <n v="800"/>
  </r>
  <r>
    <x v="2"/>
    <x v="4"/>
    <x v="18"/>
    <x v="28"/>
    <n v="2"/>
    <x v="2"/>
    <n v="6.5753424657534243"/>
    <n v="200"/>
  </r>
  <r>
    <x v="2"/>
    <x v="4"/>
    <x v="18"/>
    <x v="27"/>
    <n v="8"/>
    <x v="6"/>
    <n v="26.301369863013697"/>
    <n v="800"/>
  </r>
  <r>
    <x v="2"/>
    <x v="4"/>
    <x v="18"/>
    <x v="29"/>
    <n v="4"/>
    <x v="1"/>
    <n v="13.150684931506849"/>
    <n v="400"/>
  </r>
  <r>
    <x v="2"/>
    <x v="4"/>
    <x v="18"/>
    <x v="16"/>
    <n v="1"/>
    <x v="0"/>
    <n v="3.2876712328767121"/>
    <n v="100"/>
  </r>
  <r>
    <x v="2"/>
    <x v="4"/>
    <x v="18"/>
    <x v="17"/>
    <n v="7"/>
    <x v="11"/>
    <n v="23.013698630136986"/>
    <n v="700"/>
  </r>
  <r>
    <x v="2"/>
    <x v="4"/>
    <x v="19"/>
    <x v="4"/>
    <n v="2"/>
    <x v="2"/>
    <n v="6.5753424657534243"/>
    <n v="200"/>
  </r>
  <r>
    <x v="2"/>
    <x v="4"/>
    <x v="19"/>
    <x v="29"/>
    <n v="2"/>
    <x v="2"/>
    <n v="6.5753424657534243"/>
    <n v="200"/>
  </r>
  <r>
    <x v="2"/>
    <x v="4"/>
    <x v="19"/>
    <x v="30"/>
    <n v="6"/>
    <x v="3"/>
    <n v="19.726027397260275"/>
    <n v="600"/>
  </r>
  <r>
    <x v="2"/>
    <x v="4"/>
    <x v="19"/>
    <x v="17"/>
    <n v="10"/>
    <x v="5"/>
    <n v="32.876712328767127"/>
    <n v="1000"/>
  </r>
  <r>
    <x v="2"/>
    <x v="4"/>
    <x v="20"/>
    <x v="4"/>
    <n v="2"/>
    <x v="2"/>
    <n v="6.5753424657534243"/>
    <n v="200"/>
  </r>
  <r>
    <x v="2"/>
    <x v="5"/>
    <x v="21"/>
    <x v="26"/>
    <n v="1"/>
    <x v="0"/>
    <n v="3.2876712328767121"/>
    <n v="100"/>
  </r>
  <r>
    <x v="2"/>
    <x v="5"/>
    <x v="21"/>
    <x v="17"/>
    <n v="2"/>
    <x v="2"/>
    <n v="6.5753424657534243"/>
    <n v="200"/>
  </r>
  <r>
    <x v="2"/>
    <x v="5"/>
    <x v="21"/>
    <x v="7"/>
    <n v="3"/>
    <x v="8"/>
    <n v="9.8630136986301373"/>
    <n v="300"/>
  </r>
  <r>
    <x v="2"/>
    <x v="6"/>
    <x v="22"/>
    <x v="26"/>
    <n v="8"/>
    <x v="6"/>
    <n v="26.301369863013697"/>
    <n v="800"/>
  </r>
  <r>
    <x v="2"/>
    <x v="6"/>
    <x v="22"/>
    <x v="18"/>
    <n v="4"/>
    <x v="1"/>
    <n v="13.150684931506849"/>
    <n v="400"/>
  </r>
  <r>
    <x v="2"/>
    <x v="6"/>
    <x v="22"/>
    <x v="31"/>
    <n v="1"/>
    <x v="0"/>
    <n v="3.2876712328767121"/>
    <n v="100"/>
  </r>
  <r>
    <x v="2"/>
    <x v="6"/>
    <x v="22"/>
    <x v="32"/>
    <n v="1"/>
    <x v="0"/>
    <n v="3.2876712328767121"/>
    <n v="100"/>
  </r>
  <r>
    <x v="2"/>
    <x v="6"/>
    <x v="22"/>
    <x v="7"/>
    <n v="2"/>
    <x v="2"/>
    <n v="6.5753424657534243"/>
    <n v="200"/>
  </r>
  <r>
    <x v="2"/>
    <x v="6"/>
    <x v="23"/>
    <x v="27"/>
    <n v="2"/>
    <x v="2"/>
    <n v="6.5753424657534243"/>
    <n v="200"/>
  </r>
  <r>
    <x v="2"/>
    <x v="6"/>
    <x v="23"/>
    <x v="29"/>
    <n v="6"/>
    <x v="3"/>
    <n v="19.726027397260275"/>
    <n v="600"/>
  </r>
  <r>
    <x v="2"/>
    <x v="6"/>
    <x v="23"/>
    <x v="33"/>
    <n v="6"/>
    <x v="3"/>
    <n v="19.726027397260275"/>
    <n v="600"/>
  </r>
  <r>
    <x v="2"/>
    <x v="6"/>
    <x v="23"/>
    <x v="14"/>
    <n v="6"/>
    <x v="3"/>
    <n v="19.726027397260275"/>
    <n v="600"/>
  </r>
  <r>
    <x v="2"/>
    <x v="6"/>
    <x v="23"/>
    <x v="17"/>
    <n v="22"/>
    <x v="12"/>
    <n v="72.328767123287676"/>
    <n v="2200"/>
  </r>
  <r>
    <x v="2"/>
    <x v="6"/>
    <x v="23"/>
    <x v="7"/>
    <n v="1"/>
    <x v="0"/>
    <n v="3.2876712328767121"/>
    <n v="100"/>
  </r>
  <r>
    <x v="3"/>
    <x v="7"/>
    <x v="24"/>
    <x v="0"/>
    <n v="1"/>
    <x v="0"/>
    <n v="3.2876712328767121"/>
    <n v="100"/>
  </r>
  <r>
    <x v="3"/>
    <x v="7"/>
    <x v="24"/>
    <x v="1"/>
    <n v="3"/>
    <x v="8"/>
    <n v="9.8630136986301373"/>
    <n v="300"/>
  </r>
  <r>
    <x v="3"/>
    <x v="7"/>
    <x v="24"/>
    <x v="34"/>
    <n v="2"/>
    <x v="2"/>
    <n v="6.5753424657534243"/>
    <n v="200"/>
  </r>
  <r>
    <x v="3"/>
    <x v="7"/>
    <x v="24"/>
    <x v="35"/>
    <n v="2"/>
    <x v="2"/>
    <n v="6.5753424657534243"/>
    <n v="2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2382D8-EB46-4CCD-9200-DEE93A82CD03}" name="PVT_Alex"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6" firstHeaderRow="1" firstDataRow="1" firstDataCol="1" rowPageCount="2" colPageCount="1"/>
  <pivotFields count="11">
    <pivotField axis="axisPage" showAll="0">
      <items count="5">
        <item x="3"/>
        <item x="0"/>
        <item x="2"/>
        <item x="1"/>
        <item t="default"/>
      </items>
    </pivotField>
    <pivotField showAll="0"/>
    <pivotField axis="axisRow" showAll="0">
      <items count="28">
        <item x="15"/>
        <item x="5"/>
        <item x="24"/>
        <item x="17"/>
        <item x="16"/>
        <item x="14"/>
        <item x="19"/>
        <item x="18"/>
        <item x="23"/>
        <item x="4"/>
        <item x="8"/>
        <item x="3"/>
        <item x="7"/>
        <item x="22"/>
        <item x="0"/>
        <item x="10"/>
        <item x="12"/>
        <item x="20"/>
        <item x="13"/>
        <item x="21"/>
        <item x="2"/>
        <item x="1"/>
        <item x="9"/>
        <item m="1" x="25"/>
        <item x="11"/>
        <item m="1" x="26"/>
        <item x="6"/>
        <item t="default"/>
      </items>
    </pivotField>
    <pivotField axis="axisPage" showAll="0">
      <items count="38">
        <item x="0"/>
        <item x="26"/>
        <item x="1"/>
        <item x="5"/>
        <item x="18"/>
        <item x="24"/>
        <item x="2"/>
        <item x="28"/>
        <item x="20"/>
        <item x="34"/>
        <item x="27"/>
        <item x="25"/>
        <item x="3"/>
        <item x="22"/>
        <item x="12"/>
        <item x="8"/>
        <item x="35"/>
        <item x="4"/>
        <item x="19"/>
        <item x="29"/>
        <item x="23"/>
        <item x="33"/>
        <item x="9"/>
        <item x="13"/>
        <item x="21"/>
        <item x="30"/>
        <item x="14"/>
        <item x="15"/>
        <item x="16"/>
        <item x="31"/>
        <item x="6"/>
        <item x="32"/>
        <item x="11"/>
        <item x="17"/>
        <item x="7"/>
        <item m="1" x="36"/>
        <item x="10"/>
        <item t="default"/>
      </items>
    </pivotField>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
        <item x="0"/>
        <item x="1"/>
        <item x="2"/>
        <item t="default"/>
      </items>
    </pivotField>
  </pivotFields>
  <rowFields count="1">
    <field x="2"/>
  </rowFields>
  <rowItems count="2">
    <i>
      <x v="2"/>
    </i>
    <i t="grand">
      <x/>
    </i>
  </rowItems>
  <colItems count="1">
    <i/>
  </colItems>
  <pageFields count="2">
    <pageField fld="0" item="0" hier="-1"/>
    <pageField fld="3" hier="-1"/>
  </pageFields>
  <dataFields count="1">
    <dataField name="Sum of Order Count" fld="4" baseField="0" baseItem="0"/>
  </dataFields>
  <chartFormats count="2">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9E3E80-2279-417C-B3CC-5A13EEC7CCC9}" name="PVT_Cairo"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17" firstHeaderRow="1" firstDataRow="1" firstDataCol="1" rowPageCount="2" colPageCount="1"/>
  <pivotFields count="11">
    <pivotField axis="axisPage" showAll="0" defaultSubtotal="0">
      <items count="4">
        <item x="3"/>
        <item x="0"/>
        <item x="2"/>
        <item x="1"/>
      </items>
    </pivotField>
    <pivotField showAll="0" defaultSubtotal="0"/>
    <pivotField axis="axisRow" showAll="0" defaultSubtotal="0">
      <items count="27">
        <item x="15"/>
        <item x="5"/>
        <item x="24"/>
        <item x="17"/>
        <item x="16"/>
        <item x="14"/>
        <item x="19"/>
        <item x="18"/>
        <item x="23"/>
        <item x="4"/>
        <item x="8"/>
        <item x="3"/>
        <item x="7"/>
        <item x="22"/>
        <item x="0"/>
        <item x="10"/>
        <item x="12"/>
        <item x="20"/>
        <item x="13"/>
        <item x="21"/>
        <item x="2"/>
        <item x="1"/>
        <item x="9"/>
        <item m="1" x="25"/>
        <item x="11"/>
        <item m="1" x="26"/>
        <item x="6"/>
      </items>
    </pivotField>
    <pivotField axis="axisPage" showAll="0" defaultSubtotal="0">
      <items count="37">
        <item x="0"/>
        <item x="26"/>
        <item x="1"/>
        <item x="5"/>
        <item x="18"/>
        <item x="24"/>
        <item x="2"/>
        <item x="28"/>
        <item x="20"/>
        <item x="34"/>
        <item x="27"/>
        <item x="25"/>
        <item x="3"/>
        <item x="22"/>
        <item x="12"/>
        <item x="8"/>
        <item x="35"/>
        <item x="4"/>
        <item x="19"/>
        <item x="29"/>
        <item x="23"/>
        <item x="33"/>
        <item x="9"/>
        <item x="13"/>
        <item x="21"/>
        <item x="30"/>
        <item x="14"/>
        <item x="15"/>
        <item x="16"/>
        <item x="31"/>
        <item x="6"/>
        <item x="32"/>
        <item x="11"/>
        <item x="17"/>
        <item x="7"/>
        <item m="1" x="36"/>
        <item x="10"/>
      </items>
    </pivotField>
    <pivotField dataField="1" showAll="0" defaultSubtotal="0"/>
    <pivotField showAll="0" defaultSubtotal="0"/>
    <pivotField subtotalTop="0" showAll="0" defaultSubtotal="0"/>
    <pivotField subtotalTop="0" showAll="0" defaultSubtotal="0"/>
    <pivotField subtotalTop="0" showAll="0" defaultSubtotal="0">
      <items count="14">
        <item x="0"/>
        <item x="1"/>
        <item x="2"/>
        <item x="3"/>
        <item x="4"/>
        <item x="5"/>
        <item x="6"/>
        <item x="7"/>
        <item x="8"/>
        <item x="9"/>
        <item x="10"/>
        <item x="11"/>
        <item x="12"/>
        <item x="13"/>
      </items>
    </pivotField>
    <pivotField subtotalTop="0" showAll="0" defaultSubtotal="0">
      <items count="6">
        <item x="0"/>
        <item x="1"/>
        <item x="2"/>
        <item x="3"/>
        <item x="4"/>
        <item x="5"/>
      </items>
    </pivotField>
    <pivotField subtotalTop="0" showAll="0" defaultSubtotal="0">
      <items count="3">
        <item x="0"/>
        <item x="1"/>
        <item x="2"/>
      </items>
    </pivotField>
  </pivotFields>
  <rowFields count="1">
    <field x="2"/>
  </rowFields>
  <rowItems count="13">
    <i>
      <x v="1"/>
    </i>
    <i>
      <x v="9"/>
    </i>
    <i>
      <x v="10"/>
    </i>
    <i>
      <x v="11"/>
    </i>
    <i>
      <x v="12"/>
    </i>
    <i>
      <x v="14"/>
    </i>
    <i>
      <x v="15"/>
    </i>
    <i>
      <x v="20"/>
    </i>
    <i>
      <x v="21"/>
    </i>
    <i>
      <x v="22"/>
    </i>
    <i>
      <x v="24"/>
    </i>
    <i>
      <x v="26"/>
    </i>
    <i t="grand">
      <x/>
    </i>
  </rowItems>
  <colItems count="1">
    <i/>
  </colItems>
  <pageFields count="2">
    <pageField fld="0" item="1" hier="-1"/>
    <pageField fld="3" hier="-1"/>
  </pageFields>
  <dataFields count="1">
    <dataField name="Sum of Order Count" fld="4"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E21455-4FD7-4427-80CC-C7124CAA2847}" name="PVT_Delt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14" firstHeaderRow="1" firstDataRow="1" firstDataCol="1" rowPageCount="2" colPageCount="1"/>
  <pivotFields count="11">
    <pivotField axis="axisPage" showAll="0">
      <items count="5">
        <item x="3"/>
        <item x="0"/>
        <item x="2"/>
        <item x="1"/>
        <item t="default"/>
      </items>
    </pivotField>
    <pivotField showAll="0"/>
    <pivotField axis="axisRow" showAll="0">
      <items count="28">
        <item x="15"/>
        <item x="5"/>
        <item x="24"/>
        <item x="17"/>
        <item x="16"/>
        <item x="14"/>
        <item x="19"/>
        <item x="18"/>
        <item x="23"/>
        <item x="4"/>
        <item x="8"/>
        <item x="3"/>
        <item x="7"/>
        <item x="22"/>
        <item x="0"/>
        <item x="10"/>
        <item x="12"/>
        <item x="20"/>
        <item x="13"/>
        <item x="21"/>
        <item x="2"/>
        <item x="1"/>
        <item x="9"/>
        <item m="1" x="25"/>
        <item x="11"/>
        <item m="1" x="26"/>
        <item x="6"/>
        <item t="default"/>
      </items>
    </pivotField>
    <pivotField axis="axisPage" showAll="0">
      <items count="38">
        <item x="0"/>
        <item x="26"/>
        <item x="1"/>
        <item x="5"/>
        <item x="18"/>
        <item x="24"/>
        <item x="2"/>
        <item x="28"/>
        <item x="20"/>
        <item x="34"/>
        <item x="27"/>
        <item x="25"/>
        <item x="3"/>
        <item x="22"/>
        <item x="12"/>
        <item x="8"/>
        <item x="35"/>
        <item x="4"/>
        <item x="19"/>
        <item x="29"/>
        <item x="23"/>
        <item x="33"/>
        <item x="9"/>
        <item x="13"/>
        <item x="21"/>
        <item x="30"/>
        <item x="14"/>
        <item x="15"/>
        <item x="16"/>
        <item x="31"/>
        <item x="6"/>
        <item x="32"/>
        <item x="11"/>
        <item x="17"/>
        <item x="7"/>
        <item m="1" x="36"/>
        <item x="10"/>
        <item t="default"/>
      </items>
    </pivotField>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
        <item x="0"/>
        <item x="1"/>
        <item x="2"/>
        <item t="default"/>
      </items>
    </pivotField>
  </pivotFields>
  <rowFields count="1">
    <field x="2"/>
  </rowFields>
  <rowItems count="10">
    <i>
      <x/>
    </i>
    <i>
      <x v="3"/>
    </i>
    <i>
      <x v="4"/>
    </i>
    <i>
      <x v="6"/>
    </i>
    <i>
      <x v="7"/>
    </i>
    <i>
      <x v="8"/>
    </i>
    <i>
      <x v="13"/>
    </i>
    <i>
      <x v="17"/>
    </i>
    <i>
      <x v="19"/>
    </i>
    <i t="grand">
      <x/>
    </i>
  </rowItems>
  <colItems count="1">
    <i/>
  </colItems>
  <pageFields count="2">
    <pageField fld="0" item="2" hier="-1"/>
    <pageField fld="3" hier="-1"/>
  </pageFields>
  <dataFields count="1">
    <dataField name="Sum of Order Count" fld="4"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5E0082-D419-4CCA-9C7F-BA20A3747B66}" name="PVT_Alex"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B8" firstHeaderRow="1" firstDataRow="1" firstDataCol="1" rowPageCount="2" colPageCount="1"/>
  <pivotFields count="11">
    <pivotField axis="axisPage" showAll="0">
      <items count="5">
        <item x="3"/>
        <item x="0"/>
        <item x="2"/>
        <item x="1"/>
        <item t="default"/>
      </items>
    </pivotField>
    <pivotField showAll="0"/>
    <pivotField axis="axisRow" showAll="0">
      <items count="28">
        <item x="15"/>
        <item x="5"/>
        <item x="24"/>
        <item x="17"/>
        <item x="16"/>
        <item x="14"/>
        <item x="19"/>
        <item x="18"/>
        <item x="23"/>
        <item x="4"/>
        <item x="8"/>
        <item x="3"/>
        <item x="7"/>
        <item x="22"/>
        <item x="0"/>
        <item x="10"/>
        <item x="12"/>
        <item x="20"/>
        <item x="13"/>
        <item x="21"/>
        <item x="2"/>
        <item x="1"/>
        <item x="9"/>
        <item m="1" x="25"/>
        <item x="11"/>
        <item m="1" x="26"/>
        <item x="6"/>
        <item t="default"/>
      </items>
    </pivotField>
    <pivotField axis="axisPage" showAll="0">
      <items count="38">
        <item x="0"/>
        <item x="26"/>
        <item x="1"/>
        <item x="5"/>
        <item x="18"/>
        <item x="24"/>
        <item x="2"/>
        <item x="28"/>
        <item x="20"/>
        <item x="34"/>
        <item x="27"/>
        <item x="25"/>
        <item x="3"/>
        <item x="22"/>
        <item x="12"/>
        <item x="8"/>
        <item x="35"/>
        <item x="4"/>
        <item x="19"/>
        <item x="29"/>
        <item x="23"/>
        <item x="33"/>
        <item x="9"/>
        <item x="13"/>
        <item x="21"/>
        <item x="30"/>
        <item x="14"/>
        <item x="15"/>
        <item x="16"/>
        <item x="31"/>
        <item x="6"/>
        <item x="32"/>
        <item x="11"/>
        <item x="17"/>
        <item x="7"/>
        <item m="1" x="36"/>
        <item x="10"/>
        <item t="default"/>
      </items>
    </pivotField>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
        <item x="0"/>
        <item x="1"/>
        <item x="2"/>
        <item t="default"/>
      </items>
    </pivotField>
  </pivotFields>
  <rowFields count="1">
    <field x="2"/>
  </rowFields>
  <rowItems count="4">
    <i>
      <x v="5"/>
    </i>
    <i>
      <x v="16"/>
    </i>
    <i>
      <x v="18"/>
    </i>
    <i t="grand">
      <x/>
    </i>
  </rowItems>
  <colItems count="1">
    <i/>
  </colItems>
  <pageFields count="2">
    <pageField fld="0" item="3" hier="-1"/>
    <pageField fld="3" hier="-1"/>
  </pageFields>
  <dataFields count="1">
    <dataField name="Sum of Order Count"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483EC-A1CF-4E2C-B427-33469836425F}" name="PVT_Alex_MRat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B6" firstHeaderRow="1" firstDataRow="1" firstDataCol="1" rowPageCount="2" colPageCount="1"/>
  <pivotFields count="11">
    <pivotField axis="axisPage" showAll="0">
      <items count="5">
        <item x="3"/>
        <item x="0"/>
        <item x="2"/>
        <item x="1"/>
        <item t="default"/>
      </items>
    </pivotField>
    <pivotField showAll="0"/>
    <pivotField axis="axisRow" showAll="0">
      <items count="28">
        <item x="15"/>
        <item x="5"/>
        <item x="24"/>
        <item x="17"/>
        <item x="16"/>
        <item x="14"/>
        <item x="19"/>
        <item x="18"/>
        <item x="23"/>
        <item x="4"/>
        <item x="8"/>
        <item x="3"/>
        <item x="7"/>
        <item x="22"/>
        <item x="0"/>
        <item x="10"/>
        <item x="12"/>
        <item x="20"/>
        <item x="13"/>
        <item x="21"/>
        <item x="2"/>
        <item x="1"/>
        <item x="9"/>
        <item m="1" x="25"/>
        <item x="11"/>
        <item m="1" x="26"/>
        <item x="6"/>
        <item t="default"/>
      </items>
    </pivotField>
    <pivotField axis="axisPage" showAll="0">
      <items count="38">
        <item x="0"/>
        <item x="26"/>
        <item x="1"/>
        <item x="5"/>
        <item x="18"/>
        <item x="24"/>
        <item x="2"/>
        <item x="28"/>
        <item x="20"/>
        <item x="34"/>
        <item x="27"/>
        <item x="25"/>
        <item x="3"/>
        <item x="22"/>
        <item x="12"/>
        <item x="8"/>
        <item x="35"/>
        <item x="4"/>
        <item x="19"/>
        <item x="29"/>
        <item x="23"/>
        <item x="33"/>
        <item x="9"/>
        <item x="13"/>
        <item x="21"/>
        <item x="30"/>
        <item x="14"/>
        <item x="15"/>
        <item x="16"/>
        <item x="31"/>
        <item x="6"/>
        <item x="32"/>
        <item x="11"/>
        <item x="17"/>
        <item x="7"/>
        <item m="1" x="36"/>
        <item x="10"/>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
        <item x="0"/>
        <item x="1"/>
        <item x="2"/>
        <item t="default"/>
      </items>
    </pivotField>
  </pivotFields>
  <rowFields count="1">
    <field x="2"/>
  </rowFields>
  <rowItems count="2">
    <i>
      <x v="2"/>
    </i>
    <i t="grand">
      <x/>
    </i>
  </rowItems>
  <colItems count="1">
    <i/>
  </colItems>
  <pageFields count="2">
    <pageField fld="0" item="0" hier="-1"/>
    <pageField fld="3" hier="-1"/>
  </pageFields>
  <dataFields count="1">
    <dataField name="Sum of Customer Monthly rate" fld="7" baseField="0" baseItem="0"/>
  </dataFields>
  <formats count="2">
    <format dxfId="12">
      <pivotArea collapsedLevelsAreSubtotals="1" fieldPosition="0">
        <references count="1">
          <reference field="2" count="1">
            <x v="2"/>
          </reference>
        </references>
      </pivotArea>
    </format>
    <format dxfId="11">
      <pivotArea grandRow="1" outline="0" collapsedLevelsAreSubtotals="1" fieldPosition="0"/>
    </format>
  </formats>
  <chartFormats count="2">
    <chartFormat chart="1" format="5"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750147-6245-4913-BDFC-429469A1EF37}" name="PVT_Cairo_MRat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B17" firstHeaderRow="1" firstDataRow="1" firstDataCol="1" rowPageCount="2" colPageCount="1"/>
  <pivotFields count="11">
    <pivotField axis="axisPage" showAll="0">
      <items count="5">
        <item x="3"/>
        <item x="0"/>
        <item x="2"/>
        <item x="1"/>
        <item t="default"/>
      </items>
    </pivotField>
    <pivotField showAll="0"/>
    <pivotField axis="axisRow" showAll="0">
      <items count="28">
        <item x="15"/>
        <item x="5"/>
        <item x="24"/>
        <item x="17"/>
        <item x="16"/>
        <item x="14"/>
        <item x="19"/>
        <item x="18"/>
        <item x="23"/>
        <item x="4"/>
        <item x="8"/>
        <item x="3"/>
        <item x="7"/>
        <item x="22"/>
        <item x="0"/>
        <item x="10"/>
        <item x="12"/>
        <item x="20"/>
        <item x="13"/>
        <item x="21"/>
        <item x="2"/>
        <item x="1"/>
        <item x="9"/>
        <item m="1" x="25"/>
        <item x="11"/>
        <item m="1" x="26"/>
        <item x="6"/>
        <item t="default"/>
      </items>
    </pivotField>
    <pivotField axis="axisPage" showAll="0">
      <items count="38">
        <item x="0"/>
        <item x="26"/>
        <item x="1"/>
        <item x="5"/>
        <item x="18"/>
        <item x="24"/>
        <item x="2"/>
        <item x="28"/>
        <item x="20"/>
        <item x="34"/>
        <item x="27"/>
        <item x="25"/>
        <item x="3"/>
        <item x="22"/>
        <item x="12"/>
        <item x="8"/>
        <item x="35"/>
        <item x="4"/>
        <item x="19"/>
        <item x="29"/>
        <item x="23"/>
        <item x="33"/>
        <item x="9"/>
        <item x="13"/>
        <item x="21"/>
        <item x="30"/>
        <item x="14"/>
        <item x="15"/>
        <item x="16"/>
        <item x="31"/>
        <item x="6"/>
        <item x="32"/>
        <item x="11"/>
        <item x="17"/>
        <item x="7"/>
        <item m="1" x="36"/>
        <item x="10"/>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
        <item x="0"/>
        <item x="1"/>
        <item x="2"/>
        <item t="default"/>
      </items>
    </pivotField>
  </pivotFields>
  <rowFields count="1">
    <field x="2"/>
  </rowFields>
  <rowItems count="13">
    <i>
      <x v="1"/>
    </i>
    <i>
      <x v="9"/>
    </i>
    <i>
      <x v="10"/>
    </i>
    <i>
      <x v="11"/>
    </i>
    <i>
      <x v="12"/>
    </i>
    <i>
      <x v="14"/>
    </i>
    <i>
      <x v="15"/>
    </i>
    <i>
      <x v="20"/>
    </i>
    <i>
      <x v="21"/>
    </i>
    <i>
      <x v="22"/>
    </i>
    <i>
      <x v="24"/>
    </i>
    <i>
      <x v="26"/>
    </i>
    <i t="grand">
      <x/>
    </i>
  </rowItems>
  <colItems count="1">
    <i/>
  </colItems>
  <pageFields count="2">
    <pageField fld="0" item="1" hier="-1"/>
    <pageField fld="3" hier="-1"/>
  </pageFields>
  <dataFields count="1">
    <dataField name="Sum of Customer Monthly rate" fld="7"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A3B6903-DA48-4DC5-A2FE-7641102D0918}" name="PVT_Delta_MRat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B14" firstHeaderRow="1" firstDataRow="1" firstDataCol="1" rowPageCount="2" colPageCount="1"/>
  <pivotFields count="11">
    <pivotField axis="axisPage" showAll="0">
      <items count="5">
        <item x="3"/>
        <item x="0"/>
        <item x="2"/>
        <item x="1"/>
        <item t="default"/>
      </items>
    </pivotField>
    <pivotField showAll="0"/>
    <pivotField axis="axisRow" showAll="0">
      <items count="28">
        <item x="15"/>
        <item x="5"/>
        <item x="24"/>
        <item x="17"/>
        <item x="16"/>
        <item x="14"/>
        <item x="19"/>
        <item x="18"/>
        <item x="23"/>
        <item x="4"/>
        <item x="8"/>
        <item x="3"/>
        <item x="7"/>
        <item x="22"/>
        <item x="0"/>
        <item x="10"/>
        <item x="12"/>
        <item x="20"/>
        <item x="13"/>
        <item x="21"/>
        <item x="2"/>
        <item x="1"/>
        <item x="9"/>
        <item m="1" x="25"/>
        <item x="11"/>
        <item m="1" x="26"/>
        <item x="6"/>
        <item t="default"/>
      </items>
    </pivotField>
    <pivotField axis="axisPage" showAll="0">
      <items count="38">
        <item x="0"/>
        <item x="26"/>
        <item x="1"/>
        <item x="5"/>
        <item x="18"/>
        <item x="24"/>
        <item x="2"/>
        <item x="28"/>
        <item x="20"/>
        <item x="34"/>
        <item x="27"/>
        <item x="25"/>
        <item x="3"/>
        <item x="22"/>
        <item x="12"/>
        <item x="8"/>
        <item x="35"/>
        <item x="4"/>
        <item x="19"/>
        <item x="29"/>
        <item x="23"/>
        <item x="33"/>
        <item x="9"/>
        <item x="13"/>
        <item x="21"/>
        <item x="30"/>
        <item x="14"/>
        <item x="15"/>
        <item x="16"/>
        <item x="31"/>
        <item x="6"/>
        <item x="32"/>
        <item x="11"/>
        <item x="17"/>
        <item x="7"/>
        <item m="1" x="36"/>
        <item x="10"/>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
        <item x="0"/>
        <item x="1"/>
        <item x="2"/>
        <item t="default"/>
      </items>
    </pivotField>
  </pivotFields>
  <rowFields count="1">
    <field x="2"/>
  </rowFields>
  <rowItems count="10">
    <i>
      <x/>
    </i>
    <i>
      <x v="3"/>
    </i>
    <i>
      <x v="4"/>
    </i>
    <i>
      <x v="6"/>
    </i>
    <i>
      <x v="7"/>
    </i>
    <i>
      <x v="8"/>
    </i>
    <i>
      <x v="13"/>
    </i>
    <i>
      <x v="17"/>
    </i>
    <i>
      <x v="19"/>
    </i>
    <i t="grand">
      <x/>
    </i>
  </rowItems>
  <colItems count="1">
    <i/>
  </colItems>
  <pageFields count="2">
    <pageField fld="0" item="2" hier="-1"/>
    <pageField fld="3" hier="-1"/>
  </pageFields>
  <dataFields count="1">
    <dataField name="Sum of Customer Monthly rate"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534198-FB4D-4B2E-B42A-99464FA382F5}" name="PVT_UpperEgypt_MRat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B8" firstHeaderRow="1" firstDataRow="1" firstDataCol="1" rowPageCount="2" colPageCount="1"/>
  <pivotFields count="11">
    <pivotField axis="axisPage" showAll="0">
      <items count="5">
        <item x="3"/>
        <item x="0"/>
        <item x="2"/>
        <item x="1"/>
        <item t="default"/>
      </items>
    </pivotField>
    <pivotField showAll="0"/>
    <pivotField axis="axisRow" showAll="0">
      <items count="28">
        <item x="15"/>
        <item x="5"/>
        <item x="24"/>
        <item x="17"/>
        <item x="16"/>
        <item x="14"/>
        <item x="19"/>
        <item x="18"/>
        <item x="23"/>
        <item x="4"/>
        <item x="8"/>
        <item x="3"/>
        <item x="7"/>
        <item x="22"/>
        <item x="0"/>
        <item x="10"/>
        <item x="12"/>
        <item x="20"/>
        <item x="13"/>
        <item x="21"/>
        <item x="2"/>
        <item x="1"/>
        <item x="9"/>
        <item m="1" x="25"/>
        <item x="11"/>
        <item m="1" x="26"/>
        <item x="6"/>
        <item t="default"/>
      </items>
    </pivotField>
    <pivotField axis="axisPage" showAll="0">
      <items count="38">
        <item x="0"/>
        <item x="26"/>
        <item x="1"/>
        <item x="5"/>
        <item x="18"/>
        <item x="24"/>
        <item x="2"/>
        <item x="28"/>
        <item x="20"/>
        <item x="34"/>
        <item x="27"/>
        <item x="25"/>
        <item x="3"/>
        <item x="22"/>
        <item x="12"/>
        <item x="8"/>
        <item x="35"/>
        <item x="4"/>
        <item x="19"/>
        <item x="29"/>
        <item x="23"/>
        <item x="33"/>
        <item x="9"/>
        <item x="13"/>
        <item x="21"/>
        <item x="30"/>
        <item x="14"/>
        <item x="15"/>
        <item x="16"/>
        <item x="31"/>
        <item x="6"/>
        <item x="32"/>
        <item x="11"/>
        <item x="17"/>
        <item x="7"/>
        <item m="1" x="36"/>
        <item x="10"/>
        <item t="default"/>
      </items>
    </pivotField>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
        <item x="0"/>
        <item x="1"/>
        <item x="2"/>
        <item t="default"/>
      </items>
    </pivotField>
  </pivotFields>
  <rowFields count="1">
    <field x="2"/>
  </rowFields>
  <rowItems count="4">
    <i>
      <x v="5"/>
    </i>
    <i>
      <x v="16"/>
    </i>
    <i>
      <x v="18"/>
    </i>
    <i t="grand">
      <x/>
    </i>
  </rowItems>
  <colItems count="1">
    <i/>
  </colItems>
  <pageFields count="2">
    <pageField fld="0" item="3" hier="-1"/>
    <pageField fld="3" hier="-1"/>
  </pageFields>
  <dataFields count="1">
    <dataField name="Sum of Order Count"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30A3D47-CF92-4984-B2F0-153195AE38A5}" name="PVT_Alex_DRate"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4:B6" firstHeaderRow="1" firstDataRow="1" firstDataCol="1" rowPageCount="2" colPageCount="1"/>
  <pivotFields count="11">
    <pivotField axis="axisPage" showAll="0">
      <items count="5">
        <item x="3"/>
        <item x="0"/>
        <item x="2"/>
        <item x="1"/>
        <item t="default"/>
      </items>
    </pivotField>
    <pivotField showAll="0"/>
    <pivotField axis="axisRow" showAll="0">
      <items count="28">
        <item x="15"/>
        <item x="5"/>
        <item x="24"/>
        <item x="17"/>
        <item x="16"/>
        <item x="14"/>
        <item x="19"/>
        <item x="18"/>
        <item x="23"/>
        <item x="4"/>
        <item x="8"/>
        <item x="3"/>
        <item x="7"/>
        <item x="22"/>
        <item x="0"/>
        <item x="10"/>
        <item x="12"/>
        <item x="20"/>
        <item x="13"/>
        <item x="21"/>
        <item x="2"/>
        <item x="1"/>
        <item x="9"/>
        <item m="1" x="25"/>
        <item x="11"/>
        <item m="1" x="26"/>
        <item x="6"/>
        <item t="default"/>
      </items>
    </pivotField>
    <pivotField axis="axisPage" showAll="0">
      <items count="38">
        <item x="0"/>
        <item x="26"/>
        <item x="1"/>
        <item x="5"/>
        <item x="18"/>
        <item x="24"/>
        <item x="2"/>
        <item x="28"/>
        <item x="20"/>
        <item x="34"/>
        <item x="27"/>
        <item x="25"/>
        <item x="3"/>
        <item x="22"/>
        <item x="12"/>
        <item x="8"/>
        <item x="35"/>
        <item x="4"/>
        <item x="19"/>
        <item x="29"/>
        <item x="23"/>
        <item x="33"/>
        <item x="9"/>
        <item x="13"/>
        <item x="21"/>
        <item x="30"/>
        <item x="14"/>
        <item x="15"/>
        <item x="16"/>
        <item x="31"/>
        <item x="6"/>
        <item x="32"/>
        <item x="11"/>
        <item x="17"/>
        <item x="7"/>
        <item m="1" x="36"/>
        <item x="10"/>
        <item t="default"/>
      </items>
    </pivotField>
    <pivotField showAll="0"/>
    <pivotField showAll="0">
      <items count="14">
        <item x="7"/>
        <item x="0"/>
        <item x="2"/>
        <item x="8"/>
        <item x="1"/>
        <item x="4"/>
        <item x="3"/>
        <item x="11"/>
        <item x="6"/>
        <item x="5"/>
        <item x="9"/>
        <item x="10"/>
        <item x="12"/>
        <item t="default"/>
      </items>
    </pivotField>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
        <item x="0"/>
        <item x="1"/>
        <item x="2"/>
        <item t="default"/>
      </items>
    </pivotField>
  </pivotFields>
  <rowFields count="1">
    <field x="2"/>
  </rowFields>
  <rowItems count="2">
    <i>
      <x v="2"/>
    </i>
    <i t="grand">
      <x/>
    </i>
  </rowItems>
  <colItems count="1">
    <i/>
  </colItems>
  <pageFields count="2">
    <pageField fld="0" item="0" hier="-1"/>
    <pageField fld="3" hier="-1"/>
  </pageFields>
  <dataFields count="1">
    <dataField name="Sum of Customer Daily Rate" fld="6" baseField="0" baseItem="0"/>
  </dataFields>
  <formats count="2">
    <format dxfId="10">
      <pivotArea collapsedLevelsAreSubtotals="1" fieldPosition="0">
        <references count="1">
          <reference field="2" count="1">
            <x v="2"/>
          </reference>
        </references>
      </pivotArea>
    </format>
    <format dxfId="9">
      <pivotArea grandRow="1" outline="0" collapsedLevelsAreSubtotals="1" fieldPosition="0"/>
    </format>
  </formats>
  <chartFormats count="4">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2" count="1" selected="0">
            <x v="2"/>
          </reference>
        </references>
      </pivotArea>
    </chartFormat>
    <chartFormat chart="9" format="11" series="1">
      <pivotArea type="data" outline="0" fieldPosition="0">
        <references count="1">
          <reference field="4294967294" count="1" selected="0">
            <x v="0"/>
          </reference>
        </references>
      </pivotArea>
    </chartFormat>
    <chartFormat chart="9" format="12">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95DF27C-7D08-48AC-8087-60FDEDBBBEC3}" name="PVT_Cairo_DRate"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4:B17" firstHeaderRow="1" firstDataRow="1" firstDataCol="1" rowPageCount="2" colPageCount="1"/>
  <pivotFields count="11">
    <pivotField axis="axisPage" showAll="0">
      <items count="5">
        <item x="3"/>
        <item x="0"/>
        <item x="2"/>
        <item x="1"/>
        <item t="default"/>
      </items>
    </pivotField>
    <pivotField showAll="0"/>
    <pivotField axis="axisRow" showAll="0">
      <items count="28">
        <item x="15"/>
        <item x="5"/>
        <item x="24"/>
        <item x="17"/>
        <item x="16"/>
        <item x="14"/>
        <item x="19"/>
        <item x="18"/>
        <item x="23"/>
        <item x="4"/>
        <item x="8"/>
        <item x="3"/>
        <item x="7"/>
        <item x="22"/>
        <item x="0"/>
        <item x="10"/>
        <item x="12"/>
        <item x="20"/>
        <item x="13"/>
        <item x="21"/>
        <item x="2"/>
        <item x="1"/>
        <item x="9"/>
        <item m="1" x="25"/>
        <item x="11"/>
        <item m="1" x="26"/>
        <item x="6"/>
        <item t="default"/>
      </items>
    </pivotField>
    <pivotField axis="axisPage" showAll="0">
      <items count="38">
        <item x="0"/>
        <item x="26"/>
        <item x="1"/>
        <item x="5"/>
        <item x="18"/>
        <item x="24"/>
        <item x="2"/>
        <item x="28"/>
        <item x="20"/>
        <item x="34"/>
        <item x="27"/>
        <item x="25"/>
        <item x="3"/>
        <item x="22"/>
        <item x="12"/>
        <item x="8"/>
        <item x="35"/>
        <item x="4"/>
        <item x="19"/>
        <item x="29"/>
        <item x="23"/>
        <item x="33"/>
        <item x="9"/>
        <item x="13"/>
        <item x="21"/>
        <item x="30"/>
        <item x="14"/>
        <item x="15"/>
        <item x="16"/>
        <item x="31"/>
        <item x="6"/>
        <item x="32"/>
        <item x="11"/>
        <item x="17"/>
        <item x="7"/>
        <item m="1" x="36"/>
        <item x="10"/>
        <item t="default"/>
      </items>
    </pivotField>
    <pivotField showAll="0"/>
    <pivotField showAll="0">
      <items count="14">
        <item x="7"/>
        <item x="0"/>
        <item x="2"/>
        <item x="8"/>
        <item x="1"/>
        <item x="4"/>
        <item x="3"/>
        <item x="11"/>
        <item x="6"/>
        <item x="5"/>
        <item x="9"/>
        <item x="10"/>
        <item x="12"/>
        <item t="default"/>
      </items>
    </pivotField>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
        <item x="0"/>
        <item x="1"/>
        <item x="2"/>
        <item t="default"/>
      </items>
    </pivotField>
  </pivotFields>
  <rowFields count="1">
    <field x="2"/>
  </rowFields>
  <rowItems count="13">
    <i>
      <x v="1"/>
    </i>
    <i>
      <x v="9"/>
    </i>
    <i>
      <x v="10"/>
    </i>
    <i>
      <x v="11"/>
    </i>
    <i>
      <x v="12"/>
    </i>
    <i>
      <x v="14"/>
    </i>
    <i>
      <x v="15"/>
    </i>
    <i>
      <x v="20"/>
    </i>
    <i>
      <x v="21"/>
    </i>
    <i>
      <x v="22"/>
    </i>
    <i>
      <x v="24"/>
    </i>
    <i>
      <x v="26"/>
    </i>
    <i t="grand">
      <x/>
    </i>
  </rowItems>
  <colItems count="1">
    <i/>
  </colItems>
  <pageFields count="2">
    <pageField fld="0" item="1" hier="-1"/>
    <pageField fld="3" hier="-1"/>
  </pageFields>
  <dataFields count="1">
    <dataField name="Sum of Customer Daily Rate" fld="6" baseField="0" baseItem="0" numFmtId="1"/>
  </dataFields>
  <formats count="1">
    <format dxfId="8">
      <pivotArea outline="0" collapsedLevelsAreSubtotals="1" fieldPosition="0"/>
    </format>
  </formats>
  <chartFormats count="2">
    <chartFormat chart="1" format="3"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EB7652-5531-4372-BA19-329AB06560EF}" name="PVT_Delta_DRate"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4:B14" firstHeaderRow="1" firstDataRow="1" firstDataCol="1" rowPageCount="2" colPageCount="1"/>
  <pivotFields count="11">
    <pivotField axis="axisPage" showAll="0">
      <items count="5">
        <item x="3"/>
        <item x="0"/>
        <item x="2"/>
        <item x="1"/>
        <item t="default"/>
      </items>
    </pivotField>
    <pivotField showAll="0"/>
    <pivotField axis="axisRow" showAll="0">
      <items count="28">
        <item x="15"/>
        <item x="5"/>
        <item x="24"/>
        <item x="17"/>
        <item x="16"/>
        <item x="14"/>
        <item x="19"/>
        <item x="18"/>
        <item x="23"/>
        <item x="4"/>
        <item x="8"/>
        <item x="3"/>
        <item x="7"/>
        <item x="22"/>
        <item x="0"/>
        <item x="10"/>
        <item x="12"/>
        <item x="20"/>
        <item x="13"/>
        <item x="21"/>
        <item x="2"/>
        <item x="1"/>
        <item x="9"/>
        <item m="1" x="25"/>
        <item x="11"/>
        <item m="1" x="26"/>
        <item x="6"/>
        <item t="default"/>
      </items>
    </pivotField>
    <pivotField axis="axisPage" showAll="0">
      <items count="38">
        <item x="0"/>
        <item x="26"/>
        <item x="1"/>
        <item x="5"/>
        <item x="18"/>
        <item x="24"/>
        <item x="2"/>
        <item x="28"/>
        <item x="20"/>
        <item x="34"/>
        <item x="27"/>
        <item x="25"/>
        <item x="3"/>
        <item x="22"/>
        <item x="12"/>
        <item x="8"/>
        <item x="35"/>
        <item x="4"/>
        <item x="19"/>
        <item x="29"/>
        <item x="23"/>
        <item x="33"/>
        <item x="9"/>
        <item x="13"/>
        <item x="21"/>
        <item x="30"/>
        <item x="14"/>
        <item x="15"/>
        <item x="16"/>
        <item x="31"/>
        <item x="6"/>
        <item x="32"/>
        <item x="11"/>
        <item x="17"/>
        <item x="7"/>
        <item m="1" x="36"/>
        <item x="10"/>
        <item t="default"/>
      </items>
    </pivotField>
    <pivotField showAll="0"/>
    <pivotField showAll="0">
      <items count="14">
        <item x="7"/>
        <item x="0"/>
        <item x="2"/>
        <item x="8"/>
        <item x="1"/>
        <item x="4"/>
        <item x="3"/>
        <item x="11"/>
        <item x="6"/>
        <item x="5"/>
        <item x="9"/>
        <item x="10"/>
        <item x="12"/>
        <item t="default"/>
      </items>
    </pivotField>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
        <item x="0"/>
        <item x="1"/>
        <item x="2"/>
        <item t="default"/>
      </items>
    </pivotField>
  </pivotFields>
  <rowFields count="1">
    <field x="2"/>
  </rowFields>
  <rowItems count="10">
    <i>
      <x/>
    </i>
    <i>
      <x v="3"/>
    </i>
    <i>
      <x v="4"/>
    </i>
    <i>
      <x v="6"/>
    </i>
    <i>
      <x v="7"/>
    </i>
    <i>
      <x v="8"/>
    </i>
    <i>
      <x v="13"/>
    </i>
    <i>
      <x v="17"/>
    </i>
    <i>
      <x v="19"/>
    </i>
    <i t="grand">
      <x/>
    </i>
  </rowItems>
  <colItems count="1">
    <i/>
  </colItems>
  <pageFields count="2">
    <pageField fld="0" item="2" hier="-1"/>
    <pageField fld="3" hier="-1"/>
  </pageFields>
  <dataFields count="1">
    <dataField name="Sum of Customer Daily Rate" fld="6" baseField="0" baseItem="0" numFmtId="1"/>
  </dataFields>
  <formats count="1">
    <format dxfId="7">
      <pivotArea outline="0" collapsedLevelsAreSubtotals="1" fieldPosition="0"/>
    </format>
  </formats>
  <chartFormats count="10">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2" count="1" selected="0">
            <x v="0"/>
          </reference>
        </references>
      </pivotArea>
    </chartFormat>
    <chartFormat chart="1" format="4">
      <pivotArea type="data" outline="0" fieldPosition="0">
        <references count="2">
          <reference field="4294967294" count="1" selected="0">
            <x v="0"/>
          </reference>
          <reference field="2" count="1" selected="0">
            <x v="3"/>
          </reference>
        </references>
      </pivotArea>
    </chartFormat>
    <chartFormat chart="1" format="5">
      <pivotArea type="data" outline="0" fieldPosition="0">
        <references count="2">
          <reference field="4294967294" count="1" selected="0">
            <x v="0"/>
          </reference>
          <reference field="2" count="1" selected="0">
            <x v="4"/>
          </reference>
        </references>
      </pivotArea>
    </chartFormat>
    <chartFormat chart="1" format="6">
      <pivotArea type="data" outline="0" fieldPosition="0">
        <references count="2">
          <reference field="4294967294" count="1" selected="0">
            <x v="0"/>
          </reference>
          <reference field="2" count="1" selected="0">
            <x v="6"/>
          </reference>
        </references>
      </pivotArea>
    </chartFormat>
    <chartFormat chart="1" format="7">
      <pivotArea type="data" outline="0" fieldPosition="0">
        <references count="2">
          <reference field="4294967294" count="1" selected="0">
            <x v="0"/>
          </reference>
          <reference field="2" count="1" selected="0">
            <x v="7"/>
          </reference>
        </references>
      </pivotArea>
    </chartFormat>
    <chartFormat chart="1" format="8">
      <pivotArea type="data" outline="0" fieldPosition="0">
        <references count="2">
          <reference field="4294967294" count="1" selected="0">
            <x v="0"/>
          </reference>
          <reference field="2" count="1" selected="0">
            <x v="8"/>
          </reference>
        </references>
      </pivotArea>
    </chartFormat>
    <chartFormat chart="1" format="9">
      <pivotArea type="data" outline="0" fieldPosition="0">
        <references count="2">
          <reference field="4294967294" count="1" selected="0">
            <x v="0"/>
          </reference>
          <reference field="2" count="1" selected="0">
            <x v="13"/>
          </reference>
        </references>
      </pivotArea>
    </chartFormat>
    <chartFormat chart="1" format="10">
      <pivotArea type="data" outline="0" fieldPosition="0">
        <references count="2">
          <reference field="4294967294" count="1" selected="0">
            <x v="0"/>
          </reference>
          <reference field="2" count="1" selected="0">
            <x v="17"/>
          </reference>
        </references>
      </pivotArea>
    </chartFormat>
    <chartFormat chart="3"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3BC7408-63C5-4090-9FEE-643A7CABD248}" name="PVT_UpperEgypt_DRate"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4:B8" firstHeaderRow="1" firstDataRow="1" firstDataCol="1" rowPageCount="2" colPageCount="1"/>
  <pivotFields count="11">
    <pivotField axis="axisPage" showAll="0">
      <items count="5">
        <item x="3"/>
        <item x="0"/>
        <item x="2"/>
        <item x="1"/>
        <item t="default"/>
      </items>
    </pivotField>
    <pivotField showAll="0"/>
    <pivotField axis="axisRow" showAll="0">
      <items count="28">
        <item x="15"/>
        <item x="5"/>
        <item x="24"/>
        <item x="17"/>
        <item x="16"/>
        <item x="14"/>
        <item x="19"/>
        <item x="18"/>
        <item x="23"/>
        <item x="4"/>
        <item x="8"/>
        <item x="3"/>
        <item x="7"/>
        <item x="22"/>
        <item x="0"/>
        <item x="10"/>
        <item x="12"/>
        <item x="20"/>
        <item x="13"/>
        <item x="21"/>
        <item x="2"/>
        <item x="1"/>
        <item x="9"/>
        <item m="1" x="25"/>
        <item x="11"/>
        <item m="1" x="26"/>
        <item x="6"/>
        <item t="default"/>
      </items>
    </pivotField>
    <pivotField axis="axisPage" showAll="0">
      <items count="38">
        <item x="0"/>
        <item x="26"/>
        <item x="1"/>
        <item x="5"/>
        <item x="18"/>
        <item x="24"/>
        <item x="2"/>
        <item x="28"/>
        <item x="20"/>
        <item x="34"/>
        <item x="27"/>
        <item x="25"/>
        <item x="3"/>
        <item x="22"/>
        <item x="12"/>
        <item x="8"/>
        <item x="35"/>
        <item x="4"/>
        <item x="19"/>
        <item x="29"/>
        <item x="23"/>
        <item x="33"/>
        <item x="9"/>
        <item x="13"/>
        <item x="21"/>
        <item x="30"/>
        <item x="14"/>
        <item x="15"/>
        <item x="16"/>
        <item x="31"/>
        <item x="6"/>
        <item x="32"/>
        <item x="11"/>
        <item x="17"/>
        <item x="7"/>
        <item m="1" x="36"/>
        <item x="10"/>
        <item t="default"/>
      </items>
    </pivotField>
    <pivotField showAll="0"/>
    <pivotField showAll="0">
      <items count="14">
        <item x="7"/>
        <item x="0"/>
        <item x="2"/>
        <item x="8"/>
        <item x="1"/>
        <item x="4"/>
        <item x="3"/>
        <item x="11"/>
        <item x="6"/>
        <item x="5"/>
        <item x="9"/>
        <item x="10"/>
        <item x="12"/>
        <item t="default"/>
      </items>
    </pivotField>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
        <item x="0"/>
        <item x="1"/>
        <item x="2"/>
        <item t="default"/>
      </items>
    </pivotField>
  </pivotFields>
  <rowFields count="1">
    <field x="2"/>
  </rowFields>
  <rowItems count="4">
    <i>
      <x v="5"/>
    </i>
    <i>
      <x v="16"/>
    </i>
    <i>
      <x v="18"/>
    </i>
    <i t="grand">
      <x/>
    </i>
  </rowItems>
  <colItems count="1">
    <i/>
  </colItems>
  <pageFields count="2">
    <pageField fld="0" item="3" hier="-1"/>
    <pageField fld="3" hier="-1"/>
  </pageFields>
  <dataFields count="1">
    <dataField name="Sum of Customer Daily Rate" fld="6" baseField="0" baseItem="0" numFmtId="1"/>
  </dataFields>
  <formats count="1">
    <format dxfId="6">
      <pivotArea outline="0" collapsedLevelsAreSubtotals="1" fieldPosition="0"/>
    </format>
  </formats>
  <chartFormats count="2">
    <chartFormat chart="1"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E2299DE-C8A3-4910-893D-34BC659EB760}" name="PVT_OverAll_Consumpti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7" firstHeaderRow="1" firstDataRow="1" firstDataCol="1"/>
  <pivotFields count="11">
    <pivotField axis="axisRow" showAll="0">
      <items count="5">
        <item x="3"/>
        <item x="0"/>
        <item x="2"/>
        <item x="1"/>
        <item t="default"/>
      </items>
    </pivotField>
    <pivotField showAll="0"/>
    <pivotField showAll="0"/>
    <pivotField showAll="0">
      <items count="38">
        <item x="0"/>
        <item x="26"/>
        <item x="1"/>
        <item x="5"/>
        <item x="18"/>
        <item x="24"/>
        <item x="2"/>
        <item x="28"/>
        <item x="20"/>
        <item x="34"/>
        <item x="27"/>
        <item x="25"/>
        <item x="3"/>
        <item x="22"/>
        <item x="12"/>
        <item x="8"/>
        <item x="35"/>
        <item x="4"/>
        <item x="19"/>
        <item x="29"/>
        <item x="23"/>
        <item x="33"/>
        <item x="9"/>
        <item x="13"/>
        <item x="21"/>
        <item x="30"/>
        <item x="14"/>
        <item x="15"/>
        <item x="16"/>
        <item x="31"/>
        <item x="6"/>
        <item x="32"/>
        <item x="11"/>
        <item x="17"/>
        <item x="7"/>
        <item m="1" x="36"/>
        <item x="10"/>
        <item t="default"/>
      </items>
    </pivotField>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
        <item x="0"/>
        <item x="1"/>
        <item x="2"/>
        <item t="default"/>
      </items>
    </pivotField>
  </pivotFields>
  <rowFields count="1">
    <field x="0"/>
  </rowFields>
  <rowItems count="4">
    <i>
      <x/>
    </i>
    <i>
      <x v="1"/>
    </i>
    <i>
      <x v="2"/>
    </i>
    <i>
      <x v="3"/>
    </i>
  </rowItems>
  <colItems count="1">
    <i/>
  </colItems>
  <dataFields count="1">
    <dataField name="Sum of Order Count" fld="4" baseField="0" baseItem="0"/>
  </dataFields>
  <chartFormats count="10">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0" count="1" selected="0">
            <x v="1"/>
          </reference>
        </references>
      </pivotArea>
    </chartFormat>
    <chartFormat chart="2" format="2">
      <pivotArea type="data" outline="0" fieldPosition="0">
        <references count="2">
          <reference field="4294967294" count="1" selected="0">
            <x v="0"/>
          </reference>
          <reference field="0" count="1" selected="0">
            <x v="0"/>
          </reference>
        </references>
      </pivotArea>
    </chartFormat>
    <chartFormat chart="2" format="3">
      <pivotArea type="data" outline="0" fieldPosition="0">
        <references count="2">
          <reference field="4294967294" count="1" selected="0">
            <x v="0"/>
          </reference>
          <reference field="0" count="1" selected="0">
            <x v="3"/>
          </reference>
        </references>
      </pivotArea>
    </chartFormat>
    <chartFormat chart="2" format="4">
      <pivotArea type="data" outline="0" fieldPosition="0">
        <references count="2">
          <reference field="4294967294" count="1" selected="0">
            <x v="0"/>
          </reference>
          <reference field="0" count="1" selected="0">
            <x v="2"/>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0" count="1" selected="0">
            <x v="0"/>
          </reference>
        </references>
      </pivotArea>
    </chartFormat>
    <chartFormat chart="6" format="12">
      <pivotArea type="data" outline="0" fieldPosition="0">
        <references count="2">
          <reference field="4294967294" count="1" selected="0">
            <x v="0"/>
          </reference>
          <reference field="0" count="1" selected="0">
            <x v="1"/>
          </reference>
        </references>
      </pivotArea>
    </chartFormat>
    <chartFormat chart="6" format="13">
      <pivotArea type="data" outline="0" fieldPosition="0">
        <references count="2">
          <reference field="4294967294" count="1" selected="0">
            <x v="0"/>
          </reference>
          <reference field="0" count="1" selected="0">
            <x v="2"/>
          </reference>
        </references>
      </pivotArea>
    </chartFormat>
    <chartFormat chart="6" format="14">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878F581-3511-464B-883B-BAAE0993D5F0}" name="PVT_Consumption_By_Quarter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7" firstHeaderRow="1" firstDataRow="1" firstDataCol="1"/>
  <pivotFields count="11">
    <pivotField axis="axisRow" showAll="0" defaultSubtotal="0">
      <items count="4">
        <item x="3"/>
        <item x="0"/>
        <item x="2"/>
        <item x="1"/>
      </items>
    </pivotField>
    <pivotField showAll="0" defaultSubtotal="0"/>
    <pivotField showAll="0" defaultSubtotal="0"/>
    <pivotField showAll="0" defaultSubtotal="0">
      <items count="37">
        <item x="0"/>
        <item x="26"/>
        <item x="1"/>
        <item x="5"/>
        <item x="18"/>
        <item x="24"/>
        <item x="2"/>
        <item x="28"/>
        <item x="20"/>
        <item x="34"/>
        <item x="27"/>
        <item x="25"/>
        <item x="3"/>
        <item x="22"/>
        <item x="12"/>
        <item x="8"/>
        <item x="35"/>
        <item x="4"/>
        <item x="19"/>
        <item x="29"/>
        <item x="23"/>
        <item x="33"/>
        <item x="9"/>
        <item x="13"/>
        <item x="21"/>
        <item x="30"/>
        <item x="14"/>
        <item x="15"/>
        <item x="16"/>
        <item x="31"/>
        <item x="6"/>
        <item x="32"/>
        <item x="11"/>
        <item x="17"/>
        <item x="7"/>
        <item m="1" x="36"/>
        <item x="10"/>
      </items>
    </pivotField>
    <pivotField dataField="1" showAll="0" defaultSubtotal="0"/>
    <pivotField showAll="0" defaultSubtotal="0"/>
    <pivotField showAll="0" defaultSubtotal="0"/>
    <pivotField showAll="0" defaultSubtotal="0"/>
    <pivotField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h="1" sd="0" x="0"/>
        <item sd="0" x="1"/>
        <item sd="0" x="2"/>
        <item sd="0" x="3"/>
        <item sd="0" x="4"/>
        <item x="5"/>
      </items>
    </pivotField>
    <pivotField showAll="0" defaultSubtotal="0">
      <items count="3">
        <item sd="0" x="0"/>
        <item x="1"/>
        <item x="2"/>
      </items>
    </pivotField>
  </pivotFields>
  <rowFields count="2">
    <field x="9"/>
    <field x="0"/>
  </rowFields>
  <rowItems count="4">
    <i>
      <x v="1"/>
    </i>
    <i>
      <x v="2"/>
    </i>
    <i>
      <x v="3"/>
    </i>
    <i>
      <x v="4"/>
    </i>
  </rowItems>
  <colItems count="1">
    <i/>
  </colItems>
  <dataFields count="1">
    <dataField name="Sum of Order Count"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16126DE-8D82-4DEC-881E-E0F29C13E3B6}"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28" firstHeaderRow="1" firstDataRow="1" firstDataCol="1"/>
  <pivotFields count="11">
    <pivotField subtotalTop="0" showAll="0" defaultSubtotal="0">
      <items count="4">
        <item x="3"/>
        <item x="0"/>
        <item x="2"/>
        <item x="1"/>
      </items>
    </pivotField>
    <pivotField subtotalTop="0" showAll="0" defaultSubtotal="0">
      <items count="8">
        <item x="7"/>
        <item x="6"/>
        <item x="3"/>
        <item x="1"/>
        <item x="0"/>
        <item x="4"/>
        <item x="5"/>
        <item x="2"/>
      </items>
    </pivotField>
    <pivotField axis="axisRow" subtotalTop="0" showAll="0" sortType="descending" defaultSubtotal="0">
      <items count="27">
        <item x="15"/>
        <item x="5"/>
        <item x="24"/>
        <item x="17"/>
        <item x="16"/>
        <item x="14"/>
        <item x="19"/>
        <item x="18"/>
        <item x="23"/>
        <item x="4"/>
        <item x="8"/>
        <item x="3"/>
        <item x="7"/>
        <item x="22"/>
        <item x="0"/>
        <item x="10"/>
        <item x="12"/>
        <item x="20"/>
        <item x="13"/>
        <item x="21"/>
        <item x="2"/>
        <item x="1"/>
        <item x="9"/>
        <item m="1" x="25"/>
        <item x="11"/>
        <item m="1" x="26"/>
        <item x="6"/>
      </items>
      <autoSortScope>
        <pivotArea dataOnly="0" outline="0" fieldPosition="0">
          <references count="1">
            <reference field="4294967294" count="1" selected="0">
              <x v="0"/>
            </reference>
          </references>
        </pivotArea>
      </autoSortScope>
    </pivotField>
    <pivotField subtotalTop="0" showAll="0" defaultSubtotal="0">
      <items count="37">
        <item x="0"/>
        <item x="26"/>
        <item x="1"/>
        <item x="5"/>
        <item x="18"/>
        <item x="24"/>
        <item x="2"/>
        <item x="28"/>
        <item x="20"/>
        <item x="34"/>
        <item x="27"/>
        <item x="25"/>
        <item x="3"/>
        <item x="22"/>
        <item x="12"/>
        <item x="8"/>
        <item x="35"/>
        <item x="4"/>
        <item x="19"/>
        <item x="29"/>
        <item x="23"/>
        <item x="33"/>
        <item x="9"/>
        <item x="13"/>
        <item x="21"/>
        <item x="30"/>
        <item x="14"/>
        <item x="15"/>
        <item x="16"/>
        <item x="31"/>
        <item x="6"/>
        <item x="32"/>
        <item x="11"/>
        <item x="17"/>
        <item x="7"/>
        <item m="1" x="36"/>
        <item x="10"/>
      </items>
    </pivotField>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3">
        <item x="0"/>
        <item x="1"/>
        <item x="2"/>
      </items>
    </pivotField>
  </pivotFields>
  <rowFields count="1">
    <field x="2"/>
  </rowFields>
  <rowItems count="25">
    <i>
      <x v="8"/>
    </i>
    <i>
      <x/>
    </i>
    <i>
      <x v="7"/>
    </i>
    <i>
      <x v="1"/>
    </i>
    <i>
      <x v="24"/>
    </i>
    <i>
      <x v="16"/>
    </i>
    <i>
      <x v="6"/>
    </i>
    <i>
      <x v="21"/>
    </i>
    <i>
      <x v="3"/>
    </i>
    <i>
      <x v="13"/>
    </i>
    <i>
      <x v="14"/>
    </i>
    <i>
      <x v="11"/>
    </i>
    <i>
      <x v="4"/>
    </i>
    <i>
      <x v="22"/>
    </i>
    <i>
      <x v="15"/>
    </i>
    <i>
      <x v="2"/>
    </i>
    <i>
      <x v="5"/>
    </i>
    <i>
      <x v="19"/>
    </i>
    <i>
      <x v="20"/>
    </i>
    <i>
      <x v="10"/>
    </i>
    <i>
      <x v="17"/>
    </i>
    <i>
      <x v="9"/>
    </i>
    <i>
      <x v="26"/>
    </i>
    <i>
      <x v="18"/>
    </i>
    <i>
      <x v="12"/>
    </i>
  </rowItems>
  <colItems count="1">
    <i/>
  </colItems>
  <dataFields count="1">
    <dataField name="Sum of Order Count" fld="4" baseField="0" baseItem="0"/>
  </dataFields>
  <conditionalFormats count="1">
    <conditionalFormat scope="data" priority="1">
      <pivotAreas count="1">
        <pivotArea outline="0"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etails" xr10:uid="{F552CF16-B875-4A7A-85EA-5A7B8268D3E7}" sourceName="Order Details">
  <pivotTables>
    <pivotTable tabId="13" name="PVT_Cairo_DRate"/>
    <pivotTable tabId="12" name="PVT_Alex_DRate"/>
    <pivotTable tabId="14" name="PVT_Delta_DRate"/>
    <pivotTable tabId="15" name="PVT_UpperEgypt_DRate"/>
  </pivotTables>
  <data>
    <tabular pivotCacheId="107578085">
      <items count="13">
        <i x="7" s="1"/>
        <i x="0" s="1"/>
        <i x="2" s="1"/>
        <i x="8" s="1"/>
        <i x="1" s="1"/>
        <i x="4" s="1"/>
        <i x="3" s="1"/>
        <i x="11" s="1"/>
        <i x="6" s="1"/>
        <i x="5" s="1"/>
        <i x="9" s="1"/>
        <i x="10" s="1"/>
        <i x="1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Details" xr10:uid="{889CC5B7-AAC5-419D-B953-AC10FC5CF297}" cache="Slicer_Order_Details" caption="Order Details" columnCount="6" showCaption="0" style="SlicerStyleLight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D16AB-59D3-44BE-8191-8A42BCF3A837}" name="ExData" displayName="ExData" ref="A1:H82" totalsRowShown="0">
  <autoFilter ref="A1:H82" xr:uid="{70BD16AB-59D3-44BE-8191-8A42BCF3A837}"/>
  <tableColumns count="8">
    <tableColumn id="1" xr3:uid="{906E20A4-67DB-480C-9F46-E485528BC44E}" name="Region" dataDxfId="5"/>
    <tableColumn id="2" xr3:uid="{F60DC2FD-6892-4D31-A3A3-598473B464C2}" name="Governorate" dataDxfId="4"/>
    <tableColumn id="3" xr3:uid="{21C09AF1-23B8-4FEC-A500-B9A41F99B859}" name="Customer Name"/>
    <tableColumn id="4" xr3:uid="{EAAEE531-048E-4FF6-B239-B6C81735096E}" name="Date of Order" dataDxfId="3"/>
    <tableColumn id="5" xr3:uid="{AFD7949F-30EC-4BE2-B1D1-9822E95F7A27}" name="Order Count"/>
    <tableColumn id="6" xr3:uid="{B894EDDF-993B-49FD-90E8-F0E18BFC43C6}" name="Order Details" dataDxfId="2">
      <calculatedColumnFormula>ExData[[#This Row],[Order Count]]*1200</calculatedColumnFormula>
    </tableColumn>
    <tableColumn id="7" xr3:uid="{7ABA78C6-D95D-494D-BF53-674AECB7D65F}" name="Customer Daily Rate" dataDxfId="1">
      <calculatedColumnFormula>ExData[[#This Row],[Order Details]]/365</calculatedColumnFormula>
    </tableColumn>
    <tableColumn id="8" xr3:uid="{7273194F-1B39-4F35-A370-AD1C833F291B}" name="Customer Monthly rate" dataDxfId="0">
      <calculatedColumnFormula>ExData[[#This Row],[Order Details]]/12</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f_Order" xr10:uid="{9A6B93D2-8DD6-4393-88CB-B93F1922EF25}" sourceName="Date of Order">
  <pivotTables>
    <pivotTable tabId="13" name="PVT_Cairo_DRate"/>
    <pivotTable tabId="12" name="PVT_Alex_DRate"/>
    <pivotTable tabId="14" name="PVT_Delta_DRate"/>
    <pivotTable tabId="15" name="PVT_UpperEgypt_DRate"/>
  </pivotTables>
  <state minimalRefreshVersion="6" lastRefreshVersion="6" pivotCacheId="107578085"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f Order" xr10:uid="{D79C475B-7041-4A20-8834-9B30B0AF0710}" cache="NativeTimeline_Date_of_Order" caption="Date of Order" showHeader="0" showSelectionLabel="0" showTimeLevel="0" level="1" selectionLevel="0" scrollPosition="2023-01-01T00:00:00" style="TimeSlicerStyleDark2 2"/>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5.xml"/><Relationship Id="rId1" Type="http://schemas.openxmlformats.org/officeDocument/2006/relationships/printerSettings" Target="../printerSettings/printerSettings2.bin"/><Relationship Id="rId4" Type="http://schemas.microsoft.com/office/2011/relationships/timeline" Target="../timelines/timeline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2"/>
  <sheetViews>
    <sheetView workbookViewId="0">
      <pane xSplit="4" ySplit="1" topLeftCell="F13" activePane="bottomRight" state="frozenSplit"/>
      <selection pane="topRight" activeCell="E1" sqref="E1"/>
      <selection pane="bottomLeft" activeCell="A2" sqref="A2"/>
      <selection pane="bottomRight" activeCell="G29" sqref="G29"/>
    </sheetView>
  </sheetViews>
  <sheetFormatPr defaultRowHeight="15" x14ac:dyDescent="0.25"/>
  <cols>
    <col min="1" max="3" width="3" customWidth="1"/>
    <col min="4" max="4" width="20.5703125" customWidth="1"/>
    <col min="5" max="5" width="2.28515625" customWidth="1"/>
    <col min="6" max="6" width="23.5703125" customWidth="1"/>
    <col min="7" max="7" width="15.5703125" style="10" customWidth="1"/>
    <col min="8" max="8" width="12" style="10" customWidth="1"/>
    <col min="9" max="9" width="53.42578125" customWidth="1"/>
    <col min="10" max="10" width="28.5703125" customWidth="1"/>
    <col min="11" max="11" width="15.7109375" customWidth="1"/>
  </cols>
  <sheetData>
    <row r="1" spans="1:11" s="10" customFormat="1" ht="15.75" thickBot="1" x14ac:dyDescent="0.3">
      <c r="A1" s="8"/>
      <c r="B1" s="8"/>
      <c r="C1" s="8"/>
      <c r="D1" s="8"/>
      <c r="E1" s="8"/>
      <c r="F1" s="9" t="s">
        <v>0</v>
      </c>
      <c r="G1" s="9" t="s">
        <v>1</v>
      </c>
      <c r="H1" s="9" t="s">
        <v>2</v>
      </c>
      <c r="I1" s="9" t="s">
        <v>3</v>
      </c>
      <c r="J1" s="9" t="s">
        <v>4</v>
      </c>
      <c r="K1" s="9" t="s">
        <v>5</v>
      </c>
    </row>
    <row r="2" spans="1:11" ht="15.75" thickTop="1" x14ac:dyDescent="0.25">
      <c r="A2" s="1"/>
      <c r="B2" s="1" t="s">
        <v>6</v>
      </c>
      <c r="C2" s="1"/>
      <c r="D2" s="1"/>
      <c r="E2" s="1"/>
      <c r="F2" s="1"/>
      <c r="G2" s="11"/>
      <c r="H2" s="13"/>
      <c r="I2" s="1"/>
      <c r="J2" s="1"/>
      <c r="K2" s="2">
        <v>47</v>
      </c>
    </row>
    <row r="3" spans="1:11" x14ac:dyDescent="0.25">
      <c r="A3" s="1"/>
      <c r="B3" s="1"/>
      <c r="C3" s="1" t="s">
        <v>7</v>
      </c>
      <c r="D3" s="1"/>
      <c r="E3" s="1"/>
      <c r="F3" s="1"/>
      <c r="G3" s="11"/>
      <c r="H3" s="15"/>
      <c r="I3" s="1"/>
      <c r="J3" s="1"/>
      <c r="K3" s="2"/>
    </row>
    <row r="4" spans="1:11" x14ac:dyDescent="0.25">
      <c r="A4" s="1"/>
      <c r="B4" s="1"/>
      <c r="C4" s="1"/>
      <c r="D4" s="1" t="s">
        <v>8</v>
      </c>
      <c r="E4" s="1"/>
      <c r="F4" s="1"/>
      <c r="G4" s="11"/>
      <c r="H4" s="13"/>
      <c r="I4" s="1"/>
      <c r="J4" s="1"/>
      <c r="K4" s="2"/>
    </row>
    <row r="5" spans="1:11" x14ac:dyDescent="0.25">
      <c r="A5" s="1"/>
      <c r="B5" s="1"/>
      <c r="C5" s="1" t="s">
        <v>9</v>
      </c>
      <c r="D5" s="1"/>
      <c r="E5" s="1"/>
      <c r="F5" s="1"/>
      <c r="G5" s="11"/>
      <c r="H5" s="13"/>
      <c r="I5" s="1"/>
      <c r="J5" s="1"/>
      <c r="K5" s="2">
        <v>47</v>
      </c>
    </row>
    <row r="6" spans="1:11" s="32" customFormat="1" x14ac:dyDescent="0.25">
      <c r="A6" s="29"/>
      <c r="B6" s="29"/>
      <c r="C6" s="29"/>
      <c r="D6" s="29"/>
      <c r="E6" s="29"/>
      <c r="F6" s="29" t="s">
        <v>36</v>
      </c>
      <c r="G6" s="17" t="s">
        <v>10</v>
      </c>
      <c r="H6" s="30" t="s">
        <v>41</v>
      </c>
      <c r="I6" s="29" t="s">
        <v>170</v>
      </c>
      <c r="J6" s="29" t="s">
        <v>201</v>
      </c>
      <c r="K6" s="31">
        <v>-1</v>
      </c>
    </row>
    <row r="7" spans="1:11" x14ac:dyDescent="0.25">
      <c r="A7" s="3"/>
      <c r="B7" s="3"/>
      <c r="C7" s="3"/>
      <c r="D7" s="3"/>
      <c r="E7" s="3"/>
      <c r="F7" s="3" t="s">
        <v>37</v>
      </c>
      <c r="G7" s="12" t="s">
        <v>10</v>
      </c>
      <c r="H7" s="14" t="s">
        <v>42</v>
      </c>
      <c r="I7" s="3"/>
      <c r="J7" s="3" t="s">
        <v>201</v>
      </c>
      <c r="K7" s="4">
        <v>1</v>
      </c>
    </row>
    <row r="8" spans="1:11" x14ac:dyDescent="0.25">
      <c r="A8" s="3"/>
      <c r="B8" s="3"/>
      <c r="C8" s="3"/>
      <c r="D8" s="3"/>
      <c r="E8" s="3"/>
      <c r="F8" s="3" t="s">
        <v>37</v>
      </c>
      <c r="G8" s="12" t="s">
        <v>10</v>
      </c>
      <c r="H8" s="14" t="s">
        <v>42</v>
      </c>
      <c r="I8" s="3"/>
      <c r="J8" s="3" t="s">
        <v>201</v>
      </c>
      <c r="K8" s="4">
        <v>-1</v>
      </c>
    </row>
    <row r="9" spans="1:11" s="32" customFormat="1" x14ac:dyDescent="0.25">
      <c r="A9" s="29"/>
      <c r="B9" s="29"/>
      <c r="C9" s="29"/>
      <c r="D9" s="29"/>
      <c r="E9" s="29"/>
      <c r="F9" s="29" t="s">
        <v>38</v>
      </c>
      <c r="G9" s="17" t="s">
        <v>10</v>
      </c>
      <c r="H9" s="30" t="s">
        <v>43</v>
      </c>
      <c r="I9" s="29" t="s">
        <v>171</v>
      </c>
      <c r="J9" s="29" t="s">
        <v>201</v>
      </c>
      <c r="K9" s="31">
        <v>-1</v>
      </c>
    </row>
    <row r="10" spans="1:11" x14ac:dyDescent="0.25">
      <c r="A10" s="3"/>
      <c r="B10" s="3"/>
      <c r="C10" s="3"/>
      <c r="D10" s="3"/>
      <c r="E10" s="3"/>
      <c r="F10" s="3" t="s">
        <v>39</v>
      </c>
      <c r="G10" s="12">
        <v>44928</v>
      </c>
      <c r="H10" s="14" t="s">
        <v>44</v>
      </c>
      <c r="I10" s="3" t="s">
        <v>7</v>
      </c>
      <c r="J10" s="3" t="s">
        <v>201</v>
      </c>
      <c r="K10" s="4">
        <v>170</v>
      </c>
    </row>
    <row r="11" spans="1:11" x14ac:dyDescent="0.25">
      <c r="A11" s="3"/>
      <c r="B11" s="3"/>
      <c r="C11" s="3"/>
      <c r="D11" s="3"/>
      <c r="E11" s="3"/>
      <c r="F11" s="3" t="s">
        <v>37</v>
      </c>
      <c r="G11" s="12">
        <v>44928</v>
      </c>
      <c r="H11" s="14" t="s">
        <v>45</v>
      </c>
      <c r="I11" s="3"/>
      <c r="J11" s="3" t="s">
        <v>201</v>
      </c>
      <c r="K11" s="4">
        <v>8</v>
      </c>
    </row>
    <row r="12" spans="1:11" x14ac:dyDescent="0.25">
      <c r="A12" s="3"/>
      <c r="B12" s="3"/>
      <c r="C12" s="3"/>
      <c r="D12" s="3"/>
      <c r="E12" s="3"/>
      <c r="F12" s="3" t="s">
        <v>37</v>
      </c>
      <c r="G12" s="12">
        <v>44928</v>
      </c>
      <c r="H12" s="14" t="s">
        <v>45</v>
      </c>
      <c r="I12" s="3"/>
      <c r="J12" s="3" t="s">
        <v>201</v>
      </c>
      <c r="K12" s="4">
        <v>-8</v>
      </c>
    </row>
    <row r="13" spans="1:11" s="32" customFormat="1" x14ac:dyDescent="0.25">
      <c r="A13" s="29"/>
      <c r="B13" s="29"/>
      <c r="C13" s="29"/>
      <c r="D13" s="29"/>
      <c r="E13" s="29"/>
      <c r="F13" s="29" t="s">
        <v>38</v>
      </c>
      <c r="G13" s="17">
        <v>44928</v>
      </c>
      <c r="H13" s="30" t="s">
        <v>46</v>
      </c>
      <c r="I13" s="29" t="s">
        <v>172</v>
      </c>
      <c r="J13" s="29" t="s">
        <v>201</v>
      </c>
      <c r="K13" s="31">
        <v>-8</v>
      </c>
    </row>
    <row r="14" spans="1:11" x14ac:dyDescent="0.25">
      <c r="A14" s="3"/>
      <c r="B14" s="3"/>
      <c r="C14" s="3"/>
      <c r="D14" s="3"/>
      <c r="E14" s="3"/>
      <c r="F14" s="3" t="s">
        <v>37</v>
      </c>
      <c r="G14" s="12">
        <v>44928</v>
      </c>
      <c r="H14" s="14" t="s">
        <v>47</v>
      </c>
      <c r="I14" s="3"/>
      <c r="J14" s="3" t="s">
        <v>201</v>
      </c>
      <c r="K14" s="4">
        <v>10</v>
      </c>
    </row>
    <row r="15" spans="1:11" x14ac:dyDescent="0.25">
      <c r="A15" s="3"/>
      <c r="B15" s="3"/>
      <c r="C15" s="3"/>
      <c r="D15" s="3"/>
      <c r="E15" s="3"/>
      <c r="F15" s="3" t="s">
        <v>37</v>
      </c>
      <c r="G15" s="12">
        <v>44928</v>
      </c>
      <c r="H15" s="14" t="s">
        <v>47</v>
      </c>
      <c r="I15" s="3"/>
      <c r="J15" s="3" t="s">
        <v>201</v>
      </c>
      <c r="K15" s="4">
        <v>-10</v>
      </c>
    </row>
    <row r="16" spans="1:11" s="32" customFormat="1" x14ac:dyDescent="0.25">
      <c r="A16" s="29"/>
      <c r="B16" s="29"/>
      <c r="C16" s="29"/>
      <c r="D16" s="29"/>
      <c r="E16" s="29"/>
      <c r="F16" s="29" t="s">
        <v>38</v>
      </c>
      <c r="G16" s="17">
        <v>44928</v>
      </c>
      <c r="H16" s="30" t="s">
        <v>48</v>
      </c>
      <c r="I16" s="29" t="s">
        <v>173</v>
      </c>
      <c r="J16" s="29" t="s">
        <v>201</v>
      </c>
      <c r="K16" s="31">
        <v>-10</v>
      </c>
    </row>
    <row r="17" spans="1:11" x14ac:dyDescent="0.25">
      <c r="A17" s="3"/>
      <c r="B17" s="3"/>
      <c r="C17" s="3"/>
      <c r="D17" s="3"/>
      <c r="E17" s="3"/>
      <c r="F17" s="3" t="s">
        <v>37</v>
      </c>
      <c r="G17" s="12">
        <v>44928</v>
      </c>
      <c r="H17" s="14" t="s">
        <v>49</v>
      </c>
      <c r="I17" s="3"/>
      <c r="J17" s="3" t="s">
        <v>201</v>
      </c>
      <c r="K17" s="4">
        <v>2</v>
      </c>
    </row>
    <row r="18" spans="1:11" x14ac:dyDescent="0.25">
      <c r="A18" s="3"/>
      <c r="B18" s="3"/>
      <c r="C18" s="3"/>
      <c r="D18" s="3"/>
      <c r="E18" s="3"/>
      <c r="F18" s="3" t="s">
        <v>37</v>
      </c>
      <c r="G18" s="12">
        <v>44928</v>
      </c>
      <c r="H18" s="14" t="s">
        <v>49</v>
      </c>
      <c r="I18" s="3"/>
      <c r="J18" s="3" t="s">
        <v>201</v>
      </c>
      <c r="K18" s="4">
        <v>-2</v>
      </c>
    </row>
    <row r="19" spans="1:11" s="32" customFormat="1" x14ac:dyDescent="0.25">
      <c r="A19" s="29"/>
      <c r="B19" s="29"/>
      <c r="C19" s="29"/>
      <c r="D19" s="29"/>
      <c r="E19" s="29"/>
      <c r="F19" s="29" t="s">
        <v>38</v>
      </c>
      <c r="G19" s="17">
        <v>44928</v>
      </c>
      <c r="H19" s="30" t="s">
        <v>50</v>
      </c>
      <c r="I19" s="29" t="s">
        <v>174</v>
      </c>
      <c r="J19" s="29" t="s">
        <v>201</v>
      </c>
      <c r="K19" s="31">
        <v>-2</v>
      </c>
    </row>
    <row r="20" spans="1:11" s="32" customFormat="1" x14ac:dyDescent="0.25">
      <c r="A20" s="29"/>
      <c r="B20" s="29"/>
      <c r="C20" s="29"/>
      <c r="D20" s="29"/>
      <c r="E20" s="29"/>
      <c r="F20" s="29" t="s">
        <v>36</v>
      </c>
      <c r="G20" s="17">
        <v>44928</v>
      </c>
      <c r="H20" s="30" t="s">
        <v>51</v>
      </c>
      <c r="I20" s="29" t="s">
        <v>175</v>
      </c>
      <c r="J20" s="29" t="s">
        <v>201</v>
      </c>
      <c r="K20" s="31">
        <v>-2</v>
      </c>
    </row>
    <row r="21" spans="1:11" s="32" customFormat="1" x14ac:dyDescent="0.25">
      <c r="A21" s="29"/>
      <c r="B21" s="29"/>
      <c r="C21" s="29"/>
      <c r="D21" s="29"/>
      <c r="E21" s="29"/>
      <c r="F21" s="29" t="s">
        <v>36</v>
      </c>
      <c r="G21" s="17">
        <v>44928</v>
      </c>
      <c r="H21" s="30" t="s">
        <v>52</v>
      </c>
      <c r="I21" s="29" t="s">
        <v>176</v>
      </c>
      <c r="J21" s="29" t="s">
        <v>201</v>
      </c>
      <c r="K21" s="31">
        <v>-4</v>
      </c>
    </row>
    <row r="22" spans="1:11" s="32" customFormat="1" x14ac:dyDescent="0.25">
      <c r="A22" s="29"/>
      <c r="B22" s="29"/>
      <c r="C22" s="29"/>
      <c r="D22" s="29"/>
      <c r="E22" s="29"/>
      <c r="F22" s="29" t="s">
        <v>36</v>
      </c>
      <c r="G22" s="17">
        <v>45048</v>
      </c>
      <c r="H22" s="30" t="s">
        <v>53</v>
      </c>
      <c r="I22" s="29" t="s">
        <v>177</v>
      </c>
      <c r="J22" s="29" t="s">
        <v>201</v>
      </c>
      <c r="K22" s="31">
        <v>-2</v>
      </c>
    </row>
    <row r="23" spans="1:11" s="32" customFormat="1" x14ac:dyDescent="0.25">
      <c r="A23" s="29"/>
      <c r="B23" s="29"/>
      <c r="C23" s="29"/>
      <c r="D23" s="29"/>
      <c r="E23" s="29"/>
      <c r="F23" s="29" t="s">
        <v>36</v>
      </c>
      <c r="G23" s="17">
        <v>45048</v>
      </c>
      <c r="H23" s="30" t="s">
        <v>54</v>
      </c>
      <c r="I23" s="29" t="s">
        <v>171</v>
      </c>
      <c r="J23" s="29" t="s">
        <v>201</v>
      </c>
      <c r="K23" s="31">
        <v>-4</v>
      </c>
    </row>
    <row r="24" spans="1:11" s="32" customFormat="1" x14ac:dyDescent="0.25">
      <c r="A24" s="29"/>
      <c r="B24" s="29"/>
      <c r="C24" s="29"/>
      <c r="D24" s="29"/>
      <c r="E24" s="29"/>
      <c r="F24" s="29" t="s">
        <v>36</v>
      </c>
      <c r="G24" s="17">
        <v>45048</v>
      </c>
      <c r="H24" s="30" t="s">
        <v>55</v>
      </c>
      <c r="I24" s="29" t="s">
        <v>170</v>
      </c>
      <c r="J24" s="29" t="s">
        <v>201</v>
      </c>
      <c r="K24" s="31">
        <v>-3</v>
      </c>
    </row>
    <row r="25" spans="1:11" s="37" customFormat="1" x14ac:dyDescent="0.25">
      <c r="A25" s="33"/>
      <c r="B25" s="33"/>
      <c r="C25" s="33"/>
      <c r="D25" s="33"/>
      <c r="E25" s="33"/>
      <c r="F25" s="33" t="s">
        <v>36</v>
      </c>
      <c r="G25" s="34">
        <v>45048</v>
      </c>
      <c r="H25" s="35" t="s">
        <v>56</v>
      </c>
      <c r="I25" s="33" t="s">
        <v>178</v>
      </c>
      <c r="J25" s="33" t="s">
        <v>201</v>
      </c>
      <c r="K25" s="36">
        <v>-6</v>
      </c>
    </row>
    <row r="26" spans="1:11" s="32" customFormat="1" x14ac:dyDescent="0.25">
      <c r="A26" s="29"/>
      <c r="B26" s="29"/>
      <c r="C26" s="29"/>
      <c r="D26" s="29"/>
      <c r="E26" s="29"/>
      <c r="F26" s="29" t="s">
        <v>36</v>
      </c>
      <c r="G26" s="17">
        <v>45048</v>
      </c>
      <c r="H26" s="30" t="s">
        <v>57</v>
      </c>
      <c r="I26" s="29" t="s">
        <v>179</v>
      </c>
      <c r="J26" s="29" t="s">
        <v>201</v>
      </c>
      <c r="K26" s="31">
        <v>-2</v>
      </c>
    </row>
    <row r="27" spans="1:11" x14ac:dyDescent="0.25">
      <c r="A27" s="3"/>
      <c r="B27" s="3"/>
      <c r="C27" s="3"/>
      <c r="D27" s="3"/>
      <c r="E27" s="3"/>
      <c r="F27" s="3" t="s">
        <v>37</v>
      </c>
      <c r="G27" s="12">
        <v>45262</v>
      </c>
      <c r="H27" s="14" t="s">
        <v>58</v>
      </c>
      <c r="I27" s="3"/>
      <c r="J27" s="3" t="s">
        <v>201</v>
      </c>
      <c r="K27" s="4">
        <v>5</v>
      </c>
    </row>
    <row r="28" spans="1:11" x14ac:dyDescent="0.25">
      <c r="A28" s="3"/>
      <c r="B28" s="3"/>
      <c r="C28" s="3"/>
      <c r="D28" s="3"/>
      <c r="E28" s="3"/>
      <c r="F28" s="3" t="s">
        <v>37</v>
      </c>
      <c r="G28" s="12">
        <v>45262</v>
      </c>
      <c r="H28" s="14" t="s">
        <v>58</v>
      </c>
      <c r="I28" s="3"/>
      <c r="J28" s="3" t="s">
        <v>201</v>
      </c>
      <c r="K28" s="4">
        <v>-5</v>
      </c>
    </row>
    <row r="29" spans="1:11" s="32" customFormat="1" x14ac:dyDescent="0.25">
      <c r="A29" s="29"/>
      <c r="B29" s="29"/>
      <c r="C29" s="29"/>
      <c r="D29" s="29"/>
      <c r="E29" s="29"/>
      <c r="F29" s="29" t="s">
        <v>38</v>
      </c>
      <c r="G29" s="17">
        <v>45262</v>
      </c>
      <c r="H29" s="30" t="s">
        <v>59</v>
      </c>
      <c r="I29" s="29" t="s">
        <v>180</v>
      </c>
      <c r="J29" s="29" t="s">
        <v>201</v>
      </c>
      <c r="K29" s="31">
        <v>-5</v>
      </c>
    </row>
    <row r="30" spans="1:11" s="32" customFormat="1" x14ac:dyDescent="0.25">
      <c r="A30" s="29"/>
      <c r="B30" s="29"/>
      <c r="C30" s="29"/>
      <c r="D30" s="29"/>
      <c r="E30" s="29"/>
      <c r="F30" s="29" t="s">
        <v>36</v>
      </c>
      <c r="G30" s="17">
        <v>45262</v>
      </c>
      <c r="H30" s="30" t="s">
        <v>60</v>
      </c>
      <c r="I30" s="29" t="s">
        <v>181</v>
      </c>
      <c r="J30" s="29" t="s">
        <v>201</v>
      </c>
      <c r="K30" s="31">
        <v>-10</v>
      </c>
    </row>
    <row r="31" spans="1:11" s="32" customFormat="1" x14ac:dyDescent="0.25">
      <c r="A31" s="29"/>
      <c r="B31" s="29"/>
      <c r="C31" s="29"/>
      <c r="D31" s="29"/>
      <c r="E31" s="29"/>
      <c r="F31" s="29" t="s">
        <v>36</v>
      </c>
      <c r="G31" s="17" t="s">
        <v>11</v>
      </c>
      <c r="H31" s="30" t="s">
        <v>61</v>
      </c>
      <c r="I31" s="29" t="s">
        <v>175</v>
      </c>
      <c r="J31" s="29" t="s">
        <v>202</v>
      </c>
      <c r="K31" s="31">
        <v>-4</v>
      </c>
    </row>
    <row r="32" spans="1:11" s="32" customFormat="1" x14ac:dyDescent="0.25">
      <c r="A32" s="29"/>
      <c r="B32" s="29"/>
      <c r="C32" s="29"/>
      <c r="D32" s="29"/>
      <c r="E32" s="29"/>
      <c r="F32" s="29" t="s">
        <v>36</v>
      </c>
      <c r="G32" s="17" t="s">
        <v>11</v>
      </c>
      <c r="H32" s="30" t="s">
        <v>62</v>
      </c>
      <c r="I32" s="29" t="s">
        <v>182</v>
      </c>
      <c r="J32" s="29" t="s">
        <v>202</v>
      </c>
      <c r="K32" s="31">
        <v>-2</v>
      </c>
    </row>
    <row r="33" spans="1:11" x14ac:dyDescent="0.25">
      <c r="A33" s="3"/>
      <c r="B33" s="3"/>
      <c r="C33" s="3"/>
      <c r="D33" s="3"/>
      <c r="E33" s="3"/>
      <c r="F33" s="3" t="s">
        <v>40</v>
      </c>
      <c r="G33" s="12" t="s">
        <v>11</v>
      </c>
      <c r="H33" s="14" t="s">
        <v>63</v>
      </c>
      <c r="I33" s="3" t="s">
        <v>183</v>
      </c>
      <c r="J33" s="3" t="s">
        <v>201</v>
      </c>
      <c r="K33" s="4">
        <v>3</v>
      </c>
    </row>
    <row r="34" spans="1:11" s="32" customFormat="1" x14ac:dyDescent="0.25">
      <c r="A34" s="29"/>
      <c r="B34" s="29"/>
      <c r="C34" s="29"/>
      <c r="D34" s="29"/>
      <c r="E34" s="29"/>
      <c r="F34" s="29" t="s">
        <v>36</v>
      </c>
      <c r="G34" s="17" t="s">
        <v>12</v>
      </c>
      <c r="H34" s="30" t="s">
        <v>64</v>
      </c>
      <c r="I34" s="29" t="s">
        <v>184</v>
      </c>
      <c r="J34" s="29" t="s">
        <v>201</v>
      </c>
      <c r="K34" s="31">
        <v>-2</v>
      </c>
    </row>
    <row r="35" spans="1:11" s="32" customFormat="1" x14ac:dyDescent="0.25">
      <c r="A35" s="29"/>
      <c r="B35" s="29"/>
      <c r="C35" s="29"/>
      <c r="D35" s="29"/>
      <c r="E35" s="29"/>
      <c r="F35" s="29" t="s">
        <v>36</v>
      </c>
      <c r="G35" s="17">
        <v>45080</v>
      </c>
      <c r="H35" s="30" t="s">
        <v>65</v>
      </c>
      <c r="I35" s="29" t="s">
        <v>171</v>
      </c>
      <c r="J35" s="29" t="s">
        <v>201</v>
      </c>
      <c r="K35" s="31">
        <v>-2</v>
      </c>
    </row>
    <row r="36" spans="1:11" x14ac:dyDescent="0.25">
      <c r="A36" s="3"/>
      <c r="B36" s="3"/>
      <c r="C36" s="3"/>
      <c r="D36" s="3"/>
      <c r="E36" s="3"/>
      <c r="F36" s="3" t="s">
        <v>37</v>
      </c>
      <c r="G36" s="12" t="s">
        <v>13</v>
      </c>
      <c r="H36" s="14" t="s">
        <v>66</v>
      </c>
      <c r="I36" s="3"/>
      <c r="J36" s="3" t="s">
        <v>201</v>
      </c>
      <c r="K36" s="4">
        <v>2</v>
      </c>
    </row>
    <row r="37" spans="1:11" x14ac:dyDescent="0.25">
      <c r="A37" s="3"/>
      <c r="B37" s="3"/>
      <c r="C37" s="3"/>
      <c r="D37" s="3"/>
      <c r="E37" s="3"/>
      <c r="F37" s="3" t="s">
        <v>37</v>
      </c>
      <c r="G37" s="12" t="s">
        <v>13</v>
      </c>
      <c r="H37" s="14" t="s">
        <v>66</v>
      </c>
      <c r="I37" s="3"/>
      <c r="J37" s="3" t="s">
        <v>201</v>
      </c>
      <c r="K37" s="4">
        <v>-2</v>
      </c>
    </row>
    <row r="38" spans="1:11" x14ac:dyDescent="0.25">
      <c r="A38" s="3"/>
      <c r="B38" s="3"/>
      <c r="C38" s="3"/>
      <c r="D38" s="3"/>
      <c r="E38" s="3"/>
      <c r="F38" s="3" t="s">
        <v>37</v>
      </c>
      <c r="G38" s="12" t="s">
        <v>13</v>
      </c>
      <c r="H38" s="14" t="s">
        <v>67</v>
      </c>
      <c r="I38" s="3"/>
      <c r="J38" s="3" t="s">
        <v>201</v>
      </c>
      <c r="K38" s="4">
        <v>4</v>
      </c>
    </row>
    <row r="39" spans="1:11" x14ac:dyDescent="0.25">
      <c r="A39" s="3"/>
      <c r="B39" s="3"/>
      <c r="C39" s="3"/>
      <c r="D39" s="3"/>
      <c r="E39" s="3"/>
      <c r="F39" s="3" t="s">
        <v>37</v>
      </c>
      <c r="G39" s="12" t="s">
        <v>13</v>
      </c>
      <c r="H39" s="14" t="s">
        <v>67</v>
      </c>
      <c r="I39" s="3"/>
      <c r="J39" s="3" t="s">
        <v>201</v>
      </c>
      <c r="K39" s="4">
        <v>-4</v>
      </c>
    </row>
    <row r="40" spans="1:11" s="32" customFormat="1" x14ac:dyDescent="0.25">
      <c r="A40" s="29"/>
      <c r="B40" s="29"/>
      <c r="C40" s="29"/>
      <c r="D40" s="29"/>
      <c r="E40" s="29"/>
      <c r="F40" s="29" t="s">
        <v>38</v>
      </c>
      <c r="G40" s="17" t="s">
        <v>13</v>
      </c>
      <c r="H40" s="30" t="s">
        <v>68</v>
      </c>
      <c r="I40" s="29" t="s">
        <v>185</v>
      </c>
      <c r="J40" s="29" t="s">
        <v>201</v>
      </c>
      <c r="K40" s="31">
        <v>-2</v>
      </c>
    </row>
    <row r="41" spans="1:11" s="32" customFormat="1" x14ac:dyDescent="0.25">
      <c r="A41" s="29"/>
      <c r="B41" s="29"/>
      <c r="C41" s="29"/>
      <c r="D41" s="29"/>
      <c r="E41" s="29"/>
      <c r="F41" s="29" t="s">
        <v>38</v>
      </c>
      <c r="G41" s="17" t="s">
        <v>13</v>
      </c>
      <c r="H41" s="30" t="s">
        <v>69</v>
      </c>
      <c r="I41" s="29" t="s">
        <v>174</v>
      </c>
      <c r="J41" s="29" t="s">
        <v>201</v>
      </c>
      <c r="K41" s="31">
        <v>-4</v>
      </c>
    </row>
    <row r="42" spans="1:11" x14ac:dyDescent="0.25">
      <c r="A42" s="3"/>
      <c r="B42" s="3"/>
      <c r="C42" s="3"/>
      <c r="D42" s="3"/>
      <c r="E42" s="3"/>
      <c r="F42" s="3" t="s">
        <v>37</v>
      </c>
      <c r="G42" s="12" t="s">
        <v>14</v>
      </c>
      <c r="H42" s="14" t="s">
        <v>70</v>
      </c>
      <c r="I42" s="3"/>
      <c r="J42" s="3" t="s">
        <v>201</v>
      </c>
      <c r="K42" s="4">
        <v>2</v>
      </c>
    </row>
    <row r="43" spans="1:11" x14ac:dyDescent="0.25">
      <c r="A43" s="3"/>
      <c r="B43" s="3"/>
      <c r="C43" s="3"/>
      <c r="D43" s="3"/>
      <c r="E43" s="3"/>
      <c r="F43" s="3" t="s">
        <v>37</v>
      </c>
      <c r="G43" s="12" t="s">
        <v>14</v>
      </c>
      <c r="H43" s="14" t="s">
        <v>70</v>
      </c>
      <c r="I43" s="3"/>
      <c r="J43" s="3" t="s">
        <v>201</v>
      </c>
      <c r="K43" s="4">
        <v>-2</v>
      </c>
    </row>
    <row r="44" spans="1:11" s="32" customFormat="1" x14ac:dyDescent="0.25">
      <c r="A44" s="29"/>
      <c r="B44" s="29"/>
      <c r="C44" s="29"/>
      <c r="D44" s="29"/>
      <c r="E44" s="29"/>
      <c r="F44" s="29" t="s">
        <v>38</v>
      </c>
      <c r="G44" s="17" t="s">
        <v>14</v>
      </c>
      <c r="H44" s="30" t="s">
        <v>71</v>
      </c>
      <c r="I44" s="29" t="s">
        <v>177</v>
      </c>
      <c r="J44" s="29" t="s">
        <v>201</v>
      </c>
      <c r="K44" s="31">
        <v>-2</v>
      </c>
    </row>
    <row r="45" spans="1:11" s="32" customFormat="1" x14ac:dyDescent="0.25">
      <c r="A45" s="29"/>
      <c r="B45" s="29"/>
      <c r="C45" s="29"/>
      <c r="D45" s="29"/>
      <c r="E45" s="29"/>
      <c r="F45" s="29" t="s">
        <v>36</v>
      </c>
      <c r="G45" s="17" t="s">
        <v>15</v>
      </c>
      <c r="H45" s="30" t="s">
        <v>72</v>
      </c>
      <c r="I45" s="29" t="s">
        <v>170</v>
      </c>
      <c r="J45" s="29" t="s">
        <v>201</v>
      </c>
      <c r="K45" s="31">
        <v>-2</v>
      </c>
    </row>
    <row r="46" spans="1:11" x14ac:dyDescent="0.25">
      <c r="A46" s="3"/>
      <c r="B46" s="3"/>
      <c r="C46" s="3"/>
      <c r="D46" s="3"/>
      <c r="E46" s="3"/>
      <c r="F46" s="3" t="s">
        <v>40</v>
      </c>
      <c r="G46" s="12">
        <v>45020</v>
      </c>
      <c r="H46" s="14" t="s">
        <v>73</v>
      </c>
      <c r="I46" s="3" t="s">
        <v>183</v>
      </c>
      <c r="J46" s="3" t="s">
        <v>201</v>
      </c>
      <c r="K46" s="4">
        <v>1</v>
      </c>
    </row>
    <row r="47" spans="1:11" x14ac:dyDescent="0.25">
      <c r="A47" s="3"/>
      <c r="B47" s="3"/>
      <c r="C47" s="3"/>
      <c r="D47" s="3"/>
      <c r="E47" s="3"/>
      <c r="F47" s="3" t="s">
        <v>37</v>
      </c>
      <c r="G47" s="12">
        <v>45020</v>
      </c>
      <c r="H47" s="14" t="s">
        <v>74</v>
      </c>
      <c r="I47" s="3"/>
      <c r="J47" s="3" t="s">
        <v>201</v>
      </c>
      <c r="K47" s="4">
        <v>2</v>
      </c>
    </row>
    <row r="48" spans="1:11" x14ac:dyDescent="0.25">
      <c r="A48" s="3"/>
      <c r="B48" s="3"/>
      <c r="C48" s="3"/>
      <c r="D48" s="3"/>
      <c r="E48" s="3"/>
      <c r="F48" s="3" t="s">
        <v>37</v>
      </c>
      <c r="G48" s="12">
        <v>45020</v>
      </c>
      <c r="H48" s="14" t="s">
        <v>74</v>
      </c>
      <c r="I48" s="3"/>
      <c r="J48" s="3" t="s">
        <v>201</v>
      </c>
      <c r="K48" s="4">
        <v>-2</v>
      </c>
    </row>
    <row r="49" spans="1:11" s="32" customFormat="1" x14ac:dyDescent="0.25">
      <c r="A49" s="29"/>
      <c r="B49" s="29"/>
      <c r="C49" s="29"/>
      <c r="D49" s="29"/>
      <c r="E49" s="29"/>
      <c r="F49" s="29" t="s">
        <v>38</v>
      </c>
      <c r="G49" s="17">
        <v>45020</v>
      </c>
      <c r="H49" s="30" t="s">
        <v>75</v>
      </c>
      <c r="I49" s="29" t="s">
        <v>186</v>
      </c>
      <c r="J49" s="29" t="s">
        <v>201</v>
      </c>
      <c r="K49" s="31">
        <v>-2</v>
      </c>
    </row>
    <row r="50" spans="1:11" x14ac:dyDescent="0.25">
      <c r="A50" s="3"/>
      <c r="B50" s="3"/>
      <c r="C50" s="3"/>
      <c r="D50" s="3"/>
      <c r="E50" s="3"/>
      <c r="F50" s="3" t="s">
        <v>37</v>
      </c>
      <c r="G50" s="12">
        <v>45020</v>
      </c>
      <c r="H50" s="14" t="s">
        <v>76</v>
      </c>
      <c r="I50" s="3"/>
      <c r="J50" s="3" t="s">
        <v>201</v>
      </c>
      <c r="K50" s="4">
        <v>8</v>
      </c>
    </row>
    <row r="51" spans="1:11" x14ac:dyDescent="0.25">
      <c r="A51" s="3"/>
      <c r="B51" s="3"/>
      <c r="C51" s="3"/>
      <c r="D51" s="3"/>
      <c r="E51" s="3"/>
      <c r="F51" s="3" t="s">
        <v>37</v>
      </c>
      <c r="G51" s="12">
        <v>45020</v>
      </c>
      <c r="H51" s="14" t="s">
        <v>76</v>
      </c>
      <c r="I51" s="3"/>
      <c r="J51" s="3" t="s">
        <v>201</v>
      </c>
      <c r="K51" s="4">
        <v>-8</v>
      </c>
    </row>
    <row r="52" spans="1:11" x14ac:dyDescent="0.25">
      <c r="A52" s="3"/>
      <c r="B52" s="3"/>
      <c r="C52" s="3"/>
      <c r="D52" s="3"/>
      <c r="E52" s="3"/>
      <c r="F52" s="3" t="s">
        <v>37</v>
      </c>
      <c r="G52" s="12">
        <v>45020</v>
      </c>
      <c r="H52" s="14" t="s">
        <v>77</v>
      </c>
      <c r="I52" s="3"/>
      <c r="J52" s="3" t="s">
        <v>201</v>
      </c>
      <c r="K52" s="4">
        <v>5</v>
      </c>
    </row>
    <row r="53" spans="1:11" x14ac:dyDescent="0.25">
      <c r="A53" s="3"/>
      <c r="B53" s="3"/>
      <c r="C53" s="3"/>
      <c r="D53" s="3"/>
      <c r="E53" s="3"/>
      <c r="F53" s="3" t="s">
        <v>37</v>
      </c>
      <c r="G53" s="12">
        <v>45020</v>
      </c>
      <c r="H53" s="14" t="s">
        <v>77</v>
      </c>
      <c r="I53" s="3"/>
      <c r="J53" s="3" t="s">
        <v>201</v>
      </c>
      <c r="K53" s="4">
        <v>-5</v>
      </c>
    </row>
    <row r="54" spans="1:11" s="32" customFormat="1" x14ac:dyDescent="0.25">
      <c r="A54" s="29"/>
      <c r="B54" s="29"/>
      <c r="C54" s="29"/>
      <c r="D54" s="29"/>
      <c r="E54" s="29"/>
      <c r="F54" s="29" t="s">
        <v>38</v>
      </c>
      <c r="G54" s="17">
        <v>45020</v>
      </c>
      <c r="H54" s="30" t="s">
        <v>78</v>
      </c>
      <c r="I54" s="29" t="s">
        <v>185</v>
      </c>
      <c r="J54" s="29" t="s">
        <v>201</v>
      </c>
      <c r="K54" s="31">
        <v>-8</v>
      </c>
    </row>
    <row r="55" spans="1:11" s="32" customFormat="1" x14ac:dyDescent="0.25">
      <c r="A55" s="29"/>
      <c r="B55" s="29"/>
      <c r="C55" s="29"/>
      <c r="D55" s="29"/>
      <c r="E55" s="29"/>
      <c r="F55" s="29" t="s">
        <v>38</v>
      </c>
      <c r="G55" s="17">
        <v>45020</v>
      </c>
      <c r="H55" s="30" t="s">
        <v>79</v>
      </c>
      <c r="I55" s="29" t="s">
        <v>187</v>
      </c>
      <c r="J55" s="29" t="s">
        <v>201</v>
      </c>
      <c r="K55" s="31">
        <v>-5</v>
      </c>
    </row>
    <row r="56" spans="1:11" s="32" customFormat="1" x14ac:dyDescent="0.25">
      <c r="A56" s="29"/>
      <c r="B56" s="29"/>
      <c r="C56" s="29"/>
      <c r="D56" s="29"/>
      <c r="E56" s="29"/>
      <c r="F56" s="29" t="s">
        <v>36</v>
      </c>
      <c r="G56" s="17">
        <v>45173</v>
      </c>
      <c r="H56" s="30" t="s">
        <v>80</v>
      </c>
      <c r="I56" s="29" t="s">
        <v>171</v>
      </c>
      <c r="J56" s="29" t="s">
        <v>201</v>
      </c>
      <c r="K56" s="31">
        <v>-2</v>
      </c>
    </row>
    <row r="57" spans="1:11" x14ac:dyDescent="0.25">
      <c r="A57" s="3"/>
      <c r="B57" s="3"/>
      <c r="C57" s="3"/>
      <c r="D57" s="3"/>
      <c r="E57" s="3"/>
      <c r="F57" s="3" t="s">
        <v>37</v>
      </c>
      <c r="G57" s="12" t="s">
        <v>16</v>
      </c>
      <c r="H57" s="14" t="s">
        <v>81</v>
      </c>
      <c r="I57" s="3"/>
      <c r="J57" s="3" t="s">
        <v>201</v>
      </c>
      <c r="K57" s="4">
        <v>1</v>
      </c>
    </row>
    <row r="58" spans="1:11" x14ac:dyDescent="0.25">
      <c r="A58" s="3"/>
      <c r="B58" s="3"/>
      <c r="C58" s="3"/>
      <c r="D58" s="3"/>
      <c r="E58" s="3"/>
      <c r="F58" s="3" t="s">
        <v>37</v>
      </c>
      <c r="G58" s="12" t="s">
        <v>16</v>
      </c>
      <c r="H58" s="14" t="s">
        <v>81</v>
      </c>
      <c r="I58" s="3"/>
      <c r="J58" s="3" t="s">
        <v>201</v>
      </c>
      <c r="K58" s="4">
        <v>-1</v>
      </c>
    </row>
    <row r="59" spans="1:11" s="32" customFormat="1" x14ac:dyDescent="0.25">
      <c r="A59" s="29"/>
      <c r="B59" s="29"/>
      <c r="C59" s="29"/>
      <c r="D59" s="29"/>
      <c r="E59" s="29"/>
      <c r="F59" s="29" t="s">
        <v>38</v>
      </c>
      <c r="G59" s="17" t="s">
        <v>16</v>
      </c>
      <c r="H59" s="30" t="s">
        <v>82</v>
      </c>
      <c r="I59" s="29" t="s">
        <v>188</v>
      </c>
      <c r="J59" s="29" t="s">
        <v>201</v>
      </c>
      <c r="K59" s="31">
        <v>-1</v>
      </c>
    </row>
    <row r="60" spans="1:11" x14ac:dyDescent="0.25">
      <c r="A60" s="3"/>
      <c r="B60" s="3"/>
      <c r="C60" s="3"/>
      <c r="D60" s="3"/>
      <c r="E60" s="3"/>
      <c r="F60" s="3" t="s">
        <v>37</v>
      </c>
      <c r="G60" s="12">
        <v>44962</v>
      </c>
      <c r="H60" s="14" t="s">
        <v>81</v>
      </c>
      <c r="I60" s="3"/>
      <c r="J60" s="3" t="s">
        <v>201</v>
      </c>
      <c r="K60" s="4">
        <v>1</v>
      </c>
    </row>
    <row r="61" spans="1:11" x14ac:dyDescent="0.25">
      <c r="A61" s="3"/>
      <c r="B61" s="3"/>
      <c r="C61" s="3"/>
      <c r="D61" s="3"/>
      <c r="E61" s="3"/>
      <c r="F61" s="3" t="s">
        <v>37</v>
      </c>
      <c r="G61" s="12">
        <v>44962</v>
      </c>
      <c r="H61" s="14" t="s">
        <v>81</v>
      </c>
      <c r="I61" s="3"/>
      <c r="J61" s="3" t="s">
        <v>201</v>
      </c>
      <c r="K61" s="4">
        <v>-1</v>
      </c>
    </row>
    <row r="62" spans="1:11" s="32" customFormat="1" x14ac:dyDescent="0.25">
      <c r="A62" s="29"/>
      <c r="B62" s="29"/>
      <c r="C62" s="29"/>
      <c r="D62" s="29"/>
      <c r="E62" s="29"/>
      <c r="F62" s="29" t="s">
        <v>38</v>
      </c>
      <c r="G62" s="17">
        <v>44962</v>
      </c>
      <c r="H62" s="30" t="s">
        <v>82</v>
      </c>
      <c r="I62" s="29" t="s">
        <v>188</v>
      </c>
      <c r="J62" s="29" t="s">
        <v>201</v>
      </c>
      <c r="K62" s="31">
        <v>-1</v>
      </c>
    </row>
    <row r="63" spans="1:11" s="42" customFormat="1" x14ac:dyDescent="0.25">
      <c r="A63" s="38"/>
      <c r="B63" s="38"/>
      <c r="C63" s="38"/>
      <c r="D63" s="38"/>
      <c r="E63" s="38"/>
      <c r="F63" s="38" t="s">
        <v>36</v>
      </c>
      <c r="G63" s="39">
        <v>44962</v>
      </c>
      <c r="H63" s="40" t="s">
        <v>83</v>
      </c>
      <c r="I63" s="38" t="s">
        <v>189</v>
      </c>
      <c r="J63" s="38" t="s">
        <v>201</v>
      </c>
      <c r="K63" s="41">
        <v>-2</v>
      </c>
    </row>
    <row r="64" spans="1:11" s="32" customFormat="1" x14ac:dyDescent="0.25">
      <c r="A64" s="29"/>
      <c r="B64" s="29"/>
      <c r="C64" s="29"/>
      <c r="D64" s="29"/>
      <c r="E64" s="29"/>
      <c r="F64" s="29" t="s">
        <v>36</v>
      </c>
      <c r="G64" s="17">
        <v>45112</v>
      </c>
      <c r="H64" s="30" t="s">
        <v>84</v>
      </c>
      <c r="I64" s="29" t="s">
        <v>190</v>
      </c>
      <c r="J64" s="29" t="s">
        <v>201</v>
      </c>
      <c r="K64" s="31">
        <v>-2</v>
      </c>
    </row>
    <row r="65" spans="1:11" s="32" customFormat="1" x14ac:dyDescent="0.25">
      <c r="A65" s="29"/>
      <c r="B65" s="29"/>
      <c r="C65" s="29"/>
      <c r="D65" s="29"/>
      <c r="E65" s="29"/>
      <c r="F65" s="29" t="s">
        <v>36</v>
      </c>
      <c r="G65" s="17">
        <v>45112</v>
      </c>
      <c r="H65" s="30" t="s">
        <v>85</v>
      </c>
      <c r="I65" s="29" t="s">
        <v>191</v>
      </c>
      <c r="J65" s="29" t="s">
        <v>201</v>
      </c>
      <c r="K65" s="31">
        <v>-2</v>
      </c>
    </row>
    <row r="66" spans="1:11" x14ac:dyDescent="0.25">
      <c r="A66" s="3"/>
      <c r="B66" s="3"/>
      <c r="C66" s="3"/>
      <c r="D66" s="3"/>
      <c r="E66" s="3"/>
      <c r="F66" s="3" t="s">
        <v>37</v>
      </c>
      <c r="G66" s="12">
        <v>45112</v>
      </c>
      <c r="H66" s="14" t="s">
        <v>86</v>
      </c>
      <c r="I66" s="3"/>
      <c r="J66" s="3" t="s">
        <v>201</v>
      </c>
      <c r="K66" s="4">
        <v>2</v>
      </c>
    </row>
    <row r="67" spans="1:11" x14ac:dyDescent="0.25">
      <c r="A67" s="3"/>
      <c r="B67" s="3"/>
      <c r="C67" s="3"/>
      <c r="D67" s="3"/>
      <c r="E67" s="3"/>
      <c r="F67" s="3" t="s">
        <v>37</v>
      </c>
      <c r="G67" s="12">
        <v>45112</v>
      </c>
      <c r="H67" s="14" t="s">
        <v>86</v>
      </c>
      <c r="I67" s="3"/>
      <c r="J67" s="3" t="s">
        <v>201</v>
      </c>
      <c r="K67" s="4">
        <v>-2</v>
      </c>
    </row>
    <row r="68" spans="1:11" s="32" customFormat="1" x14ac:dyDescent="0.25">
      <c r="A68" s="29"/>
      <c r="B68" s="29"/>
      <c r="C68" s="29"/>
      <c r="D68" s="29"/>
      <c r="E68" s="29"/>
      <c r="F68" s="29" t="s">
        <v>38</v>
      </c>
      <c r="G68" s="17">
        <v>45112</v>
      </c>
      <c r="H68" s="30" t="s">
        <v>87</v>
      </c>
      <c r="I68" s="29" t="s">
        <v>177</v>
      </c>
      <c r="J68" s="29" t="s">
        <v>201</v>
      </c>
      <c r="K68" s="31">
        <v>-2</v>
      </c>
    </row>
    <row r="69" spans="1:11" x14ac:dyDescent="0.25">
      <c r="A69" s="3"/>
      <c r="B69" s="3"/>
      <c r="C69" s="3"/>
      <c r="D69" s="3"/>
      <c r="E69" s="3"/>
      <c r="F69" s="3" t="s">
        <v>37</v>
      </c>
      <c r="G69" s="12">
        <v>45112</v>
      </c>
      <c r="H69" s="14" t="s">
        <v>88</v>
      </c>
      <c r="I69" s="3"/>
      <c r="J69" s="3" t="s">
        <v>201</v>
      </c>
      <c r="K69" s="4">
        <v>1</v>
      </c>
    </row>
    <row r="70" spans="1:11" x14ac:dyDescent="0.25">
      <c r="A70" s="3"/>
      <c r="B70" s="3"/>
      <c r="C70" s="3"/>
      <c r="D70" s="3"/>
      <c r="E70" s="3"/>
      <c r="F70" s="3" t="s">
        <v>37</v>
      </c>
      <c r="G70" s="12">
        <v>45112</v>
      </c>
      <c r="H70" s="14" t="s">
        <v>88</v>
      </c>
      <c r="I70" s="3"/>
      <c r="J70" s="3" t="s">
        <v>201</v>
      </c>
      <c r="K70" s="4">
        <v>-1</v>
      </c>
    </row>
    <row r="71" spans="1:11" s="32" customFormat="1" x14ac:dyDescent="0.25">
      <c r="A71" s="29"/>
      <c r="B71" s="29"/>
      <c r="C71" s="29"/>
      <c r="D71" s="29"/>
      <c r="E71" s="29"/>
      <c r="F71" s="29" t="s">
        <v>38</v>
      </c>
      <c r="G71" s="17">
        <v>45112</v>
      </c>
      <c r="H71" s="30" t="s">
        <v>89</v>
      </c>
      <c r="I71" s="29" t="s">
        <v>191</v>
      </c>
      <c r="J71" s="29" t="s">
        <v>201</v>
      </c>
      <c r="K71" s="31">
        <v>-1</v>
      </c>
    </row>
    <row r="72" spans="1:11" x14ac:dyDescent="0.25">
      <c r="A72" s="3"/>
      <c r="B72" s="3"/>
      <c r="C72" s="3"/>
      <c r="D72" s="3"/>
      <c r="E72" s="3"/>
      <c r="F72" s="3" t="s">
        <v>37</v>
      </c>
      <c r="G72" s="12">
        <v>45112</v>
      </c>
      <c r="H72" s="14" t="s">
        <v>90</v>
      </c>
      <c r="I72" s="3"/>
      <c r="J72" s="3" t="s">
        <v>201</v>
      </c>
      <c r="K72" s="4">
        <v>2</v>
      </c>
    </row>
    <row r="73" spans="1:11" x14ac:dyDescent="0.25">
      <c r="A73" s="3"/>
      <c r="B73" s="3"/>
      <c r="C73" s="3"/>
      <c r="D73" s="3"/>
      <c r="E73" s="3"/>
      <c r="F73" s="3" t="s">
        <v>37</v>
      </c>
      <c r="G73" s="12">
        <v>45112</v>
      </c>
      <c r="H73" s="14" t="s">
        <v>90</v>
      </c>
      <c r="I73" s="3"/>
      <c r="J73" s="3" t="s">
        <v>201</v>
      </c>
      <c r="K73" s="4">
        <v>-2</v>
      </c>
    </row>
    <row r="74" spans="1:11" x14ac:dyDescent="0.25">
      <c r="A74" s="3"/>
      <c r="B74" s="3"/>
      <c r="C74" s="3"/>
      <c r="D74" s="3"/>
      <c r="E74" s="3"/>
      <c r="F74" s="3" t="s">
        <v>38</v>
      </c>
      <c r="G74" s="12">
        <v>45112</v>
      </c>
      <c r="H74" s="14" t="s">
        <v>91</v>
      </c>
      <c r="I74" s="3" t="s">
        <v>183</v>
      </c>
      <c r="J74" s="3" t="s">
        <v>201</v>
      </c>
      <c r="K74" s="4">
        <v>-2</v>
      </c>
    </row>
    <row r="75" spans="1:11" s="32" customFormat="1" x14ac:dyDescent="0.25">
      <c r="A75" s="29"/>
      <c r="B75" s="29"/>
      <c r="C75" s="29"/>
      <c r="D75" s="29"/>
      <c r="E75" s="29"/>
      <c r="F75" s="29" t="s">
        <v>36</v>
      </c>
      <c r="G75" s="17">
        <v>45112</v>
      </c>
      <c r="H75" s="30" t="s">
        <v>92</v>
      </c>
      <c r="I75" s="29" t="s">
        <v>177</v>
      </c>
      <c r="J75" s="29" t="s">
        <v>201</v>
      </c>
      <c r="K75" s="31">
        <v>-4</v>
      </c>
    </row>
    <row r="76" spans="1:11" s="32" customFormat="1" x14ac:dyDescent="0.25">
      <c r="A76" s="29"/>
      <c r="B76" s="29"/>
      <c r="C76" s="29"/>
      <c r="D76" s="29"/>
      <c r="E76" s="29"/>
      <c r="F76" s="29" t="s">
        <v>36</v>
      </c>
      <c r="G76" s="17">
        <v>45112</v>
      </c>
      <c r="H76" s="30" t="s">
        <v>93</v>
      </c>
      <c r="I76" s="29" t="s">
        <v>183</v>
      </c>
      <c r="J76" s="29" t="s">
        <v>201</v>
      </c>
      <c r="K76" s="31">
        <v>-6</v>
      </c>
    </row>
    <row r="77" spans="1:11" x14ac:dyDescent="0.25">
      <c r="A77" s="3"/>
      <c r="B77" s="3"/>
      <c r="C77" s="3"/>
      <c r="D77" s="3"/>
      <c r="E77" s="3"/>
      <c r="F77" s="3" t="s">
        <v>40</v>
      </c>
      <c r="G77" s="12" t="s">
        <v>17</v>
      </c>
      <c r="H77" s="14" t="s">
        <v>94</v>
      </c>
      <c r="I77" s="3" t="s">
        <v>192</v>
      </c>
      <c r="J77" s="3" t="s">
        <v>201</v>
      </c>
      <c r="K77" s="4">
        <v>7</v>
      </c>
    </row>
    <row r="78" spans="1:11" s="32" customFormat="1" x14ac:dyDescent="0.25">
      <c r="A78" s="29"/>
      <c r="B78" s="29"/>
      <c r="C78" s="29"/>
      <c r="D78" s="29"/>
      <c r="E78" s="29"/>
      <c r="F78" s="29" t="s">
        <v>36</v>
      </c>
      <c r="G78" s="17" t="s">
        <v>18</v>
      </c>
      <c r="H78" s="30" t="s">
        <v>95</v>
      </c>
      <c r="I78" s="29" t="s">
        <v>170</v>
      </c>
      <c r="J78" s="29" t="s">
        <v>201</v>
      </c>
      <c r="K78" s="31">
        <v>-2</v>
      </c>
    </row>
    <row r="79" spans="1:11" x14ac:dyDescent="0.25">
      <c r="A79" s="3"/>
      <c r="B79" s="3"/>
      <c r="C79" s="3"/>
      <c r="D79" s="3"/>
      <c r="E79" s="3"/>
      <c r="F79" s="3" t="s">
        <v>37</v>
      </c>
      <c r="G79" s="12" t="s">
        <v>19</v>
      </c>
      <c r="H79" s="14" t="s">
        <v>96</v>
      </c>
      <c r="I79" s="3"/>
      <c r="J79" s="3" t="s">
        <v>201</v>
      </c>
      <c r="K79" s="4">
        <v>2</v>
      </c>
    </row>
    <row r="80" spans="1:11" x14ac:dyDescent="0.25">
      <c r="A80" s="3"/>
      <c r="B80" s="3"/>
      <c r="C80" s="3"/>
      <c r="D80" s="3"/>
      <c r="E80" s="3"/>
      <c r="F80" s="3" t="s">
        <v>37</v>
      </c>
      <c r="G80" s="12" t="s">
        <v>19</v>
      </c>
      <c r="H80" s="14" t="s">
        <v>96</v>
      </c>
      <c r="I80" s="3"/>
      <c r="J80" s="3" t="s">
        <v>201</v>
      </c>
      <c r="K80" s="4">
        <v>-2</v>
      </c>
    </row>
    <row r="81" spans="1:11" s="32" customFormat="1" x14ac:dyDescent="0.25">
      <c r="A81" s="29"/>
      <c r="B81" s="29"/>
      <c r="C81" s="29"/>
      <c r="D81" s="29"/>
      <c r="E81" s="29"/>
      <c r="F81" s="29" t="s">
        <v>38</v>
      </c>
      <c r="G81" s="17" t="s">
        <v>19</v>
      </c>
      <c r="H81" s="30" t="s">
        <v>97</v>
      </c>
      <c r="I81" s="29" t="s">
        <v>193</v>
      </c>
      <c r="J81" s="29" t="s">
        <v>201</v>
      </c>
      <c r="K81" s="31">
        <v>-2</v>
      </c>
    </row>
    <row r="82" spans="1:11" s="32" customFormat="1" x14ac:dyDescent="0.25">
      <c r="A82" s="29"/>
      <c r="B82" s="29"/>
      <c r="C82" s="29"/>
      <c r="D82" s="29"/>
      <c r="E82" s="29"/>
      <c r="F82" s="29" t="s">
        <v>36</v>
      </c>
      <c r="G82" s="17" t="s">
        <v>19</v>
      </c>
      <c r="H82" s="30" t="s">
        <v>98</v>
      </c>
      <c r="I82" s="29" t="s">
        <v>171</v>
      </c>
      <c r="J82" s="29" t="s">
        <v>201</v>
      </c>
      <c r="K82" s="31">
        <v>-6</v>
      </c>
    </row>
    <row r="83" spans="1:11" x14ac:dyDescent="0.25">
      <c r="A83" s="3"/>
      <c r="B83" s="3"/>
      <c r="C83" s="3"/>
      <c r="D83" s="3"/>
      <c r="E83" s="3"/>
      <c r="F83" s="3" t="s">
        <v>37</v>
      </c>
      <c r="G83" s="12" t="s">
        <v>19</v>
      </c>
      <c r="H83" s="14" t="s">
        <v>99</v>
      </c>
      <c r="I83" s="3"/>
      <c r="J83" s="3" t="s">
        <v>201</v>
      </c>
      <c r="K83" s="4">
        <v>2</v>
      </c>
    </row>
    <row r="84" spans="1:11" x14ac:dyDescent="0.25">
      <c r="A84" s="3"/>
      <c r="B84" s="3"/>
      <c r="C84" s="3"/>
      <c r="D84" s="3"/>
      <c r="E84" s="3"/>
      <c r="F84" s="3" t="s">
        <v>37</v>
      </c>
      <c r="G84" s="12" t="s">
        <v>19</v>
      </c>
      <c r="H84" s="14" t="s">
        <v>99</v>
      </c>
      <c r="I84" s="3"/>
      <c r="J84" s="3" t="s">
        <v>201</v>
      </c>
      <c r="K84" s="4">
        <v>-2</v>
      </c>
    </row>
    <row r="85" spans="1:11" s="32" customFormat="1" x14ac:dyDescent="0.25">
      <c r="A85" s="29"/>
      <c r="B85" s="29"/>
      <c r="C85" s="29"/>
      <c r="D85" s="29"/>
      <c r="E85" s="29"/>
      <c r="F85" s="29" t="s">
        <v>38</v>
      </c>
      <c r="G85" s="17" t="s">
        <v>19</v>
      </c>
      <c r="H85" s="30" t="s">
        <v>100</v>
      </c>
      <c r="I85" s="29" t="s">
        <v>194</v>
      </c>
      <c r="J85" s="29" t="s">
        <v>201</v>
      </c>
      <c r="K85" s="31">
        <v>-2</v>
      </c>
    </row>
    <row r="86" spans="1:11" x14ac:dyDescent="0.25">
      <c r="A86" s="3"/>
      <c r="B86" s="3"/>
      <c r="C86" s="3"/>
      <c r="D86" s="3"/>
      <c r="E86" s="3"/>
      <c r="F86" s="3" t="s">
        <v>40</v>
      </c>
      <c r="G86" s="12" t="s">
        <v>20</v>
      </c>
      <c r="H86" s="14" t="s">
        <v>101</v>
      </c>
      <c r="I86" s="3" t="s">
        <v>195</v>
      </c>
      <c r="J86" s="3" t="s">
        <v>201</v>
      </c>
      <c r="K86" s="4">
        <v>2</v>
      </c>
    </row>
    <row r="87" spans="1:11" x14ac:dyDescent="0.25">
      <c r="A87" s="3"/>
      <c r="B87" s="3"/>
      <c r="C87" s="3"/>
      <c r="D87" s="3"/>
      <c r="E87" s="3"/>
      <c r="F87" s="3" t="s">
        <v>37</v>
      </c>
      <c r="G87" s="12">
        <v>45022</v>
      </c>
      <c r="H87" s="14" t="s">
        <v>102</v>
      </c>
      <c r="I87" s="3"/>
      <c r="J87" s="3" t="s">
        <v>201</v>
      </c>
      <c r="K87" s="4">
        <v>1</v>
      </c>
    </row>
    <row r="88" spans="1:11" x14ac:dyDescent="0.25">
      <c r="A88" s="3"/>
      <c r="B88" s="3"/>
      <c r="C88" s="3"/>
      <c r="D88" s="3"/>
      <c r="E88" s="3"/>
      <c r="F88" s="3" t="s">
        <v>37</v>
      </c>
      <c r="G88" s="12">
        <v>45022</v>
      </c>
      <c r="H88" s="14" t="s">
        <v>102</v>
      </c>
      <c r="I88" s="3"/>
      <c r="J88" s="3" t="s">
        <v>201</v>
      </c>
      <c r="K88" s="4">
        <v>-1</v>
      </c>
    </row>
    <row r="89" spans="1:11" s="32" customFormat="1" x14ac:dyDescent="0.25">
      <c r="A89" s="29"/>
      <c r="B89" s="29"/>
      <c r="C89" s="29"/>
      <c r="D89" s="29"/>
      <c r="E89" s="29"/>
      <c r="F89" s="29" t="s">
        <v>38</v>
      </c>
      <c r="G89" s="17">
        <v>45022</v>
      </c>
      <c r="H89" s="30" t="s">
        <v>103</v>
      </c>
      <c r="I89" s="29" t="s">
        <v>188</v>
      </c>
      <c r="J89" s="29" t="s">
        <v>201</v>
      </c>
      <c r="K89" s="31">
        <v>-1</v>
      </c>
    </row>
    <row r="90" spans="1:11" s="32" customFormat="1" x14ac:dyDescent="0.25">
      <c r="A90" s="29"/>
      <c r="B90" s="29"/>
      <c r="C90" s="29"/>
      <c r="D90" s="29"/>
      <c r="E90" s="29"/>
      <c r="F90" s="29" t="s">
        <v>36</v>
      </c>
      <c r="G90" s="17">
        <v>45022</v>
      </c>
      <c r="H90" s="30" t="s">
        <v>104</v>
      </c>
      <c r="I90" s="29" t="s">
        <v>184</v>
      </c>
      <c r="J90" s="29" t="s">
        <v>201</v>
      </c>
      <c r="K90" s="31">
        <v>-10</v>
      </c>
    </row>
    <row r="91" spans="1:11" s="32" customFormat="1" x14ac:dyDescent="0.25">
      <c r="A91" s="29"/>
      <c r="B91" s="29"/>
      <c r="C91" s="29"/>
      <c r="D91" s="29"/>
      <c r="E91" s="29"/>
      <c r="F91" s="29" t="s">
        <v>36</v>
      </c>
      <c r="G91" s="17">
        <v>45022</v>
      </c>
      <c r="H91" s="30" t="s">
        <v>105</v>
      </c>
      <c r="I91" s="29" t="s">
        <v>174</v>
      </c>
      <c r="J91" s="29" t="s">
        <v>201</v>
      </c>
      <c r="K91" s="31">
        <v>-4</v>
      </c>
    </row>
    <row r="92" spans="1:11" s="32" customFormat="1" x14ac:dyDescent="0.25">
      <c r="A92" s="29"/>
      <c r="B92" s="29"/>
      <c r="C92" s="29"/>
      <c r="D92" s="29"/>
      <c r="E92" s="29"/>
      <c r="F92" s="29" t="s">
        <v>36</v>
      </c>
      <c r="G92" s="17">
        <v>45022</v>
      </c>
      <c r="H92" s="30" t="s">
        <v>106</v>
      </c>
      <c r="I92" s="29" t="s">
        <v>182</v>
      </c>
      <c r="J92" s="29" t="s">
        <v>201</v>
      </c>
      <c r="K92" s="31">
        <v>-4</v>
      </c>
    </row>
    <row r="93" spans="1:11" x14ac:dyDescent="0.25">
      <c r="A93" s="3"/>
      <c r="B93" s="3"/>
      <c r="C93" s="3"/>
      <c r="D93" s="3"/>
      <c r="E93" s="3"/>
      <c r="F93" s="3" t="s">
        <v>40</v>
      </c>
      <c r="G93" s="12" t="s">
        <v>21</v>
      </c>
      <c r="H93" s="14" t="s">
        <v>107</v>
      </c>
      <c r="I93" s="3" t="s">
        <v>184</v>
      </c>
      <c r="J93" s="3" t="s">
        <v>201</v>
      </c>
      <c r="K93" s="4">
        <v>5</v>
      </c>
    </row>
    <row r="94" spans="1:11" s="32" customFormat="1" x14ac:dyDescent="0.25">
      <c r="A94" s="29"/>
      <c r="B94" s="29"/>
      <c r="C94" s="29"/>
      <c r="D94" s="29"/>
      <c r="E94" s="29"/>
      <c r="F94" s="29" t="s">
        <v>36</v>
      </c>
      <c r="G94" s="17" t="s">
        <v>22</v>
      </c>
      <c r="H94" s="30" t="s">
        <v>108</v>
      </c>
      <c r="I94" s="29" t="s">
        <v>186</v>
      </c>
      <c r="J94" s="29" t="s">
        <v>201</v>
      </c>
      <c r="K94" s="31">
        <v>-6</v>
      </c>
    </row>
    <row r="95" spans="1:11" s="32" customFormat="1" x14ac:dyDescent="0.25">
      <c r="A95" s="29"/>
      <c r="B95" s="29"/>
      <c r="C95" s="29"/>
      <c r="D95" s="29"/>
      <c r="E95" s="29"/>
      <c r="F95" s="29" t="s">
        <v>36</v>
      </c>
      <c r="G95" s="17" t="s">
        <v>22</v>
      </c>
      <c r="H95" s="30" t="s">
        <v>109</v>
      </c>
      <c r="I95" s="29" t="s">
        <v>194</v>
      </c>
      <c r="J95" s="29" t="s">
        <v>201</v>
      </c>
      <c r="K95" s="31">
        <v>-2</v>
      </c>
    </row>
    <row r="96" spans="1:11" s="32" customFormat="1" x14ac:dyDescent="0.25">
      <c r="A96" s="29"/>
      <c r="B96" s="29"/>
      <c r="C96" s="29"/>
      <c r="D96" s="29"/>
      <c r="E96" s="29"/>
      <c r="F96" s="29" t="s">
        <v>36</v>
      </c>
      <c r="G96" s="17" t="s">
        <v>22</v>
      </c>
      <c r="H96" s="30" t="s">
        <v>110</v>
      </c>
      <c r="I96" s="29" t="s">
        <v>185</v>
      </c>
      <c r="J96" s="29" t="s">
        <v>201</v>
      </c>
      <c r="K96" s="31">
        <v>-4</v>
      </c>
    </row>
    <row r="97" spans="1:11" s="32" customFormat="1" x14ac:dyDescent="0.25">
      <c r="A97" s="29"/>
      <c r="B97" s="29"/>
      <c r="C97" s="29"/>
      <c r="D97" s="29"/>
      <c r="E97" s="29"/>
      <c r="F97" s="29" t="s">
        <v>36</v>
      </c>
      <c r="G97" s="17">
        <v>45053</v>
      </c>
      <c r="H97" s="30" t="s">
        <v>111</v>
      </c>
      <c r="I97" s="29" t="s">
        <v>188</v>
      </c>
      <c r="J97" s="29" t="s">
        <v>201</v>
      </c>
      <c r="K97" s="31">
        <v>-2</v>
      </c>
    </row>
    <row r="98" spans="1:11" s="32" customFormat="1" x14ac:dyDescent="0.25">
      <c r="A98" s="29"/>
      <c r="B98" s="29"/>
      <c r="C98" s="29"/>
      <c r="D98" s="29"/>
      <c r="E98" s="29"/>
      <c r="F98" s="29" t="s">
        <v>36</v>
      </c>
      <c r="G98" s="17">
        <v>45053</v>
      </c>
      <c r="H98" s="30" t="s">
        <v>112</v>
      </c>
      <c r="I98" s="29" t="s">
        <v>188</v>
      </c>
      <c r="J98" s="29" t="s">
        <v>201</v>
      </c>
      <c r="K98" s="31">
        <v>-4</v>
      </c>
    </row>
    <row r="99" spans="1:11" s="32" customFormat="1" x14ac:dyDescent="0.25">
      <c r="A99" s="29"/>
      <c r="B99" s="29"/>
      <c r="C99" s="29"/>
      <c r="D99" s="29"/>
      <c r="E99" s="29"/>
      <c r="F99" s="29" t="s">
        <v>36</v>
      </c>
      <c r="G99" s="17">
        <v>45084</v>
      </c>
      <c r="H99" s="30" t="s">
        <v>113</v>
      </c>
      <c r="I99" s="29" t="s">
        <v>186</v>
      </c>
      <c r="J99" s="29" t="s">
        <v>201</v>
      </c>
      <c r="K99" s="31">
        <v>-6</v>
      </c>
    </row>
    <row r="100" spans="1:11" s="32" customFormat="1" x14ac:dyDescent="0.25">
      <c r="A100" s="29"/>
      <c r="B100" s="29"/>
      <c r="C100" s="29"/>
      <c r="D100" s="29"/>
      <c r="E100" s="29"/>
      <c r="F100" s="29" t="s">
        <v>36</v>
      </c>
      <c r="G100" s="17" t="s">
        <v>23</v>
      </c>
      <c r="H100" s="30" t="s">
        <v>114</v>
      </c>
      <c r="I100" s="29" t="s">
        <v>179</v>
      </c>
      <c r="J100" s="29" t="s">
        <v>201</v>
      </c>
      <c r="K100" s="31">
        <v>-4</v>
      </c>
    </row>
    <row r="101" spans="1:11" s="42" customFormat="1" x14ac:dyDescent="0.25">
      <c r="A101" s="38"/>
      <c r="B101" s="38"/>
      <c r="C101" s="38"/>
      <c r="D101" s="38"/>
      <c r="E101" s="38"/>
      <c r="F101" s="38" t="s">
        <v>36</v>
      </c>
      <c r="G101" s="39" t="s">
        <v>23</v>
      </c>
      <c r="H101" s="40" t="s">
        <v>115</v>
      </c>
      <c r="I101" s="38" t="s">
        <v>189</v>
      </c>
      <c r="J101" s="38" t="s">
        <v>201</v>
      </c>
      <c r="K101" s="41">
        <v>-3</v>
      </c>
    </row>
    <row r="102" spans="1:11" s="32" customFormat="1" x14ac:dyDescent="0.25">
      <c r="A102" s="29"/>
      <c r="B102" s="29"/>
      <c r="C102" s="29"/>
      <c r="D102" s="29"/>
      <c r="E102" s="29"/>
      <c r="F102" s="29" t="s">
        <v>36</v>
      </c>
      <c r="G102" s="17">
        <v>44934</v>
      </c>
      <c r="H102" s="30" t="s">
        <v>116</v>
      </c>
      <c r="I102" s="29" t="s">
        <v>173</v>
      </c>
      <c r="J102" s="29" t="s">
        <v>201</v>
      </c>
      <c r="K102" s="31">
        <v>-10</v>
      </c>
    </row>
    <row r="103" spans="1:11" x14ac:dyDescent="0.25">
      <c r="A103" s="3"/>
      <c r="B103" s="3"/>
      <c r="C103" s="3"/>
      <c r="D103" s="3"/>
      <c r="E103" s="3"/>
      <c r="F103" s="3" t="s">
        <v>37</v>
      </c>
      <c r="G103" s="12">
        <v>44934</v>
      </c>
      <c r="H103" s="14" t="s">
        <v>117</v>
      </c>
      <c r="I103" s="3"/>
      <c r="J103" s="3" t="s">
        <v>201</v>
      </c>
      <c r="K103" s="4">
        <v>2</v>
      </c>
    </row>
    <row r="104" spans="1:11" x14ac:dyDescent="0.25">
      <c r="A104" s="3"/>
      <c r="B104" s="3"/>
      <c r="C104" s="3"/>
      <c r="D104" s="3"/>
      <c r="E104" s="3"/>
      <c r="F104" s="3" t="s">
        <v>37</v>
      </c>
      <c r="G104" s="12">
        <v>44934</v>
      </c>
      <c r="H104" s="14" t="s">
        <v>117</v>
      </c>
      <c r="I104" s="3"/>
      <c r="J104" s="3" t="s">
        <v>201</v>
      </c>
      <c r="K104" s="4">
        <v>-2</v>
      </c>
    </row>
    <row r="105" spans="1:11" s="32" customFormat="1" x14ac:dyDescent="0.25">
      <c r="A105" s="29"/>
      <c r="B105" s="29"/>
      <c r="C105" s="29"/>
      <c r="D105" s="29"/>
      <c r="E105" s="29"/>
      <c r="F105" s="29" t="s">
        <v>38</v>
      </c>
      <c r="G105" s="17">
        <v>44934</v>
      </c>
      <c r="H105" s="30" t="s">
        <v>118</v>
      </c>
      <c r="I105" s="29" t="s">
        <v>177</v>
      </c>
      <c r="J105" s="29" t="s">
        <v>201</v>
      </c>
      <c r="K105" s="31">
        <v>-2</v>
      </c>
    </row>
    <row r="106" spans="1:11" x14ac:dyDescent="0.25">
      <c r="A106" s="3"/>
      <c r="B106" s="3"/>
      <c r="C106" s="3"/>
      <c r="D106" s="3"/>
      <c r="E106" s="3"/>
      <c r="F106" s="3" t="s">
        <v>37</v>
      </c>
      <c r="G106" s="12">
        <v>45085</v>
      </c>
      <c r="H106" s="14" t="s">
        <v>119</v>
      </c>
      <c r="I106" s="3"/>
      <c r="J106" s="3" t="s">
        <v>201</v>
      </c>
      <c r="K106" s="4">
        <v>6</v>
      </c>
    </row>
    <row r="107" spans="1:11" x14ac:dyDescent="0.25">
      <c r="A107" s="3"/>
      <c r="B107" s="3"/>
      <c r="C107" s="3"/>
      <c r="D107" s="3"/>
      <c r="E107" s="3"/>
      <c r="F107" s="3" t="s">
        <v>37</v>
      </c>
      <c r="G107" s="12">
        <v>45085</v>
      </c>
      <c r="H107" s="14" t="s">
        <v>119</v>
      </c>
      <c r="I107" s="3"/>
      <c r="J107" s="3" t="s">
        <v>201</v>
      </c>
      <c r="K107" s="4">
        <v>-6</v>
      </c>
    </row>
    <row r="108" spans="1:11" s="32" customFormat="1" x14ac:dyDescent="0.25">
      <c r="A108" s="29"/>
      <c r="B108" s="29"/>
      <c r="C108" s="29"/>
      <c r="D108" s="29"/>
      <c r="E108" s="29"/>
      <c r="F108" s="29" t="s">
        <v>38</v>
      </c>
      <c r="G108" s="17">
        <v>45085</v>
      </c>
      <c r="H108" s="30" t="s">
        <v>120</v>
      </c>
      <c r="I108" s="29" t="s">
        <v>194</v>
      </c>
      <c r="J108" s="29" t="s">
        <v>201</v>
      </c>
      <c r="K108" s="31">
        <v>-6</v>
      </c>
    </row>
    <row r="109" spans="1:11" s="42" customFormat="1" x14ac:dyDescent="0.25">
      <c r="A109" s="38"/>
      <c r="B109" s="38"/>
      <c r="C109" s="38"/>
      <c r="D109" s="38"/>
      <c r="E109" s="38"/>
      <c r="F109" s="38" t="s">
        <v>36</v>
      </c>
      <c r="G109" s="39" t="s">
        <v>24</v>
      </c>
      <c r="H109" s="40" t="s">
        <v>121</v>
      </c>
      <c r="I109" s="38" t="s">
        <v>189</v>
      </c>
      <c r="J109" s="38" t="s">
        <v>201</v>
      </c>
      <c r="K109" s="41">
        <v>-6</v>
      </c>
    </row>
    <row r="110" spans="1:11" s="32" customFormat="1" x14ac:dyDescent="0.25">
      <c r="A110" s="29"/>
      <c r="B110" s="29"/>
      <c r="C110" s="29"/>
      <c r="D110" s="29"/>
      <c r="E110" s="29"/>
      <c r="F110" s="29" t="s">
        <v>36</v>
      </c>
      <c r="G110" s="17" t="s">
        <v>24</v>
      </c>
      <c r="H110" s="30" t="s">
        <v>122</v>
      </c>
      <c r="I110" s="29" t="s">
        <v>186</v>
      </c>
      <c r="J110" s="29" t="s">
        <v>201</v>
      </c>
      <c r="K110" s="31">
        <v>-6</v>
      </c>
    </row>
    <row r="111" spans="1:11" s="42" customFormat="1" x14ac:dyDescent="0.25">
      <c r="A111" s="38"/>
      <c r="B111" s="38"/>
      <c r="C111" s="38"/>
      <c r="D111" s="38"/>
      <c r="E111" s="38"/>
      <c r="F111" s="38" t="s">
        <v>36</v>
      </c>
      <c r="G111" s="39" t="s">
        <v>25</v>
      </c>
      <c r="H111" s="40" t="s">
        <v>123</v>
      </c>
      <c r="I111" s="38" t="s">
        <v>189</v>
      </c>
      <c r="J111" s="38" t="s">
        <v>201</v>
      </c>
      <c r="K111" s="41">
        <v>-6</v>
      </c>
    </row>
    <row r="112" spans="1:11" x14ac:dyDescent="0.25">
      <c r="A112" s="3"/>
      <c r="B112" s="3"/>
      <c r="C112" s="3"/>
      <c r="D112" s="3"/>
      <c r="E112" s="3"/>
      <c r="F112" s="3" t="s">
        <v>40</v>
      </c>
      <c r="G112" s="12" t="s">
        <v>26</v>
      </c>
      <c r="H112" s="14" t="s">
        <v>124</v>
      </c>
      <c r="I112" s="3" t="s">
        <v>176</v>
      </c>
      <c r="J112" s="3" t="s">
        <v>201</v>
      </c>
      <c r="K112" s="4">
        <v>3</v>
      </c>
    </row>
    <row r="113" spans="1:11" x14ac:dyDescent="0.25">
      <c r="A113" s="3"/>
      <c r="B113" s="3"/>
      <c r="C113" s="3"/>
      <c r="D113" s="3"/>
      <c r="E113" s="3"/>
      <c r="F113" s="3" t="s">
        <v>37</v>
      </c>
      <c r="G113" s="12" t="s">
        <v>26</v>
      </c>
      <c r="H113" s="14" t="s">
        <v>125</v>
      </c>
      <c r="I113" s="3"/>
      <c r="J113" s="3" t="s">
        <v>201</v>
      </c>
      <c r="K113" s="4">
        <v>1</v>
      </c>
    </row>
    <row r="114" spans="1:11" x14ac:dyDescent="0.25">
      <c r="A114" s="3"/>
      <c r="B114" s="3"/>
      <c r="C114" s="3"/>
      <c r="D114" s="3"/>
      <c r="E114" s="3"/>
      <c r="F114" s="3" t="s">
        <v>37</v>
      </c>
      <c r="G114" s="12" t="s">
        <v>26</v>
      </c>
      <c r="H114" s="14" t="s">
        <v>125</v>
      </c>
      <c r="I114" s="3"/>
      <c r="J114" s="3" t="s">
        <v>201</v>
      </c>
      <c r="K114" s="4">
        <v>-1</v>
      </c>
    </row>
    <row r="115" spans="1:11" s="32" customFormat="1" x14ac:dyDescent="0.25">
      <c r="A115" s="29"/>
      <c r="B115" s="29"/>
      <c r="C115" s="29"/>
      <c r="D115" s="29"/>
      <c r="E115" s="29"/>
      <c r="F115" s="29" t="s">
        <v>38</v>
      </c>
      <c r="G115" s="17" t="s">
        <v>26</v>
      </c>
      <c r="H115" s="30" t="s">
        <v>126</v>
      </c>
      <c r="I115" s="29" t="s">
        <v>172</v>
      </c>
      <c r="J115" s="29" t="s">
        <v>201</v>
      </c>
      <c r="K115" s="31">
        <v>-1</v>
      </c>
    </row>
    <row r="116" spans="1:11" s="42" customFormat="1" x14ac:dyDescent="0.25">
      <c r="A116" s="38"/>
      <c r="B116" s="38"/>
      <c r="C116" s="38"/>
      <c r="D116" s="38"/>
      <c r="E116" s="38"/>
      <c r="F116" s="38" t="s">
        <v>36</v>
      </c>
      <c r="G116" s="39" t="s">
        <v>26</v>
      </c>
      <c r="H116" s="40" t="s">
        <v>127</v>
      </c>
      <c r="I116" s="38" t="s">
        <v>189</v>
      </c>
      <c r="J116" s="38" t="s">
        <v>202</v>
      </c>
      <c r="K116" s="41">
        <v>-6</v>
      </c>
    </row>
    <row r="117" spans="1:11" x14ac:dyDescent="0.25">
      <c r="A117" s="3"/>
      <c r="B117" s="3"/>
      <c r="C117" s="3"/>
      <c r="D117" s="3"/>
      <c r="E117" s="3"/>
      <c r="F117" s="3" t="s">
        <v>37</v>
      </c>
      <c r="G117" s="12" t="s">
        <v>27</v>
      </c>
      <c r="H117" s="14" t="s">
        <v>128</v>
      </c>
      <c r="I117" s="3"/>
      <c r="J117" s="3" t="s">
        <v>201</v>
      </c>
      <c r="K117" s="4">
        <v>1</v>
      </c>
    </row>
    <row r="118" spans="1:11" x14ac:dyDescent="0.25">
      <c r="A118" s="3"/>
      <c r="B118" s="3"/>
      <c r="C118" s="3"/>
      <c r="D118" s="3"/>
      <c r="E118" s="3"/>
      <c r="F118" s="3" t="s">
        <v>37</v>
      </c>
      <c r="G118" s="12" t="s">
        <v>27</v>
      </c>
      <c r="H118" s="14" t="s">
        <v>128</v>
      </c>
      <c r="I118" s="3"/>
      <c r="J118" s="3" t="s">
        <v>201</v>
      </c>
      <c r="K118" s="4">
        <v>-1</v>
      </c>
    </row>
    <row r="119" spans="1:11" s="32" customFormat="1" x14ac:dyDescent="0.25">
      <c r="A119" s="29"/>
      <c r="B119" s="29"/>
      <c r="C119" s="29"/>
      <c r="D119" s="29"/>
      <c r="E119" s="29"/>
      <c r="F119" s="29" t="s">
        <v>38</v>
      </c>
      <c r="G119" s="17" t="s">
        <v>27</v>
      </c>
      <c r="H119" s="30" t="s">
        <v>129</v>
      </c>
      <c r="I119" s="29" t="s">
        <v>175</v>
      </c>
      <c r="J119" s="29" t="s">
        <v>201</v>
      </c>
      <c r="K119" s="31">
        <v>-1</v>
      </c>
    </row>
    <row r="120" spans="1:11" x14ac:dyDescent="0.25">
      <c r="A120" s="3"/>
      <c r="B120" s="3"/>
      <c r="C120" s="3"/>
      <c r="D120" s="3"/>
      <c r="E120" s="3"/>
      <c r="F120" s="3" t="s">
        <v>37</v>
      </c>
      <c r="G120" s="12">
        <v>44995</v>
      </c>
      <c r="H120" s="14" t="s">
        <v>130</v>
      </c>
      <c r="I120" s="3"/>
      <c r="J120" s="3" t="s">
        <v>201</v>
      </c>
      <c r="K120" s="4">
        <v>1</v>
      </c>
    </row>
    <row r="121" spans="1:11" x14ac:dyDescent="0.25">
      <c r="A121" s="3"/>
      <c r="B121" s="3"/>
      <c r="C121" s="3"/>
      <c r="D121" s="3"/>
      <c r="E121" s="3"/>
      <c r="F121" s="3" t="s">
        <v>37</v>
      </c>
      <c r="G121" s="12">
        <v>44995</v>
      </c>
      <c r="H121" s="14" t="s">
        <v>130</v>
      </c>
      <c r="I121" s="3"/>
      <c r="J121" s="3" t="s">
        <v>201</v>
      </c>
      <c r="K121" s="4">
        <v>-1</v>
      </c>
    </row>
    <row r="122" spans="1:11" s="32" customFormat="1" x14ac:dyDescent="0.25">
      <c r="A122" s="29"/>
      <c r="B122" s="29"/>
      <c r="C122" s="29"/>
      <c r="D122" s="29"/>
      <c r="E122" s="29"/>
      <c r="F122" s="29" t="s">
        <v>38</v>
      </c>
      <c r="G122" s="17">
        <v>44995</v>
      </c>
      <c r="H122" s="30" t="s">
        <v>131</v>
      </c>
      <c r="I122" s="29" t="s">
        <v>188</v>
      </c>
      <c r="J122" s="29" t="s">
        <v>201</v>
      </c>
      <c r="K122" s="31">
        <v>-1</v>
      </c>
    </row>
    <row r="123" spans="1:11" x14ac:dyDescent="0.25">
      <c r="A123" s="3"/>
      <c r="B123" s="3"/>
      <c r="C123" s="3"/>
      <c r="D123" s="3"/>
      <c r="E123" s="3"/>
      <c r="F123" s="3" t="s">
        <v>37</v>
      </c>
      <c r="G123" s="12">
        <v>44995</v>
      </c>
      <c r="H123" s="14" t="s">
        <v>132</v>
      </c>
      <c r="I123" s="3"/>
      <c r="J123" s="3" t="s">
        <v>201</v>
      </c>
      <c r="K123" s="4">
        <v>1</v>
      </c>
    </row>
    <row r="124" spans="1:11" x14ac:dyDescent="0.25">
      <c r="A124" s="3"/>
      <c r="B124" s="3"/>
      <c r="C124" s="3"/>
      <c r="D124" s="3"/>
      <c r="E124" s="3"/>
      <c r="F124" s="3" t="s">
        <v>37</v>
      </c>
      <c r="G124" s="12">
        <v>44995</v>
      </c>
      <c r="H124" s="14" t="s">
        <v>132</v>
      </c>
      <c r="I124" s="3"/>
      <c r="J124" s="3" t="s">
        <v>201</v>
      </c>
      <c r="K124" s="4">
        <v>-1</v>
      </c>
    </row>
    <row r="125" spans="1:11" s="32" customFormat="1" x14ac:dyDescent="0.25">
      <c r="A125" s="29"/>
      <c r="B125" s="29"/>
      <c r="C125" s="29"/>
      <c r="D125" s="29"/>
      <c r="E125" s="29"/>
      <c r="F125" s="29" t="s">
        <v>38</v>
      </c>
      <c r="G125" s="17">
        <v>44995</v>
      </c>
      <c r="H125" s="30" t="s">
        <v>133</v>
      </c>
      <c r="I125" s="29" t="s">
        <v>196</v>
      </c>
      <c r="J125" s="29" t="s">
        <v>201</v>
      </c>
      <c r="K125" s="31">
        <v>-1</v>
      </c>
    </row>
    <row r="126" spans="1:11" x14ac:dyDescent="0.25">
      <c r="A126" s="3"/>
      <c r="B126" s="3"/>
      <c r="C126" s="3"/>
      <c r="D126" s="3"/>
      <c r="E126" s="3"/>
      <c r="F126" s="3" t="s">
        <v>37</v>
      </c>
      <c r="G126" s="12" t="s">
        <v>28</v>
      </c>
      <c r="H126" s="14" t="s">
        <v>134</v>
      </c>
      <c r="I126" s="3"/>
      <c r="J126" s="3" t="s">
        <v>201</v>
      </c>
      <c r="K126" s="4">
        <v>1</v>
      </c>
    </row>
    <row r="127" spans="1:11" x14ac:dyDescent="0.25">
      <c r="A127" s="3"/>
      <c r="B127" s="3"/>
      <c r="C127" s="3"/>
      <c r="D127" s="3"/>
      <c r="E127" s="3"/>
      <c r="F127" s="3" t="s">
        <v>37</v>
      </c>
      <c r="G127" s="12" t="s">
        <v>28</v>
      </c>
      <c r="H127" s="14" t="s">
        <v>134</v>
      </c>
      <c r="I127" s="3"/>
      <c r="J127" s="3" t="s">
        <v>201</v>
      </c>
      <c r="K127" s="4">
        <v>-1</v>
      </c>
    </row>
    <row r="128" spans="1:11" s="32" customFormat="1" x14ac:dyDescent="0.25">
      <c r="A128" s="29"/>
      <c r="B128" s="29"/>
      <c r="C128" s="29"/>
      <c r="D128" s="29"/>
      <c r="E128" s="29"/>
      <c r="F128" s="29" t="s">
        <v>38</v>
      </c>
      <c r="G128" s="17" t="s">
        <v>28</v>
      </c>
      <c r="H128" s="30" t="s">
        <v>135</v>
      </c>
      <c r="I128" s="29" t="s">
        <v>197</v>
      </c>
      <c r="J128" s="29" t="s">
        <v>201</v>
      </c>
      <c r="K128" s="31">
        <v>-1</v>
      </c>
    </row>
    <row r="129" spans="1:11" x14ac:dyDescent="0.25">
      <c r="A129" s="3"/>
      <c r="B129" s="3"/>
      <c r="C129" s="3"/>
      <c r="D129" s="3"/>
      <c r="E129" s="3"/>
      <c r="F129" s="3" t="s">
        <v>37</v>
      </c>
      <c r="G129" s="12" t="s">
        <v>29</v>
      </c>
      <c r="H129" s="14" t="s">
        <v>136</v>
      </c>
      <c r="I129" s="3"/>
      <c r="J129" s="3" t="s">
        <v>201</v>
      </c>
      <c r="K129" s="4">
        <v>1</v>
      </c>
    </row>
    <row r="130" spans="1:11" x14ac:dyDescent="0.25">
      <c r="A130" s="3"/>
      <c r="B130" s="3"/>
      <c r="C130" s="3"/>
      <c r="D130" s="3"/>
      <c r="E130" s="3"/>
      <c r="F130" s="3" t="s">
        <v>37</v>
      </c>
      <c r="G130" s="12" t="s">
        <v>29</v>
      </c>
      <c r="H130" s="14" t="s">
        <v>136</v>
      </c>
      <c r="I130" s="3"/>
      <c r="J130" s="3" t="s">
        <v>201</v>
      </c>
      <c r="K130" s="4">
        <v>-1</v>
      </c>
    </row>
    <row r="131" spans="1:11" s="32" customFormat="1" x14ac:dyDescent="0.25">
      <c r="A131" s="29"/>
      <c r="B131" s="29"/>
      <c r="C131" s="29"/>
      <c r="D131" s="29"/>
      <c r="E131" s="29"/>
      <c r="F131" s="29" t="s">
        <v>38</v>
      </c>
      <c r="G131" s="17" t="s">
        <v>29</v>
      </c>
      <c r="H131" s="30" t="s">
        <v>137</v>
      </c>
      <c r="I131" s="29" t="s">
        <v>175</v>
      </c>
      <c r="J131" s="29" t="s">
        <v>201</v>
      </c>
      <c r="K131" s="31">
        <v>-1</v>
      </c>
    </row>
    <row r="132" spans="1:11" x14ac:dyDescent="0.25">
      <c r="A132" s="3"/>
      <c r="B132" s="3"/>
      <c r="C132" s="3"/>
      <c r="D132" s="3"/>
      <c r="E132" s="3"/>
      <c r="F132" s="3" t="s">
        <v>37</v>
      </c>
      <c r="G132" s="12" t="s">
        <v>30</v>
      </c>
      <c r="H132" s="14" t="s">
        <v>138</v>
      </c>
      <c r="I132" s="3"/>
      <c r="J132" s="3" t="s">
        <v>201</v>
      </c>
      <c r="K132" s="4">
        <v>1</v>
      </c>
    </row>
    <row r="133" spans="1:11" x14ac:dyDescent="0.25">
      <c r="A133" s="3"/>
      <c r="B133" s="3"/>
      <c r="C133" s="3"/>
      <c r="D133" s="3"/>
      <c r="E133" s="3"/>
      <c r="F133" s="3" t="s">
        <v>37</v>
      </c>
      <c r="G133" s="12" t="s">
        <v>30</v>
      </c>
      <c r="H133" s="14" t="s">
        <v>138</v>
      </c>
      <c r="I133" s="3"/>
      <c r="J133" s="3" t="s">
        <v>201</v>
      </c>
      <c r="K133" s="4">
        <v>-1</v>
      </c>
    </row>
    <row r="134" spans="1:11" s="32" customFormat="1" x14ac:dyDescent="0.25">
      <c r="A134" s="29"/>
      <c r="B134" s="29"/>
      <c r="C134" s="29"/>
      <c r="D134" s="29"/>
      <c r="E134" s="29"/>
      <c r="F134" s="29" t="s">
        <v>38</v>
      </c>
      <c r="G134" s="17" t="s">
        <v>30</v>
      </c>
      <c r="H134" s="30" t="s">
        <v>139</v>
      </c>
      <c r="I134" s="29" t="s">
        <v>198</v>
      </c>
      <c r="J134" s="29" t="s">
        <v>201</v>
      </c>
      <c r="K134" s="31">
        <v>-1</v>
      </c>
    </row>
    <row r="135" spans="1:11" x14ac:dyDescent="0.25">
      <c r="A135" s="3"/>
      <c r="B135" s="3"/>
      <c r="C135" s="3"/>
      <c r="D135" s="3"/>
      <c r="E135" s="3"/>
      <c r="F135" s="3" t="s">
        <v>39</v>
      </c>
      <c r="G135" s="12" t="s">
        <v>31</v>
      </c>
      <c r="H135" s="14" t="s">
        <v>140</v>
      </c>
      <c r="I135" s="3" t="s">
        <v>7</v>
      </c>
      <c r="J135" s="3" t="s">
        <v>201</v>
      </c>
      <c r="K135" s="4">
        <v>170</v>
      </c>
    </row>
    <row r="136" spans="1:11" s="32" customFormat="1" x14ac:dyDescent="0.25">
      <c r="A136" s="29"/>
      <c r="B136" s="29"/>
      <c r="C136" s="29"/>
      <c r="D136" s="29"/>
      <c r="E136" s="29"/>
      <c r="F136" s="29" t="s">
        <v>40</v>
      </c>
      <c r="G136" s="17">
        <v>44997</v>
      </c>
      <c r="H136" s="30" t="s">
        <v>141</v>
      </c>
      <c r="I136" s="29" t="s">
        <v>178</v>
      </c>
      <c r="J136" s="29" t="s">
        <v>201</v>
      </c>
      <c r="K136" s="31">
        <v>2</v>
      </c>
    </row>
    <row r="137" spans="1:11" s="42" customFormat="1" x14ac:dyDescent="0.25">
      <c r="A137" s="38"/>
      <c r="B137" s="38"/>
      <c r="C137" s="38"/>
      <c r="D137" s="38"/>
      <c r="E137" s="38"/>
      <c r="F137" s="38" t="s">
        <v>36</v>
      </c>
      <c r="G137" s="39">
        <v>45028</v>
      </c>
      <c r="H137" s="40" t="s">
        <v>142</v>
      </c>
      <c r="I137" s="38" t="s">
        <v>189</v>
      </c>
      <c r="J137" s="38" t="s">
        <v>201</v>
      </c>
      <c r="K137" s="41">
        <v>-1</v>
      </c>
    </row>
    <row r="138" spans="1:11" s="42" customFormat="1" x14ac:dyDescent="0.25">
      <c r="A138" s="38"/>
      <c r="B138" s="38"/>
      <c r="C138" s="38"/>
      <c r="D138" s="38"/>
      <c r="E138" s="38"/>
      <c r="F138" s="38" t="s">
        <v>36</v>
      </c>
      <c r="G138" s="39">
        <v>45028</v>
      </c>
      <c r="H138" s="40" t="s">
        <v>143</v>
      </c>
      <c r="I138" s="38" t="s">
        <v>189</v>
      </c>
      <c r="J138" s="38" t="s">
        <v>202</v>
      </c>
      <c r="K138" s="41">
        <v>-4</v>
      </c>
    </row>
    <row r="139" spans="1:11" s="32" customFormat="1" x14ac:dyDescent="0.25">
      <c r="A139" s="29"/>
      <c r="B139" s="29"/>
      <c r="C139" s="29"/>
      <c r="D139" s="29"/>
      <c r="E139" s="29"/>
      <c r="F139" s="29" t="s">
        <v>36</v>
      </c>
      <c r="G139" s="17">
        <v>45028</v>
      </c>
      <c r="H139" s="30" t="s">
        <v>144</v>
      </c>
      <c r="I139" s="29" t="s">
        <v>185</v>
      </c>
      <c r="J139" s="29" t="s">
        <v>201</v>
      </c>
      <c r="K139" s="31">
        <v>-4</v>
      </c>
    </row>
    <row r="140" spans="1:11" s="32" customFormat="1" x14ac:dyDescent="0.25">
      <c r="A140" s="29"/>
      <c r="B140" s="29"/>
      <c r="C140" s="29"/>
      <c r="D140" s="29"/>
      <c r="E140" s="29"/>
      <c r="F140" s="29" t="s">
        <v>36</v>
      </c>
      <c r="G140" s="17">
        <v>45028</v>
      </c>
      <c r="H140" s="30" t="s">
        <v>145</v>
      </c>
      <c r="I140" s="29" t="s">
        <v>185</v>
      </c>
      <c r="J140" s="29" t="s">
        <v>201</v>
      </c>
      <c r="K140" s="31">
        <v>-2</v>
      </c>
    </row>
    <row r="141" spans="1:11" s="32" customFormat="1" x14ac:dyDescent="0.25">
      <c r="A141" s="29"/>
      <c r="B141" s="29"/>
      <c r="C141" s="29"/>
      <c r="D141" s="29"/>
      <c r="E141" s="29"/>
      <c r="F141" s="29" t="s">
        <v>36</v>
      </c>
      <c r="G141" s="17">
        <v>45028</v>
      </c>
      <c r="H141" s="30" t="s">
        <v>146</v>
      </c>
      <c r="I141" s="29" t="s">
        <v>185</v>
      </c>
      <c r="J141" s="29" t="s">
        <v>201</v>
      </c>
      <c r="K141" s="31">
        <v>-1</v>
      </c>
    </row>
    <row r="142" spans="1:11" s="32" customFormat="1" x14ac:dyDescent="0.25">
      <c r="A142" s="29"/>
      <c r="B142" s="29"/>
      <c r="C142" s="29"/>
      <c r="D142" s="29"/>
      <c r="E142" s="29"/>
      <c r="F142" s="29" t="s">
        <v>36</v>
      </c>
      <c r="G142" s="17">
        <v>45028</v>
      </c>
      <c r="H142" s="30" t="s">
        <v>147</v>
      </c>
      <c r="I142" s="29" t="s">
        <v>181</v>
      </c>
      <c r="J142" s="29" t="s">
        <v>201</v>
      </c>
      <c r="K142" s="31">
        <v>-2</v>
      </c>
    </row>
    <row r="143" spans="1:11" s="32" customFormat="1" x14ac:dyDescent="0.25">
      <c r="A143" s="29"/>
      <c r="B143" s="29"/>
      <c r="C143" s="29"/>
      <c r="D143" s="29"/>
      <c r="E143" s="29"/>
      <c r="F143" s="29" t="s">
        <v>36</v>
      </c>
      <c r="G143" s="17">
        <v>45028</v>
      </c>
      <c r="H143" s="30" t="s">
        <v>148</v>
      </c>
      <c r="I143" s="29" t="s">
        <v>178</v>
      </c>
      <c r="J143" s="29" t="s">
        <v>201</v>
      </c>
      <c r="K143" s="31">
        <v>-6</v>
      </c>
    </row>
    <row r="144" spans="1:11" s="32" customFormat="1" x14ac:dyDescent="0.25">
      <c r="A144" s="29"/>
      <c r="B144" s="29"/>
      <c r="C144" s="29"/>
      <c r="D144" s="29"/>
      <c r="E144" s="29"/>
      <c r="F144" s="29" t="s">
        <v>36</v>
      </c>
      <c r="G144" s="17">
        <v>45028</v>
      </c>
      <c r="H144" s="30" t="s">
        <v>149</v>
      </c>
      <c r="I144" s="29" t="s">
        <v>194</v>
      </c>
      <c r="J144" s="29" t="s">
        <v>201</v>
      </c>
      <c r="K144" s="31">
        <v>-4</v>
      </c>
    </row>
    <row r="145" spans="1:11" s="32" customFormat="1" x14ac:dyDescent="0.25">
      <c r="A145" s="29"/>
      <c r="B145" s="29"/>
      <c r="C145" s="29"/>
      <c r="D145" s="29"/>
      <c r="E145" s="29"/>
      <c r="F145" s="29" t="s">
        <v>36</v>
      </c>
      <c r="G145" s="17">
        <v>45028</v>
      </c>
      <c r="H145" s="30" t="s">
        <v>150</v>
      </c>
      <c r="I145" s="29" t="s">
        <v>199</v>
      </c>
      <c r="J145" s="29" t="s">
        <v>201</v>
      </c>
      <c r="K145" s="31">
        <v>-2</v>
      </c>
    </row>
    <row r="146" spans="1:11" s="32" customFormat="1" x14ac:dyDescent="0.25">
      <c r="A146" s="29"/>
      <c r="B146" s="29"/>
      <c r="C146" s="29"/>
      <c r="D146" s="29"/>
      <c r="E146" s="29"/>
      <c r="F146" s="29" t="s">
        <v>36</v>
      </c>
      <c r="G146" s="17">
        <v>45028</v>
      </c>
      <c r="H146" s="30" t="s">
        <v>151</v>
      </c>
      <c r="I146" s="29" t="s">
        <v>194</v>
      </c>
      <c r="J146" s="29" t="s">
        <v>201</v>
      </c>
      <c r="K146" s="31">
        <v>-6</v>
      </c>
    </row>
    <row r="147" spans="1:11" s="32" customFormat="1" x14ac:dyDescent="0.25">
      <c r="A147" s="29"/>
      <c r="B147" s="29"/>
      <c r="C147" s="29"/>
      <c r="D147" s="29"/>
      <c r="E147" s="29"/>
      <c r="F147" s="29" t="s">
        <v>36</v>
      </c>
      <c r="G147" s="17">
        <v>45028</v>
      </c>
      <c r="H147" s="30" t="s">
        <v>152</v>
      </c>
      <c r="I147" s="29" t="s">
        <v>200</v>
      </c>
      <c r="J147" s="29" t="s">
        <v>201</v>
      </c>
      <c r="K147" s="31">
        <v>-10</v>
      </c>
    </row>
    <row r="148" spans="1:11" s="32" customFormat="1" x14ac:dyDescent="0.25">
      <c r="A148" s="29"/>
      <c r="B148" s="29"/>
      <c r="C148" s="29"/>
      <c r="D148" s="29"/>
      <c r="E148" s="29"/>
      <c r="F148" s="29" t="s">
        <v>36</v>
      </c>
      <c r="G148" s="17">
        <v>45028</v>
      </c>
      <c r="H148" s="30" t="s">
        <v>153</v>
      </c>
      <c r="I148" s="29" t="s">
        <v>174</v>
      </c>
      <c r="J148" s="29" t="s">
        <v>201</v>
      </c>
      <c r="K148" s="31">
        <v>-2</v>
      </c>
    </row>
    <row r="149" spans="1:11" s="32" customFormat="1" x14ac:dyDescent="0.25">
      <c r="A149" s="29"/>
      <c r="B149" s="29"/>
      <c r="C149" s="29"/>
      <c r="D149" s="29"/>
      <c r="E149" s="29"/>
      <c r="F149" s="29" t="s">
        <v>36</v>
      </c>
      <c r="G149" s="17">
        <v>45028</v>
      </c>
      <c r="H149" s="30" t="s">
        <v>154</v>
      </c>
      <c r="I149" s="29" t="s">
        <v>174</v>
      </c>
      <c r="J149" s="29" t="s">
        <v>201</v>
      </c>
      <c r="K149" s="31">
        <v>-4</v>
      </c>
    </row>
    <row r="150" spans="1:11" s="32" customFormat="1" x14ac:dyDescent="0.25">
      <c r="A150" s="29"/>
      <c r="B150" s="29"/>
      <c r="C150" s="29"/>
      <c r="D150" s="29"/>
      <c r="E150" s="29"/>
      <c r="F150" s="29" t="s">
        <v>36</v>
      </c>
      <c r="G150" s="17">
        <v>45028</v>
      </c>
      <c r="H150" s="30" t="s">
        <v>155</v>
      </c>
      <c r="I150" s="29" t="s">
        <v>186</v>
      </c>
      <c r="J150" s="29" t="s">
        <v>202</v>
      </c>
      <c r="K150" s="31">
        <v>-6</v>
      </c>
    </row>
    <row r="151" spans="1:11" s="32" customFormat="1" x14ac:dyDescent="0.25">
      <c r="A151" s="29"/>
      <c r="B151" s="29"/>
      <c r="C151" s="29"/>
      <c r="D151" s="29"/>
      <c r="E151" s="29"/>
      <c r="F151" s="29" t="s">
        <v>36</v>
      </c>
      <c r="G151" s="17">
        <v>45028</v>
      </c>
      <c r="H151" s="30" t="s">
        <v>156</v>
      </c>
      <c r="I151" s="29" t="s">
        <v>186</v>
      </c>
      <c r="J151" s="29" t="s">
        <v>201</v>
      </c>
      <c r="K151" s="31">
        <v>-10</v>
      </c>
    </row>
    <row r="152" spans="1:11" s="32" customFormat="1" x14ac:dyDescent="0.25">
      <c r="A152" s="29"/>
      <c r="B152" s="29"/>
      <c r="C152" s="29"/>
      <c r="D152" s="29"/>
      <c r="E152" s="29"/>
      <c r="F152" s="29" t="s">
        <v>36</v>
      </c>
      <c r="G152" s="17">
        <v>45028</v>
      </c>
      <c r="H152" s="30" t="s">
        <v>157</v>
      </c>
      <c r="I152" s="29" t="s">
        <v>186</v>
      </c>
      <c r="J152" s="29" t="s">
        <v>201</v>
      </c>
      <c r="K152" s="31">
        <v>-6</v>
      </c>
    </row>
    <row r="153" spans="1:11" s="32" customFormat="1" x14ac:dyDescent="0.25">
      <c r="A153" s="29"/>
      <c r="B153" s="29"/>
      <c r="C153" s="29"/>
      <c r="D153" s="29"/>
      <c r="E153" s="29"/>
      <c r="F153" s="29" t="s">
        <v>36</v>
      </c>
      <c r="G153" s="17">
        <v>45089</v>
      </c>
      <c r="H153" s="30" t="s">
        <v>158</v>
      </c>
      <c r="I153" s="29" t="s">
        <v>182</v>
      </c>
      <c r="J153" s="29" t="s">
        <v>201</v>
      </c>
      <c r="K153" s="31">
        <v>-4</v>
      </c>
    </row>
    <row r="154" spans="1:11" s="32" customFormat="1" x14ac:dyDescent="0.25">
      <c r="A154" s="29"/>
      <c r="B154" s="29"/>
      <c r="C154" s="29"/>
      <c r="D154" s="29"/>
      <c r="E154" s="29"/>
      <c r="F154" s="29" t="s">
        <v>36</v>
      </c>
      <c r="G154" s="17">
        <v>45089</v>
      </c>
      <c r="H154" s="30" t="s">
        <v>159</v>
      </c>
      <c r="I154" s="29" t="s">
        <v>175</v>
      </c>
      <c r="J154" s="29" t="s">
        <v>201</v>
      </c>
      <c r="K154" s="31">
        <v>-2</v>
      </c>
    </row>
    <row r="155" spans="1:11" s="32" customFormat="1" x14ac:dyDescent="0.25">
      <c r="A155" s="29"/>
      <c r="B155" s="29"/>
      <c r="C155" s="29"/>
      <c r="D155" s="29"/>
      <c r="E155" s="29"/>
      <c r="F155" s="29" t="s">
        <v>36</v>
      </c>
      <c r="G155" s="17">
        <v>45089</v>
      </c>
      <c r="H155" s="30" t="s">
        <v>160</v>
      </c>
      <c r="I155" s="29" t="s">
        <v>188</v>
      </c>
      <c r="J155" s="29" t="s">
        <v>201</v>
      </c>
      <c r="K155" s="31">
        <v>-16</v>
      </c>
    </row>
    <row r="156" spans="1:11" s="32" customFormat="1" x14ac:dyDescent="0.25">
      <c r="A156" s="29"/>
      <c r="B156" s="29"/>
      <c r="C156" s="29"/>
      <c r="D156" s="29"/>
      <c r="E156" s="29"/>
      <c r="F156" s="29" t="s">
        <v>36</v>
      </c>
      <c r="G156" s="17">
        <v>45089</v>
      </c>
      <c r="H156" s="30" t="s">
        <v>161</v>
      </c>
      <c r="I156" s="29" t="s">
        <v>179</v>
      </c>
      <c r="J156" s="29" t="s">
        <v>201</v>
      </c>
      <c r="K156" s="31">
        <v>-8</v>
      </c>
    </row>
    <row r="157" spans="1:11" s="32" customFormat="1" x14ac:dyDescent="0.25">
      <c r="A157" s="29"/>
      <c r="B157" s="29"/>
      <c r="C157" s="29"/>
      <c r="D157" s="29"/>
      <c r="E157" s="29"/>
      <c r="F157" s="29" t="s">
        <v>36</v>
      </c>
      <c r="G157" s="17">
        <v>45089</v>
      </c>
      <c r="H157" s="30" t="s">
        <v>162</v>
      </c>
      <c r="I157" s="29" t="s">
        <v>177</v>
      </c>
      <c r="J157" s="29" t="s">
        <v>201</v>
      </c>
      <c r="K157" s="31">
        <v>-6</v>
      </c>
    </row>
    <row r="158" spans="1:11" s="32" customFormat="1" x14ac:dyDescent="0.25">
      <c r="A158" s="29"/>
      <c r="B158" s="29"/>
      <c r="C158" s="29"/>
      <c r="D158" s="29"/>
      <c r="E158" s="29"/>
      <c r="F158" s="29" t="s">
        <v>36</v>
      </c>
      <c r="G158" s="17">
        <v>45089</v>
      </c>
      <c r="H158" s="30" t="s">
        <v>163</v>
      </c>
      <c r="I158" s="29" t="s">
        <v>177</v>
      </c>
      <c r="J158" s="29" t="s">
        <v>201</v>
      </c>
      <c r="K158" s="31">
        <v>-8</v>
      </c>
    </row>
    <row r="159" spans="1:11" x14ac:dyDescent="0.25">
      <c r="A159" s="3"/>
      <c r="B159" s="3"/>
      <c r="C159" s="3"/>
      <c r="D159" s="3"/>
      <c r="E159" s="3"/>
      <c r="F159" s="3" t="s">
        <v>37</v>
      </c>
      <c r="G159" s="12">
        <v>45089</v>
      </c>
      <c r="H159" s="14" t="s">
        <v>164</v>
      </c>
      <c r="I159" s="3"/>
      <c r="J159" s="3" t="s">
        <v>201</v>
      </c>
      <c r="K159" s="4">
        <v>1</v>
      </c>
    </row>
    <row r="160" spans="1:11" x14ac:dyDescent="0.25">
      <c r="A160" s="3"/>
      <c r="B160" s="3"/>
      <c r="C160" s="3"/>
      <c r="D160" s="3"/>
      <c r="E160" s="3"/>
      <c r="F160" s="3" t="s">
        <v>37</v>
      </c>
      <c r="G160" s="12">
        <v>45089</v>
      </c>
      <c r="H160" s="14" t="s">
        <v>164</v>
      </c>
      <c r="I160" s="3"/>
      <c r="J160" s="3" t="s">
        <v>201</v>
      </c>
      <c r="K160" s="4">
        <v>-1</v>
      </c>
    </row>
    <row r="161" spans="1:11" s="32" customFormat="1" x14ac:dyDescent="0.25">
      <c r="A161" s="29"/>
      <c r="B161" s="29"/>
      <c r="C161" s="29"/>
      <c r="D161" s="29"/>
      <c r="E161" s="29"/>
      <c r="F161" s="29" t="s">
        <v>38</v>
      </c>
      <c r="G161" s="17">
        <v>45089</v>
      </c>
      <c r="H161" s="30" t="s">
        <v>165</v>
      </c>
      <c r="I161" s="29" t="s">
        <v>186</v>
      </c>
      <c r="J161" s="29" t="s">
        <v>201</v>
      </c>
      <c r="K161" s="31">
        <v>-1</v>
      </c>
    </row>
    <row r="162" spans="1:11" x14ac:dyDescent="0.25">
      <c r="A162" s="3"/>
      <c r="B162" s="3"/>
      <c r="C162" s="3"/>
      <c r="D162" s="3"/>
      <c r="E162" s="3"/>
      <c r="F162" s="3" t="s">
        <v>37</v>
      </c>
      <c r="G162" s="12">
        <v>45089</v>
      </c>
      <c r="H162" s="14" t="s">
        <v>166</v>
      </c>
      <c r="I162" s="3"/>
      <c r="J162" s="3" t="s">
        <v>201</v>
      </c>
      <c r="K162" s="4">
        <v>10</v>
      </c>
    </row>
    <row r="163" spans="1:11" x14ac:dyDescent="0.25">
      <c r="A163" s="3"/>
      <c r="B163" s="3"/>
      <c r="C163" s="3"/>
      <c r="D163" s="3"/>
      <c r="E163" s="3"/>
      <c r="F163" s="3" t="s">
        <v>37</v>
      </c>
      <c r="G163" s="12">
        <v>45089</v>
      </c>
      <c r="H163" s="14" t="s">
        <v>166</v>
      </c>
      <c r="I163" s="3"/>
      <c r="J163" s="3" t="s">
        <v>201</v>
      </c>
      <c r="K163" s="4">
        <v>-10</v>
      </c>
    </row>
    <row r="164" spans="1:11" s="32" customFormat="1" x14ac:dyDescent="0.25">
      <c r="A164" s="29"/>
      <c r="B164" s="29"/>
      <c r="C164" s="29"/>
      <c r="D164" s="29"/>
      <c r="E164" s="29"/>
      <c r="F164" s="29" t="s">
        <v>38</v>
      </c>
      <c r="G164" s="17">
        <v>45089</v>
      </c>
      <c r="H164" s="30" t="s">
        <v>167</v>
      </c>
      <c r="I164" s="29" t="s">
        <v>197</v>
      </c>
      <c r="J164" s="29" t="s">
        <v>201</v>
      </c>
      <c r="K164" s="31">
        <v>-10</v>
      </c>
    </row>
    <row r="165" spans="1:11" x14ac:dyDescent="0.25">
      <c r="A165" s="3"/>
      <c r="B165" s="3"/>
      <c r="C165" s="3"/>
      <c r="D165" s="3"/>
      <c r="E165" s="3"/>
      <c r="F165" s="3" t="s">
        <v>37</v>
      </c>
      <c r="G165" s="12">
        <v>45089</v>
      </c>
      <c r="H165" s="14" t="s">
        <v>168</v>
      </c>
      <c r="I165" s="3"/>
      <c r="J165" s="3" t="s">
        <v>201</v>
      </c>
      <c r="K165" s="4">
        <v>3</v>
      </c>
    </row>
    <row r="166" spans="1:11" x14ac:dyDescent="0.25">
      <c r="A166" s="3"/>
      <c r="B166" s="3"/>
      <c r="C166" s="3"/>
      <c r="D166" s="3"/>
      <c r="E166" s="3"/>
      <c r="F166" s="3" t="s">
        <v>37</v>
      </c>
      <c r="G166" s="12">
        <v>45089</v>
      </c>
      <c r="H166" s="14" t="s">
        <v>168</v>
      </c>
      <c r="I166" s="3"/>
      <c r="J166" s="3" t="s">
        <v>201</v>
      </c>
      <c r="K166" s="4">
        <v>-3</v>
      </c>
    </row>
    <row r="167" spans="1:11" s="32" customFormat="1" ht="15.75" thickBot="1" x14ac:dyDescent="0.3">
      <c r="A167" s="29"/>
      <c r="B167" s="29"/>
      <c r="C167" s="29"/>
      <c r="D167" s="29"/>
      <c r="E167" s="29"/>
      <c r="F167" s="29" t="s">
        <v>38</v>
      </c>
      <c r="G167" s="17">
        <v>45089</v>
      </c>
      <c r="H167" s="30" t="s">
        <v>169</v>
      </c>
      <c r="I167" s="29" t="s">
        <v>176</v>
      </c>
      <c r="J167" s="29" t="s">
        <v>201</v>
      </c>
      <c r="K167" s="31">
        <v>-3</v>
      </c>
    </row>
    <row r="168" spans="1:11" ht="15.75" thickBot="1" x14ac:dyDescent="0.3">
      <c r="A168" s="3"/>
      <c r="B168" s="3"/>
      <c r="C168" s="3" t="s">
        <v>32</v>
      </c>
      <c r="D168" s="3"/>
      <c r="E168" s="3"/>
      <c r="F168" s="3"/>
      <c r="G168" s="12"/>
      <c r="H168" s="14"/>
      <c r="I168" s="3"/>
      <c r="J168" s="3"/>
      <c r="K168" s="5">
        <f>ROUND(SUM(K5:K167),5)</f>
        <v>51</v>
      </c>
    </row>
    <row r="169" spans="1:11" ht="30" customHeight="1" thickBot="1" x14ac:dyDescent="0.3">
      <c r="A169" s="3"/>
      <c r="B169" s="3"/>
      <c r="C169" s="3" t="s">
        <v>33</v>
      </c>
      <c r="D169" s="3"/>
      <c r="E169" s="3"/>
      <c r="F169" s="3"/>
      <c r="G169" s="12"/>
      <c r="H169" s="14"/>
      <c r="I169" s="3"/>
      <c r="J169" s="3"/>
      <c r="K169" s="5">
        <f>K168</f>
        <v>51</v>
      </c>
    </row>
    <row r="170" spans="1:11" ht="30" customHeight="1" thickBot="1" x14ac:dyDescent="0.3">
      <c r="A170" s="3"/>
      <c r="B170" s="3" t="s">
        <v>34</v>
      </c>
      <c r="C170" s="3"/>
      <c r="D170" s="3"/>
      <c r="E170" s="3"/>
      <c r="F170" s="3"/>
      <c r="G170" s="12"/>
      <c r="H170" s="14"/>
      <c r="I170" s="3"/>
      <c r="J170" s="3"/>
      <c r="K170" s="5">
        <f>K169</f>
        <v>51</v>
      </c>
    </row>
    <row r="171" spans="1:11" s="7" customFormat="1" ht="30" customHeight="1" thickBot="1" x14ac:dyDescent="0.2">
      <c r="A171" s="1" t="s">
        <v>35</v>
      </c>
      <c r="B171" s="1"/>
      <c r="C171" s="1"/>
      <c r="D171" s="1"/>
      <c r="E171" s="1"/>
      <c r="F171" s="1"/>
      <c r="G171" s="11"/>
      <c r="H171" s="13"/>
      <c r="I171" s="1"/>
      <c r="J171" s="1"/>
      <c r="K171" s="6">
        <f>K170</f>
        <v>51</v>
      </c>
    </row>
    <row r="172" spans="1:11" ht="15.75" thickTop="1" x14ac:dyDescent="0.25"/>
  </sheetData>
  <pageMargins left="0.7" right="0.7" top="0.75" bottom="0.75" header="0.25" footer="0.3"/>
  <pageSetup orientation="portrait" r:id="rId1"/>
  <headerFooter>
    <oddHeader>&amp;L&amp;"Tahoma,Bold"&amp;8 8:00 AM
&amp;"Tahoma,Bold"&amp;8 12/26/23
&amp;"Tahoma,Bold"&amp;8 &amp;C&amp;"Tahoma,Bold"&amp;12 FUTURE HORIZONS SCIENTIFIC
&amp;"Tahoma,Bold"&amp;14 Inventory Item QuickReport
&amp;"Tahoma,Bold"&amp;10 As of December 26, 2023</oddHeader>
    <oddFooter>&amp;R&amp;"Tahoma,Bold"&amp;8 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23899-927C-4967-B010-4A0601C14E7B}">
  <sheetPr>
    <tabColor theme="8" tint="0.39997558519241921"/>
  </sheetPr>
  <dimension ref="A1:B6"/>
  <sheetViews>
    <sheetView workbookViewId="0">
      <selection activeCell="D16" sqref="D16"/>
    </sheetView>
  </sheetViews>
  <sheetFormatPr defaultRowHeight="15" x14ac:dyDescent="0.25"/>
  <cols>
    <col min="1" max="1" width="13.140625" bestFit="1" customWidth="1"/>
    <col min="2" max="2" width="18.7109375" bestFit="1" customWidth="1"/>
    <col min="3" max="3" width="19.5703125" bestFit="1" customWidth="1"/>
  </cols>
  <sheetData>
    <row r="1" spans="1:2" x14ac:dyDescent="0.25">
      <c r="A1" s="47" t="s">
        <v>203</v>
      </c>
      <c r="B1" t="s">
        <v>234</v>
      </c>
    </row>
    <row r="2" spans="1:2" x14ac:dyDescent="0.25">
      <c r="A2" s="47" t="s">
        <v>206</v>
      </c>
      <c r="B2" t="s">
        <v>246</v>
      </c>
    </row>
    <row r="4" spans="1:2" x14ac:dyDescent="0.25">
      <c r="A4" s="47" t="s">
        <v>243</v>
      </c>
      <c r="B4" t="s">
        <v>244</v>
      </c>
    </row>
    <row r="5" spans="1:2" x14ac:dyDescent="0.25">
      <c r="A5" s="48" t="s">
        <v>233</v>
      </c>
      <c r="B5">
        <v>8</v>
      </c>
    </row>
    <row r="6" spans="1:2" x14ac:dyDescent="0.25">
      <c r="A6" s="48" t="s">
        <v>245</v>
      </c>
      <c r="B6">
        <v>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294D1-653F-45BD-94E8-93DB53C7553D}">
  <sheetPr>
    <tabColor theme="8" tint="0.39997558519241921"/>
  </sheetPr>
  <dimension ref="A1:B17"/>
  <sheetViews>
    <sheetView workbookViewId="0">
      <selection activeCell="G20" sqref="G20"/>
    </sheetView>
  </sheetViews>
  <sheetFormatPr defaultRowHeight="15" x14ac:dyDescent="0.25"/>
  <cols>
    <col min="1" max="1" width="20.140625" bestFit="1" customWidth="1"/>
    <col min="2" max="2" width="18.7109375" bestFit="1" customWidth="1"/>
    <col min="3" max="3" width="19.5703125" bestFit="1" customWidth="1"/>
  </cols>
  <sheetData>
    <row r="1" spans="1:2" x14ac:dyDescent="0.25">
      <c r="A1" s="47" t="s">
        <v>203</v>
      </c>
      <c r="B1" t="s">
        <v>221</v>
      </c>
    </row>
    <row r="2" spans="1:2" x14ac:dyDescent="0.25">
      <c r="A2" s="47" t="s">
        <v>206</v>
      </c>
      <c r="B2" t="s">
        <v>246</v>
      </c>
    </row>
    <row r="4" spans="1:2" x14ac:dyDescent="0.25">
      <c r="A4" s="47" t="s">
        <v>243</v>
      </c>
      <c r="B4" t="s">
        <v>244</v>
      </c>
    </row>
    <row r="5" spans="1:2" x14ac:dyDescent="0.25">
      <c r="A5" s="48" t="s">
        <v>242</v>
      </c>
      <c r="B5">
        <v>29</v>
      </c>
    </row>
    <row r="6" spans="1:2" x14ac:dyDescent="0.25">
      <c r="A6" s="48" t="s">
        <v>213</v>
      </c>
      <c r="B6">
        <v>0</v>
      </c>
    </row>
    <row r="7" spans="1:2" x14ac:dyDescent="0.25">
      <c r="A7" s="48" t="s">
        <v>238</v>
      </c>
      <c r="B7">
        <v>3</v>
      </c>
    </row>
    <row r="8" spans="1:2" x14ac:dyDescent="0.25">
      <c r="A8" s="48" t="s">
        <v>212</v>
      </c>
      <c r="B8">
        <v>14</v>
      </c>
    </row>
    <row r="9" spans="1:2" x14ac:dyDescent="0.25">
      <c r="A9" s="48" t="s">
        <v>215</v>
      </c>
      <c r="B9">
        <v>0</v>
      </c>
    </row>
    <row r="10" spans="1:2" x14ac:dyDescent="0.25">
      <c r="A10" s="48" t="s">
        <v>209</v>
      </c>
      <c r="B10">
        <v>15</v>
      </c>
    </row>
    <row r="11" spans="1:2" x14ac:dyDescent="0.25">
      <c r="A11" s="48" t="s">
        <v>216</v>
      </c>
      <c r="B11">
        <v>10</v>
      </c>
    </row>
    <row r="12" spans="1:2" x14ac:dyDescent="0.25">
      <c r="A12" s="48" t="s">
        <v>211</v>
      </c>
      <c r="B12">
        <v>4</v>
      </c>
    </row>
    <row r="13" spans="1:2" x14ac:dyDescent="0.25">
      <c r="A13" s="48" t="s">
        <v>210</v>
      </c>
      <c r="B13">
        <v>16</v>
      </c>
    </row>
    <row r="14" spans="1:2" x14ac:dyDescent="0.25">
      <c r="A14" s="48" t="s">
        <v>241</v>
      </c>
      <c r="B14">
        <v>10</v>
      </c>
    </row>
    <row r="15" spans="1:2" x14ac:dyDescent="0.25">
      <c r="A15" s="48" t="s">
        <v>217</v>
      </c>
      <c r="B15">
        <v>27</v>
      </c>
    </row>
    <row r="16" spans="1:2" x14ac:dyDescent="0.25">
      <c r="A16" s="48" t="s">
        <v>214</v>
      </c>
      <c r="B16">
        <v>0</v>
      </c>
    </row>
    <row r="17" spans="1:2" x14ac:dyDescent="0.25">
      <c r="A17" s="48" t="s">
        <v>245</v>
      </c>
      <c r="B17">
        <v>128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F20B4-E76B-4F51-8A32-AB01C3531C6A}">
  <sheetPr>
    <tabColor theme="8" tint="0.39997558519241921"/>
  </sheetPr>
  <dimension ref="A1:B14"/>
  <sheetViews>
    <sheetView workbookViewId="0">
      <selection activeCell="B17" sqref="B17"/>
    </sheetView>
  </sheetViews>
  <sheetFormatPr defaultRowHeight="15" x14ac:dyDescent="0.25"/>
  <cols>
    <col min="1" max="1" width="36.7109375" bestFit="1" customWidth="1"/>
    <col min="2" max="2" width="18.7109375" bestFit="1" customWidth="1"/>
    <col min="3" max="3" width="19.5703125" bestFit="1" customWidth="1"/>
  </cols>
  <sheetData>
    <row r="1" spans="1:2" x14ac:dyDescent="0.25">
      <c r="A1" s="47" t="s">
        <v>203</v>
      </c>
      <c r="B1" t="s">
        <v>230</v>
      </c>
    </row>
    <row r="2" spans="1:2" x14ac:dyDescent="0.25">
      <c r="A2" s="47" t="s">
        <v>206</v>
      </c>
      <c r="B2" t="s">
        <v>246</v>
      </c>
    </row>
    <row r="4" spans="1:2" x14ac:dyDescent="0.25">
      <c r="A4" s="47" t="s">
        <v>243</v>
      </c>
      <c r="B4" t="s">
        <v>244</v>
      </c>
    </row>
    <row r="5" spans="1:2" x14ac:dyDescent="0.25">
      <c r="A5" s="48" t="s">
        <v>225</v>
      </c>
      <c r="B5">
        <v>35</v>
      </c>
    </row>
    <row r="6" spans="1:2" x14ac:dyDescent="0.25">
      <c r="A6" s="48" t="s">
        <v>227</v>
      </c>
      <c r="B6">
        <v>16</v>
      </c>
    </row>
    <row r="7" spans="1:2" x14ac:dyDescent="0.25">
      <c r="A7" s="48" t="s">
        <v>226</v>
      </c>
      <c r="B7">
        <v>12</v>
      </c>
    </row>
    <row r="8" spans="1:2" x14ac:dyDescent="0.25">
      <c r="A8" s="48" t="s">
        <v>229</v>
      </c>
      <c r="B8">
        <v>20</v>
      </c>
    </row>
    <row r="9" spans="1:2" x14ac:dyDescent="0.25">
      <c r="A9" s="48" t="s">
        <v>228</v>
      </c>
      <c r="B9">
        <v>30</v>
      </c>
    </row>
    <row r="10" spans="1:2" x14ac:dyDescent="0.25">
      <c r="A10" s="48" t="s">
        <v>240</v>
      </c>
      <c r="B10">
        <v>43</v>
      </c>
    </row>
    <row r="11" spans="1:2" x14ac:dyDescent="0.25">
      <c r="A11" s="48" t="s">
        <v>232</v>
      </c>
      <c r="B11">
        <v>16</v>
      </c>
    </row>
    <row r="12" spans="1:2" x14ac:dyDescent="0.25">
      <c r="A12" s="48" t="s">
        <v>239</v>
      </c>
      <c r="B12">
        <v>2</v>
      </c>
    </row>
    <row r="13" spans="1:2" x14ac:dyDescent="0.25">
      <c r="A13" s="48" t="s">
        <v>231</v>
      </c>
      <c r="B13">
        <v>6</v>
      </c>
    </row>
    <row r="14" spans="1:2" x14ac:dyDescent="0.25">
      <c r="A14" s="48" t="s">
        <v>245</v>
      </c>
      <c r="B14">
        <v>180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6A05F-0121-4FB8-8DAD-78BEC7E04F1B}">
  <sheetPr>
    <tabColor theme="8" tint="0.39997558519241921"/>
  </sheetPr>
  <dimension ref="A1:B8"/>
  <sheetViews>
    <sheetView workbookViewId="0">
      <selection activeCell="B13" sqref="B13"/>
    </sheetView>
  </sheetViews>
  <sheetFormatPr defaultRowHeight="15" x14ac:dyDescent="0.25"/>
  <cols>
    <col min="1" max="1" width="24" bestFit="1" customWidth="1"/>
    <col min="2" max="2" width="18.7109375" bestFit="1" customWidth="1"/>
    <col min="3" max="3" width="19.5703125" bestFit="1" customWidth="1"/>
  </cols>
  <sheetData>
    <row r="1" spans="1:2" x14ac:dyDescent="0.25">
      <c r="A1" s="47" t="s">
        <v>203</v>
      </c>
      <c r="B1" t="s">
        <v>247</v>
      </c>
    </row>
    <row r="2" spans="1:2" x14ac:dyDescent="0.25">
      <c r="A2" s="47" t="s">
        <v>206</v>
      </c>
      <c r="B2" t="s">
        <v>246</v>
      </c>
    </row>
    <row r="4" spans="1:2" x14ac:dyDescent="0.25">
      <c r="A4" s="47" t="s">
        <v>243</v>
      </c>
      <c r="B4" t="s">
        <v>244</v>
      </c>
    </row>
    <row r="5" spans="1:2" x14ac:dyDescent="0.25">
      <c r="A5" s="48" t="s">
        <v>220</v>
      </c>
      <c r="B5">
        <v>7</v>
      </c>
    </row>
    <row r="6" spans="1:2" x14ac:dyDescent="0.25">
      <c r="A6" s="48" t="s">
        <v>218</v>
      </c>
      <c r="B6">
        <v>26</v>
      </c>
    </row>
    <row r="7" spans="1:2" x14ac:dyDescent="0.25">
      <c r="A7" s="48" t="s">
        <v>219</v>
      </c>
      <c r="B7">
        <v>0</v>
      </c>
    </row>
    <row r="8" spans="1:2" x14ac:dyDescent="0.25">
      <c r="A8" s="48" t="s">
        <v>245</v>
      </c>
      <c r="B8">
        <v>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03E7D-EE55-43CD-8259-5ECAEB0F44B5}">
  <sheetPr>
    <tabColor rgb="FF00B050"/>
  </sheetPr>
  <dimension ref="A1:B6"/>
  <sheetViews>
    <sheetView workbookViewId="0">
      <selection activeCell="B16" sqref="B16"/>
    </sheetView>
  </sheetViews>
  <sheetFormatPr defaultRowHeight="15" x14ac:dyDescent="0.25"/>
  <cols>
    <col min="1" max="1" width="13.140625" bestFit="1" customWidth="1"/>
    <col min="2" max="2" width="28.7109375" bestFit="1" customWidth="1"/>
    <col min="3" max="3" width="19.5703125" bestFit="1" customWidth="1"/>
  </cols>
  <sheetData>
    <row r="1" spans="1:2" x14ac:dyDescent="0.25">
      <c r="A1" s="47" t="s">
        <v>203</v>
      </c>
      <c r="B1" t="s">
        <v>234</v>
      </c>
    </row>
    <row r="2" spans="1:2" x14ac:dyDescent="0.25">
      <c r="A2" s="47" t="s">
        <v>206</v>
      </c>
      <c r="B2" t="s">
        <v>246</v>
      </c>
    </row>
    <row r="4" spans="1:2" x14ac:dyDescent="0.25">
      <c r="A4" s="47" t="s">
        <v>243</v>
      </c>
      <c r="B4" t="s">
        <v>251</v>
      </c>
    </row>
    <row r="5" spans="1:2" x14ac:dyDescent="0.25">
      <c r="A5" s="48" t="s">
        <v>233</v>
      </c>
      <c r="B5" s="51">
        <v>800</v>
      </c>
    </row>
    <row r="6" spans="1:2" x14ac:dyDescent="0.25">
      <c r="A6" s="48" t="s">
        <v>245</v>
      </c>
      <c r="B6" s="51">
        <v>800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6AFBD-379A-4765-8A16-F36F08299609}">
  <sheetPr>
    <tabColor rgb="FF00B050"/>
  </sheetPr>
  <dimension ref="A1:B17"/>
  <sheetViews>
    <sheetView workbookViewId="0">
      <selection activeCell="C21" sqref="C21"/>
    </sheetView>
  </sheetViews>
  <sheetFormatPr defaultRowHeight="15" x14ac:dyDescent="0.25"/>
  <cols>
    <col min="1" max="1" width="20.140625" bestFit="1" customWidth="1"/>
    <col min="2" max="2" width="28.7109375" bestFit="1" customWidth="1"/>
    <col min="3" max="3" width="19.5703125" bestFit="1" customWidth="1"/>
  </cols>
  <sheetData>
    <row r="1" spans="1:2" x14ac:dyDescent="0.25">
      <c r="A1" s="47" t="s">
        <v>203</v>
      </c>
      <c r="B1" t="s">
        <v>221</v>
      </c>
    </row>
    <row r="2" spans="1:2" x14ac:dyDescent="0.25">
      <c r="A2" s="47" t="s">
        <v>206</v>
      </c>
      <c r="B2" t="s">
        <v>246</v>
      </c>
    </row>
    <row r="4" spans="1:2" x14ac:dyDescent="0.25">
      <c r="A4" s="47" t="s">
        <v>243</v>
      </c>
      <c r="B4" t="s">
        <v>251</v>
      </c>
    </row>
    <row r="5" spans="1:2" x14ac:dyDescent="0.25">
      <c r="A5" s="48" t="s">
        <v>242</v>
      </c>
      <c r="B5">
        <v>2900</v>
      </c>
    </row>
    <row r="6" spans="1:2" x14ac:dyDescent="0.25">
      <c r="A6" s="48" t="s">
        <v>213</v>
      </c>
      <c r="B6">
        <v>0</v>
      </c>
    </row>
    <row r="7" spans="1:2" x14ac:dyDescent="0.25">
      <c r="A7" s="48" t="s">
        <v>238</v>
      </c>
      <c r="B7">
        <v>300</v>
      </c>
    </row>
    <row r="8" spans="1:2" x14ac:dyDescent="0.25">
      <c r="A8" s="48" t="s">
        <v>212</v>
      </c>
      <c r="B8">
        <v>1400</v>
      </c>
    </row>
    <row r="9" spans="1:2" x14ac:dyDescent="0.25">
      <c r="A9" s="48" t="s">
        <v>215</v>
      </c>
      <c r="B9">
        <v>0</v>
      </c>
    </row>
    <row r="10" spans="1:2" x14ac:dyDescent="0.25">
      <c r="A10" s="48" t="s">
        <v>209</v>
      </c>
      <c r="B10">
        <v>1500</v>
      </c>
    </row>
    <row r="11" spans="1:2" x14ac:dyDescent="0.25">
      <c r="A11" s="48" t="s">
        <v>216</v>
      </c>
      <c r="B11">
        <v>1000</v>
      </c>
    </row>
    <row r="12" spans="1:2" x14ac:dyDescent="0.25">
      <c r="A12" s="48" t="s">
        <v>211</v>
      </c>
      <c r="B12">
        <v>400</v>
      </c>
    </row>
    <row r="13" spans="1:2" x14ac:dyDescent="0.25">
      <c r="A13" s="48" t="s">
        <v>210</v>
      </c>
      <c r="B13">
        <v>1600</v>
      </c>
    </row>
    <row r="14" spans="1:2" x14ac:dyDescent="0.25">
      <c r="A14" s="48" t="s">
        <v>241</v>
      </c>
      <c r="B14">
        <v>1000</v>
      </c>
    </row>
    <row r="15" spans="1:2" x14ac:dyDescent="0.25">
      <c r="A15" s="48" t="s">
        <v>217</v>
      </c>
      <c r="B15">
        <v>2700</v>
      </c>
    </row>
    <row r="16" spans="1:2" x14ac:dyDescent="0.25">
      <c r="A16" s="48" t="s">
        <v>214</v>
      </c>
      <c r="B16">
        <v>0</v>
      </c>
    </row>
    <row r="17" spans="1:2" x14ac:dyDescent="0.25">
      <c r="A17" s="48" t="s">
        <v>245</v>
      </c>
      <c r="B17">
        <v>12800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9B74-DD53-45E9-AB5A-ADD82D3A3478}">
  <sheetPr>
    <tabColor rgb="FF00B050"/>
  </sheetPr>
  <dimension ref="A1:B14"/>
  <sheetViews>
    <sheetView workbookViewId="0">
      <selection activeCell="D19" sqref="D19"/>
    </sheetView>
  </sheetViews>
  <sheetFormatPr defaultRowHeight="15" x14ac:dyDescent="0.25"/>
  <cols>
    <col min="1" max="1" width="36.7109375" bestFit="1" customWidth="1"/>
    <col min="2" max="2" width="28.7109375" bestFit="1" customWidth="1"/>
    <col min="3" max="3" width="19.5703125" bestFit="1" customWidth="1"/>
  </cols>
  <sheetData>
    <row r="1" spans="1:2" x14ac:dyDescent="0.25">
      <c r="A1" s="47" t="s">
        <v>203</v>
      </c>
      <c r="B1" t="s">
        <v>230</v>
      </c>
    </row>
    <row r="2" spans="1:2" x14ac:dyDescent="0.25">
      <c r="A2" s="47" t="s">
        <v>206</v>
      </c>
      <c r="B2" t="s">
        <v>246</v>
      </c>
    </row>
    <row r="4" spans="1:2" x14ac:dyDescent="0.25">
      <c r="A4" s="47" t="s">
        <v>243</v>
      </c>
      <c r="B4" t="s">
        <v>251</v>
      </c>
    </row>
    <row r="5" spans="1:2" x14ac:dyDescent="0.25">
      <c r="A5" s="48" t="s">
        <v>225</v>
      </c>
      <c r="B5">
        <v>3500</v>
      </c>
    </row>
    <row r="6" spans="1:2" x14ac:dyDescent="0.25">
      <c r="A6" s="48" t="s">
        <v>227</v>
      </c>
      <c r="B6">
        <v>1600</v>
      </c>
    </row>
    <row r="7" spans="1:2" x14ac:dyDescent="0.25">
      <c r="A7" s="48" t="s">
        <v>226</v>
      </c>
      <c r="B7">
        <v>1200</v>
      </c>
    </row>
    <row r="8" spans="1:2" x14ac:dyDescent="0.25">
      <c r="A8" s="48" t="s">
        <v>229</v>
      </c>
      <c r="B8">
        <v>2000</v>
      </c>
    </row>
    <row r="9" spans="1:2" x14ac:dyDescent="0.25">
      <c r="A9" s="48" t="s">
        <v>228</v>
      </c>
      <c r="B9">
        <v>3000</v>
      </c>
    </row>
    <row r="10" spans="1:2" x14ac:dyDescent="0.25">
      <c r="A10" s="48" t="s">
        <v>240</v>
      </c>
      <c r="B10">
        <v>4300</v>
      </c>
    </row>
    <row r="11" spans="1:2" x14ac:dyDescent="0.25">
      <c r="A11" s="48" t="s">
        <v>232</v>
      </c>
      <c r="B11">
        <v>1600</v>
      </c>
    </row>
    <row r="12" spans="1:2" x14ac:dyDescent="0.25">
      <c r="A12" s="48" t="s">
        <v>239</v>
      </c>
      <c r="B12">
        <v>200</v>
      </c>
    </row>
    <row r="13" spans="1:2" x14ac:dyDescent="0.25">
      <c r="A13" s="48" t="s">
        <v>231</v>
      </c>
      <c r="B13">
        <v>600</v>
      </c>
    </row>
    <row r="14" spans="1:2" x14ac:dyDescent="0.25">
      <c r="A14" s="48" t="s">
        <v>245</v>
      </c>
      <c r="B14">
        <v>18000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3BBF-7AFF-4160-B2E9-5437DE20C43F}">
  <sheetPr>
    <tabColor rgb="FF00B050"/>
  </sheetPr>
  <dimension ref="A1:B8"/>
  <sheetViews>
    <sheetView workbookViewId="0">
      <selection activeCell="J11" sqref="J11"/>
    </sheetView>
  </sheetViews>
  <sheetFormatPr defaultRowHeight="15" x14ac:dyDescent="0.25"/>
  <cols>
    <col min="1" max="1" width="24" bestFit="1" customWidth="1"/>
    <col min="2" max="2" width="18.7109375" bestFit="1" customWidth="1"/>
    <col min="3" max="3" width="19.5703125" bestFit="1" customWidth="1"/>
  </cols>
  <sheetData>
    <row r="1" spans="1:2" x14ac:dyDescent="0.25">
      <c r="A1" s="47" t="s">
        <v>203</v>
      </c>
      <c r="B1" t="s">
        <v>247</v>
      </c>
    </row>
    <row r="2" spans="1:2" x14ac:dyDescent="0.25">
      <c r="A2" s="47" t="s">
        <v>206</v>
      </c>
      <c r="B2" t="s">
        <v>246</v>
      </c>
    </row>
    <row r="4" spans="1:2" x14ac:dyDescent="0.25">
      <c r="A4" s="47" t="s">
        <v>243</v>
      </c>
      <c r="B4" t="s">
        <v>244</v>
      </c>
    </row>
    <row r="5" spans="1:2" x14ac:dyDescent="0.25">
      <c r="A5" s="48" t="s">
        <v>220</v>
      </c>
      <c r="B5">
        <v>7</v>
      </c>
    </row>
    <row r="6" spans="1:2" x14ac:dyDescent="0.25">
      <c r="A6" s="48" t="s">
        <v>218</v>
      </c>
      <c r="B6">
        <v>26</v>
      </c>
    </row>
    <row r="7" spans="1:2" x14ac:dyDescent="0.25">
      <c r="A7" s="48" t="s">
        <v>219</v>
      </c>
      <c r="B7">
        <v>0</v>
      </c>
    </row>
    <row r="8" spans="1:2" x14ac:dyDescent="0.25">
      <c r="A8" s="48" t="s">
        <v>245</v>
      </c>
      <c r="B8">
        <v>33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B0CBA-8F2E-44B9-BED5-5A02FAC95324}">
  <sheetPr>
    <tabColor rgb="FFFF0000"/>
  </sheetPr>
  <dimension ref="A1:B6"/>
  <sheetViews>
    <sheetView workbookViewId="0">
      <selection activeCell="B15" sqref="B15"/>
    </sheetView>
  </sheetViews>
  <sheetFormatPr defaultRowHeight="15" x14ac:dyDescent="0.25"/>
  <cols>
    <col min="1" max="1" width="13.140625" bestFit="1" customWidth="1"/>
    <col min="2" max="2" width="26" bestFit="1" customWidth="1"/>
    <col min="3" max="3" width="19.5703125" bestFit="1" customWidth="1"/>
  </cols>
  <sheetData>
    <row r="1" spans="1:2" x14ac:dyDescent="0.25">
      <c r="A1" s="47" t="s">
        <v>203</v>
      </c>
      <c r="B1" t="s">
        <v>234</v>
      </c>
    </row>
    <row r="2" spans="1:2" x14ac:dyDescent="0.25">
      <c r="A2" s="47" t="s">
        <v>206</v>
      </c>
      <c r="B2" t="s">
        <v>246</v>
      </c>
    </row>
    <row r="4" spans="1:2" x14ac:dyDescent="0.25">
      <c r="A4" s="47" t="s">
        <v>243</v>
      </c>
      <c r="B4" t="s">
        <v>250</v>
      </c>
    </row>
    <row r="5" spans="1:2" x14ac:dyDescent="0.25">
      <c r="A5" s="48" t="s">
        <v>233</v>
      </c>
      <c r="B5" s="51">
        <v>26.301369863013697</v>
      </c>
    </row>
    <row r="6" spans="1:2" x14ac:dyDescent="0.25">
      <c r="A6" s="48" t="s">
        <v>245</v>
      </c>
      <c r="B6" s="51">
        <v>26.301369863013697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8C9EE-637D-4AA9-89B4-EE12C271B116}">
  <sheetPr>
    <tabColor rgb="FFFF0000"/>
  </sheetPr>
  <dimension ref="A1:B17"/>
  <sheetViews>
    <sheetView workbookViewId="0">
      <selection activeCell="C23" sqref="C23"/>
    </sheetView>
  </sheetViews>
  <sheetFormatPr defaultRowHeight="15" x14ac:dyDescent="0.25"/>
  <cols>
    <col min="1" max="1" width="20.140625" bestFit="1" customWidth="1"/>
    <col min="2" max="2" width="26" bestFit="1" customWidth="1"/>
    <col min="3" max="3" width="19.5703125" bestFit="1" customWidth="1"/>
  </cols>
  <sheetData>
    <row r="1" spans="1:2" x14ac:dyDescent="0.25">
      <c r="A1" s="47" t="s">
        <v>203</v>
      </c>
      <c r="B1" t="s">
        <v>221</v>
      </c>
    </row>
    <row r="2" spans="1:2" x14ac:dyDescent="0.25">
      <c r="A2" s="47" t="s">
        <v>206</v>
      </c>
      <c r="B2" t="s">
        <v>246</v>
      </c>
    </row>
    <row r="4" spans="1:2" x14ac:dyDescent="0.25">
      <c r="A4" s="47" t="s">
        <v>243</v>
      </c>
      <c r="B4" t="s">
        <v>250</v>
      </c>
    </row>
    <row r="5" spans="1:2" x14ac:dyDescent="0.25">
      <c r="A5" s="48" t="s">
        <v>242</v>
      </c>
      <c r="B5" s="51">
        <v>95.342465753424662</v>
      </c>
    </row>
    <row r="6" spans="1:2" x14ac:dyDescent="0.25">
      <c r="A6" s="48" t="s">
        <v>213</v>
      </c>
      <c r="B6" s="51">
        <v>0</v>
      </c>
    </row>
    <row r="7" spans="1:2" x14ac:dyDescent="0.25">
      <c r="A7" s="48" t="s">
        <v>238</v>
      </c>
      <c r="B7" s="51">
        <v>9.8630136986301373</v>
      </c>
    </row>
    <row r="8" spans="1:2" x14ac:dyDescent="0.25">
      <c r="A8" s="48" t="s">
        <v>212</v>
      </c>
      <c r="B8" s="51">
        <v>46.027397260273972</v>
      </c>
    </row>
    <row r="9" spans="1:2" x14ac:dyDescent="0.25">
      <c r="A9" s="48" t="s">
        <v>215</v>
      </c>
      <c r="B9" s="51">
        <v>0</v>
      </c>
    </row>
    <row r="10" spans="1:2" x14ac:dyDescent="0.25">
      <c r="A10" s="48" t="s">
        <v>209</v>
      </c>
      <c r="B10" s="51">
        <v>49.315068493150683</v>
      </c>
    </row>
    <row r="11" spans="1:2" x14ac:dyDescent="0.25">
      <c r="A11" s="48" t="s">
        <v>216</v>
      </c>
      <c r="B11" s="51">
        <v>32.876712328767127</v>
      </c>
    </row>
    <row r="12" spans="1:2" x14ac:dyDescent="0.25">
      <c r="A12" s="48" t="s">
        <v>211</v>
      </c>
      <c r="B12" s="51">
        <v>13.150684931506849</v>
      </c>
    </row>
    <row r="13" spans="1:2" x14ac:dyDescent="0.25">
      <c r="A13" s="48" t="s">
        <v>210</v>
      </c>
      <c r="B13" s="51">
        <v>52.602739726027401</v>
      </c>
    </row>
    <row r="14" spans="1:2" x14ac:dyDescent="0.25">
      <c r="A14" s="48" t="s">
        <v>241</v>
      </c>
      <c r="B14" s="51">
        <v>32.876712328767127</v>
      </c>
    </row>
    <row r="15" spans="1:2" x14ac:dyDescent="0.25">
      <c r="A15" s="48" t="s">
        <v>217</v>
      </c>
      <c r="B15" s="51">
        <v>88.767123287671239</v>
      </c>
    </row>
    <row r="16" spans="1:2" x14ac:dyDescent="0.25">
      <c r="A16" s="48" t="s">
        <v>214</v>
      </c>
      <c r="B16" s="51">
        <v>0</v>
      </c>
    </row>
    <row r="17" spans="1:2" x14ac:dyDescent="0.25">
      <c r="A17" s="48" t="s">
        <v>245</v>
      </c>
      <c r="B17" s="51">
        <v>420.82191780821915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0E0CF-E430-45C1-89AA-0A503E3B2641}">
  <sheetPr>
    <tabColor rgb="FFFF0000"/>
  </sheetPr>
  <dimension ref="A1:B14"/>
  <sheetViews>
    <sheetView workbookViewId="0">
      <selection activeCell="B20" sqref="B20"/>
    </sheetView>
  </sheetViews>
  <sheetFormatPr defaultRowHeight="15" x14ac:dyDescent="0.25"/>
  <cols>
    <col min="1" max="1" width="36.7109375" bestFit="1" customWidth="1"/>
    <col min="2" max="2" width="26" bestFit="1" customWidth="1"/>
    <col min="3" max="3" width="19.5703125" bestFit="1" customWidth="1"/>
  </cols>
  <sheetData>
    <row r="1" spans="1:2" x14ac:dyDescent="0.25">
      <c r="A1" s="47" t="s">
        <v>203</v>
      </c>
      <c r="B1" t="s">
        <v>230</v>
      </c>
    </row>
    <row r="2" spans="1:2" x14ac:dyDescent="0.25">
      <c r="A2" s="47" t="s">
        <v>206</v>
      </c>
      <c r="B2" t="s">
        <v>246</v>
      </c>
    </row>
    <row r="4" spans="1:2" x14ac:dyDescent="0.25">
      <c r="A4" s="47" t="s">
        <v>243</v>
      </c>
      <c r="B4" t="s">
        <v>250</v>
      </c>
    </row>
    <row r="5" spans="1:2" x14ac:dyDescent="0.25">
      <c r="A5" s="48" t="s">
        <v>225</v>
      </c>
      <c r="B5" s="51">
        <v>115.06849315068494</v>
      </c>
    </row>
    <row r="6" spans="1:2" x14ac:dyDescent="0.25">
      <c r="A6" s="48" t="s">
        <v>227</v>
      </c>
      <c r="B6" s="51">
        <v>52.602739726027394</v>
      </c>
    </row>
    <row r="7" spans="1:2" x14ac:dyDescent="0.25">
      <c r="A7" s="48" t="s">
        <v>226</v>
      </c>
      <c r="B7" s="51">
        <v>39.452054794520549</v>
      </c>
    </row>
    <row r="8" spans="1:2" x14ac:dyDescent="0.25">
      <c r="A8" s="48" t="s">
        <v>229</v>
      </c>
      <c r="B8" s="51">
        <v>65.753424657534254</v>
      </c>
    </row>
    <row r="9" spans="1:2" x14ac:dyDescent="0.25">
      <c r="A9" s="48" t="s">
        <v>228</v>
      </c>
      <c r="B9" s="51">
        <v>98.63013698630138</v>
      </c>
    </row>
    <row r="10" spans="1:2" x14ac:dyDescent="0.25">
      <c r="A10" s="48" t="s">
        <v>240</v>
      </c>
      <c r="B10" s="51">
        <v>141.36986301369868</v>
      </c>
    </row>
    <row r="11" spans="1:2" x14ac:dyDescent="0.25">
      <c r="A11" s="48" t="s">
        <v>232</v>
      </c>
      <c r="B11" s="51">
        <v>52.602739726027394</v>
      </c>
    </row>
    <row r="12" spans="1:2" x14ac:dyDescent="0.25">
      <c r="A12" s="48" t="s">
        <v>239</v>
      </c>
      <c r="B12" s="51">
        <v>6.5753424657534243</v>
      </c>
    </row>
    <row r="13" spans="1:2" x14ac:dyDescent="0.25">
      <c r="A13" s="48" t="s">
        <v>231</v>
      </c>
      <c r="B13" s="51">
        <v>19.726027397260275</v>
      </c>
    </row>
    <row r="14" spans="1:2" x14ac:dyDescent="0.25">
      <c r="A14" s="48" t="s">
        <v>245</v>
      </c>
      <c r="B14" s="51">
        <v>591.78082191780834</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00D1-6D04-49F5-9CB7-98922C0BD0B0}">
  <sheetPr>
    <tabColor rgb="FFFF0000"/>
  </sheetPr>
  <dimension ref="A1:B8"/>
  <sheetViews>
    <sheetView workbookViewId="0">
      <selection activeCell="D21" sqref="D21"/>
    </sheetView>
  </sheetViews>
  <sheetFormatPr defaultRowHeight="15" x14ac:dyDescent="0.25"/>
  <cols>
    <col min="1" max="1" width="24" bestFit="1" customWidth="1"/>
    <col min="2" max="2" width="26" bestFit="1" customWidth="1"/>
    <col min="3" max="3" width="19.5703125" bestFit="1" customWidth="1"/>
  </cols>
  <sheetData>
    <row r="1" spans="1:2" x14ac:dyDescent="0.25">
      <c r="A1" s="47" t="s">
        <v>203</v>
      </c>
      <c r="B1" t="s">
        <v>247</v>
      </c>
    </row>
    <row r="2" spans="1:2" x14ac:dyDescent="0.25">
      <c r="A2" s="47" t="s">
        <v>206</v>
      </c>
      <c r="B2" t="s">
        <v>246</v>
      </c>
    </row>
    <row r="4" spans="1:2" x14ac:dyDescent="0.25">
      <c r="A4" s="47" t="s">
        <v>243</v>
      </c>
      <c r="B4" t="s">
        <v>250</v>
      </c>
    </row>
    <row r="5" spans="1:2" x14ac:dyDescent="0.25">
      <c r="A5" s="48" t="s">
        <v>220</v>
      </c>
      <c r="B5" s="51">
        <v>23.013698630136986</v>
      </c>
    </row>
    <row r="6" spans="1:2" x14ac:dyDescent="0.25">
      <c r="A6" s="48" t="s">
        <v>218</v>
      </c>
      <c r="B6" s="51">
        <v>85.479452054794535</v>
      </c>
    </row>
    <row r="7" spans="1:2" x14ac:dyDescent="0.25">
      <c r="A7" s="48" t="s">
        <v>219</v>
      </c>
      <c r="B7" s="51">
        <v>0</v>
      </c>
    </row>
    <row r="8" spans="1:2" x14ac:dyDescent="0.25">
      <c r="A8" s="48" t="s">
        <v>245</v>
      </c>
      <c r="B8" s="51">
        <v>108.49315068493152</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963BA-A85D-4935-BC08-1F8A36F5C540}">
  <dimension ref="A3:B7"/>
  <sheetViews>
    <sheetView workbookViewId="0">
      <selection activeCell="B13" sqref="B13"/>
    </sheetView>
  </sheetViews>
  <sheetFormatPr defaultRowHeight="15" x14ac:dyDescent="0.25"/>
  <cols>
    <col min="1" max="1" width="13.140625" bestFit="1" customWidth="1"/>
    <col min="2" max="2" width="18.7109375" bestFit="1" customWidth="1"/>
  </cols>
  <sheetData>
    <row r="3" spans="1:2" x14ac:dyDescent="0.25">
      <c r="A3" s="47" t="s">
        <v>243</v>
      </c>
      <c r="B3" t="s">
        <v>244</v>
      </c>
    </row>
    <row r="4" spans="1:2" x14ac:dyDescent="0.25">
      <c r="A4" s="48" t="s">
        <v>234</v>
      </c>
      <c r="B4">
        <v>8</v>
      </c>
    </row>
    <row r="5" spans="1:2" x14ac:dyDescent="0.25">
      <c r="A5" s="48" t="s">
        <v>221</v>
      </c>
      <c r="B5">
        <v>128</v>
      </c>
    </row>
    <row r="6" spans="1:2" x14ac:dyDescent="0.25">
      <c r="A6" s="48" t="s">
        <v>230</v>
      </c>
      <c r="B6">
        <v>180</v>
      </c>
    </row>
    <row r="7" spans="1:2" x14ac:dyDescent="0.25">
      <c r="A7" s="48" t="s">
        <v>247</v>
      </c>
      <c r="B7">
        <v>33</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07D6C-1F4E-45CB-82B2-AFF39DB68322}">
  <dimension ref="A3:B7"/>
  <sheetViews>
    <sheetView tabSelected="1" workbookViewId="0">
      <selection activeCell="D23" sqref="D23"/>
    </sheetView>
  </sheetViews>
  <sheetFormatPr defaultRowHeight="15" x14ac:dyDescent="0.25"/>
  <cols>
    <col min="1" max="1" width="13.140625" bestFit="1" customWidth="1"/>
    <col min="2" max="2" width="18.7109375" bestFit="1" customWidth="1"/>
  </cols>
  <sheetData>
    <row r="3" spans="1:2" x14ac:dyDescent="0.25">
      <c r="A3" s="47" t="s">
        <v>243</v>
      </c>
      <c r="B3" t="s">
        <v>244</v>
      </c>
    </row>
    <row r="4" spans="1:2" x14ac:dyDescent="0.25">
      <c r="A4" s="48" t="s">
        <v>257</v>
      </c>
      <c r="B4" s="85">
        <v>83</v>
      </c>
    </row>
    <row r="5" spans="1:2" x14ac:dyDescent="0.25">
      <c r="A5" s="48" t="s">
        <v>258</v>
      </c>
      <c r="B5" s="85">
        <v>71</v>
      </c>
    </row>
    <row r="6" spans="1:2" x14ac:dyDescent="0.25">
      <c r="A6" s="48" t="s">
        <v>259</v>
      </c>
      <c r="B6" s="85">
        <v>63</v>
      </c>
    </row>
    <row r="7" spans="1:2" x14ac:dyDescent="0.25">
      <c r="A7" s="48" t="s">
        <v>260</v>
      </c>
      <c r="B7" s="85">
        <v>132</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7B131-F03F-43F4-B51A-8597E24F269A}">
  <dimension ref="A3:B28"/>
  <sheetViews>
    <sheetView topLeftCell="A16" workbookViewId="0">
      <selection activeCell="A28" sqref="A28"/>
    </sheetView>
  </sheetViews>
  <sheetFormatPr defaultRowHeight="15" x14ac:dyDescent="0.25"/>
  <cols>
    <col min="1" max="1" width="36.7109375" bestFit="1" customWidth="1"/>
    <col min="2" max="2" width="18.7109375" bestFit="1" customWidth="1"/>
  </cols>
  <sheetData>
    <row r="3" spans="1:2" x14ac:dyDescent="0.25">
      <c r="A3" s="47" t="s">
        <v>243</v>
      </c>
      <c r="B3" t="s">
        <v>244</v>
      </c>
    </row>
    <row r="4" spans="1:2" x14ac:dyDescent="0.25">
      <c r="A4" s="48" t="s">
        <v>240</v>
      </c>
      <c r="B4">
        <v>43</v>
      </c>
    </row>
    <row r="5" spans="1:2" x14ac:dyDescent="0.25">
      <c r="A5" s="48" t="s">
        <v>225</v>
      </c>
      <c r="B5">
        <v>35</v>
      </c>
    </row>
    <row r="6" spans="1:2" x14ac:dyDescent="0.25">
      <c r="A6" s="48" t="s">
        <v>228</v>
      </c>
      <c r="B6">
        <v>30</v>
      </c>
    </row>
    <row r="7" spans="1:2" x14ac:dyDescent="0.25">
      <c r="A7" s="48" t="s">
        <v>242</v>
      </c>
      <c r="B7">
        <v>29</v>
      </c>
    </row>
    <row r="8" spans="1:2" x14ac:dyDescent="0.25">
      <c r="A8" s="48" t="s">
        <v>217</v>
      </c>
      <c r="B8">
        <v>27</v>
      </c>
    </row>
    <row r="9" spans="1:2" x14ac:dyDescent="0.25">
      <c r="A9" s="48" t="s">
        <v>218</v>
      </c>
      <c r="B9">
        <v>26</v>
      </c>
    </row>
    <row r="10" spans="1:2" x14ac:dyDescent="0.25">
      <c r="A10" s="48" t="s">
        <v>229</v>
      </c>
      <c r="B10">
        <v>20</v>
      </c>
    </row>
    <row r="11" spans="1:2" x14ac:dyDescent="0.25">
      <c r="A11" s="48" t="s">
        <v>210</v>
      </c>
      <c r="B11">
        <v>16</v>
      </c>
    </row>
    <row r="12" spans="1:2" x14ac:dyDescent="0.25">
      <c r="A12" s="48" t="s">
        <v>227</v>
      </c>
      <c r="B12">
        <v>16</v>
      </c>
    </row>
    <row r="13" spans="1:2" x14ac:dyDescent="0.25">
      <c r="A13" s="48" t="s">
        <v>232</v>
      </c>
      <c r="B13">
        <v>16</v>
      </c>
    </row>
    <row r="14" spans="1:2" x14ac:dyDescent="0.25">
      <c r="A14" s="48" t="s">
        <v>209</v>
      </c>
      <c r="B14">
        <v>15</v>
      </c>
    </row>
    <row r="15" spans="1:2" x14ac:dyDescent="0.25">
      <c r="A15" s="48" t="s">
        <v>212</v>
      </c>
      <c r="B15">
        <v>14</v>
      </c>
    </row>
    <row r="16" spans="1:2" x14ac:dyDescent="0.25">
      <c r="A16" s="48" t="s">
        <v>226</v>
      </c>
      <c r="B16">
        <v>12</v>
      </c>
    </row>
    <row r="17" spans="1:2" x14ac:dyDescent="0.25">
      <c r="A17" s="48" t="s">
        <v>241</v>
      </c>
      <c r="B17">
        <v>10</v>
      </c>
    </row>
    <row r="18" spans="1:2" x14ac:dyDescent="0.25">
      <c r="A18" s="48" t="s">
        <v>216</v>
      </c>
      <c r="B18">
        <v>10</v>
      </c>
    </row>
    <row r="19" spans="1:2" x14ac:dyDescent="0.25">
      <c r="A19" s="48" t="s">
        <v>233</v>
      </c>
      <c r="B19">
        <v>8</v>
      </c>
    </row>
    <row r="20" spans="1:2" x14ac:dyDescent="0.25">
      <c r="A20" s="48" t="s">
        <v>220</v>
      </c>
      <c r="B20">
        <v>7</v>
      </c>
    </row>
    <row r="21" spans="1:2" x14ac:dyDescent="0.25">
      <c r="A21" s="48" t="s">
        <v>231</v>
      </c>
      <c r="B21">
        <v>6</v>
      </c>
    </row>
    <row r="22" spans="1:2" x14ac:dyDescent="0.25">
      <c r="A22" s="48" t="s">
        <v>211</v>
      </c>
      <c r="B22">
        <v>4</v>
      </c>
    </row>
    <row r="23" spans="1:2" x14ac:dyDescent="0.25">
      <c r="A23" s="48" t="s">
        <v>238</v>
      </c>
      <c r="B23">
        <v>3</v>
      </c>
    </row>
    <row r="24" spans="1:2" x14ac:dyDescent="0.25">
      <c r="A24" s="48" t="s">
        <v>239</v>
      </c>
      <c r="B24">
        <v>2</v>
      </c>
    </row>
    <row r="25" spans="1:2" x14ac:dyDescent="0.25">
      <c r="A25" s="48" t="s">
        <v>213</v>
      </c>
      <c r="B25">
        <v>0</v>
      </c>
    </row>
    <row r="26" spans="1:2" x14ac:dyDescent="0.25">
      <c r="A26" s="48" t="s">
        <v>214</v>
      </c>
      <c r="B26">
        <v>0</v>
      </c>
    </row>
    <row r="27" spans="1:2" x14ac:dyDescent="0.25">
      <c r="A27" s="48" t="s">
        <v>219</v>
      </c>
      <c r="B27">
        <v>0</v>
      </c>
    </row>
    <row r="28" spans="1:2" x14ac:dyDescent="0.25">
      <c r="A28" s="48" t="s">
        <v>215</v>
      </c>
      <c r="B28">
        <v>0</v>
      </c>
    </row>
  </sheetData>
  <conditionalFormatting pivot="1" sqref="B4:B28">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5546F-1416-4EAA-B6B6-2E06B44FFE1D}">
  <sheetPr>
    <tabColor rgb="FF7030A0"/>
  </sheetPr>
  <dimension ref="A1:P140"/>
  <sheetViews>
    <sheetView showGridLines="0" zoomScale="80" zoomScaleNormal="80" workbookViewId="0">
      <selection activeCell="U15" sqref="U15"/>
    </sheetView>
  </sheetViews>
  <sheetFormatPr defaultRowHeight="15" x14ac:dyDescent="0.25"/>
  <cols>
    <col min="1" max="1" width="14.140625" customWidth="1"/>
    <col min="3" max="3" width="9.7109375" customWidth="1"/>
    <col min="12" max="12" width="9.140625" customWidth="1"/>
    <col min="14" max="14" width="9.140625" customWidth="1"/>
  </cols>
  <sheetData>
    <row r="1" spans="1:16" ht="70.5" customHeight="1" x14ac:dyDescent="0.25">
      <c r="A1" s="52" t="e" vm="1">
        <v>#VALUE!</v>
      </c>
      <c r="B1" s="80" t="s">
        <v>252</v>
      </c>
      <c r="C1" s="80"/>
      <c r="D1" s="80"/>
      <c r="E1" s="80"/>
      <c r="F1" s="80"/>
      <c r="G1" s="80"/>
      <c r="H1" s="80"/>
      <c r="I1" s="80"/>
      <c r="J1" s="80"/>
      <c r="K1" s="80"/>
      <c r="L1" s="80"/>
      <c r="M1" s="80"/>
      <c r="N1" s="80"/>
      <c r="O1" s="80"/>
      <c r="P1" s="80"/>
    </row>
    <row r="2" spans="1:16" ht="18.75" x14ac:dyDescent="0.3">
      <c r="A2" s="76" t="s">
        <v>255</v>
      </c>
      <c r="B2" s="77"/>
      <c r="C2" s="77"/>
    </row>
    <row r="31" spans="1:3" ht="75" customHeight="1" x14ac:dyDescent="0.25"/>
    <row r="32" spans="1:3" ht="18" x14ac:dyDescent="0.3">
      <c r="A32" s="78" t="s">
        <v>254</v>
      </c>
      <c r="B32" s="79"/>
      <c r="C32" s="79"/>
    </row>
    <row r="63" spans="1:6" ht="119.25" customHeight="1" x14ac:dyDescent="0.25"/>
    <row r="64" spans="1:6" ht="21.75" customHeight="1" x14ac:dyDescent="0.3">
      <c r="A64" s="64" t="s">
        <v>253</v>
      </c>
      <c r="B64" s="65"/>
      <c r="C64" s="65"/>
      <c r="D64" s="65"/>
      <c r="E64" s="65"/>
      <c r="F64" s="65"/>
    </row>
    <row r="66" spans="1:3" ht="18" x14ac:dyDescent="0.3">
      <c r="A66" s="53"/>
      <c r="B66" s="53"/>
      <c r="C66" s="53"/>
    </row>
    <row r="103" spans="1:16" ht="18.75" x14ac:dyDescent="0.3">
      <c r="A103" s="54"/>
    </row>
    <row r="105" spans="1:16" ht="15" customHeight="1" x14ac:dyDescent="0.3">
      <c r="B105" s="66" t="s">
        <v>256</v>
      </c>
      <c r="C105" s="67"/>
      <c r="D105" s="67"/>
      <c r="E105" s="67"/>
      <c r="F105" s="67"/>
      <c r="G105" s="67"/>
      <c r="J105" s="66" t="s">
        <v>261</v>
      </c>
      <c r="K105" s="66"/>
      <c r="L105" s="66"/>
      <c r="M105" s="66"/>
      <c r="N105" s="66"/>
      <c r="O105" s="66"/>
      <c r="P105" s="66"/>
    </row>
    <row r="127" spans="2:15" ht="15.75" thickBot="1" x14ac:dyDescent="0.3"/>
    <row r="128" spans="2:15" ht="19.5" thickBot="1" x14ac:dyDescent="0.3">
      <c r="B128" s="83" t="s">
        <v>263</v>
      </c>
      <c r="C128" s="84"/>
      <c r="D128" s="84"/>
      <c r="E128" s="84"/>
      <c r="F128" s="57" t="s">
        <v>262</v>
      </c>
      <c r="K128" s="72" t="s">
        <v>264</v>
      </c>
      <c r="L128" s="73"/>
      <c r="M128" s="73"/>
      <c r="N128" s="73"/>
      <c r="O128" s="60" t="s">
        <v>262</v>
      </c>
    </row>
    <row r="129" spans="1:15" x14ac:dyDescent="0.25">
      <c r="B129" s="55" t="s">
        <v>240</v>
      </c>
      <c r="C129" s="56"/>
      <c r="D129" s="56"/>
      <c r="E129" s="56"/>
      <c r="F129" s="58">
        <v>43</v>
      </c>
      <c r="K129" s="74" t="s">
        <v>233</v>
      </c>
      <c r="L129" s="75"/>
      <c r="M129" s="75"/>
      <c r="N129" s="75"/>
      <c r="O129" s="61">
        <v>8</v>
      </c>
    </row>
    <row r="130" spans="1:15" x14ac:dyDescent="0.25">
      <c r="B130" s="55" t="s">
        <v>225</v>
      </c>
      <c r="C130" s="56"/>
      <c r="D130" s="56"/>
      <c r="E130" s="56"/>
      <c r="F130" s="58">
        <v>35</v>
      </c>
      <c r="K130" s="68" t="s">
        <v>220</v>
      </c>
      <c r="L130" s="69"/>
      <c r="M130" s="69"/>
      <c r="N130" s="69"/>
      <c r="O130" s="61">
        <v>7</v>
      </c>
    </row>
    <row r="131" spans="1:15" x14ac:dyDescent="0.25">
      <c r="B131" s="55" t="s">
        <v>228</v>
      </c>
      <c r="C131" s="56"/>
      <c r="D131" s="56"/>
      <c r="E131" s="56"/>
      <c r="F131" s="58">
        <v>30</v>
      </c>
      <c r="K131" s="68" t="s">
        <v>231</v>
      </c>
      <c r="L131" s="69"/>
      <c r="M131" s="69"/>
      <c r="N131" s="69"/>
      <c r="O131" s="61">
        <v>6</v>
      </c>
    </row>
    <row r="132" spans="1:15" x14ac:dyDescent="0.25">
      <c r="B132" s="55" t="s">
        <v>242</v>
      </c>
      <c r="C132" s="56"/>
      <c r="D132" s="56"/>
      <c r="E132" s="56"/>
      <c r="F132" s="58">
        <v>29</v>
      </c>
      <c r="K132" s="68" t="s">
        <v>211</v>
      </c>
      <c r="L132" s="69"/>
      <c r="M132" s="69"/>
      <c r="N132" s="69"/>
      <c r="O132" s="61">
        <v>4</v>
      </c>
    </row>
    <row r="133" spans="1:15" x14ac:dyDescent="0.25">
      <c r="B133" s="55" t="s">
        <v>217</v>
      </c>
      <c r="C133" s="56"/>
      <c r="D133" s="56"/>
      <c r="E133" s="56"/>
      <c r="F133" s="58">
        <v>27</v>
      </c>
      <c r="K133" s="68" t="s">
        <v>238</v>
      </c>
      <c r="L133" s="69"/>
      <c r="M133" s="69"/>
      <c r="N133" s="69"/>
      <c r="O133" s="61">
        <v>3</v>
      </c>
    </row>
    <row r="134" spans="1:15" x14ac:dyDescent="0.25">
      <c r="B134" s="55" t="s">
        <v>218</v>
      </c>
      <c r="C134" s="56"/>
      <c r="D134" s="56"/>
      <c r="E134" s="56"/>
      <c r="F134" s="58">
        <v>26</v>
      </c>
      <c r="K134" s="68" t="s">
        <v>239</v>
      </c>
      <c r="L134" s="69"/>
      <c r="M134" s="69"/>
      <c r="N134" s="69"/>
      <c r="O134" s="61">
        <v>2</v>
      </c>
    </row>
    <row r="135" spans="1:15" x14ac:dyDescent="0.25">
      <c r="B135" s="55" t="s">
        <v>229</v>
      </c>
      <c r="C135" s="56"/>
      <c r="D135" s="56"/>
      <c r="E135" s="56"/>
      <c r="F135" s="58">
        <v>20</v>
      </c>
      <c r="K135" s="68" t="s">
        <v>213</v>
      </c>
      <c r="L135" s="69"/>
      <c r="M135" s="69"/>
      <c r="N135" s="69"/>
      <c r="O135" s="61">
        <v>0</v>
      </c>
    </row>
    <row r="136" spans="1:15" x14ac:dyDescent="0.25">
      <c r="B136" s="55" t="s">
        <v>210</v>
      </c>
      <c r="C136" s="56"/>
      <c r="D136" s="56"/>
      <c r="E136" s="56"/>
      <c r="F136" s="58">
        <v>16</v>
      </c>
      <c r="K136" s="68" t="s">
        <v>214</v>
      </c>
      <c r="L136" s="69"/>
      <c r="M136" s="69"/>
      <c r="N136" s="69"/>
      <c r="O136" s="61">
        <v>0</v>
      </c>
    </row>
    <row r="137" spans="1:15" x14ac:dyDescent="0.25">
      <c r="B137" s="55" t="s">
        <v>227</v>
      </c>
      <c r="C137" s="56"/>
      <c r="D137" s="56"/>
      <c r="E137" s="56"/>
      <c r="F137" s="58">
        <v>16</v>
      </c>
      <c r="K137" s="68" t="s">
        <v>219</v>
      </c>
      <c r="L137" s="69"/>
      <c r="M137" s="69"/>
      <c r="N137" s="69"/>
      <c r="O137" s="61">
        <v>0</v>
      </c>
    </row>
    <row r="138" spans="1:15" ht="15.75" thickBot="1" x14ac:dyDescent="0.3">
      <c r="B138" s="81" t="s">
        <v>232</v>
      </c>
      <c r="C138" s="82"/>
      <c r="D138" s="82"/>
      <c r="E138" s="82"/>
      <c r="F138" s="59">
        <v>16</v>
      </c>
      <c r="K138" s="70" t="s">
        <v>215</v>
      </c>
      <c r="L138" s="71"/>
      <c r="M138" s="71"/>
      <c r="N138" s="71"/>
      <c r="O138" s="62">
        <v>0</v>
      </c>
    </row>
    <row r="140" spans="1:15" x14ac:dyDescent="0.25">
      <c r="A140" s="63"/>
      <c r="B140" s="63"/>
      <c r="C140" s="63"/>
      <c r="D140" s="63"/>
    </row>
  </sheetData>
  <mergeCells count="20">
    <mergeCell ref="A2:C2"/>
    <mergeCell ref="A32:C32"/>
    <mergeCell ref="B1:P1"/>
    <mergeCell ref="B138:E138"/>
    <mergeCell ref="B128:E128"/>
    <mergeCell ref="A140:D140"/>
    <mergeCell ref="A64:F64"/>
    <mergeCell ref="J105:P105"/>
    <mergeCell ref="B105:G105"/>
    <mergeCell ref="K137:N137"/>
    <mergeCell ref="K138:N138"/>
    <mergeCell ref="K128:N128"/>
    <mergeCell ref="K129:N129"/>
    <mergeCell ref="K130:N130"/>
    <mergeCell ref="K131:N131"/>
    <mergeCell ref="K132:N132"/>
    <mergeCell ref="K133:N133"/>
    <mergeCell ref="K134:N134"/>
    <mergeCell ref="K135:N135"/>
    <mergeCell ref="K136:N136"/>
  </mergeCells>
  <pageMargins left="0.25" right="0.25" top="0.75" bottom="0.75" header="0.3" footer="0.3"/>
  <pageSetup paperSize="9" scale="85"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74A-8750-4520-953D-8321AD957F95}">
  <dimension ref="A1:H1048562"/>
  <sheetViews>
    <sheetView workbookViewId="0">
      <selection activeCell="D60" sqref="D60"/>
    </sheetView>
  </sheetViews>
  <sheetFormatPr defaultRowHeight="15" x14ac:dyDescent="0.25"/>
  <cols>
    <col min="1" max="1" width="9.28515625" style="16" customWidth="1"/>
    <col min="2" max="2" width="14.42578125" customWidth="1"/>
    <col min="3" max="3" width="38.42578125" bestFit="1" customWidth="1"/>
    <col min="4" max="4" width="18.5703125" style="19" bestFit="1" customWidth="1"/>
    <col min="5" max="5" width="14" customWidth="1"/>
    <col min="6" max="6" width="14.85546875" customWidth="1"/>
    <col min="7" max="7" width="21.42578125" bestFit="1" customWidth="1"/>
    <col min="8" max="8" width="24.28515625" bestFit="1" customWidth="1"/>
  </cols>
  <sheetData>
    <row r="1" spans="1:8" x14ac:dyDescent="0.25">
      <c r="A1" s="20" t="s">
        <v>203</v>
      </c>
      <c r="B1" s="21" t="s">
        <v>204</v>
      </c>
      <c r="C1" s="21" t="s">
        <v>205</v>
      </c>
      <c r="D1" s="19" t="s">
        <v>206</v>
      </c>
      <c r="E1" s="22" t="s">
        <v>207</v>
      </c>
      <c r="F1" s="23" t="s">
        <v>208</v>
      </c>
      <c r="G1" s="23" t="s">
        <v>248</v>
      </c>
      <c r="H1" t="s">
        <v>249</v>
      </c>
    </row>
    <row r="2" spans="1:8" ht="15.75" x14ac:dyDescent="0.25">
      <c r="A2" s="16" t="s">
        <v>221</v>
      </c>
      <c r="B2" s="16" t="s">
        <v>221</v>
      </c>
      <c r="C2" s="24" t="s">
        <v>209</v>
      </c>
      <c r="D2" s="19">
        <v>44941</v>
      </c>
      <c r="E2">
        <v>1</v>
      </c>
      <c r="F2">
        <f>ExData[[#This Row],[Order Count]]*1200</f>
        <v>1200</v>
      </c>
      <c r="G2" s="51">
        <f>ExData[[#This Row],[Order Details]]/365</f>
        <v>3.2876712328767121</v>
      </c>
      <c r="H2">
        <f>ExData[[#This Row],[Order Details]]/12</f>
        <v>100</v>
      </c>
    </row>
    <row r="3" spans="1:8" ht="15.75" x14ac:dyDescent="0.25">
      <c r="A3" s="16" t="s">
        <v>221</v>
      </c>
      <c r="B3" s="16" t="s">
        <v>221</v>
      </c>
      <c r="C3" s="24" t="s">
        <v>209</v>
      </c>
      <c r="D3" s="19">
        <v>44962</v>
      </c>
      <c r="E3">
        <v>4</v>
      </c>
      <c r="F3">
        <f>ExData[[#This Row],[Order Count]]*1200</f>
        <v>4800</v>
      </c>
      <c r="G3" s="51">
        <f>ExData[[#This Row],[Order Details]]/365</f>
        <v>13.150684931506849</v>
      </c>
      <c r="H3">
        <f>ExData[[#This Row],[Order Details]]/12</f>
        <v>400</v>
      </c>
    </row>
    <row r="4" spans="1:8" ht="15.75" x14ac:dyDescent="0.25">
      <c r="A4" s="16" t="s">
        <v>221</v>
      </c>
      <c r="B4" s="16" t="s">
        <v>221</v>
      </c>
      <c r="C4" s="24" t="s">
        <v>209</v>
      </c>
      <c r="D4" s="19">
        <v>44991</v>
      </c>
      <c r="E4">
        <v>2</v>
      </c>
      <c r="F4">
        <f>ExData[[#This Row],[Order Count]]*1200</f>
        <v>2400</v>
      </c>
      <c r="G4" s="51">
        <f>ExData[[#This Row],[Order Details]]/365</f>
        <v>6.5753424657534243</v>
      </c>
      <c r="H4">
        <f>ExData[[#This Row],[Order Details]]/12</f>
        <v>200</v>
      </c>
    </row>
    <row r="5" spans="1:8" ht="15.75" x14ac:dyDescent="0.25">
      <c r="A5" s="16" t="s">
        <v>221</v>
      </c>
      <c r="B5" s="16" t="s">
        <v>221</v>
      </c>
      <c r="C5" s="24" t="s">
        <v>209</v>
      </c>
      <c r="D5" s="19">
        <v>45025</v>
      </c>
      <c r="E5">
        <v>2</v>
      </c>
      <c r="F5">
        <f>ExData[[#This Row],[Order Count]]*1200</f>
        <v>2400</v>
      </c>
      <c r="G5" s="51">
        <f>ExData[[#This Row],[Order Details]]/365</f>
        <v>6.5753424657534243</v>
      </c>
      <c r="H5">
        <f>ExData[[#This Row],[Order Details]]/12</f>
        <v>200</v>
      </c>
    </row>
    <row r="6" spans="1:8" ht="15.75" x14ac:dyDescent="0.25">
      <c r="A6" s="16" t="s">
        <v>221</v>
      </c>
      <c r="B6" s="16" t="s">
        <v>221</v>
      </c>
      <c r="C6" s="24" t="s">
        <v>209</v>
      </c>
      <c r="D6" s="19">
        <v>45074</v>
      </c>
      <c r="E6">
        <v>6</v>
      </c>
      <c r="F6">
        <f>ExData[[#This Row],[Order Count]]*1200</f>
        <v>7200</v>
      </c>
      <c r="G6" s="51">
        <f>ExData[[#This Row],[Order Details]]/365</f>
        <v>19.726027397260275</v>
      </c>
      <c r="H6">
        <f>ExData[[#This Row],[Order Details]]/12</f>
        <v>600</v>
      </c>
    </row>
    <row r="7" spans="1:8" ht="15.75" x14ac:dyDescent="0.25">
      <c r="A7" s="16" t="s">
        <v>221</v>
      </c>
      <c r="B7" s="16" t="s">
        <v>221</v>
      </c>
      <c r="C7" s="24" t="s">
        <v>210</v>
      </c>
      <c r="D7" s="19">
        <v>44969</v>
      </c>
      <c r="E7">
        <v>5</v>
      </c>
      <c r="F7">
        <f>ExData[[#This Row],[Order Count]]*1200</f>
        <v>6000</v>
      </c>
      <c r="G7" s="51">
        <f>ExData[[#This Row],[Order Details]]/365</f>
        <v>16.438356164383563</v>
      </c>
      <c r="H7">
        <f>ExData[[#This Row],[Order Details]]/12</f>
        <v>500</v>
      </c>
    </row>
    <row r="8" spans="1:8" ht="15.75" x14ac:dyDescent="0.25">
      <c r="A8" s="16" t="s">
        <v>221</v>
      </c>
      <c r="B8" s="16" t="s">
        <v>221</v>
      </c>
      <c r="C8" s="24" t="s">
        <v>210</v>
      </c>
      <c r="D8" s="19">
        <v>45202</v>
      </c>
      <c r="E8">
        <v>1</v>
      </c>
      <c r="F8">
        <f>ExData[[#This Row],[Order Count]]*1200</f>
        <v>1200</v>
      </c>
      <c r="G8" s="51">
        <f>ExData[[#This Row],[Order Details]]/365</f>
        <v>3.2876712328767121</v>
      </c>
      <c r="H8">
        <f>ExData[[#This Row],[Order Details]]/12</f>
        <v>100</v>
      </c>
    </row>
    <row r="9" spans="1:8" ht="15.75" x14ac:dyDescent="0.25">
      <c r="A9" s="16" t="s">
        <v>221</v>
      </c>
      <c r="B9" s="16" t="s">
        <v>221</v>
      </c>
      <c r="C9" s="24" t="s">
        <v>210</v>
      </c>
      <c r="D9" s="19">
        <v>45266</v>
      </c>
      <c r="E9">
        <v>10</v>
      </c>
      <c r="F9">
        <f>ExData[[#This Row],[Order Count]]*1200</f>
        <v>12000</v>
      </c>
      <c r="G9" s="51">
        <f>ExData[[#This Row],[Order Details]]/365</f>
        <v>32.876712328767127</v>
      </c>
      <c r="H9">
        <f>ExData[[#This Row],[Order Details]]/12</f>
        <v>1000</v>
      </c>
    </row>
    <row r="10" spans="1:8" ht="15.75" x14ac:dyDescent="0.25">
      <c r="A10" s="16" t="s">
        <v>221</v>
      </c>
      <c r="B10" s="16" t="s">
        <v>221</v>
      </c>
      <c r="C10" s="25" t="s">
        <v>211</v>
      </c>
      <c r="D10" s="19">
        <v>45053</v>
      </c>
      <c r="E10">
        <v>4</v>
      </c>
      <c r="F10">
        <f>ExData[[#This Row],[Order Count]]*1200</f>
        <v>4800</v>
      </c>
      <c r="G10" s="51">
        <f>ExData[[#This Row],[Order Details]]/365</f>
        <v>13.150684931506849</v>
      </c>
      <c r="H10">
        <f>ExData[[#This Row],[Order Details]]/12</f>
        <v>400</v>
      </c>
    </row>
    <row r="11" spans="1:8" ht="15.75" x14ac:dyDescent="0.25">
      <c r="A11" s="16" t="s">
        <v>221</v>
      </c>
      <c r="B11" s="16" t="s">
        <v>221</v>
      </c>
      <c r="C11" s="25" t="s">
        <v>212</v>
      </c>
      <c r="D11" s="19">
        <v>44962</v>
      </c>
      <c r="E11">
        <v>2</v>
      </c>
      <c r="F11">
        <f>ExData[[#This Row],[Order Count]]*1200</f>
        <v>2400</v>
      </c>
      <c r="G11" s="51">
        <f>ExData[[#This Row],[Order Details]]/365</f>
        <v>6.5753424657534243</v>
      </c>
      <c r="H11">
        <f>ExData[[#This Row],[Order Details]]/12</f>
        <v>200</v>
      </c>
    </row>
    <row r="12" spans="1:8" ht="15.75" x14ac:dyDescent="0.25">
      <c r="A12" s="16" t="s">
        <v>221</v>
      </c>
      <c r="B12" s="16" t="s">
        <v>221</v>
      </c>
      <c r="C12" s="25" t="s">
        <v>212</v>
      </c>
      <c r="D12" s="19">
        <v>45119</v>
      </c>
      <c r="E12">
        <v>4</v>
      </c>
      <c r="F12">
        <f>ExData[[#This Row],[Order Count]]*1200</f>
        <v>4800</v>
      </c>
      <c r="G12" s="51">
        <f>ExData[[#This Row],[Order Details]]/365</f>
        <v>13.150684931506849</v>
      </c>
      <c r="H12">
        <f>ExData[[#This Row],[Order Details]]/12</f>
        <v>400</v>
      </c>
    </row>
    <row r="13" spans="1:8" ht="15.75" x14ac:dyDescent="0.25">
      <c r="A13" s="16" t="s">
        <v>221</v>
      </c>
      <c r="B13" s="16" t="s">
        <v>221</v>
      </c>
      <c r="C13" s="25" t="s">
        <v>212</v>
      </c>
      <c r="D13" s="19">
        <v>45266</v>
      </c>
      <c r="E13">
        <v>8</v>
      </c>
      <c r="F13">
        <f>ExData[[#This Row],[Order Count]]*1200</f>
        <v>9600</v>
      </c>
      <c r="G13" s="51">
        <f>ExData[[#This Row],[Order Details]]/365</f>
        <v>26.301369863013697</v>
      </c>
      <c r="H13">
        <f>ExData[[#This Row],[Order Details]]/12</f>
        <v>800</v>
      </c>
    </row>
    <row r="14" spans="1:8" ht="15.75" x14ac:dyDescent="0.25">
      <c r="A14" s="45" t="s">
        <v>221</v>
      </c>
      <c r="B14" s="45" t="s">
        <v>221</v>
      </c>
      <c r="C14" s="43" t="s">
        <v>213</v>
      </c>
      <c r="D14" s="44"/>
      <c r="E14" s="42">
        <v>0</v>
      </c>
      <c r="F14" s="42">
        <f>ExData[[#This Row],[Order Count]]*1200</f>
        <v>0</v>
      </c>
      <c r="G14" s="42">
        <f>ExData[[#This Row],[Order Details]]/365</f>
        <v>0</v>
      </c>
      <c r="H14" s="42">
        <f>ExData[[#This Row],[Order Details]]/12</f>
        <v>0</v>
      </c>
    </row>
    <row r="15" spans="1:8" ht="15.75" x14ac:dyDescent="0.25">
      <c r="A15" s="16" t="s">
        <v>221</v>
      </c>
      <c r="B15" s="16" t="s">
        <v>221</v>
      </c>
      <c r="C15" s="25" t="s">
        <v>242</v>
      </c>
      <c r="D15" s="19">
        <v>45250</v>
      </c>
      <c r="E15">
        <v>1</v>
      </c>
      <c r="F15">
        <f>ExData[[#This Row],[Order Count]]*1200</f>
        <v>1200</v>
      </c>
      <c r="G15" s="51">
        <f>ExData[[#This Row],[Order Details]]/365</f>
        <v>3.2876712328767121</v>
      </c>
      <c r="H15">
        <f>ExData[[#This Row],[Order Details]]/12</f>
        <v>100</v>
      </c>
    </row>
    <row r="16" spans="1:8" ht="15.75" x14ac:dyDescent="0.25">
      <c r="A16" s="16" t="s">
        <v>221</v>
      </c>
      <c r="B16" s="16" t="s">
        <v>221</v>
      </c>
      <c r="C16" s="25" t="s">
        <v>242</v>
      </c>
      <c r="D16" s="19">
        <v>45048</v>
      </c>
      <c r="E16">
        <v>2</v>
      </c>
      <c r="F16">
        <f>ExData[[#This Row],[Order Count]]*1200</f>
        <v>2400</v>
      </c>
      <c r="G16" s="51">
        <f>ExData[[#This Row],[Order Details]]/365</f>
        <v>6.5753424657534243</v>
      </c>
      <c r="H16">
        <f>ExData[[#This Row],[Order Details]]/12</f>
        <v>200</v>
      </c>
    </row>
    <row r="17" spans="1:8" ht="15.75" x14ac:dyDescent="0.25">
      <c r="A17" s="16" t="s">
        <v>221</v>
      </c>
      <c r="B17" s="16" t="s">
        <v>221</v>
      </c>
      <c r="C17" s="25" t="s">
        <v>242</v>
      </c>
      <c r="D17" s="19">
        <v>45120</v>
      </c>
      <c r="E17">
        <v>3</v>
      </c>
      <c r="F17">
        <f>ExData[[#This Row],[Order Count]]*1200</f>
        <v>3600</v>
      </c>
      <c r="G17" s="51">
        <f>ExData[[#This Row],[Order Details]]/365</f>
        <v>9.8630136986301373</v>
      </c>
      <c r="H17">
        <f>ExData[[#This Row],[Order Details]]/12</f>
        <v>300</v>
      </c>
    </row>
    <row r="18" spans="1:8" ht="15.75" x14ac:dyDescent="0.25">
      <c r="A18" s="16" t="s">
        <v>221</v>
      </c>
      <c r="B18" s="16" t="s">
        <v>221</v>
      </c>
      <c r="C18" s="25" t="s">
        <v>242</v>
      </c>
      <c r="D18" s="19">
        <v>45151</v>
      </c>
      <c r="E18">
        <v>6</v>
      </c>
      <c r="F18">
        <f>ExData[[#This Row],[Order Count]]*1200</f>
        <v>7200</v>
      </c>
      <c r="G18" s="51">
        <f>ExData[[#This Row],[Order Details]]/365</f>
        <v>19.726027397260275</v>
      </c>
      <c r="H18">
        <f>ExData[[#This Row],[Order Details]]/12</f>
        <v>600</v>
      </c>
    </row>
    <row r="19" spans="1:8" ht="15.75" x14ac:dyDescent="0.25">
      <c r="A19" s="16" t="s">
        <v>221</v>
      </c>
      <c r="B19" s="16" t="s">
        <v>221</v>
      </c>
      <c r="C19" s="25" t="s">
        <v>242</v>
      </c>
      <c r="D19" s="19">
        <v>45158</v>
      </c>
      <c r="E19">
        <v>6</v>
      </c>
      <c r="F19">
        <f>ExData[[#This Row],[Order Count]]*1200</f>
        <v>7200</v>
      </c>
      <c r="G19" s="51">
        <f>ExData[[#This Row],[Order Details]]/365</f>
        <v>19.726027397260275</v>
      </c>
      <c r="H19">
        <f>ExData[[#This Row],[Order Details]]/12</f>
        <v>600</v>
      </c>
    </row>
    <row r="20" spans="1:8" ht="15.75" x14ac:dyDescent="0.25">
      <c r="A20" s="16" t="s">
        <v>221</v>
      </c>
      <c r="B20" s="16" t="s">
        <v>221</v>
      </c>
      <c r="C20" s="25" t="s">
        <v>242</v>
      </c>
      <c r="D20" s="19">
        <v>45182</v>
      </c>
      <c r="E20">
        <v>6</v>
      </c>
      <c r="F20">
        <f>ExData[[#This Row],[Order Count]]*1200</f>
        <v>7200</v>
      </c>
      <c r="G20" s="51">
        <f>ExData[[#This Row],[Order Details]]/365</f>
        <v>19.726027397260275</v>
      </c>
      <c r="H20">
        <f>ExData[[#This Row],[Order Details]]/12</f>
        <v>600</v>
      </c>
    </row>
    <row r="21" spans="1:8" ht="15.75" x14ac:dyDescent="0.25">
      <c r="A21" s="16" t="s">
        <v>221</v>
      </c>
      <c r="B21" s="16" t="s">
        <v>221</v>
      </c>
      <c r="C21" s="25" t="s">
        <v>242</v>
      </c>
      <c r="D21" s="19">
        <v>45264</v>
      </c>
      <c r="E21">
        <v>5</v>
      </c>
      <c r="F21">
        <f>ExData[[#This Row],[Order Count]]*1200</f>
        <v>6000</v>
      </c>
      <c r="G21" s="51">
        <f>ExData[[#This Row],[Order Details]]/365</f>
        <v>16.438356164383563</v>
      </c>
      <c r="H21">
        <f>ExData[[#This Row],[Order Details]]/12</f>
        <v>500</v>
      </c>
    </row>
    <row r="22" spans="1:8" ht="15.75" x14ac:dyDescent="0.25">
      <c r="A22" s="45" t="s">
        <v>221</v>
      </c>
      <c r="B22" s="45" t="s">
        <v>221</v>
      </c>
      <c r="C22" s="46" t="s">
        <v>214</v>
      </c>
      <c r="D22" s="44"/>
      <c r="E22" s="42">
        <v>0</v>
      </c>
      <c r="F22" s="42">
        <f>ExData[[#This Row],[Order Count]]*1200</f>
        <v>0</v>
      </c>
      <c r="G22" s="51">
        <f>ExData[[#This Row],[Order Details]]/365</f>
        <v>0</v>
      </c>
      <c r="H22">
        <f>ExData[[#This Row],[Order Details]]/12</f>
        <v>0</v>
      </c>
    </row>
    <row r="23" spans="1:8" ht="15.75" x14ac:dyDescent="0.25">
      <c r="A23" s="45" t="s">
        <v>221</v>
      </c>
      <c r="B23" s="45" t="s">
        <v>221</v>
      </c>
      <c r="C23" s="46" t="s">
        <v>215</v>
      </c>
      <c r="D23" s="44"/>
      <c r="E23" s="42">
        <v>0</v>
      </c>
      <c r="F23" s="42">
        <f>ExData[[#This Row],[Order Count]]*1200</f>
        <v>0</v>
      </c>
      <c r="G23" s="51">
        <f>ExData[[#This Row],[Order Details]]/365</f>
        <v>0</v>
      </c>
      <c r="H23">
        <f>ExData[[#This Row],[Order Details]]/12</f>
        <v>0</v>
      </c>
    </row>
    <row r="24" spans="1:8" ht="15.75" x14ac:dyDescent="0.25">
      <c r="A24" s="16" t="s">
        <v>221</v>
      </c>
      <c r="B24" s="16" t="s">
        <v>221</v>
      </c>
      <c r="C24" s="25" t="s">
        <v>238</v>
      </c>
      <c r="D24" s="19">
        <v>45053</v>
      </c>
      <c r="E24">
        <v>3</v>
      </c>
      <c r="F24">
        <f>ExData[[#This Row],[Order Count]]*1200</f>
        <v>3600</v>
      </c>
      <c r="G24" s="51">
        <f>ExData[[#This Row],[Order Details]]/365</f>
        <v>9.8630136986301373</v>
      </c>
      <c r="H24">
        <f>ExData[[#This Row],[Order Details]]/12</f>
        <v>300</v>
      </c>
    </row>
    <row r="25" spans="1:8" ht="15.75" x14ac:dyDescent="0.25">
      <c r="A25" s="16" t="s">
        <v>221</v>
      </c>
      <c r="B25" s="16" t="s">
        <v>221</v>
      </c>
      <c r="C25" s="25" t="s">
        <v>241</v>
      </c>
      <c r="D25" s="19">
        <v>44962</v>
      </c>
      <c r="E25">
        <v>4</v>
      </c>
      <c r="F25">
        <f>ExData[[#This Row],[Order Count]]*1200</f>
        <v>4800</v>
      </c>
      <c r="G25" s="51">
        <f>ExData[[#This Row],[Order Details]]/365</f>
        <v>13.150684931506849</v>
      </c>
      <c r="H25">
        <f>ExData[[#This Row],[Order Details]]/12</f>
        <v>400</v>
      </c>
    </row>
    <row r="26" spans="1:8" ht="15.75" x14ac:dyDescent="0.25">
      <c r="A26" s="16" t="s">
        <v>221</v>
      </c>
      <c r="B26" s="16" t="s">
        <v>221</v>
      </c>
      <c r="C26" s="25" t="s">
        <v>241</v>
      </c>
      <c r="D26" s="19">
        <v>45264</v>
      </c>
      <c r="E26">
        <v>6</v>
      </c>
      <c r="F26">
        <f>ExData[[#This Row],[Order Count]]*1200</f>
        <v>7200</v>
      </c>
      <c r="G26" s="51">
        <f>ExData[[#This Row],[Order Details]]/365</f>
        <v>19.726027397260275</v>
      </c>
      <c r="H26">
        <f>ExData[[#This Row],[Order Details]]/12</f>
        <v>600</v>
      </c>
    </row>
    <row r="27" spans="1:8" ht="15.75" x14ac:dyDescent="0.25">
      <c r="A27" s="16" t="s">
        <v>221</v>
      </c>
      <c r="B27" s="16" t="s">
        <v>221</v>
      </c>
      <c r="C27" s="25" t="s">
        <v>216</v>
      </c>
      <c r="D27" s="19">
        <v>44972</v>
      </c>
      <c r="E27">
        <v>2</v>
      </c>
      <c r="F27">
        <f>ExData[[#This Row],[Order Count]]*1200</f>
        <v>2400</v>
      </c>
      <c r="G27" s="51">
        <f>ExData[[#This Row],[Order Details]]/365</f>
        <v>6.5753424657534243</v>
      </c>
      <c r="H27">
        <f>ExData[[#This Row],[Order Details]]/12</f>
        <v>200</v>
      </c>
    </row>
    <row r="28" spans="1:8" ht="15.75" x14ac:dyDescent="0.25">
      <c r="A28" s="16" t="s">
        <v>221</v>
      </c>
      <c r="B28" s="16" t="s">
        <v>221</v>
      </c>
      <c r="C28" s="25" t="s">
        <v>216</v>
      </c>
      <c r="D28" s="19">
        <v>45081</v>
      </c>
      <c r="E28">
        <v>4</v>
      </c>
      <c r="F28">
        <f>ExData[[#This Row],[Order Count]]*1200</f>
        <v>4800</v>
      </c>
      <c r="G28" s="51">
        <f>ExData[[#This Row],[Order Details]]/365</f>
        <v>13.150684931506849</v>
      </c>
      <c r="H28">
        <f>ExData[[#This Row],[Order Details]]/12</f>
        <v>400</v>
      </c>
    </row>
    <row r="29" spans="1:8" ht="15.75" x14ac:dyDescent="0.25">
      <c r="A29" s="16" t="s">
        <v>221</v>
      </c>
      <c r="B29" s="16" t="s">
        <v>221</v>
      </c>
      <c r="C29" s="25" t="s">
        <v>216</v>
      </c>
      <c r="D29" s="19">
        <v>45266</v>
      </c>
      <c r="E29">
        <v>4</v>
      </c>
      <c r="F29">
        <f>ExData[[#This Row],[Order Count]]*1200</f>
        <v>4800</v>
      </c>
      <c r="G29" s="51">
        <f>ExData[[#This Row],[Order Details]]/365</f>
        <v>13.150684931506849</v>
      </c>
      <c r="H29">
        <f>ExData[[#This Row],[Order Details]]/12</f>
        <v>400</v>
      </c>
    </row>
    <row r="30" spans="1:8" ht="15.75" x14ac:dyDescent="0.25">
      <c r="A30" s="16" t="s">
        <v>221</v>
      </c>
      <c r="B30" s="16" t="s">
        <v>221</v>
      </c>
      <c r="C30" s="25" t="s">
        <v>217</v>
      </c>
      <c r="D30" s="19">
        <v>44962</v>
      </c>
      <c r="E30">
        <v>2</v>
      </c>
      <c r="F30">
        <f>ExData[[#This Row],[Order Count]]*1200</f>
        <v>2400</v>
      </c>
      <c r="G30" s="51">
        <f>ExData[[#This Row],[Order Details]]/365</f>
        <v>6.5753424657534243</v>
      </c>
      <c r="H30">
        <f>ExData[[#This Row],[Order Details]]/12</f>
        <v>200</v>
      </c>
    </row>
    <row r="31" spans="1:8" ht="15.75" x14ac:dyDescent="0.25">
      <c r="A31" s="16" t="s">
        <v>221</v>
      </c>
      <c r="B31" s="16" t="s">
        <v>221</v>
      </c>
      <c r="C31" s="25" t="s">
        <v>217</v>
      </c>
      <c r="D31" s="19">
        <v>45004</v>
      </c>
      <c r="E31">
        <v>3</v>
      </c>
      <c r="F31">
        <f>ExData[[#This Row],[Order Count]]*1200</f>
        <v>3600</v>
      </c>
      <c r="G31" s="51">
        <f>ExData[[#This Row],[Order Details]]/365</f>
        <v>9.8630136986301373</v>
      </c>
      <c r="H31">
        <f>ExData[[#This Row],[Order Details]]/12</f>
        <v>300</v>
      </c>
    </row>
    <row r="32" spans="1:8" ht="15.75" x14ac:dyDescent="0.25">
      <c r="A32" s="16" t="s">
        <v>221</v>
      </c>
      <c r="B32" s="16" t="s">
        <v>221</v>
      </c>
      <c r="C32" s="25" t="s">
        <v>217</v>
      </c>
      <c r="D32" s="19">
        <v>45053</v>
      </c>
      <c r="E32">
        <v>6</v>
      </c>
      <c r="F32">
        <f>ExData[[#This Row],[Order Count]]*1200</f>
        <v>7200</v>
      </c>
      <c r="G32" s="51">
        <f>ExData[[#This Row],[Order Details]]/365</f>
        <v>19.726027397260275</v>
      </c>
      <c r="H32">
        <f>ExData[[#This Row],[Order Details]]/12</f>
        <v>600</v>
      </c>
    </row>
    <row r="33" spans="1:8" ht="15.75" x14ac:dyDescent="0.25">
      <c r="A33" s="16" t="s">
        <v>221</v>
      </c>
      <c r="B33" s="16" t="s">
        <v>221</v>
      </c>
      <c r="C33" s="25" t="s">
        <v>217</v>
      </c>
      <c r="D33" s="19">
        <v>45139</v>
      </c>
      <c r="E33">
        <v>2</v>
      </c>
      <c r="F33">
        <f>ExData[[#This Row],[Order Count]]*1200</f>
        <v>2400</v>
      </c>
      <c r="G33" s="51">
        <f>ExData[[#This Row],[Order Details]]/365</f>
        <v>6.5753424657534243</v>
      </c>
      <c r="H33">
        <f>ExData[[#This Row],[Order Details]]/12</f>
        <v>200</v>
      </c>
    </row>
    <row r="34" spans="1:8" ht="15.75" x14ac:dyDescent="0.25">
      <c r="A34" s="16" t="s">
        <v>221</v>
      </c>
      <c r="B34" s="16" t="s">
        <v>221</v>
      </c>
      <c r="C34" s="25" t="s">
        <v>217</v>
      </c>
      <c r="D34" s="19">
        <v>45266</v>
      </c>
      <c r="E34">
        <v>14</v>
      </c>
      <c r="F34">
        <f>ExData[[#This Row],[Order Count]]*1200</f>
        <v>16800</v>
      </c>
      <c r="G34" s="51">
        <f>ExData[[#This Row],[Order Details]]/365</f>
        <v>46.027397260273972</v>
      </c>
      <c r="H34">
        <f>ExData[[#This Row],[Order Details]]/12</f>
        <v>1400</v>
      </c>
    </row>
    <row r="35" spans="1:8" ht="15.75" x14ac:dyDescent="0.25">
      <c r="A35" s="49" t="s">
        <v>247</v>
      </c>
      <c r="B35" s="16" t="s">
        <v>222</v>
      </c>
      <c r="C35" s="24" t="s">
        <v>218</v>
      </c>
      <c r="D35" s="19">
        <v>45042</v>
      </c>
      <c r="E35">
        <v>1</v>
      </c>
      <c r="F35">
        <f>ExData[[#This Row],[Order Count]]*1200</f>
        <v>1200</v>
      </c>
      <c r="G35" s="51">
        <f>ExData[[#This Row],[Order Details]]/365</f>
        <v>3.2876712328767121</v>
      </c>
      <c r="H35">
        <f>ExData[[#This Row],[Order Details]]/12</f>
        <v>100</v>
      </c>
    </row>
    <row r="36" spans="1:8" ht="15.75" x14ac:dyDescent="0.25">
      <c r="A36" s="49" t="s">
        <v>247</v>
      </c>
      <c r="B36" s="16" t="s">
        <v>222</v>
      </c>
      <c r="C36" s="24" t="s">
        <v>218</v>
      </c>
      <c r="D36" s="19">
        <v>44962</v>
      </c>
      <c r="E36">
        <v>1</v>
      </c>
      <c r="F36">
        <f>ExData[[#This Row],[Order Count]]*1200</f>
        <v>1200</v>
      </c>
      <c r="G36" s="51">
        <f>ExData[[#This Row],[Order Details]]/365</f>
        <v>3.2876712328767121</v>
      </c>
      <c r="H36">
        <f>ExData[[#This Row],[Order Details]]/12</f>
        <v>100</v>
      </c>
    </row>
    <row r="37" spans="1:8" ht="15.75" x14ac:dyDescent="0.25">
      <c r="A37" s="49" t="s">
        <v>247</v>
      </c>
      <c r="B37" s="16" t="s">
        <v>222</v>
      </c>
      <c r="C37" s="24" t="s">
        <v>218</v>
      </c>
      <c r="D37" s="19">
        <v>45081</v>
      </c>
      <c r="E37">
        <v>1</v>
      </c>
      <c r="F37">
        <f>ExData[[#This Row],[Order Count]]*1200</f>
        <v>1200</v>
      </c>
      <c r="G37" s="51">
        <f>ExData[[#This Row],[Order Details]]/365</f>
        <v>3.2876712328767121</v>
      </c>
      <c r="H37">
        <f>ExData[[#This Row],[Order Details]]/12</f>
        <v>100</v>
      </c>
    </row>
    <row r="38" spans="1:8" ht="15.75" x14ac:dyDescent="0.25">
      <c r="A38" s="49" t="s">
        <v>247</v>
      </c>
      <c r="B38" s="16" t="s">
        <v>222</v>
      </c>
      <c r="C38" s="24" t="s">
        <v>218</v>
      </c>
      <c r="D38" s="19">
        <v>45112</v>
      </c>
      <c r="E38">
        <v>6</v>
      </c>
      <c r="F38">
        <f>ExData[[#This Row],[Order Count]]*1200</f>
        <v>7200</v>
      </c>
      <c r="G38" s="51">
        <f>ExData[[#This Row],[Order Details]]/365</f>
        <v>19.726027397260275</v>
      </c>
      <c r="H38">
        <f>ExData[[#This Row],[Order Details]]/12</f>
        <v>600</v>
      </c>
    </row>
    <row r="39" spans="1:8" ht="15.75" x14ac:dyDescent="0.25">
      <c r="A39" s="49" t="s">
        <v>247</v>
      </c>
      <c r="B39" s="16" t="s">
        <v>222</v>
      </c>
      <c r="C39" s="24" t="s">
        <v>218</v>
      </c>
      <c r="D39" s="19">
        <v>45202</v>
      </c>
      <c r="E39">
        <v>1</v>
      </c>
      <c r="F39">
        <f>ExData[[#This Row],[Order Count]]*1200</f>
        <v>1200</v>
      </c>
      <c r="G39" s="51">
        <f>ExData[[#This Row],[Order Details]]/365</f>
        <v>3.2876712328767121</v>
      </c>
      <c r="H39">
        <f>ExData[[#This Row],[Order Details]]/12</f>
        <v>100</v>
      </c>
    </row>
    <row r="40" spans="1:8" ht="15.75" x14ac:dyDescent="0.25">
      <c r="A40" s="49" t="s">
        <v>247</v>
      </c>
      <c r="B40" s="16" t="s">
        <v>222</v>
      </c>
      <c r="C40" s="24" t="s">
        <v>218</v>
      </c>
      <c r="D40" s="19">
        <v>45266</v>
      </c>
      <c r="E40">
        <v>16</v>
      </c>
      <c r="F40">
        <f>ExData[[#This Row],[Order Count]]*1200</f>
        <v>19200</v>
      </c>
      <c r="G40" s="51">
        <f>ExData[[#This Row],[Order Details]]/365</f>
        <v>52.602739726027394</v>
      </c>
      <c r="H40">
        <f>ExData[[#This Row],[Order Details]]/12</f>
        <v>1600</v>
      </c>
    </row>
    <row r="41" spans="1:8" ht="15.75" x14ac:dyDescent="0.25">
      <c r="A41" s="50" t="s">
        <v>247</v>
      </c>
      <c r="B41" s="45" t="s">
        <v>223</v>
      </c>
      <c r="C41" s="43" t="s">
        <v>219</v>
      </c>
      <c r="D41" s="44"/>
      <c r="E41" s="42">
        <v>0</v>
      </c>
      <c r="F41" s="42">
        <f>ExData[[#This Row],[Order Count]]*1200</f>
        <v>0</v>
      </c>
      <c r="G41" s="51">
        <f>ExData[[#This Row],[Order Details]]/365</f>
        <v>0</v>
      </c>
      <c r="H41">
        <f>ExData[[#This Row],[Order Details]]/12</f>
        <v>0</v>
      </c>
    </row>
    <row r="42" spans="1:8" ht="15.75" x14ac:dyDescent="0.25">
      <c r="A42" s="49" t="s">
        <v>247</v>
      </c>
      <c r="B42" s="16" t="s">
        <v>224</v>
      </c>
      <c r="C42" s="24" t="s">
        <v>220</v>
      </c>
      <c r="D42" s="19">
        <v>44984</v>
      </c>
      <c r="E42">
        <v>2</v>
      </c>
      <c r="F42">
        <f>ExData[[#This Row],[Order Count]]*1200</f>
        <v>2400</v>
      </c>
      <c r="G42" s="51">
        <f>ExData[[#This Row],[Order Details]]/365</f>
        <v>6.5753424657534243</v>
      </c>
      <c r="H42">
        <f>ExData[[#This Row],[Order Details]]/12</f>
        <v>200</v>
      </c>
    </row>
    <row r="43" spans="1:8" ht="15.75" x14ac:dyDescent="0.25">
      <c r="A43" s="49" t="s">
        <v>247</v>
      </c>
      <c r="B43" s="16" t="s">
        <v>224</v>
      </c>
      <c r="C43" s="24" t="s">
        <v>220</v>
      </c>
      <c r="D43" s="19">
        <v>45022</v>
      </c>
      <c r="E43">
        <v>5</v>
      </c>
      <c r="F43">
        <f>ExData[[#This Row],[Order Count]]*1200</f>
        <v>6000</v>
      </c>
      <c r="G43" s="51">
        <f>ExData[[#This Row],[Order Details]]/365</f>
        <v>16.438356164383563</v>
      </c>
      <c r="H43">
        <f>ExData[[#This Row],[Order Details]]/12</f>
        <v>500</v>
      </c>
    </row>
    <row r="44" spans="1:8" x14ac:dyDescent="0.25">
      <c r="A44" s="16" t="s">
        <v>230</v>
      </c>
      <c r="B44" s="26" t="s">
        <v>237</v>
      </c>
      <c r="C44" s="27" t="s">
        <v>225</v>
      </c>
      <c r="D44" s="19">
        <v>44958</v>
      </c>
      <c r="E44">
        <v>10</v>
      </c>
      <c r="F44">
        <f>ExData[[#This Row],[Order Count]]*1200</f>
        <v>12000</v>
      </c>
      <c r="G44" s="51">
        <f>ExData[[#This Row],[Order Details]]/365</f>
        <v>32.876712328767127</v>
      </c>
      <c r="H44">
        <f>ExData[[#This Row],[Order Details]]/12</f>
        <v>1000</v>
      </c>
    </row>
    <row r="45" spans="1:8" x14ac:dyDescent="0.25">
      <c r="A45" s="16" t="s">
        <v>230</v>
      </c>
      <c r="B45" s="26" t="s">
        <v>237</v>
      </c>
      <c r="C45" s="27" t="s">
        <v>225</v>
      </c>
      <c r="D45" s="19">
        <v>45020</v>
      </c>
      <c r="E45">
        <v>5</v>
      </c>
      <c r="F45">
        <f>ExData[[#This Row],[Order Count]]*1200</f>
        <v>6000</v>
      </c>
      <c r="G45" s="51">
        <f>ExData[[#This Row],[Order Details]]/365</f>
        <v>16.438356164383563</v>
      </c>
      <c r="H45">
        <f>ExData[[#This Row],[Order Details]]/12</f>
        <v>500</v>
      </c>
    </row>
    <row r="46" spans="1:8" x14ac:dyDescent="0.25">
      <c r="A46" s="16" t="s">
        <v>230</v>
      </c>
      <c r="B46" s="26" t="s">
        <v>237</v>
      </c>
      <c r="C46" s="27" t="s">
        <v>225</v>
      </c>
      <c r="D46" s="19">
        <v>45139</v>
      </c>
      <c r="E46">
        <v>10</v>
      </c>
      <c r="F46">
        <f>ExData[[#This Row],[Order Count]]*1200</f>
        <v>12000</v>
      </c>
      <c r="G46" s="51">
        <f>ExData[[#This Row],[Order Details]]/365</f>
        <v>32.876712328767127</v>
      </c>
      <c r="H46">
        <f>ExData[[#This Row],[Order Details]]/12</f>
        <v>1000</v>
      </c>
    </row>
    <row r="47" spans="1:8" x14ac:dyDescent="0.25">
      <c r="A47" s="16" t="s">
        <v>230</v>
      </c>
      <c r="B47" s="26" t="s">
        <v>237</v>
      </c>
      <c r="C47" s="27" t="s">
        <v>225</v>
      </c>
      <c r="D47" s="19">
        <v>45264</v>
      </c>
      <c r="E47">
        <v>10</v>
      </c>
      <c r="F47">
        <f>ExData[[#This Row],[Order Count]]*1200</f>
        <v>12000</v>
      </c>
      <c r="G47" s="51">
        <f>ExData[[#This Row],[Order Details]]/365</f>
        <v>32.876712328767127</v>
      </c>
      <c r="H47">
        <f>ExData[[#This Row],[Order Details]]/12</f>
        <v>1000</v>
      </c>
    </row>
    <row r="48" spans="1:8" x14ac:dyDescent="0.25">
      <c r="A48" s="16" t="s">
        <v>230</v>
      </c>
      <c r="B48" s="26" t="s">
        <v>237</v>
      </c>
      <c r="C48" s="27" t="s">
        <v>226</v>
      </c>
      <c r="D48" s="19">
        <v>44969</v>
      </c>
      <c r="E48">
        <v>10</v>
      </c>
      <c r="F48">
        <f>ExData[[#This Row],[Order Count]]*1200</f>
        <v>12000</v>
      </c>
      <c r="G48" s="51">
        <f>ExData[[#This Row],[Order Details]]/365</f>
        <v>32.876712328767127</v>
      </c>
      <c r="H48">
        <f>ExData[[#This Row],[Order Details]]/12</f>
        <v>1000</v>
      </c>
    </row>
    <row r="49" spans="1:8" x14ac:dyDescent="0.25">
      <c r="A49" s="16" t="s">
        <v>230</v>
      </c>
      <c r="B49" s="26" t="s">
        <v>237</v>
      </c>
      <c r="C49" s="27" t="s">
        <v>226</v>
      </c>
      <c r="D49" s="19">
        <v>45264</v>
      </c>
      <c r="E49">
        <v>2</v>
      </c>
      <c r="F49">
        <f>ExData[[#This Row],[Order Count]]*1200</f>
        <v>2400</v>
      </c>
      <c r="G49" s="51">
        <f>ExData[[#This Row],[Order Details]]/365</f>
        <v>6.5753424657534243</v>
      </c>
      <c r="H49">
        <f>ExData[[#This Row],[Order Details]]/12</f>
        <v>200</v>
      </c>
    </row>
    <row r="50" spans="1:8" x14ac:dyDescent="0.25">
      <c r="A50" s="16" t="s">
        <v>230</v>
      </c>
      <c r="B50" s="26" t="s">
        <v>237</v>
      </c>
      <c r="C50" s="27" t="s">
        <v>227</v>
      </c>
      <c r="D50" s="19">
        <v>44958</v>
      </c>
      <c r="E50">
        <v>2</v>
      </c>
      <c r="F50">
        <f>ExData[[#This Row],[Order Count]]*1200</f>
        <v>2400</v>
      </c>
      <c r="G50" s="51">
        <f>ExData[[#This Row],[Order Details]]/365</f>
        <v>6.5753424657534243</v>
      </c>
      <c r="H50">
        <f>ExData[[#This Row],[Order Details]]/12</f>
        <v>200</v>
      </c>
    </row>
    <row r="51" spans="1:8" x14ac:dyDescent="0.25">
      <c r="A51" s="16" t="s">
        <v>230</v>
      </c>
      <c r="B51" s="26" t="s">
        <v>237</v>
      </c>
      <c r="C51" s="27" t="s">
        <v>227</v>
      </c>
      <c r="D51" s="19">
        <v>45000</v>
      </c>
      <c r="E51">
        <v>4</v>
      </c>
      <c r="F51">
        <f>ExData[[#This Row],[Order Count]]*1200</f>
        <v>4800</v>
      </c>
      <c r="G51" s="51">
        <f>ExData[[#This Row],[Order Details]]/365</f>
        <v>13.150684931506849</v>
      </c>
      <c r="H51">
        <f>ExData[[#This Row],[Order Details]]/12</f>
        <v>400</v>
      </c>
    </row>
    <row r="52" spans="1:8" x14ac:dyDescent="0.25">
      <c r="A52" s="16" t="s">
        <v>230</v>
      </c>
      <c r="B52" s="26" t="s">
        <v>237</v>
      </c>
      <c r="C52" s="27" t="s">
        <v>227</v>
      </c>
      <c r="D52" s="19">
        <v>45081</v>
      </c>
      <c r="E52">
        <v>4</v>
      </c>
      <c r="F52">
        <f>ExData[[#This Row],[Order Count]]*1200</f>
        <v>4800</v>
      </c>
      <c r="G52" s="51">
        <f>ExData[[#This Row],[Order Details]]/365</f>
        <v>13.150684931506849</v>
      </c>
      <c r="H52">
        <f>ExData[[#This Row],[Order Details]]/12</f>
        <v>400</v>
      </c>
    </row>
    <row r="53" spans="1:8" x14ac:dyDescent="0.25">
      <c r="A53" s="16" t="s">
        <v>230</v>
      </c>
      <c r="B53" s="26" t="s">
        <v>237</v>
      </c>
      <c r="C53" s="27" t="s">
        <v>227</v>
      </c>
      <c r="D53" s="19">
        <v>45264</v>
      </c>
      <c r="E53">
        <v>6</v>
      </c>
      <c r="F53">
        <f>ExData[[#This Row],[Order Count]]*1200</f>
        <v>7200</v>
      </c>
      <c r="G53" s="51">
        <f>ExData[[#This Row],[Order Details]]/365</f>
        <v>19.726027397260275</v>
      </c>
      <c r="H53">
        <f>ExData[[#This Row],[Order Details]]/12</f>
        <v>600</v>
      </c>
    </row>
    <row r="54" spans="1:8" x14ac:dyDescent="0.25">
      <c r="A54" s="16" t="s">
        <v>230</v>
      </c>
      <c r="B54" s="26" t="s">
        <v>237</v>
      </c>
      <c r="C54" s="27" t="s">
        <v>228</v>
      </c>
      <c r="D54" s="19">
        <v>44958</v>
      </c>
      <c r="E54">
        <v>8</v>
      </c>
      <c r="F54">
        <f>ExData[[#This Row],[Order Count]]*1200</f>
        <v>9600</v>
      </c>
      <c r="G54" s="51">
        <f>ExData[[#This Row],[Order Details]]/365</f>
        <v>26.301369863013697</v>
      </c>
      <c r="H54">
        <f>ExData[[#This Row],[Order Details]]/12</f>
        <v>800</v>
      </c>
    </row>
    <row r="55" spans="1:8" x14ac:dyDescent="0.25">
      <c r="A55" s="16" t="s">
        <v>230</v>
      </c>
      <c r="B55" s="26" t="s">
        <v>237</v>
      </c>
      <c r="C55" s="27" t="s">
        <v>228</v>
      </c>
      <c r="D55" s="19">
        <v>45000</v>
      </c>
      <c r="E55">
        <v>2</v>
      </c>
      <c r="F55">
        <f>ExData[[#This Row],[Order Count]]*1200</f>
        <v>2400</v>
      </c>
      <c r="G55" s="51">
        <f>ExData[[#This Row],[Order Details]]/365</f>
        <v>6.5753424657534243</v>
      </c>
      <c r="H55">
        <f>ExData[[#This Row],[Order Details]]/12</f>
        <v>200</v>
      </c>
    </row>
    <row r="56" spans="1:8" x14ac:dyDescent="0.25">
      <c r="A56" s="16" t="s">
        <v>230</v>
      </c>
      <c r="B56" s="26" t="s">
        <v>237</v>
      </c>
      <c r="C56" s="27" t="s">
        <v>228</v>
      </c>
      <c r="D56" s="19">
        <v>45020</v>
      </c>
      <c r="E56">
        <v>8</v>
      </c>
      <c r="F56">
        <f>ExData[[#This Row],[Order Count]]*1200</f>
        <v>9600</v>
      </c>
      <c r="G56" s="51">
        <f>ExData[[#This Row],[Order Details]]/365</f>
        <v>26.301369863013697</v>
      </c>
      <c r="H56">
        <f>ExData[[#This Row],[Order Details]]/12</f>
        <v>800</v>
      </c>
    </row>
    <row r="57" spans="1:8" x14ac:dyDescent="0.25">
      <c r="A57" s="16" t="s">
        <v>230</v>
      </c>
      <c r="B57" s="26" t="s">
        <v>237</v>
      </c>
      <c r="C57" s="27" t="s">
        <v>228</v>
      </c>
      <c r="D57" s="19">
        <v>45095</v>
      </c>
      <c r="E57">
        <v>4</v>
      </c>
      <c r="F57">
        <f>ExData[[#This Row],[Order Count]]*1200</f>
        <v>4800</v>
      </c>
      <c r="G57" s="51">
        <f>ExData[[#This Row],[Order Details]]/365</f>
        <v>13.150684931506849</v>
      </c>
      <c r="H57">
        <f>ExData[[#This Row],[Order Details]]/12</f>
        <v>400</v>
      </c>
    </row>
    <row r="58" spans="1:8" x14ac:dyDescent="0.25">
      <c r="A58" s="16" t="s">
        <v>230</v>
      </c>
      <c r="B58" s="26" t="s">
        <v>237</v>
      </c>
      <c r="C58" s="27" t="s">
        <v>228</v>
      </c>
      <c r="D58" s="19">
        <v>45182</v>
      </c>
      <c r="E58">
        <v>1</v>
      </c>
      <c r="F58">
        <f>ExData[[#This Row],[Order Count]]*1200</f>
        <v>1200</v>
      </c>
      <c r="G58" s="51">
        <f>ExData[[#This Row],[Order Details]]/365</f>
        <v>3.2876712328767121</v>
      </c>
      <c r="H58">
        <f>ExData[[#This Row],[Order Details]]/12</f>
        <v>100</v>
      </c>
    </row>
    <row r="59" spans="1:8" x14ac:dyDescent="0.25">
      <c r="A59" s="16" t="s">
        <v>230</v>
      </c>
      <c r="B59" s="26" t="s">
        <v>237</v>
      </c>
      <c r="C59" s="27" t="s">
        <v>228</v>
      </c>
      <c r="D59" s="19">
        <v>45264</v>
      </c>
      <c r="E59">
        <v>7</v>
      </c>
      <c r="F59">
        <f>ExData[[#This Row],[Order Count]]*1200</f>
        <v>8400</v>
      </c>
      <c r="G59" s="51">
        <f>ExData[[#This Row],[Order Details]]/365</f>
        <v>23.013698630136986</v>
      </c>
      <c r="H59">
        <f>ExData[[#This Row],[Order Details]]/12</f>
        <v>700</v>
      </c>
    </row>
    <row r="60" spans="1:8" x14ac:dyDescent="0.25">
      <c r="A60" s="16" t="s">
        <v>230</v>
      </c>
      <c r="B60" s="26" t="s">
        <v>237</v>
      </c>
      <c r="C60" s="27" t="s">
        <v>229</v>
      </c>
      <c r="D60" s="19">
        <v>45074</v>
      </c>
      <c r="E60">
        <v>2</v>
      </c>
      <c r="F60">
        <f>ExData[[#This Row],[Order Count]]*1200</f>
        <v>2400</v>
      </c>
      <c r="G60" s="51">
        <f>ExData[[#This Row],[Order Details]]/365</f>
        <v>6.5753424657534243</v>
      </c>
      <c r="H60">
        <f>ExData[[#This Row],[Order Details]]/12</f>
        <v>200</v>
      </c>
    </row>
    <row r="61" spans="1:8" x14ac:dyDescent="0.25">
      <c r="A61" s="16" t="s">
        <v>230</v>
      </c>
      <c r="B61" s="26" t="s">
        <v>237</v>
      </c>
      <c r="C61" s="27" t="s">
        <v>229</v>
      </c>
      <c r="D61" s="19">
        <v>45095</v>
      </c>
      <c r="E61">
        <v>2</v>
      </c>
      <c r="F61">
        <f>ExData[[#This Row],[Order Count]]*1200</f>
        <v>2400</v>
      </c>
      <c r="G61" s="51">
        <f>ExData[[#This Row],[Order Details]]/365</f>
        <v>6.5753424657534243</v>
      </c>
      <c r="H61">
        <f>ExData[[#This Row],[Order Details]]/12</f>
        <v>200</v>
      </c>
    </row>
    <row r="62" spans="1:8" x14ac:dyDescent="0.25">
      <c r="A62" s="16" t="s">
        <v>230</v>
      </c>
      <c r="B62" s="26" t="s">
        <v>237</v>
      </c>
      <c r="C62" s="27" t="s">
        <v>229</v>
      </c>
      <c r="D62" s="19">
        <v>45144</v>
      </c>
      <c r="E62">
        <v>6</v>
      </c>
      <c r="F62">
        <f>ExData[[#This Row],[Order Count]]*1200</f>
        <v>7200</v>
      </c>
      <c r="G62" s="51">
        <f>ExData[[#This Row],[Order Details]]/365</f>
        <v>19.726027397260275</v>
      </c>
      <c r="H62">
        <f>ExData[[#This Row],[Order Details]]/12</f>
        <v>600</v>
      </c>
    </row>
    <row r="63" spans="1:8" x14ac:dyDescent="0.25">
      <c r="A63" s="16" t="s">
        <v>230</v>
      </c>
      <c r="B63" s="26" t="s">
        <v>237</v>
      </c>
      <c r="C63" s="27" t="s">
        <v>229</v>
      </c>
      <c r="D63" s="19">
        <v>45264</v>
      </c>
      <c r="E63">
        <v>10</v>
      </c>
      <c r="F63">
        <f>ExData[[#This Row],[Order Count]]*1200</f>
        <v>12000</v>
      </c>
      <c r="G63" s="51">
        <f>ExData[[#This Row],[Order Details]]/365</f>
        <v>32.876712328767127</v>
      </c>
      <c r="H63">
        <f>ExData[[#This Row],[Order Details]]/12</f>
        <v>1000</v>
      </c>
    </row>
    <row r="64" spans="1:8" x14ac:dyDescent="0.25">
      <c r="A64" s="16" t="s">
        <v>230</v>
      </c>
      <c r="B64" s="26" t="s">
        <v>237</v>
      </c>
      <c r="C64" s="27" t="s">
        <v>239</v>
      </c>
      <c r="D64" s="19">
        <v>45074</v>
      </c>
      <c r="E64">
        <v>2</v>
      </c>
      <c r="F64">
        <f>ExData[[#This Row],[Order Count]]*1200</f>
        <v>2400</v>
      </c>
      <c r="G64" s="51">
        <f>ExData[[#This Row],[Order Details]]/365</f>
        <v>6.5753424657534243</v>
      </c>
      <c r="H64">
        <f>ExData[[#This Row],[Order Details]]/12</f>
        <v>200</v>
      </c>
    </row>
    <row r="65" spans="1:8" x14ac:dyDescent="0.25">
      <c r="A65" s="16" t="s">
        <v>230</v>
      </c>
      <c r="B65" s="26" t="s">
        <v>236</v>
      </c>
      <c r="C65" s="27" t="s">
        <v>231</v>
      </c>
      <c r="D65" s="19">
        <v>44958</v>
      </c>
      <c r="E65">
        <v>1</v>
      </c>
      <c r="F65">
        <f>ExData[[#This Row],[Order Count]]*1200</f>
        <v>1200</v>
      </c>
      <c r="G65" s="51">
        <f>ExData[[#This Row],[Order Details]]/365</f>
        <v>3.2876712328767121</v>
      </c>
      <c r="H65">
        <f>ExData[[#This Row],[Order Details]]/12</f>
        <v>100</v>
      </c>
    </row>
    <row r="66" spans="1:8" x14ac:dyDescent="0.25">
      <c r="A66" s="16" t="s">
        <v>230</v>
      </c>
      <c r="B66" s="26" t="s">
        <v>236</v>
      </c>
      <c r="C66" s="27" t="s">
        <v>231</v>
      </c>
      <c r="D66" s="19">
        <v>45264</v>
      </c>
      <c r="E66">
        <v>2</v>
      </c>
      <c r="F66">
        <f>ExData[[#This Row],[Order Count]]*1200</f>
        <v>2400</v>
      </c>
      <c r="G66" s="51">
        <f>ExData[[#This Row],[Order Details]]/365</f>
        <v>6.5753424657534243</v>
      </c>
      <c r="H66">
        <f>ExData[[#This Row],[Order Details]]/12</f>
        <v>200</v>
      </c>
    </row>
    <row r="67" spans="1:8" x14ac:dyDescent="0.25">
      <c r="A67" s="16" t="s">
        <v>230</v>
      </c>
      <c r="B67" s="26" t="s">
        <v>236</v>
      </c>
      <c r="C67" s="27" t="s">
        <v>231</v>
      </c>
      <c r="D67" s="19">
        <v>45266</v>
      </c>
      <c r="E67">
        <v>3</v>
      </c>
      <c r="F67">
        <f>ExData[[#This Row],[Order Count]]*1200</f>
        <v>3600</v>
      </c>
      <c r="G67" s="51">
        <f>ExData[[#This Row],[Order Details]]/365</f>
        <v>9.8630136986301373</v>
      </c>
      <c r="H67">
        <f>ExData[[#This Row],[Order Details]]/12</f>
        <v>300</v>
      </c>
    </row>
    <row r="68" spans="1:8" ht="15.75" x14ac:dyDescent="0.25">
      <c r="A68" s="16" t="s">
        <v>230</v>
      </c>
      <c r="B68" s="26" t="s">
        <v>235</v>
      </c>
      <c r="C68" s="24" t="s">
        <v>232</v>
      </c>
      <c r="D68" s="19">
        <v>44958</v>
      </c>
      <c r="E68">
        <v>8</v>
      </c>
      <c r="F68">
        <f>ExData[[#This Row],[Order Count]]*1200</f>
        <v>9600</v>
      </c>
      <c r="G68" s="51">
        <f>ExData[[#This Row],[Order Details]]/365</f>
        <v>26.301369863013697</v>
      </c>
      <c r="H68">
        <f>ExData[[#This Row],[Order Details]]/12</f>
        <v>800</v>
      </c>
    </row>
    <row r="69" spans="1:8" ht="15.75" x14ac:dyDescent="0.25">
      <c r="A69" s="16" t="s">
        <v>230</v>
      </c>
      <c r="B69" s="26" t="s">
        <v>235</v>
      </c>
      <c r="C69" s="24" t="s">
        <v>232</v>
      </c>
      <c r="D69" s="19">
        <v>44972</v>
      </c>
      <c r="E69">
        <v>4</v>
      </c>
      <c r="F69">
        <f>ExData[[#This Row],[Order Count]]*1200</f>
        <v>4800</v>
      </c>
      <c r="G69" s="51">
        <f>ExData[[#This Row],[Order Details]]/365</f>
        <v>13.150684931506849</v>
      </c>
      <c r="H69">
        <f>ExData[[#This Row],[Order Details]]/12</f>
        <v>400</v>
      </c>
    </row>
    <row r="70" spans="1:8" ht="15.75" x14ac:dyDescent="0.25">
      <c r="A70" s="16" t="s">
        <v>230</v>
      </c>
      <c r="B70" s="26" t="s">
        <v>235</v>
      </c>
      <c r="C70" s="24" t="s">
        <v>232</v>
      </c>
      <c r="D70" s="19">
        <v>45187</v>
      </c>
      <c r="E70">
        <v>1</v>
      </c>
      <c r="F70">
        <f>ExData[[#This Row],[Order Count]]*1200</f>
        <v>1200</v>
      </c>
      <c r="G70" s="51">
        <f>ExData[[#This Row],[Order Details]]/365</f>
        <v>3.2876712328767121</v>
      </c>
      <c r="H70">
        <f>ExData[[#This Row],[Order Details]]/12</f>
        <v>100</v>
      </c>
    </row>
    <row r="71" spans="1:8" ht="15.75" x14ac:dyDescent="0.25">
      <c r="A71" s="16" t="s">
        <v>230</v>
      </c>
      <c r="B71" s="26" t="s">
        <v>235</v>
      </c>
      <c r="C71" s="24" t="s">
        <v>232</v>
      </c>
      <c r="D71" s="19">
        <v>45235</v>
      </c>
      <c r="E71">
        <v>1</v>
      </c>
      <c r="F71">
        <f>ExData[[#This Row],[Order Count]]*1200</f>
        <v>1200</v>
      </c>
      <c r="G71" s="51">
        <f>ExData[[#This Row],[Order Details]]/365</f>
        <v>3.2876712328767121</v>
      </c>
      <c r="H71">
        <f>ExData[[#This Row],[Order Details]]/12</f>
        <v>100</v>
      </c>
    </row>
    <row r="72" spans="1:8" ht="15.75" x14ac:dyDescent="0.25">
      <c r="A72" s="16" t="s">
        <v>230</v>
      </c>
      <c r="B72" s="26" t="s">
        <v>235</v>
      </c>
      <c r="C72" s="24" t="s">
        <v>232</v>
      </c>
      <c r="D72" s="19">
        <v>45266</v>
      </c>
      <c r="E72">
        <v>2</v>
      </c>
      <c r="F72">
        <f>ExData[[#This Row],[Order Count]]*1200</f>
        <v>2400</v>
      </c>
      <c r="G72" s="51">
        <f>ExData[[#This Row],[Order Details]]/365</f>
        <v>6.5753424657534243</v>
      </c>
      <c r="H72">
        <f>ExData[[#This Row],[Order Details]]/12</f>
        <v>200</v>
      </c>
    </row>
    <row r="73" spans="1:8" ht="15.75" x14ac:dyDescent="0.25">
      <c r="A73" s="16" t="s">
        <v>230</v>
      </c>
      <c r="B73" s="26" t="s">
        <v>235</v>
      </c>
      <c r="C73" s="24" t="s">
        <v>240</v>
      </c>
      <c r="D73" s="19">
        <v>45020</v>
      </c>
      <c r="E73">
        <v>2</v>
      </c>
      <c r="F73">
        <f>ExData[[#This Row],[Order Count]]*1200</f>
        <v>2400</v>
      </c>
      <c r="G73" s="51">
        <f>ExData[[#This Row],[Order Details]]/365</f>
        <v>6.5753424657534243</v>
      </c>
      <c r="H73">
        <f>ExData[[#This Row],[Order Details]]/12</f>
        <v>200</v>
      </c>
    </row>
    <row r="74" spans="1:8" ht="15.75" x14ac:dyDescent="0.25">
      <c r="A74" s="16" t="s">
        <v>230</v>
      </c>
      <c r="B74" s="26" t="s">
        <v>235</v>
      </c>
      <c r="C74" s="24" t="s">
        <v>240</v>
      </c>
      <c r="D74" s="19">
        <v>45095</v>
      </c>
      <c r="E74">
        <v>6</v>
      </c>
      <c r="F74">
        <f>ExData[[#This Row],[Order Count]]*1200</f>
        <v>7200</v>
      </c>
      <c r="G74" s="51">
        <f>ExData[[#This Row],[Order Details]]/365</f>
        <v>19.726027397260275</v>
      </c>
      <c r="H74">
        <f>ExData[[#This Row],[Order Details]]/12</f>
        <v>600</v>
      </c>
    </row>
    <row r="75" spans="1:8" ht="15.75" x14ac:dyDescent="0.25">
      <c r="A75" s="16" t="s">
        <v>230</v>
      </c>
      <c r="B75" s="26" t="s">
        <v>235</v>
      </c>
      <c r="C75" s="24" t="s">
        <v>240</v>
      </c>
      <c r="D75" s="19">
        <v>45113</v>
      </c>
      <c r="E75">
        <v>6</v>
      </c>
      <c r="F75">
        <f>ExData[[#This Row],[Order Count]]*1200</f>
        <v>7200</v>
      </c>
      <c r="G75" s="51">
        <f>ExData[[#This Row],[Order Details]]/365</f>
        <v>19.726027397260275</v>
      </c>
      <c r="H75">
        <f>ExData[[#This Row],[Order Details]]/12</f>
        <v>600</v>
      </c>
    </row>
    <row r="76" spans="1:8" ht="15.75" x14ac:dyDescent="0.25">
      <c r="A76" s="16" t="s">
        <v>230</v>
      </c>
      <c r="B76" s="26" t="s">
        <v>235</v>
      </c>
      <c r="C76" s="24" t="s">
        <v>240</v>
      </c>
      <c r="D76" s="19">
        <v>45151</v>
      </c>
      <c r="E76">
        <v>6</v>
      </c>
      <c r="F76">
        <f>ExData[[#This Row],[Order Count]]*1200</f>
        <v>7200</v>
      </c>
      <c r="G76" s="51">
        <f>ExData[[#This Row],[Order Details]]/365</f>
        <v>19.726027397260275</v>
      </c>
      <c r="H76">
        <f>ExData[[#This Row],[Order Details]]/12</f>
        <v>600</v>
      </c>
    </row>
    <row r="77" spans="1:8" ht="15.75" x14ac:dyDescent="0.25">
      <c r="A77" s="16" t="s">
        <v>230</v>
      </c>
      <c r="B77" s="26" t="s">
        <v>235</v>
      </c>
      <c r="C77" s="24" t="s">
        <v>240</v>
      </c>
      <c r="D77" s="19">
        <v>45264</v>
      </c>
      <c r="E77">
        <v>22</v>
      </c>
      <c r="F77">
        <f>ExData[[#This Row],[Order Count]]*1200</f>
        <v>26400</v>
      </c>
      <c r="G77" s="51">
        <f>ExData[[#This Row],[Order Details]]/365</f>
        <v>72.328767123287676</v>
      </c>
      <c r="H77">
        <f>ExData[[#This Row],[Order Details]]/12</f>
        <v>2200</v>
      </c>
    </row>
    <row r="78" spans="1:8" ht="15.75" x14ac:dyDescent="0.25">
      <c r="A78" s="16" t="s">
        <v>230</v>
      </c>
      <c r="B78" s="26" t="s">
        <v>235</v>
      </c>
      <c r="C78" s="24" t="s">
        <v>240</v>
      </c>
      <c r="D78" s="19">
        <v>45266</v>
      </c>
      <c r="E78">
        <v>1</v>
      </c>
      <c r="F78">
        <f>ExData[[#This Row],[Order Count]]*1200</f>
        <v>1200</v>
      </c>
      <c r="G78" s="51">
        <f>ExData[[#This Row],[Order Details]]/365</f>
        <v>3.2876712328767121</v>
      </c>
      <c r="H78">
        <f>ExData[[#This Row],[Order Details]]/12</f>
        <v>100</v>
      </c>
    </row>
    <row r="79" spans="1:8" ht="15.75" x14ac:dyDescent="0.25">
      <c r="A79" s="28" t="s">
        <v>234</v>
      </c>
      <c r="B79" s="26" t="s">
        <v>234</v>
      </c>
      <c r="C79" s="24" t="s">
        <v>233</v>
      </c>
      <c r="D79" s="19">
        <v>44941</v>
      </c>
      <c r="E79">
        <v>1</v>
      </c>
      <c r="F79">
        <f>ExData[[#This Row],[Order Count]]*1200</f>
        <v>1200</v>
      </c>
      <c r="G79" s="51">
        <f>ExData[[#This Row],[Order Details]]/365</f>
        <v>3.2876712328767121</v>
      </c>
      <c r="H79">
        <f>ExData[[#This Row],[Order Details]]/12</f>
        <v>100</v>
      </c>
    </row>
    <row r="80" spans="1:8" ht="15.75" x14ac:dyDescent="0.25">
      <c r="A80" s="28" t="s">
        <v>234</v>
      </c>
      <c r="B80" s="26" t="s">
        <v>234</v>
      </c>
      <c r="C80" s="24" t="s">
        <v>233</v>
      </c>
      <c r="D80" s="19">
        <v>44962</v>
      </c>
      <c r="E80">
        <v>3</v>
      </c>
      <c r="F80">
        <f>ExData[[#This Row],[Order Count]]*1200</f>
        <v>3600</v>
      </c>
      <c r="G80" s="51">
        <f>ExData[[#This Row],[Order Details]]/365</f>
        <v>9.8630136986301373</v>
      </c>
      <c r="H80">
        <f>ExData[[#This Row],[Order Details]]/12</f>
        <v>300</v>
      </c>
    </row>
    <row r="81" spans="1:8" ht="15.75" x14ac:dyDescent="0.25">
      <c r="A81" s="28" t="s">
        <v>234</v>
      </c>
      <c r="B81" s="26" t="s">
        <v>234</v>
      </c>
      <c r="C81" s="24" t="s">
        <v>233</v>
      </c>
      <c r="D81" s="19">
        <v>45011</v>
      </c>
      <c r="E81">
        <v>2</v>
      </c>
      <c r="F81">
        <f>ExData[[#This Row],[Order Count]]*1200</f>
        <v>2400</v>
      </c>
      <c r="G81" s="51">
        <f>ExData[[#This Row],[Order Details]]/365</f>
        <v>6.5753424657534243</v>
      </c>
      <c r="H81">
        <f>ExData[[#This Row],[Order Details]]/12</f>
        <v>200</v>
      </c>
    </row>
    <row r="82" spans="1:8" ht="15.75" x14ac:dyDescent="0.25">
      <c r="A82" s="28" t="s">
        <v>234</v>
      </c>
      <c r="B82" s="26" t="s">
        <v>234</v>
      </c>
      <c r="C82" s="24" t="s">
        <v>233</v>
      </c>
      <c r="D82" s="19">
        <v>45067</v>
      </c>
      <c r="E82">
        <v>2</v>
      </c>
      <c r="F82">
        <f>ExData[[#This Row],[Order Count]]*1200</f>
        <v>2400</v>
      </c>
      <c r="G82" s="51">
        <f>ExData[[#This Row],[Order Details]]/365</f>
        <v>6.5753424657534243</v>
      </c>
      <c r="H82">
        <f>ExData[[#This Row],[Order Details]]/12</f>
        <v>200</v>
      </c>
    </row>
    <row r="1048562" spans="4:4" x14ac:dyDescent="0.25">
      <c r="D1048562"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Sheet1</vt:lpstr>
      <vt:lpstr>PVT_Alex</vt:lpstr>
      <vt:lpstr>PVT_Cairo</vt:lpstr>
      <vt:lpstr>PVT_Delta</vt:lpstr>
      <vt:lpstr>PVT_UpperEgypt</vt:lpstr>
      <vt:lpstr>PVT_Alex_MRate</vt:lpstr>
      <vt:lpstr>PVT_Cairo_MRate</vt:lpstr>
      <vt:lpstr>PVT_Delta_MRate</vt:lpstr>
      <vt:lpstr>PVT_UpperEgypt_MRate</vt:lpstr>
      <vt:lpstr>PVT_Alex_DRate</vt:lpstr>
      <vt:lpstr>PVT_Cairo_DRate</vt:lpstr>
      <vt:lpstr>PVT_Delta_DRate</vt:lpstr>
      <vt:lpstr>PVT_UpperEgypt_DRate</vt:lpstr>
      <vt:lpstr>PVT_OverAll_Consumption</vt:lpstr>
      <vt:lpstr>PVT_Consumption_By_Quarters</vt:lpstr>
      <vt:lpstr>PVT_ColouredClassification</vt:lpstr>
      <vt:lpstr>DashBoard</vt:lpstr>
      <vt:lpstr>ExData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Amin-Afaaq</dc:creator>
  <cp:lastModifiedBy>Ahmed Hatem Keshta</cp:lastModifiedBy>
  <cp:lastPrinted>2024-01-23T17:09:28Z</cp:lastPrinted>
  <dcterms:created xsi:type="dcterms:W3CDTF">2023-12-26T06:00:46Z</dcterms:created>
  <dcterms:modified xsi:type="dcterms:W3CDTF">2024-11-04T14:14:58Z</dcterms:modified>
</cp:coreProperties>
</file>