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D:\doucment\data project\sales project\"/>
    </mc:Choice>
  </mc:AlternateContent>
  <xr:revisionPtr revIDLastSave="0" documentId="8_{264826F8-9D7A-4E64-8B20-C2DF06C66547}" xr6:coauthVersionLast="47" xr6:coauthVersionMax="47" xr10:uidLastSave="{00000000-0000-0000-0000-000000000000}"/>
  <bookViews>
    <workbookView xWindow="-120" yWindow="-120" windowWidth="20730" windowHeight="11160" tabRatio="634" xr2:uid="{00000000-000D-0000-FFFF-FFFF00000000}"/>
  </bookViews>
  <sheets>
    <sheet name="Sales Dashboard Calculation" sheetId="11" r:id="rId1"/>
    <sheet name="Dashboard" sheetId="14" r:id="rId2"/>
  </sheets>
  <definedNames>
    <definedName name="_xlchart.v1.0" hidden="1">'Sales Dashboard Calculation'!$I$13:$I$17</definedName>
    <definedName name="_xlchart.v1.1" hidden="1">'Sales Dashboard Calculation'!$J$13:$J$17</definedName>
    <definedName name="_xlchart.v2.2" hidden="1">'Sales Dashboard Calculation'!$P$17:$P$19</definedName>
    <definedName name="_xlchart.v2.3" hidden="1">'Sales Dashboard Calculation'!$Q$17:$Q$19</definedName>
    <definedName name="_xlchart.v2.4" hidden="1">'Sales Dashboard Calculation'!$P$17:$P$19</definedName>
    <definedName name="_xlchart.v2.5" hidden="1">'Sales Dashboard Calculation'!$Q$17:$Q$19</definedName>
    <definedName name="_xlcn.LinkedTable_Orders" hidden="1">Orders</definedName>
    <definedName name="_xlcn.LinkedTable_People" hidden="1">People</definedName>
    <definedName name="_xlcn.LinkedTable_Return" hidden="1">Return</definedName>
    <definedName name="_xlcn.LinkedTable_Shipping_Cost" hidden="1">Shipping_Cost</definedName>
    <definedName name="Slicer_Category">#N/A</definedName>
    <definedName name="Slicer_City">#N/A</definedName>
    <definedName name="Slicer_Order_Date__Year">#N/A</definedName>
    <definedName name="Slicer_Person">#N/A</definedName>
    <definedName name="Timeline_Order_Date">#N/A</definedName>
  </definedNames>
  <calcPr calcId="191029"/>
  <pivotCaches>
    <pivotCache cacheId="10" r:id="rId3"/>
    <pivotCache cacheId="11" r:id="rId4"/>
    <pivotCache cacheId="12" r:id="rId5"/>
    <pivotCache cacheId="13" r:id="rId6"/>
    <pivotCache cacheId="14" r:id="rId7"/>
    <pivotCache cacheId="15" r:id="rId8"/>
    <pivotCache cacheId="16" r:id="rId9"/>
    <pivotCache cacheId="17" r:id="rId10"/>
    <pivotCache cacheId="18" r:id="rId11"/>
    <pivotCache cacheId="19" r:id="rId12"/>
    <pivotCache cacheId="20" r:id="rId13"/>
    <pivotCache cacheId="21" r:id="rId14"/>
    <pivotCache cacheId="22" r:id="rId15"/>
  </pivotCaches>
  <extLst>
    <ext xmlns:x14="http://schemas.microsoft.com/office/spreadsheetml/2009/9/main" uri="{876F7934-8845-4945-9796-88D515C7AA90}">
      <x14:pivotCaches>
        <pivotCache cacheId="23"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ipping_Cost" name="Shipping_Cost" connection="LinkedTable_Shipping_Cost"/>
          <x15:modelTable id="Return" name="Return" connection="LinkedTable_Return"/>
          <x15:modelTable id="People" name="People" connection="LinkedTable_People"/>
          <x15:modelTable id="Orders" name="Orders" connection="LinkedTable_Orders"/>
        </x15:modelTables>
        <x15:modelRelationships>
          <x15:modelRelationship fromTable="Orders" fromColumn="Order ID" toTable="Return" toColumn="Order ID"/>
          <x15:modelRelationship fromTable="Orders" fromColumn="Region" toTable="People" toColumn="Region"/>
          <x15:modelRelationship fromTable="Orders" fromColumn="State" toTable="Shipping_Cost" toColumn="State"/>
        </x15:modelRelationships>
        <x15:extLst>
          <ext xmlns:x16="http://schemas.microsoft.com/office/spreadsheetml/2014/11/main" uri="{9835A34E-60A6-4A7C-AAB8-D5F71C897F49}">
            <x16:modelTimeGroupings>
              <x16:modelTimeGrouping tableName="Order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U20" i="11" l="1"/>
  <c r="V20" i="11"/>
  <c r="U21" i="11"/>
  <c r="V21" i="11"/>
  <c r="U22" i="11"/>
  <c r="V22" i="11"/>
  <c r="U23" i="11"/>
  <c r="V23" i="11"/>
  <c r="V19" i="11"/>
  <c r="U19" i="11"/>
  <c r="I14" i="11"/>
  <c r="J14" i="11"/>
  <c r="I15" i="11"/>
  <c r="J15" i="11"/>
  <c r="I16" i="11"/>
  <c r="J16" i="11"/>
  <c r="I17" i="11"/>
  <c r="J17" i="11"/>
  <c r="J13" i="11"/>
  <c r="I13" i="11"/>
  <c r="B8" i="11"/>
  <c r="B12" i="11"/>
  <c r="G10" i="11"/>
  <c r="P19" i="11" l="1"/>
  <c r="P18" i="11"/>
  <c r="P17" i="11"/>
  <c r="F15" i="11"/>
  <c r="E10" i="11"/>
  <c r="F10" i="11"/>
  <c r="F14" i="11"/>
  <c r="F17" i="11"/>
  <c r="Q19" i="11"/>
  <c r="F13" i="11"/>
  <c r="Q17" i="11"/>
  <c r="A5" i="11"/>
  <c r="Q18" i="11"/>
  <c r="F16" i="11"/>
  <c r="E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Orders" type="102" refreshedVersion="6" minRefreshableVersion="5">
    <extLst>
      <ext xmlns:x15="http://schemas.microsoft.com/office/spreadsheetml/2010/11/main" uri="{DE250136-89BD-433C-8126-D09CA5730AF9}">
        <x15:connection id="Orders">
          <x15:rangePr sourceName="_xlcn.LinkedTable_Orders"/>
        </x15:connection>
      </ext>
    </extLst>
  </connection>
  <connection id="2" xr16:uid="{00000000-0015-0000-FFFF-FFFF01000000}" name="LinkedTable_People" type="102" refreshedVersion="6" minRefreshableVersion="5">
    <extLst>
      <ext xmlns:x15="http://schemas.microsoft.com/office/spreadsheetml/2010/11/main" uri="{DE250136-89BD-433C-8126-D09CA5730AF9}">
        <x15:connection id="People">
          <x15:rangePr sourceName="_xlcn.LinkedTable_People"/>
        </x15:connection>
      </ext>
    </extLst>
  </connection>
  <connection id="3" xr16:uid="{00000000-0015-0000-FFFF-FFFF02000000}" name="LinkedTable_Return" type="102" refreshedVersion="6" minRefreshableVersion="5">
    <extLst>
      <ext xmlns:x15="http://schemas.microsoft.com/office/spreadsheetml/2010/11/main" uri="{DE250136-89BD-433C-8126-D09CA5730AF9}">
        <x15:connection id="Return">
          <x15:rangePr sourceName="_xlcn.LinkedTable_Return"/>
        </x15:connection>
      </ext>
    </extLst>
  </connection>
  <connection id="4" xr16:uid="{00000000-0015-0000-FFFF-FFFF03000000}" name="LinkedTable_Shipping_Cost" type="102" refreshedVersion="6" minRefreshableVersion="5">
    <extLst>
      <ext xmlns:x15="http://schemas.microsoft.com/office/spreadsheetml/2010/11/main" uri="{DE250136-89BD-433C-8126-D09CA5730AF9}">
        <x15:connection id="Shipping_Cost">
          <x15:rangePr sourceName="_xlcn.LinkedTable_Shipping_Cost"/>
        </x15:connection>
      </ext>
    </extLst>
  </connection>
  <connection id="5" xr16:uid="{00000000-0015-0000-FFFF-FFFF0400000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6" xr16:uid="{00000000-0015-0000-FFFF-FFFF05000000}" keepAlive="1" name="Query - People" description="Connection to the 'People' query in the workbook." type="5" refreshedVersion="8" background="1" saveData="1">
    <dbPr connection="Provider=Microsoft.Mashup.OleDb.1;Data Source=$Workbook$;Location=People;Extended Properties=&quot;&quot;" command="SELECT * FROM [People]"/>
  </connection>
  <connection id="7" xr16:uid="{00000000-0015-0000-FFFF-FFFF06000000}" keepAlive="1" name="Query - Return" description="Connection to the 'Return' query in the workbook." type="5" refreshedVersion="8" background="1" saveData="1">
    <dbPr connection="Provider=Microsoft.Mashup.OleDb.1;Data Source=$Workbook$;Location=Return;Extended Properties=&quot;&quot;" command="SELECT * FROM [Return]"/>
  </connection>
  <connection id="8" xr16:uid="{00000000-0015-0000-FFFF-FFFF07000000}" keepAlive="1" name="Query - Shipping Cost" description="Connection to the 'Shipping Cost' query in the workbook." type="5" refreshedVersion="8" background="1" saveData="1">
    <dbPr connection="Provider=Microsoft.Mashup.OleDb.1;Data Source=$Workbook$;Location=&quot;Shipping Cost&quot;;Extended Properties=&quot;&quot;" command="SELECT * FROM [Shipping Cost]"/>
  </connection>
  <connection id="9" xr16:uid="{00000000-0015-0000-FFFF-FFFF08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<sst xmlns="http://schemas.openxmlformats.org/spreadsheetml/2006/main" count="81" uniqueCount="50">
  <si>
    <t>South</t>
  </si>
  <si>
    <t>Furniture</t>
  </si>
  <si>
    <t>Chairs</t>
  </si>
  <si>
    <t>Los Angeles</t>
  </si>
  <si>
    <t>California</t>
  </si>
  <si>
    <t>West</t>
  </si>
  <si>
    <t>Office Supplies</t>
  </si>
  <si>
    <t>Tables</t>
  </si>
  <si>
    <t>Storage</t>
  </si>
  <si>
    <t>Technology</t>
  </si>
  <si>
    <t>Phones</t>
  </si>
  <si>
    <t>Binders</t>
  </si>
  <si>
    <t>East</t>
  </si>
  <si>
    <t>Central</t>
  </si>
  <si>
    <t>Yes</t>
  </si>
  <si>
    <t>Seattle</t>
  </si>
  <si>
    <t>Washington</t>
  </si>
  <si>
    <t>Texas</t>
  </si>
  <si>
    <t>San Francisco</t>
  </si>
  <si>
    <t>Philadelphia</t>
  </si>
  <si>
    <t>Pennsylvania</t>
  </si>
  <si>
    <t>New York City</t>
  </si>
  <si>
    <t>New York</t>
  </si>
  <si>
    <t>Row Labels</t>
  </si>
  <si>
    <t>Grand Total</t>
  </si>
  <si>
    <t>Sum of Sales</t>
  </si>
  <si>
    <t>Column Labels</t>
  </si>
  <si>
    <t>Sum of Quantity</t>
  </si>
  <si>
    <t xml:space="preserve"> </t>
  </si>
  <si>
    <t>Top 10 Cities</t>
  </si>
  <si>
    <t>Sum of COGS</t>
  </si>
  <si>
    <t>Sum of Discount Value</t>
  </si>
  <si>
    <t>Top 10 States</t>
  </si>
  <si>
    <t>2014</t>
  </si>
  <si>
    <t>2015</t>
  </si>
  <si>
    <t>2016</t>
  </si>
  <si>
    <t>2017</t>
  </si>
  <si>
    <t>Total Customer</t>
  </si>
  <si>
    <t>Total Orders</t>
  </si>
  <si>
    <t>Profit per customer</t>
  </si>
  <si>
    <t>Profit Per Order</t>
  </si>
  <si>
    <t>AVG Profit</t>
  </si>
  <si>
    <t>Total Profit</t>
  </si>
  <si>
    <t>Values</t>
  </si>
  <si>
    <t>Total Profit Goal</t>
  </si>
  <si>
    <t>Total Profit Status</t>
  </si>
  <si>
    <t>Ctegory</t>
  </si>
  <si>
    <t>Retuurned</t>
  </si>
  <si>
    <t xml:space="preserve">Net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</si>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</sst>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00_);_(* \(#,##0.00\);_(* &quot;-&quot;??_);_(@_)"/>
    <numFmt numFmtId="165" formatCode="0.0"/>
    <numFmt numFmtId="166" formatCode="&quot;$&quot;#,##0.00"/>
    <numFmt numFmtId="167" formatCode="&quot;$&quot;0.00,,\ &quot;M&quot;"/>
    <numFmt numFmtId="168" formatCode="&quot;$&quot;0.00,\ &quot;K&quot;"/>
    <numFmt numFmtId="169" formatCode="0.00,\ &quot;K&quot;"/>
    <numFmt numFmtId="170" formatCode="0\ &quot;Order&quot;"/>
    <numFmt numFmtId="171" formatCode="0.00,&quot;K Item&quot;"/>
    <numFmt numFmtId="172" formatCode="0&quot; Item&quot;"/>
  </numFmts>
  <fonts count="3" x14ac:knownFonts="1">
    <font>
      <sz val="11"/>
      <color theme="1"/>
      <name val="Tw Cen MT"/>
      <family val="2"/>
      <scheme val="minor"/>
    </font>
    <font>
      <sz val="11"/>
      <color theme="1"/>
      <name val="Tw Cen MT"/>
      <family val="2"/>
      <scheme val="minor"/>
    </font>
    <font>
      <b/>
      <sz val="11"/>
      <color theme="1"/>
      <name val="Tw Cen MT"/>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right/>
      <top/>
      <bottom style="thin">
        <color theme="4" tint="0.39997558519241921"/>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0" fillId="0" borderId="0" xfId="0" pivotButton="1"/>
    <xf numFmtId="0" fontId="0" fillId="0" borderId="0" xfId="0" applyAlignment="1">
      <alignment horizontal="left"/>
    </xf>
    <xf numFmtId="1" fontId="0" fillId="0" borderId="0" xfId="0" applyNumberFormat="1"/>
    <xf numFmtId="3" fontId="0" fillId="0" borderId="0" xfId="0" applyNumberFormat="1"/>
    <xf numFmtId="165" fontId="0" fillId="0" borderId="0" xfId="0" applyNumberFormat="1"/>
    <xf numFmtId="166" fontId="0" fillId="0" borderId="0" xfId="0" applyNumberFormat="1"/>
    <xf numFmtId="0" fontId="0" fillId="2" borderId="0" xfId="0" applyFill="1"/>
    <xf numFmtId="0" fontId="0" fillId="3" borderId="0" xfId="0" applyFill="1"/>
    <xf numFmtId="0" fontId="2" fillId="4" borderId="1" xfId="0" applyFont="1" applyFill="1" applyBorder="1"/>
    <xf numFmtId="167" fontId="0" fillId="0" borderId="0" xfId="1" applyNumberFormat="1" applyFont="1"/>
    <xf numFmtId="167" fontId="0" fillId="0" borderId="0" xfId="0" applyNumberFormat="1"/>
    <xf numFmtId="168" fontId="0" fillId="0" borderId="0" xfId="1" applyNumberFormat="1" applyFont="1"/>
    <xf numFmtId="168" fontId="0" fillId="0" borderId="0" xfId="0" applyNumberFormat="1"/>
    <xf numFmtId="169" fontId="0" fillId="0" borderId="0" xfId="0" applyNumberFormat="1"/>
    <xf numFmtId="169" fontId="0" fillId="0" borderId="0" xfId="1" applyNumberFormat="1" applyFont="1"/>
    <xf numFmtId="0" fontId="0" fillId="5" borderId="0" xfId="0" applyFill="1"/>
    <xf numFmtId="170" fontId="0" fillId="0" borderId="0" xfId="0" applyNumberFormat="1"/>
    <xf numFmtId="171" fontId="0" fillId="0" borderId="0" xfId="0" applyNumberFormat="1"/>
    <xf numFmtId="172" fontId="0" fillId="0" borderId="0" xfId="0" applyNumberFormat="1"/>
    <xf numFmtId="0" fontId="0" fillId="6" borderId="0" xfId="0" applyFill="1"/>
  </cellXfs>
  <cellStyles count="2">
    <cellStyle name="Comma" xfId="1" builtinId="3"/>
    <cellStyle name="Normal" xfId="0" builtinId="0"/>
  </cellStyles>
  <dxfs count="8">
    <dxf>
      <numFmt numFmtId="169" formatCode="0.00,\ &quot;K&quot;"/>
    </dxf>
    <dxf>
      <font>
        <b/>
        <i val="0"/>
        <sz val="11"/>
        <color rgb="FF7030A0"/>
        <name val="Tw Cen MT"/>
        <family val="2"/>
        <scheme val="minor"/>
      </font>
      <fill>
        <patternFill>
          <bgColor theme="6" tint="0.59996337778862885"/>
        </patternFill>
      </fill>
    </dxf>
    <dxf>
      <fill>
        <patternFill patternType="solid">
          <fgColor theme="0"/>
          <bgColor theme="6" tint="0.59996337778862885"/>
        </patternFill>
      </fill>
      <border diagonalUp="0" diagonalDown="0">
        <left/>
        <right/>
        <top/>
        <bottom/>
        <vertical/>
        <horizontal/>
      </border>
    </dxf>
    <dxf>
      <font>
        <b/>
        <i val="0"/>
        <color rgb="FF7030A0"/>
      </font>
      <fill>
        <patternFill patternType="solid">
          <fgColor indexed="64"/>
          <bgColor theme="6" tint="0.59996337778862885"/>
        </patternFill>
      </fill>
      <border diagonalUp="0" diagonalDown="0">
        <left/>
        <right/>
        <top/>
        <bottom/>
        <vertical/>
        <horizontal/>
      </border>
    </dxf>
    <dxf>
      <fill>
        <patternFill>
          <fgColor rgb="FF2C0E8C"/>
          <bgColor theme="6" tint="0.59996337778862885"/>
        </patternFill>
      </fill>
      <border diagonalUp="0" diagonalDown="0">
        <left/>
        <right/>
        <top/>
        <bottom/>
        <vertical/>
        <horizontal/>
      </border>
    </dxf>
    <dxf>
      <font>
        <b/>
        <color theme="1"/>
      </font>
      <fill>
        <patternFill>
          <bgColor theme="5" tint="0.79998168889431442"/>
        </patternFill>
      </fill>
      <border>
        <bottom style="thin">
          <color theme="4"/>
        </bottom>
        <vertical/>
        <horizontal/>
      </border>
    </dxf>
    <dxf>
      <font>
        <color theme="1"/>
      </font>
      <fill>
        <patternFill>
          <bgColor theme="4" tint="0.79998168889431442"/>
        </patternFill>
      </fill>
      <border diagonalUp="0" diagonalDown="0">
        <left/>
        <right/>
        <top/>
        <bottom/>
        <vertical/>
        <horizontal/>
      </border>
    </dxf>
    <dxf>
      <font>
        <color theme="0"/>
      </font>
      <fill>
        <patternFill>
          <bgColor theme="0"/>
        </patternFill>
      </fill>
    </dxf>
  </dxfs>
  <tableStyles count="5" defaultTableStyle="TableStyleMedium2" defaultPivotStyle="PivotStyleLight16">
    <tableStyle name="Invisible" pivot="0" table="0" count="0" xr9:uid="{8D607DE5-A7F2-4938-AD48-023A1318DA54}"/>
    <tableStyle name="Slicer Style 1" pivot="0" table="0" count="1" xr9:uid="{636C9350-D333-4C16-B21D-B1007FD6D0D7}">
      <tableStyleElement type="wholeTable" dxfId="7"/>
    </tableStyle>
    <tableStyle name="SlicerStyleLight1 2" pivot="0" table="0" count="10" xr9:uid="{8A9F1961-531E-4852-B2B9-B26B4718F183}">
      <tableStyleElement type="wholeTable" dxfId="6"/>
      <tableStyleElement type="headerRow" dxfId="5"/>
    </tableStyle>
    <tableStyle name="SlicerStyleLight2 2" pivot="0" table="0" count="10" xr9:uid="{7A39644A-B1F6-43FE-8C66-67575239A8F2}">
      <tableStyleElement type="wholeTable" dxfId="4"/>
      <tableStyleElement type="headerRow" dxfId="3"/>
    </tableStyle>
    <tableStyle name="Timeline Style 1" pivot="0" table="0" count="8" xr9:uid="{1FA8631A-6DA4-47F4-8BBE-9215DA7F98DD}">
      <tableStyleElement type="wholeTable" dxfId="2"/>
      <tableStyleElement type="headerRow" dxfId="1"/>
    </tableStyle>
  </tableStyles>
  <colors>
    <mruColors>
      <color rgb="FF794A86"/>
      <color rgb="FFA890F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7030A0"/>
          </font>
          <fill>
            <patternFill patternType="solid">
              <fgColor theme="6" tint="0.59996337778862885"/>
              <bgColor rgb="FF97D4F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3999450666829432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5" tint="0.39994506668294322"/>
            <name val="Tw Cen MT"/>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15.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1.xml"/><Relationship Id="rId11" Type="http://schemas.openxmlformats.org/officeDocument/2006/relationships/pivotCacheDefinition" Target="pivotCache/pivotCacheDefinition9.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74" Type="http://schemas.openxmlformats.org/officeDocument/2006/relationships/customXml" Target="../customXml/item46.xml"/><Relationship Id="rId5" Type="http://schemas.openxmlformats.org/officeDocument/2006/relationships/pivotCacheDefinition" Target="pivotCache/pivotCacheDefinition3.xml"/><Relationship Id="rId61" Type="http://schemas.openxmlformats.org/officeDocument/2006/relationships/customXml" Target="../customXml/item33.xml"/><Relationship Id="rId19" Type="http://schemas.microsoft.com/office/2007/relationships/slicerCache" Target="slicerCaches/slicerCache3.xml"/><Relationship Id="rId14" Type="http://schemas.openxmlformats.org/officeDocument/2006/relationships/pivotCacheDefinition" Target="pivotCache/pivotCacheDefinition12.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6.xml"/><Relationship Id="rId51" Type="http://schemas.openxmlformats.org/officeDocument/2006/relationships/customXml" Target="../customXml/item23.xml"/><Relationship Id="rId72" Type="http://schemas.openxmlformats.org/officeDocument/2006/relationships/customXml" Target="../customXml/item4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microsoft.com/office/2007/relationships/slicerCache" Target="slicerCaches/slicerCache4.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75" Type="http://schemas.openxmlformats.org/officeDocument/2006/relationships/customXml" Target="../customXml/item4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8.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73" Type="http://schemas.openxmlformats.org/officeDocument/2006/relationships/customXml" Target="../customXml/item4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5.xml"/><Relationship Id="rId71" Type="http://schemas.openxmlformats.org/officeDocument/2006/relationships/customXml" Target="../customXml/item4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by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Dashboard Calculation'!$Q$3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Calculation'!$P$4:$P$7</c:f>
              <c:strCache>
                <c:ptCount val="3"/>
                <c:pt idx="0">
                  <c:v>Furniture</c:v>
                </c:pt>
                <c:pt idx="1">
                  <c:v>Office Supplies</c:v>
                </c:pt>
                <c:pt idx="2">
                  <c:v>Technology</c:v>
                </c:pt>
              </c:strCache>
            </c:strRef>
          </c:cat>
          <c:val>
            <c:numRef>
              <c:f>'Sales Dashboard Calculation'!$Q$4:$Q$7</c:f>
              <c:numCache>
                <c:formatCode>#,##0</c:formatCode>
                <c:ptCount val="3"/>
                <c:pt idx="0">
                  <c:v>741999.79529999977</c:v>
                </c:pt>
                <c:pt idx="1">
                  <c:v>719047.03200000292</c:v>
                </c:pt>
                <c:pt idx="2">
                  <c:v>836154.03299999656</c:v>
                </c:pt>
              </c:numCache>
            </c:numRef>
          </c:val>
          <c:extLst>
            <c:ext xmlns:c16="http://schemas.microsoft.com/office/drawing/2014/chart" uri="{C3380CC4-5D6E-409C-BE32-E72D297353CC}">
              <c16:uniqueId val="{00000000-0202-4E86-B9C2-F11E23844877}"/>
            </c:ext>
          </c:extLst>
        </c:ser>
        <c:dLbls>
          <c:dLblPos val="outEnd"/>
          <c:showLegendKey val="0"/>
          <c:showVal val="1"/>
          <c:showCatName val="0"/>
          <c:showSerName val="0"/>
          <c:showPercent val="0"/>
          <c:showBubbleSize val="0"/>
        </c:dLbls>
        <c:gapWidth val="219"/>
        <c:overlap val="-27"/>
        <c:axId val="818880520"/>
        <c:axId val="818879208"/>
      </c:barChart>
      <c:catAx>
        <c:axId val="818880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79208"/>
        <c:crosses val="autoZero"/>
        <c:auto val="1"/>
        <c:lblAlgn val="ctr"/>
        <c:lblOffset val="100"/>
        <c:noMultiLvlLbl val="0"/>
      </c:catAx>
      <c:valAx>
        <c:axId val="81887920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888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Calculation!Top 5 States</c:name>
    <c:fmtId val="3"/>
  </c:pivotSource>
  <c:chart>
    <c:title>
      <c:tx>
        <c:rich>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r>
              <a:rPr lang="en-US" sz="1200">
                <a:solidFill>
                  <a:schemeClr val="accent1"/>
                </a:solidFill>
              </a:rPr>
              <a:t>Top 10 States </a:t>
            </a:r>
            <a:r>
              <a:rPr lang="en-US" sz="1200" b="0" i="0" u="none" strike="noStrike" baseline="0">
                <a:solidFill>
                  <a:schemeClr val="accent1"/>
                </a:solidFill>
                <a:effectLst/>
              </a:rPr>
              <a:t>in Sales</a:t>
            </a:r>
            <a:r>
              <a:rPr lang="en-US" sz="1200">
                <a:solidFill>
                  <a:schemeClr val="accent1"/>
                </a:solidFill>
              </a:rPr>
              <a:t>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Calculation'!$V$5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Calculation'!$U$6:$U$11</c:f>
              <c:strCache>
                <c:ptCount val="5"/>
                <c:pt idx="0">
                  <c:v>Pennsylvania</c:v>
                </c:pt>
                <c:pt idx="1">
                  <c:v>Washington</c:v>
                </c:pt>
                <c:pt idx="2">
                  <c:v>Texas</c:v>
                </c:pt>
                <c:pt idx="3">
                  <c:v>New York</c:v>
                </c:pt>
                <c:pt idx="4">
                  <c:v>California</c:v>
                </c:pt>
              </c:strCache>
            </c:strRef>
          </c:cat>
          <c:val>
            <c:numRef>
              <c:f>'Sales Dashboard Calculation'!$V$6:$V$11</c:f>
              <c:numCache>
                <c:formatCode>0.00,\ "K"</c:formatCode>
                <c:ptCount val="5"/>
                <c:pt idx="0">
                  <c:v>116511.91400000003</c:v>
                </c:pt>
                <c:pt idx="1">
                  <c:v>138641.26999999993</c:v>
                </c:pt>
                <c:pt idx="2">
                  <c:v>170188.04580000002</c:v>
                </c:pt>
                <c:pt idx="3">
                  <c:v>310876.27099999978</c:v>
                </c:pt>
                <c:pt idx="4">
                  <c:v>457687.63150000101</c:v>
                </c:pt>
              </c:numCache>
            </c:numRef>
          </c:val>
          <c:extLst>
            <c:ext xmlns:c16="http://schemas.microsoft.com/office/drawing/2014/chart" uri="{C3380CC4-5D6E-409C-BE32-E72D297353CC}">
              <c16:uniqueId val="{00000000-D4D9-4C72-B3F0-6DB413E70E61}"/>
            </c:ext>
          </c:extLst>
        </c:ser>
        <c:dLbls>
          <c:dLblPos val="outEnd"/>
          <c:showLegendKey val="0"/>
          <c:showVal val="1"/>
          <c:showCatName val="0"/>
          <c:showSerName val="0"/>
          <c:showPercent val="0"/>
          <c:showBubbleSize val="0"/>
        </c:dLbls>
        <c:gapWidth val="182"/>
        <c:axId val="795827208"/>
        <c:axId val="818891672"/>
      </c:barChart>
      <c:catAx>
        <c:axId val="795827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91672"/>
        <c:crosses val="autoZero"/>
        <c:auto val="1"/>
        <c:lblAlgn val="ctr"/>
        <c:lblOffset val="100"/>
        <c:noMultiLvlLbl val="0"/>
      </c:catAx>
      <c:valAx>
        <c:axId val="818891672"/>
        <c:scaling>
          <c:orientation val="minMax"/>
        </c:scaling>
        <c:delete val="1"/>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crossAx val="795827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by people</c:name>
    <c:fmtId val="2"/>
  </c:pivotSource>
  <c:chart>
    <c:title>
      <c:tx>
        <c:rich>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r>
              <a:rPr lang="en-US" sz="1200">
                <a:solidFill>
                  <a:schemeClr val="accent1"/>
                </a:solidFill>
              </a:rPr>
              <a:t>Sales By Region &amp; Rep</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85185185185182E-2"/>
          <c:y val="0.19317009715890776"/>
          <c:w val="0.88888888888888884"/>
          <c:h val="0.52835351859044521"/>
        </c:manualLayout>
      </c:layout>
      <c:barChart>
        <c:barDir val="col"/>
        <c:grouping val="clustered"/>
        <c:varyColors val="0"/>
        <c:ser>
          <c:idx val="0"/>
          <c:order val="0"/>
          <c:tx>
            <c:strRef>
              <c:f>'Sales Dashboard Calculation'!$AC$5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Calculation'!$AB$6:$AB$10</c:f>
              <c:strCache>
                <c:ptCount val="4"/>
                <c:pt idx="0">
                  <c:v>Central</c:v>
                </c:pt>
                <c:pt idx="1">
                  <c:v>East</c:v>
                </c:pt>
                <c:pt idx="2">
                  <c:v>South</c:v>
                </c:pt>
                <c:pt idx="3">
                  <c:v>West</c:v>
                </c:pt>
              </c:strCache>
            </c:strRef>
          </c:cat>
          <c:val>
            <c:numRef>
              <c:f>'Sales Dashboard Calculation'!$AC$6:$AC$10</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847C-4AF3-860E-B5482B410A17}"/>
            </c:ext>
          </c:extLst>
        </c:ser>
        <c:dLbls>
          <c:dLblPos val="outEnd"/>
          <c:showLegendKey val="0"/>
          <c:showVal val="1"/>
          <c:showCatName val="0"/>
          <c:showSerName val="0"/>
          <c:showPercent val="0"/>
          <c:showBubbleSize val="0"/>
        </c:dLbls>
        <c:gapWidth val="182"/>
        <c:axId val="801436888"/>
        <c:axId val="801437216"/>
      </c:barChart>
      <c:catAx>
        <c:axId val="801436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37216"/>
        <c:crosses val="autoZero"/>
        <c:auto val="1"/>
        <c:lblAlgn val="ctr"/>
        <c:lblOffset val="100"/>
        <c:noMultiLvlLbl val="0"/>
      </c:catAx>
      <c:valAx>
        <c:axId val="80143721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0143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[dashboard.xlsx]Sales Dashboard Calculation!sales by sup category</c:name>
    <c:fmtId val="2"/>
  </c:pivotSource>
  <c:chart>
    <c:title>
      <c:tx>
        <c:rich>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r>
              <a:rPr lang="en-US" sz="1200">
                <a:solidFill>
                  <a:schemeClr val="accent1"/>
                </a:solidFill>
              </a:rPr>
              <a:t>Sales By Sup 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tint val="54000"/>
            </a:schemeClr>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tint val="54000"/>
            </a:schemeClr>
          </a:solidFill>
          <a:ln w="19050">
            <a:solidFill>
              <a:schemeClr val="lt1"/>
            </a:solidFill>
          </a:ln>
          <a:effectLst/>
        </c:spPr>
      </c:pivotFmt>
      <c:pivotFmt>
        <c:idx val="11"/>
        <c:spPr>
          <a:solidFill>
            <a:schemeClr val="accent1">
              <a:shade val="76000"/>
            </a:schemeClr>
          </a:solidFill>
          <a:ln w="19050">
            <a:solidFill>
              <a:schemeClr val="lt1"/>
            </a:solidFill>
          </a:ln>
          <a:effectLst/>
        </c:spPr>
      </c:pivotFmt>
      <c:pivotFmt>
        <c:idx val="12"/>
        <c:spPr>
          <a:solidFill>
            <a:schemeClr val="accent1">
              <a:shade val="53000"/>
            </a:schemeClr>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tint val="54000"/>
            </a:schemeClr>
          </a:solidFill>
          <a:ln w="19050">
            <a:solidFill>
              <a:schemeClr val="lt1"/>
            </a:solidFill>
          </a:ln>
          <a:effectLst/>
        </c:spPr>
      </c:pivotFmt>
    </c:pivotFmts>
    <c:plotArea>
      <c:layout/>
      <c:pieChart>
        <c:varyColors val="1"/>
        <c:ser>
          <c:idx val="0"/>
          <c:order val="0"/>
          <c:tx>
            <c:strRef>
              <c:f>'Sales Dashboard Calculation'!$AJ$5</c:f>
              <c:strCache>
                <c:ptCount val="1"/>
                <c:pt idx="0">
                  <c:v>Total</c:v>
                </c:pt>
              </c:strCache>
            </c:strRef>
          </c:tx>
          <c:dPt>
            <c:idx val="0"/>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1-452B-42B0-8E9A-082A7B35F47F}"/>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452B-42B0-8E9A-082A7B35F47F}"/>
              </c:ext>
            </c:extLst>
          </c:dPt>
          <c:dPt>
            <c:idx val="2"/>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5-452B-42B0-8E9A-082A7B35F47F}"/>
              </c:ext>
            </c:extLst>
          </c:dPt>
          <c:dPt>
            <c:idx val="3"/>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7-452B-42B0-8E9A-082A7B35F47F}"/>
              </c:ext>
            </c:extLst>
          </c:dPt>
          <c:dPt>
            <c:idx val="4"/>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9-452B-42B0-8E9A-082A7B35F4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 Calculation'!$AI$6:$AI$11</c:f>
              <c:strCache>
                <c:ptCount val="5"/>
                <c:pt idx="0">
                  <c:v>Binders</c:v>
                </c:pt>
                <c:pt idx="1">
                  <c:v>Tables</c:v>
                </c:pt>
                <c:pt idx="2">
                  <c:v>Storage</c:v>
                </c:pt>
                <c:pt idx="3">
                  <c:v>Chairs</c:v>
                </c:pt>
                <c:pt idx="4">
                  <c:v>Phones</c:v>
                </c:pt>
              </c:strCache>
            </c:strRef>
          </c:cat>
          <c:val>
            <c:numRef>
              <c:f>'Sales Dashboard Calculation'!$AJ$6:$AJ$11</c:f>
              <c:numCache>
                <c:formatCode>#,##0</c:formatCode>
                <c:ptCount val="5"/>
                <c:pt idx="0">
                  <c:v>203412.73300000009</c:v>
                </c:pt>
                <c:pt idx="1">
                  <c:v>206965.53200000009</c:v>
                </c:pt>
                <c:pt idx="2">
                  <c:v>223843.60800000012</c:v>
                </c:pt>
                <c:pt idx="3">
                  <c:v>328449.1030000007</c:v>
                </c:pt>
                <c:pt idx="4">
                  <c:v>330007.05400000012</c:v>
                </c:pt>
              </c:numCache>
            </c:numRef>
          </c:val>
          <c:extLst>
            <c:ext xmlns:c16="http://schemas.microsoft.com/office/drawing/2014/chart" uri="{C3380CC4-5D6E-409C-BE32-E72D297353CC}">
              <c16:uniqueId val="{0000000A-18F5-45D2-A4BB-4AAAA16F654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over years</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Sales&amp;Quantity</a:t>
            </a:r>
            <a:r>
              <a:rPr lang="en-US" baseline="0">
                <a:solidFill>
                  <a:schemeClr val="accent1"/>
                </a:solidFill>
              </a:rPr>
              <a:t> </a:t>
            </a:r>
            <a:r>
              <a:rPr lang="en-US">
                <a:solidFill>
                  <a:schemeClr val="accent1"/>
                </a:solidFill>
              </a:rPr>
              <a:t>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Calculation'!$AR$5</c:f>
              <c:strCache>
                <c:ptCount val="1"/>
                <c:pt idx="0">
                  <c:v>Sum of Sales</c:v>
                </c:pt>
              </c:strCache>
            </c:strRef>
          </c:tx>
          <c:spPr>
            <a:ln w="28575" cap="rnd">
              <a:solidFill>
                <a:schemeClr val="accent1"/>
              </a:solidFill>
              <a:round/>
            </a:ln>
            <a:effectLst/>
          </c:spPr>
          <c:marker>
            <c:symbol val="none"/>
          </c:marker>
          <c:cat>
            <c:strRef>
              <c:f>'Sales Dashboard Calculation'!$AQ$6:$AQ$10</c:f>
              <c:strCache>
                <c:ptCount val="4"/>
                <c:pt idx="0">
                  <c:v>2014</c:v>
                </c:pt>
                <c:pt idx="1">
                  <c:v>2015</c:v>
                </c:pt>
                <c:pt idx="2">
                  <c:v>2016</c:v>
                </c:pt>
                <c:pt idx="3">
                  <c:v>2017</c:v>
                </c:pt>
              </c:strCache>
            </c:strRef>
          </c:cat>
          <c:val>
            <c:numRef>
              <c:f>'Sales Dashboard Calculation'!$AR$6:$AR$10</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D89C-49E6-A23A-10540898AB19}"/>
            </c:ext>
          </c:extLst>
        </c:ser>
        <c:dLbls>
          <c:showLegendKey val="0"/>
          <c:showVal val="0"/>
          <c:showCatName val="0"/>
          <c:showSerName val="0"/>
          <c:showPercent val="0"/>
          <c:showBubbleSize val="0"/>
        </c:dLbls>
        <c:marker val="1"/>
        <c:smooth val="0"/>
        <c:axId val="907392912"/>
        <c:axId val="907391272"/>
      </c:lineChart>
      <c:lineChart>
        <c:grouping val="standard"/>
        <c:varyColors val="0"/>
        <c:ser>
          <c:idx val="1"/>
          <c:order val="1"/>
          <c:tx>
            <c:strRef>
              <c:f>'Sales Dashboard Calculation'!$AS$5</c:f>
              <c:strCache>
                <c:ptCount val="1"/>
                <c:pt idx="0">
                  <c:v>Sum of Quantity</c:v>
                </c:pt>
              </c:strCache>
            </c:strRef>
          </c:tx>
          <c:spPr>
            <a:ln w="28575" cap="rnd">
              <a:solidFill>
                <a:schemeClr val="accent2"/>
              </a:solidFill>
              <a:round/>
            </a:ln>
            <a:effectLst/>
          </c:spPr>
          <c:marker>
            <c:symbol val="none"/>
          </c:marker>
          <c:cat>
            <c:strRef>
              <c:f>'Sales Dashboard Calculation'!$AQ$6:$AQ$10</c:f>
              <c:strCache>
                <c:ptCount val="4"/>
                <c:pt idx="0">
                  <c:v>2014</c:v>
                </c:pt>
                <c:pt idx="1">
                  <c:v>2015</c:v>
                </c:pt>
                <c:pt idx="2">
                  <c:v>2016</c:v>
                </c:pt>
                <c:pt idx="3">
                  <c:v>2017</c:v>
                </c:pt>
              </c:strCache>
            </c:strRef>
          </c:cat>
          <c:val>
            <c:numRef>
              <c:f>'Sales Dashboard Calculation'!$AS$6:$AS$10</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D89C-49E6-A23A-10540898AB19}"/>
            </c:ext>
          </c:extLst>
        </c:ser>
        <c:dLbls>
          <c:showLegendKey val="0"/>
          <c:showVal val="0"/>
          <c:showCatName val="0"/>
          <c:showSerName val="0"/>
          <c:showPercent val="0"/>
          <c:showBubbleSize val="0"/>
        </c:dLbls>
        <c:marker val="1"/>
        <c:smooth val="0"/>
        <c:axId val="1306080152"/>
        <c:axId val="1306077200"/>
      </c:lineChart>
      <c:valAx>
        <c:axId val="90739127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92912"/>
        <c:crosses val="autoZero"/>
        <c:crossBetween val="between"/>
      </c:valAx>
      <c:catAx>
        <c:axId val="90739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91272"/>
        <c:crosses val="autoZero"/>
        <c:auto val="1"/>
        <c:lblAlgn val="ctr"/>
        <c:lblOffset val="100"/>
        <c:noMultiLvlLbl val="0"/>
      </c:catAx>
      <c:valAx>
        <c:axId val="130607720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080152"/>
        <c:crosses val="max"/>
        <c:crossBetween val="between"/>
      </c:valAx>
      <c:catAx>
        <c:axId val="1306080152"/>
        <c:scaling>
          <c:orientation val="minMax"/>
        </c:scaling>
        <c:delete val="1"/>
        <c:axPos val="b"/>
        <c:numFmt formatCode="General" sourceLinked="1"/>
        <c:majorTickMark val="out"/>
        <c:minorTickMark val="none"/>
        <c:tickLblPos val="nextTo"/>
        <c:crossAx val="13060772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[dashboard.xlsx]Sales Dashboard Calculation! Sales By States &amp; category</c:name>
    <c:fmtId val="3"/>
  </c:pivotSource>
  <c:chart>
    <c:title>
      <c:tx>
        <c:rich>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r>
              <a:rPr lang="en-US" sz="1200">
                <a:solidFill>
                  <a:schemeClr val="accent1"/>
                </a:solidFill>
              </a:rPr>
              <a:t> Sales By States&amp;category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Calculation'!$BB$5:$BB$6</c:f>
              <c:strCache>
                <c:ptCount val="1"/>
                <c:pt idx="0">
                  <c:v>Furniture</c:v>
                </c:pt>
              </c:strCache>
            </c:strRef>
          </c:tx>
          <c:spPr>
            <a:solidFill>
              <a:schemeClr val="accent1">
                <a:shade val="65000"/>
              </a:schemeClr>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Calculation'!$BB$7:$BB$12</c:f>
              <c:numCache>
                <c:formatCode>General</c:formatCode>
                <c:ptCount val="5"/>
                <c:pt idx="0">
                  <c:v>156064.60149999999</c:v>
                </c:pt>
                <c:pt idx="1">
                  <c:v>93372.728999999978</c:v>
                </c:pt>
                <c:pt idx="2">
                  <c:v>39354.930999999997</c:v>
                </c:pt>
                <c:pt idx="3">
                  <c:v>60593.291799999992</c:v>
                </c:pt>
                <c:pt idx="4">
                  <c:v>48020.151999999973</c:v>
                </c:pt>
              </c:numCache>
            </c:numRef>
          </c:val>
          <c:extLst>
            <c:ext xmlns:c16="http://schemas.microsoft.com/office/drawing/2014/chart" uri="{C3380CC4-5D6E-409C-BE32-E72D297353CC}">
              <c16:uniqueId val="{00000000-E4F1-4881-AC77-98CB3DF9AE76}"/>
            </c:ext>
          </c:extLst>
        </c:ser>
        <c:ser>
          <c:idx val="1"/>
          <c:order val="1"/>
          <c:tx>
            <c:strRef>
              <c:f>'Sales Dashboard Calculation'!$BC$5:$BC$6</c:f>
              <c:strCache>
                <c:ptCount val="1"/>
                <c:pt idx="0">
                  <c:v>Office Supplies</c:v>
                </c:pt>
              </c:strCache>
            </c:strRef>
          </c:tx>
          <c:spPr>
            <a:solidFill>
              <a:schemeClr val="accent1"/>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Calculation'!$BC$7:$BC$12</c:f>
              <c:numCache>
                <c:formatCode>General</c:formatCode>
                <c:ptCount val="5"/>
                <c:pt idx="0">
                  <c:v>142351.94799999995</c:v>
                </c:pt>
                <c:pt idx="1">
                  <c:v>90020.041999999972</c:v>
                </c:pt>
                <c:pt idx="2">
                  <c:v>34941.713999999993</c:v>
                </c:pt>
                <c:pt idx="3">
                  <c:v>44490.529999999992</c:v>
                </c:pt>
                <c:pt idx="4">
                  <c:v>40084.40800000001</c:v>
                </c:pt>
              </c:numCache>
            </c:numRef>
          </c:val>
          <c:extLst>
            <c:ext xmlns:c16="http://schemas.microsoft.com/office/drawing/2014/chart" uri="{C3380CC4-5D6E-409C-BE32-E72D297353CC}">
              <c16:uniqueId val="{00000003-A6C3-43DE-9623-A82C878D6638}"/>
            </c:ext>
          </c:extLst>
        </c:ser>
        <c:ser>
          <c:idx val="2"/>
          <c:order val="2"/>
          <c:tx>
            <c:strRef>
              <c:f>'Sales Dashboard Calculation'!$BD$5:$BD$6</c:f>
              <c:strCache>
                <c:ptCount val="1"/>
                <c:pt idx="0">
                  <c:v>Technology</c:v>
                </c:pt>
              </c:strCache>
            </c:strRef>
          </c:tx>
          <c:spPr>
            <a:solidFill>
              <a:schemeClr val="accent1">
                <a:tint val="65000"/>
              </a:schemeClr>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Calculation'!$BD$7:$BD$12</c:f>
              <c:numCache>
                <c:formatCode>General</c:formatCode>
                <c:ptCount val="5"/>
                <c:pt idx="0">
                  <c:v>159271.08200000005</c:v>
                </c:pt>
                <c:pt idx="1">
                  <c:v>127483.50000000006</c:v>
                </c:pt>
                <c:pt idx="2">
                  <c:v>42215.268999999993</c:v>
                </c:pt>
                <c:pt idx="3">
                  <c:v>65104.223999999958</c:v>
                </c:pt>
                <c:pt idx="4">
                  <c:v>50536.71</c:v>
                </c:pt>
              </c:numCache>
            </c:numRef>
          </c:val>
          <c:extLst>
            <c:ext xmlns:c16="http://schemas.microsoft.com/office/drawing/2014/chart" uri="{C3380CC4-5D6E-409C-BE32-E72D297353CC}">
              <c16:uniqueId val="{00000004-A6C3-43DE-9623-A82C878D6638}"/>
            </c:ext>
          </c:extLst>
        </c:ser>
        <c:dLbls>
          <c:showLegendKey val="0"/>
          <c:showVal val="0"/>
          <c:showCatName val="0"/>
          <c:showSerName val="0"/>
          <c:showPercent val="0"/>
          <c:showBubbleSize val="0"/>
        </c:dLbls>
        <c:gapWidth val="182"/>
        <c:axId val="1052714528"/>
        <c:axId val="1052714856"/>
      </c:barChart>
      <c:catAx>
        <c:axId val="105271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14856"/>
        <c:crosses val="autoZero"/>
        <c:auto val="1"/>
        <c:lblAlgn val="ctr"/>
        <c:lblOffset val="100"/>
        <c:noMultiLvlLbl val="0"/>
      </c:catAx>
      <c:valAx>
        <c:axId val="1052714856"/>
        <c:scaling>
          <c:logBase val="10"/>
          <c:orientation val="minMax"/>
          <c:max val="170000"/>
          <c:min val="1"/>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14528"/>
        <c:crosses val="autoZero"/>
        <c:crossBetween val="between"/>
        <c:majorUnit val="20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Calculation!Top 5 States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States </a:t>
            </a:r>
            <a:r>
              <a:rPr lang="en-US" sz="1400" b="0" i="0" u="none" strike="noStrike" baseline="0">
                <a:effectLst/>
              </a:rPr>
              <a:t>in sales</a:t>
            </a:r>
            <a:r>
              <a:rPr lang="en-US"/>
              <a:t> </a:t>
            </a:r>
          </a:p>
        </c:rich>
      </c:tx>
      <c:layout>
        <c:manualLayout>
          <c:xMode val="edge"/>
          <c:yMode val="edge"/>
          <c:x val="1.9955766018757946E-3"/>
          <c:y val="0.2274509803921568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Calculation'!$V$5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Calculation'!$U$6:$U$11</c:f>
              <c:strCache>
                <c:ptCount val="5"/>
                <c:pt idx="0">
                  <c:v>Pennsylvania</c:v>
                </c:pt>
                <c:pt idx="1">
                  <c:v>Washington</c:v>
                </c:pt>
                <c:pt idx="2">
                  <c:v>Texas</c:v>
                </c:pt>
                <c:pt idx="3">
                  <c:v>New York</c:v>
                </c:pt>
                <c:pt idx="4">
                  <c:v>California</c:v>
                </c:pt>
              </c:strCache>
            </c:strRef>
          </c:cat>
          <c:val>
            <c:numRef>
              <c:f>'Sales Dashboard Calculation'!$V$6:$V$11</c:f>
              <c:numCache>
                <c:formatCode>0.00,\ "K"</c:formatCode>
                <c:ptCount val="5"/>
                <c:pt idx="0">
                  <c:v>116511.91400000003</c:v>
                </c:pt>
                <c:pt idx="1">
                  <c:v>138641.26999999993</c:v>
                </c:pt>
                <c:pt idx="2">
                  <c:v>170188.04580000002</c:v>
                </c:pt>
                <c:pt idx="3">
                  <c:v>310876.27099999978</c:v>
                </c:pt>
                <c:pt idx="4">
                  <c:v>457687.63150000101</c:v>
                </c:pt>
              </c:numCache>
            </c:numRef>
          </c:val>
          <c:extLst>
            <c:ext xmlns:c16="http://schemas.microsoft.com/office/drawing/2014/chart" uri="{C3380CC4-5D6E-409C-BE32-E72D297353CC}">
              <c16:uniqueId val="{00000000-CF4F-40FB-ABDD-1D301122BA69}"/>
            </c:ext>
          </c:extLst>
        </c:ser>
        <c:dLbls>
          <c:dLblPos val="outEnd"/>
          <c:showLegendKey val="0"/>
          <c:showVal val="1"/>
          <c:showCatName val="0"/>
          <c:showSerName val="0"/>
          <c:showPercent val="0"/>
          <c:showBubbleSize val="0"/>
        </c:dLbls>
        <c:gapWidth val="182"/>
        <c:axId val="795827208"/>
        <c:axId val="818891672"/>
      </c:barChart>
      <c:catAx>
        <c:axId val="795827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91672"/>
        <c:crosses val="autoZero"/>
        <c:auto val="1"/>
        <c:lblAlgn val="ctr"/>
        <c:lblOffset val="100"/>
        <c:noMultiLvlLbl val="0"/>
      </c:catAx>
      <c:valAx>
        <c:axId val="818891672"/>
        <c:scaling>
          <c:orientation val="minMax"/>
        </c:scaling>
        <c:delete val="1"/>
        <c:axPos val="b"/>
        <c:majorGridlines>
          <c:spPr>
            <a:ln w="9525" cap="flat" cmpd="sng" algn="ctr">
              <a:solidFill>
                <a:schemeClr val="tx1">
                  <a:lumMod val="15000"/>
                  <a:lumOff val="85000"/>
                </a:schemeClr>
              </a:solidFill>
              <a:round/>
            </a:ln>
            <a:effectLst/>
          </c:spPr>
        </c:majorGridlines>
        <c:numFmt formatCode="0.00,\ &quot;K&quot;" sourceLinked="1"/>
        <c:majorTickMark val="none"/>
        <c:minorTickMark val="none"/>
        <c:tickLblPos val="nextTo"/>
        <c:crossAx val="795827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by people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People&amp;Region</a:t>
            </a:r>
          </a:p>
        </c:rich>
      </c:tx>
      <c:layout>
        <c:manualLayout>
          <c:xMode val="edge"/>
          <c:yMode val="edge"/>
          <c:x val="0.427488915759774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Calculation'!$AC$5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Calculation'!$AB$6:$AB$10</c:f>
              <c:strCache>
                <c:ptCount val="4"/>
                <c:pt idx="0">
                  <c:v>Central</c:v>
                </c:pt>
                <c:pt idx="1">
                  <c:v>East</c:v>
                </c:pt>
                <c:pt idx="2">
                  <c:v>South</c:v>
                </c:pt>
                <c:pt idx="3">
                  <c:v>West</c:v>
                </c:pt>
              </c:strCache>
            </c:strRef>
          </c:cat>
          <c:val>
            <c:numRef>
              <c:f>'Sales Dashboard Calculation'!$AC$6:$AC$10</c:f>
              <c:numCache>
                <c:formatCode>#,##0</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0-B6EB-46D3-9AE1-869AADA287C8}"/>
            </c:ext>
          </c:extLst>
        </c:ser>
        <c:dLbls>
          <c:dLblPos val="outEnd"/>
          <c:showLegendKey val="0"/>
          <c:showVal val="1"/>
          <c:showCatName val="0"/>
          <c:showSerName val="0"/>
          <c:showPercent val="0"/>
          <c:showBubbleSize val="0"/>
        </c:dLbls>
        <c:gapWidth val="182"/>
        <c:axId val="801436888"/>
        <c:axId val="801437216"/>
      </c:barChart>
      <c:catAx>
        <c:axId val="801436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37216"/>
        <c:crosses val="autoZero"/>
        <c:auto val="1"/>
        <c:lblAlgn val="ctr"/>
        <c:lblOffset val="100"/>
        <c:noMultiLvlLbl val="0"/>
      </c:catAx>
      <c:valAx>
        <c:axId val="80143721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01436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by sup category</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effectLst/>
              </a:rPr>
              <a:t>S</a:t>
            </a:r>
            <a:r>
              <a:rPr lang="en-US"/>
              <a:t>ales By </a:t>
            </a:r>
            <a:r>
              <a:rPr lang="en-US" sz="1600" b="1" i="0" u="none" strike="noStrike" baseline="0">
                <a:effectLst/>
              </a:rPr>
              <a:t>S</a:t>
            </a:r>
            <a:r>
              <a:rPr lang="en-US"/>
              <a:t>up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pivotFmt>
    </c:pivotFmts>
    <c:plotArea>
      <c:layout/>
      <c:pieChart>
        <c:varyColors val="1"/>
        <c:ser>
          <c:idx val="0"/>
          <c:order val="0"/>
          <c:tx>
            <c:strRef>
              <c:f>'Sales Dashboard Calculation'!$AJ$5</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1-1C6F-4756-BA34-C50C49B0F2E0}"/>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3-1C6F-4756-BA34-C50C49B0F2E0}"/>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5-1C6F-4756-BA34-C50C49B0F2E0}"/>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7-1C6F-4756-BA34-C50C49B0F2E0}"/>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9-1C6F-4756-BA34-C50C49B0F2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'Sales Dashboard Calculation'!$AI$6:$AI$11</c:f>
              <c:strCache>
                <c:ptCount val="5"/>
                <c:pt idx="0">
                  <c:v>Binders</c:v>
                </c:pt>
                <c:pt idx="1">
                  <c:v>Tables</c:v>
                </c:pt>
                <c:pt idx="2">
                  <c:v>Storage</c:v>
                </c:pt>
                <c:pt idx="3">
                  <c:v>Chairs</c:v>
                </c:pt>
                <c:pt idx="4">
                  <c:v>Phones</c:v>
                </c:pt>
              </c:strCache>
            </c:strRef>
          </c:cat>
          <c:val>
            <c:numRef>
              <c:f>'Sales Dashboard Calculation'!$AJ$6:$AJ$11</c:f>
              <c:numCache>
                <c:formatCode>#,##0</c:formatCode>
                <c:ptCount val="5"/>
                <c:pt idx="0">
                  <c:v>203412.73300000009</c:v>
                </c:pt>
                <c:pt idx="1">
                  <c:v>206965.53200000009</c:v>
                </c:pt>
                <c:pt idx="2">
                  <c:v>223843.60800000012</c:v>
                </c:pt>
                <c:pt idx="3">
                  <c:v>328449.1030000007</c:v>
                </c:pt>
                <c:pt idx="4">
                  <c:v>330007.05400000012</c:v>
                </c:pt>
              </c:numCache>
            </c:numRef>
          </c:val>
          <c:extLst>
            <c:ext xmlns:c16="http://schemas.microsoft.com/office/drawing/2014/chart" uri="{C3380CC4-5D6E-409C-BE32-E72D297353CC}">
              <c16:uniqueId val="{0000000A-A9B6-4204-9425-0BA7839E23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Calculation!Sales over years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Sales&amp;Quantity</a:t>
            </a:r>
            <a:r>
              <a:rPr lang="en-US" baseline="0"/>
              <a:t> </a:t>
            </a:r>
            <a:r>
              <a:rPr lang="en-US"/>
              <a:t>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Dashboard Calculation'!$AR$5</c:f>
              <c:strCache>
                <c:ptCount val="1"/>
                <c:pt idx="0">
                  <c:v>Sum of Sales</c:v>
                </c:pt>
              </c:strCache>
            </c:strRef>
          </c:tx>
          <c:spPr>
            <a:ln w="28575" cap="rnd">
              <a:solidFill>
                <a:schemeClr val="accent1"/>
              </a:solidFill>
              <a:round/>
            </a:ln>
            <a:effectLst/>
          </c:spPr>
          <c:marker>
            <c:symbol val="none"/>
          </c:marker>
          <c:cat>
            <c:strRef>
              <c:f>'Sales Dashboard Calculation'!$AQ$6:$AQ$10</c:f>
              <c:strCache>
                <c:ptCount val="4"/>
                <c:pt idx="0">
                  <c:v>2014</c:v>
                </c:pt>
                <c:pt idx="1">
                  <c:v>2015</c:v>
                </c:pt>
                <c:pt idx="2">
                  <c:v>2016</c:v>
                </c:pt>
                <c:pt idx="3">
                  <c:v>2017</c:v>
                </c:pt>
              </c:strCache>
            </c:strRef>
          </c:cat>
          <c:val>
            <c:numRef>
              <c:f>'Sales Dashboard Calculation'!$AR$6:$AR$10</c:f>
              <c:numCache>
                <c:formatCode>#,##0</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0-DA84-47AC-93AC-3ABDF7A2C9EE}"/>
            </c:ext>
          </c:extLst>
        </c:ser>
        <c:ser>
          <c:idx val="1"/>
          <c:order val="1"/>
          <c:tx>
            <c:strRef>
              <c:f>'Sales Dashboard Calculation'!$AS$5</c:f>
              <c:strCache>
                <c:ptCount val="1"/>
                <c:pt idx="0">
                  <c:v>Sum of Quantity</c:v>
                </c:pt>
              </c:strCache>
            </c:strRef>
          </c:tx>
          <c:spPr>
            <a:ln w="28575" cap="rnd">
              <a:solidFill>
                <a:schemeClr val="accent2"/>
              </a:solidFill>
              <a:round/>
            </a:ln>
            <a:effectLst/>
          </c:spPr>
          <c:marker>
            <c:symbol val="none"/>
          </c:marker>
          <c:cat>
            <c:strRef>
              <c:f>'Sales Dashboard Calculation'!$AQ$6:$AQ$10</c:f>
              <c:strCache>
                <c:ptCount val="4"/>
                <c:pt idx="0">
                  <c:v>2014</c:v>
                </c:pt>
                <c:pt idx="1">
                  <c:v>2015</c:v>
                </c:pt>
                <c:pt idx="2">
                  <c:v>2016</c:v>
                </c:pt>
                <c:pt idx="3">
                  <c:v>2017</c:v>
                </c:pt>
              </c:strCache>
            </c:strRef>
          </c:cat>
          <c:val>
            <c:numRef>
              <c:f>'Sales Dashboard Calculation'!$AS$6:$AS$10</c:f>
              <c:numCache>
                <c:formatCode>General</c:formatCode>
                <c:ptCount val="4"/>
                <c:pt idx="0">
                  <c:v>7581</c:v>
                </c:pt>
                <c:pt idx="1">
                  <c:v>7979</c:v>
                </c:pt>
                <c:pt idx="2">
                  <c:v>9837</c:v>
                </c:pt>
                <c:pt idx="3">
                  <c:v>12476</c:v>
                </c:pt>
              </c:numCache>
            </c:numRef>
          </c:val>
          <c:smooth val="0"/>
          <c:extLst>
            <c:ext xmlns:c16="http://schemas.microsoft.com/office/drawing/2014/chart" uri="{C3380CC4-5D6E-409C-BE32-E72D297353CC}">
              <c16:uniqueId val="{00000001-DA84-47AC-93AC-3ABDF7A2C9EE}"/>
            </c:ext>
          </c:extLst>
        </c:ser>
        <c:dLbls>
          <c:showLegendKey val="0"/>
          <c:showVal val="0"/>
          <c:showCatName val="0"/>
          <c:showSerName val="0"/>
          <c:showPercent val="0"/>
          <c:showBubbleSize val="0"/>
        </c:dLbls>
        <c:smooth val="0"/>
        <c:axId val="819891336"/>
        <c:axId val="819891008"/>
      </c:lineChart>
      <c:valAx>
        <c:axId val="8198910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891336"/>
        <c:crosses val="max"/>
        <c:crossBetween val="between"/>
      </c:valAx>
      <c:catAx>
        <c:axId val="819891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8910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 Sales By States &amp; 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 10 Sales By States&amp;category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Dashboard Calculation'!$BB$5:$BB$6</c:f>
              <c:strCache>
                <c:ptCount val="1"/>
                <c:pt idx="0">
                  <c:v>Furniture</c:v>
                </c:pt>
              </c:strCache>
            </c:strRef>
          </c:tx>
          <c:spPr>
            <a:solidFill>
              <a:schemeClr val="accent1"/>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Calculation'!$BB$7:$BB$12</c:f>
              <c:numCache>
                <c:formatCode>General</c:formatCode>
                <c:ptCount val="5"/>
                <c:pt idx="0">
                  <c:v>156064.60149999999</c:v>
                </c:pt>
                <c:pt idx="1">
                  <c:v>93372.728999999978</c:v>
                </c:pt>
                <c:pt idx="2">
                  <c:v>39354.930999999997</c:v>
                </c:pt>
                <c:pt idx="3">
                  <c:v>60593.291799999992</c:v>
                </c:pt>
                <c:pt idx="4">
                  <c:v>48020.151999999973</c:v>
                </c:pt>
              </c:numCache>
            </c:numRef>
          </c:val>
          <c:extLst>
            <c:ext xmlns:c16="http://schemas.microsoft.com/office/drawing/2014/chart" uri="{C3380CC4-5D6E-409C-BE32-E72D297353CC}">
              <c16:uniqueId val="{00000000-D8B6-435D-AB14-510E3F6F43E1}"/>
            </c:ext>
          </c:extLst>
        </c:ser>
        <c:ser>
          <c:idx val="1"/>
          <c:order val="1"/>
          <c:tx>
            <c:strRef>
              <c:f>'Sales Dashboard Calculation'!$BC$5:$BC$6</c:f>
              <c:strCache>
                <c:ptCount val="1"/>
                <c:pt idx="0">
                  <c:v>Office Supplies</c:v>
                </c:pt>
              </c:strCache>
            </c:strRef>
          </c:tx>
          <c:spPr>
            <a:solidFill>
              <a:schemeClr val="accent2"/>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Calculation'!$BC$7:$BC$12</c:f>
              <c:numCache>
                <c:formatCode>General</c:formatCode>
                <c:ptCount val="5"/>
                <c:pt idx="0">
                  <c:v>142351.94799999995</c:v>
                </c:pt>
                <c:pt idx="1">
                  <c:v>90020.041999999972</c:v>
                </c:pt>
                <c:pt idx="2">
                  <c:v>34941.713999999993</c:v>
                </c:pt>
                <c:pt idx="3">
                  <c:v>44490.529999999992</c:v>
                </c:pt>
                <c:pt idx="4">
                  <c:v>40084.40800000001</c:v>
                </c:pt>
              </c:numCache>
            </c:numRef>
          </c:val>
          <c:extLst>
            <c:ext xmlns:c16="http://schemas.microsoft.com/office/drawing/2014/chart" uri="{C3380CC4-5D6E-409C-BE32-E72D297353CC}">
              <c16:uniqueId val="{00000002-42E8-432A-A75D-8C72AEDE4831}"/>
            </c:ext>
          </c:extLst>
        </c:ser>
        <c:ser>
          <c:idx val="2"/>
          <c:order val="2"/>
          <c:tx>
            <c:strRef>
              <c:f>'Sales Dashboard Calculation'!$BD$5:$BD$6</c:f>
              <c:strCache>
                <c:ptCount val="1"/>
                <c:pt idx="0">
                  <c:v>Technology</c:v>
                </c:pt>
              </c:strCache>
            </c:strRef>
          </c:tx>
          <c:spPr>
            <a:solidFill>
              <a:schemeClr val="accent3"/>
            </a:solidFill>
            <a:ln>
              <a:noFill/>
            </a:ln>
            <a:effectLst/>
          </c:spPr>
          <c:invertIfNegative val="0"/>
          <c:cat>
            <c:strRef>
              <c:f>'Sales Dashboard Calculation'!$BA$7:$BA$12</c:f>
              <c:strCache>
                <c:ptCount val="5"/>
                <c:pt idx="0">
                  <c:v>California</c:v>
                </c:pt>
                <c:pt idx="1">
                  <c:v>New York</c:v>
                </c:pt>
                <c:pt idx="2">
                  <c:v>Pennsylvania</c:v>
                </c:pt>
                <c:pt idx="3">
                  <c:v>Texas</c:v>
                </c:pt>
                <c:pt idx="4">
                  <c:v>Washington</c:v>
                </c:pt>
              </c:strCache>
            </c:strRef>
          </c:cat>
          <c:val>
            <c:numRef>
              <c:f>'Sales Dashboard Calculation'!$BD$7:$BD$12</c:f>
              <c:numCache>
                <c:formatCode>General</c:formatCode>
                <c:ptCount val="5"/>
                <c:pt idx="0">
                  <c:v>159271.08200000005</c:v>
                </c:pt>
                <c:pt idx="1">
                  <c:v>127483.50000000006</c:v>
                </c:pt>
                <c:pt idx="2">
                  <c:v>42215.268999999993</c:v>
                </c:pt>
                <c:pt idx="3">
                  <c:v>65104.223999999958</c:v>
                </c:pt>
                <c:pt idx="4">
                  <c:v>50536.71</c:v>
                </c:pt>
              </c:numCache>
            </c:numRef>
          </c:val>
          <c:extLst>
            <c:ext xmlns:c16="http://schemas.microsoft.com/office/drawing/2014/chart" uri="{C3380CC4-5D6E-409C-BE32-E72D297353CC}">
              <c16:uniqueId val="{00000003-42E8-432A-A75D-8C72AEDE4831}"/>
            </c:ext>
          </c:extLst>
        </c:ser>
        <c:dLbls>
          <c:showLegendKey val="0"/>
          <c:showVal val="0"/>
          <c:showCatName val="0"/>
          <c:showSerName val="0"/>
          <c:showPercent val="0"/>
          <c:showBubbleSize val="0"/>
        </c:dLbls>
        <c:gapWidth val="182"/>
        <c:axId val="1052714528"/>
        <c:axId val="1052714856"/>
      </c:barChart>
      <c:catAx>
        <c:axId val="105271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14856"/>
        <c:crosses val="autoZero"/>
        <c:auto val="1"/>
        <c:lblAlgn val="ctr"/>
        <c:lblOffset val="100"/>
        <c:noMultiLvlLbl val="0"/>
      </c:catAx>
      <c:valAx>
        <c:axId val="1052714856"/>
        <c:scaling>
          <c:orientation val="minMax"/>
          <c:max val="17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14528"/>
        <c:crosses val="autoZero"/>
        <c:crossBetween val="between"/>
        <c:majorUnit val="40000"/>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'Sales Dashboard Calculation'!$BQ$11:$BQ$22</c:f>
              <c:numCache>
                <c:formatCode>General</c:formatCode>
                <c:ptCount val="12"/>
              </c:numCache>
            </c:numRef>
          </c:cat>
          <c:val>
            <c:numRef>
              <c:f>'Sales Dashboard Calculation'!$BR$11:$BR$22</c:f>
              <c:numCache>
                <c:formatCode>General</c:formatCode>
                <c:ptCount val="12"/>
              </c:numCache>
            </c:numRef>
          </c:val>
          <c:smooth val="0"/>
          <c:extLst>
            <c:ext xmlns:c16="http://schemas.microsoft.com/office/drawing/2014/chart" uri="{C3380CC4-5D6E-409C-BE32-E72D297353CC}">
              <c16:uniqueId val="{00000000-C168-4B48-A4F4-148AC41C79FD}"/>
            </c:ext>
          </c:extLst>
        </c:ser>
        <c:dLbls>
          <c:showLegendKey val="0"/>
          <c:showVal val="0"/>
          <c:showCatName val="0"/>
          <c:showSerName val="0"/>
          <c:showPercent val="0"/>
          <c:showBubbleSize val="0"/>
        </c:dLbls>
        <c:smooth val="0"/>
        <c:axId val="1161349928"/>
        <c:axId val="1161349272"/>
      </c:lineChart>
      <c:catAx>
        <c:axId val="1161349928"/>
        <c:scaling>
          <c:orientation val="minMax"/>
        </c:scaling>
        <c:delete val="1"/>
        <c:axPos val="b"/>
        <c:numFmt formatCode="General" sourceLinked="1"/>
        <c:majorTickMark val="none"/>
        <c:minorTickMark val="none"/>
        <c:tickLblPos val="nextTo"/>
        <c:crossAx val="1161349272"/>
        <c:crosses val="autoZero"/>
        <c:auto val="1"/>
        <c:lblAlgn val="ctr"/>
        <c:lblOffset val="100"/>
        <c:noMultiLvlLbl val="0"/>
      </c:catAx>
      <c:valAx>
        <c:axId val="1161349272"/>
        <c:scaling>
          <c:orientation val="minMax"/>
        </c:scaling>
        <c:delete val="1"/>
        <c:axPos val="l"/>
        <c:numFmt formatCode="General" sourceLinked="1"/>
        <c:majorTickMark val="none"/>
        <c:minorTickMark val="none"/>
        <c:tickLblPos val="nextTo"/>
        <c:crossAx val="1161349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'Sales Dashboard Calculation'!$BX$10:$BX$21</c:f>
              <c:numCache>
                <c:formatCode>General</c:formatCode>
                <c:ptCount val="12"/>
              </c:numCache>
            </c:numRef>
          </c:cat>
          <c:val>
            <c:numRef>
              <c:f>'Sales Dashboard Calculation'!$BY$10:$BY$21</c:f>
              <c:numCache>
                <c:formatCode>General</c:formatCode>
                <c:ptCount val="12"/>
              </c:numCache>
            </c:numRef>
          </c:val>
          <c:smooth val="0"/>
          <c:extLst>
            <c:ext xmlns:c16="http://schemas.microsoft.com/office/drawing/2014/chart" uri="{C3380CC4-5D6E-409C-BE32-E72D297353CC}">
              <c16:uniqueId val="{00000000-964E-49CD-B0A9-D0018E2CFB83}"/>
            </c:ext>
          </c:extLst>
        </c:ser>
        <c:dLbls>
          <c:showLegendKey val="0"/>
          <c:showVal val="0"/>
          <c:showCatName val="0"/>
          <c:showSerName val="0"/>
          <c:showPercent val="0"/>
          <c:showBubbleSize val="0"/>
        </c:dLbls>
        <c:smooth val="0"/>
        <c:axId val="245508455"/>
        <c:axId val="245510423"/>
      </c:lineChart>
      <c:catAx>
        <c:axId val="245508455"/>
        <c:scaling>
          <c:orientation val="minMax"/>
        </c:scaling>
        <c:delete val="1"/>
        <c:axPos val="b"/>
        <c:numFmt formatCode="General" sourceLinked="1"/>
        <c:majorTickMark val="none"/>
        <c:minorTickMark val="none"/>
        <c:tickLblPos val="nextTo"/>
        <c:crossAx val="245510423"/>
        <c:crosses val="autoZero"/>
        <c:auto val="1"/>
        <c:lblAlgn val="ctr"/>
        <c:lblOffset val="100"/>
        <c:noMultiLvlLbl val="0"/>
      </c:catAx>
      <c:valAx>
        <c:axId val="245510423"/>
        <c:scaling>
          <c:orientation val="minMax"/>
        </c:scaling>
        <c:delete val="1"/>
        <c:axPos val="l"/>
        <c:numFmt formatCode="General" sourceLinked="1"/>
        <c:majorTickMark val="none"/>
        <c:minorTickMark val="none"/>
        <c:tickLblPos val="nextTo"/>
        <c:crossAx val="2455084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Dashboard Calculation!Top 5 Cities In sale</c:name>
    <c:fmtId val="2"/>
  </c:pivotSource>
  <c:chart>
    <c:title>
      <c:tx>
        <c:rich>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r>
              <a:rPr lang="en-US" sz="1200">
                <a:solidFill>
                  <a:schemeClr val="accent1"/>
                </a:solidFill>
              </a:rPr>
              <a:t>Top 10 Cities in </a:t>
            </a:r>
            <a:r>
              <a:rPr lang="en-US" sz="1200" b="0" i="0" u="none" strike="noStrike" baseline="0">
                <a:solidFill>
                  <a:schemeClr val="accent1"/>
                </a:solidFill>
                <a:effectLst/>
              </a:rPr>
              <a:t>Sales</a:t>
            </a:r>
            <a:endParaRPr lang="en-US" sz="1200">
              <a:solidFill>
                <a:schemeClr val="accent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76638928656645"/>
          <c:y val="7.5045007364841515E-2"/>
          <c:w val="0.69129421677403968"/>
          <c:h val="0.89672815147529172"/>
        </c:manualLayout>
      </c:layout>
      <c:barChart>
        <c:barDir val="bar"/>
        <c:grouping val="clustered"/>
        <c:varyColors val="0"/>
        <c:ser>
          <c:idx val="0"/>
          <c:order val="0"/>
          <c:tx>
            <c:strRef>
              <c:f>'Sales Dashboard Calculation'!$M$3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Dashboard Calculation'!$L$4:$L$9</c:f>
              <c:strCache>
                <c:ptCount val="5"/>
                <c:pt idx="0">
                  <c:v>Philadelphia</c:v>
                </c:pt>
                <c:pt idx="1">
                  <c:v>San Francisco</c:v>
                </c:pt>
                <c:pt idx="2">
                  <c:v>Seattle</c:v>
                </c:pt>
                <c:pt idx="3">
                  <c:v>Los Angeles</c:v>
                </c:pt>
                <c:pt idx="4">
                  <c:v>New York City</c:v>
                </c:pt>
              </c:strCache>
            </c:strRef>
          </c:cat>
          <c:val>
            <c:numRef>
              <c:f>'Sales Dashboard Calculation'!$M$4:$M$9</c:f>
              <c:numCache>
                <c:formatCode>#,##0</c:formatCode>
                <c:ptCount val="5"/>
                <c:pt idx="0">
                  <c:v>109077.01300000006</c:v>
                </c:pt>
                <c:pt idx="1">
                  <c:v>112669.09199999992</c:v>
                </c:pt>
                <c:pt idx="2">
                  <c:v>119540.742</c:v>
                </c:pt>
                <c:pt idx="3">
                  <c:v>175851.34099999999</c:v>
                </c:pt>
                <c:pt idx="4">
                  <c:v>256368.16099999999</c:v>
                </c:pt>
              </c:numCache>
            </c:numRef>
          </c:val>
          <c:extLst>
            <c:ext xmlns:c16="http://schemas.microsoft.com/office/drawing/2014/chart" uri="{C3380CC4-5D6E-409C-BE32-E72D297353CC}">
              <c16:uniqueId val="{00000000-4A37-4D02-BED2-D2C616F10C3F}"/>
            </c:ext>
          </c:extLst>
        </c:ser>
        <c:dLbls>
          <c:dLblPos val="outEnd"/>
          <c:showLegendKey val="0"/>
          <c:showVal val="1"/>
          <c:showCatName val="0"/>
          <c:showSerName val="0"/>
          <c:showPercent val="0"/>
          <c:showBubbleSize val="0"/>
        </c:dLbls>
        <c:gapWidth val="182"/>
        <c:axId val="795832128"/>
        <c:axId val="795836064"/>
      </c:barChart>
      <c:catAx>
        <c:axId val="795832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36064"/>
        <c:crosses val="autoZero"/>
        <c:auto val="1"/>
        <c:lblAlgn val="ctr"/>
        <c:lblOffset val="100"/>
        <c:noMultiLvlLbl val="0"/>
      </c:catAx>
      <c:valAx>
        <c:axId val="795836064"/>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95832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24425C23-8D1F-4C95-A808-D9409269E30C}">
          <cx:dataLabels>
            <cx:visibility seriesName="0" categoryName="0" value="1"/>
          </cx:dataLabels>
          <cx:dataId val="0"/>
        </cx:series>
      </cx:plotAreaRegion>
      <cx:axis id="0">
        <cx:catScaling gapWidth="0.0599999987"/>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00C7AB28-C1FF-4961-83A7-B5A3A75CAC96}">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rich>
          <a:bodyPr spcFirstLastPara="1" vertOverflow="ellipsis" horzOverflow="overflow" wrap="square" lIns="0" tIns="0" rIns="0" bIns="0" anchor="ctr" anchorCtr="1"/>
          <a:lstStyle/>
          <a:p>
            <a:pPr rtl="0">
              <a:defRPr sz="1200" b="0">
                <a:solidFill>
                  <a:schemeClr val="accent1"/>
                </a:solidFill>
              </a:defRPr>
            </a:pPr>
            <a:r>
              <a:rPr lang="en-US" sz="1200" b="0" i="0" baseline="0">
                <a:solidFill>
                  <a:schemeClr val="accent1"/>
                </a:solidFill>
                <a:effectLst/>
              </a:rPr>
              <a:t>Sales By Category</a:t>
            </a:r>
            <a:endParaRPr lang="en-US" sz="1200" b="0">
              <a:solidFill>
                <a:schemeClr val="accent1"/>
              </a:solidFill>
              <a:effectLst/>
            </a:endParaRPr>
          </a:p>
        </cx:rich>
      </cx:tx>
    </cx:title>
    <cx:plotArea>
      <cx:plotAreaRegion>
        <cx:series layoutId="funnel" uniqueId="{24425C23-8D1F-4C95-A808-D9409269E30C}">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1">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2.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microsoft.com/office/2014/relationships/chartEx" Target="../charts/chartEx3.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15</xdr:col>
      <xdr:colOff>133350</xdr:colOff>
      <xdr:row>7</xdr:row>
      <xdr:rowOff>125730</xdr:rowOff>
    </xdr:from>
    <xdr:to>
      <xdr:col>18</xdr:col>
      <xdr:colOff>358140</xdr:colOff>
      <xdr:row>14</xdr:row>
      <xdr:rowOff>106680</xdr:rowOff>
    </xdr:to>
    <xdr:graphicFrame macro="">
      <xdr:nvGraphicFramePr>
        <xdr:cNvPr id="3" name="Chart 2">
          <a:extLst>
            <a:ext uri="{FF2B5EF4-FFF2-40B4-BE49-F238E27FC236}">
              <a16:creationId xmlns:a16="http://schemas.microsoft.com/office/drawing/2014/main" id="{7E83BAC6-3091-4CB0-BC11-1E832F6DD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38100</xdr:colOff>
      <xdr:row>27</xdr:row>
      <xdr:rowOff>3810</xdr:rowOff>
    </xdr:from>
    <xdr:to>
      <xdr:col>22</xdr:col>
      <xdr:colOff>365760</xdr:colOff>
      <xdr:row>36</xdr:row>
      <xdr:rowOff>45720</xdr:rowOff>
    </xdr:to>
    <xdr:graphicFrame macro="">
      <xdr:nvGraphicFramePr>
        <xdr:cNvPr id="4" name="Chart 3">
          <a:extLst>
            <a:ext uri="{FF2B5EF4-FFF2-40B4-BE49-F238E27FC236}">
              <a16:creationId xmlns:a16="http://schemas.microsoft.com/office/drawing/2014/main" id="{FED72543-727B-4BE8-9665-6711BFB94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457200</xdr:colOff>
      <xdr:row>11</xdr:row>
      <xdr:rowOff>22860</xdr:rowOff>
    </xdr:from>
    <xdr:to>
      <xdr:col>31</xdr:col>
      <xdr:colOff>0</xdr:colOff>
      <xdr:row>20</xdr:row>
      <xdr:rowOff>99060</xdr:rowOff>
    </xdr:to>
    <xdr:graphicFrame macro="">
      <xdr:nvGraphicFramePr>
        <xdr:cNvPr id="5" name="Chart 4">
          <a:extLst>
            <a:ext uri="{FF2B5EF4-FFF2-40B4-BE49-F238E27FC236}">
              <a16:creationId xmlns:a16="http://schemas.microsoft.com/office/drawing/2014/main" id="{3D8D7449-2B4F-45C7-BE5C-3AED7A7E0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556260</xdr:colOff>
      <xdr:row>11</xdr:row>
      <xdr:rowOff>171450</xdr:rowOff>
    </xdr:from>
    <xdr:to>
      <xdr:col>36</xdr:col>
      <xdr:colOff>251460</xdr:colOff>
      <xdr:row>21</xdr:row>
      <xdr:rowOff>152400</xdr:rowOff>
    </xdr:to>
    <xdr:graphicFrame macro="">
      <xdr:nvGraphicFramePr>
        <xdr:cNvPr id="6" name="Chart 5">
          <a:extLst>
            <a:ext uri="{FF2B5EF4-FFF2-40B4-BE49-F238E27FC236}">
              <a16:creationId xmlns:a16="http://schemas.microsoft.com/office/drawing/2014/main" id="{D08DE936-1E06-42D9-959E-C908FEE43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445770</xdr:colOff>
      <xdr:row>11</xdr:row>
      <xdr:rowOff>3810</xdr:rowOff>
    </xdr:from>
    <xdr:to>
      <xdr:col>45</xdr:col>
      <xdr:colOff>579120</xdr:colOff>
      <xdr:row>25</xdr:row>
      <xdr:rowOff>91440</xdr:rowOff>
    </xdr:to>
    <xdr:graphicFrame macro="">
      <xdr:nvGraphicFramePr>
        <xdr:cNvPr id="7" name="Chart 6">
          <a:extLst>
            <a:ext uri="{FF2B5EF4-FFF2-40B4-BE49-F238E27FC236}">
              <a16:creationId xmlns:a16="http://schemas.microsoft.com/office/drawing/2014/main" id="{B0A70B52-3C12-43B3-8C23-DF48838FA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50</xdr:col>
      <xdr:colOff>140970</xdr:colOff>
      <xdr:row>14</xdr:row>
      <xdr:rowOff>102870</xdr:rowOff>
    </xdr:from>
    <xdr:to>
      <xdr:col>54</xdr:col>
      <xdr:colOff>514350</xdr:colOff>
      <xdr:row>30</xdr:row>
      <xdr:rowOff>41910</xdr:rowOff>
    </xdr:to>
    <xdr:graphicFrame macro="">
      <xdr:nvGraphicFramePr>
        <xdr:cNvPr id="8" name="Chart 7">
          <a:extLst>
            <a:ext uri="{FF2B5EF4-FFF2-40B4-BE49-F238E27FC236}">
              <a16:creationId xmlns:a16="http://schemas.microsoft.com/office/drawing/2014/main" id="{F1FD562D-8AFE-456F-9509-0EED79719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68580</xdr:colOff>
      <xdr:row>20</xdr:row>
      <xdr:rowOff>15240</xdr:rowOff>
    </xdr:from>
    <xdr:to>
      <xdr:col>18</xdr:col>
      <xdr:colOff>396240</xdr:colOff>
      <xdr:row>31</xdr:row>
      <xdr:rowOff>7620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2183C19C-7489-4F9A-A8D9-E371E0623E0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2965430" y="4291965"/>
              <a:ext cx="2794635" cy="19831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66</xdr:col>
      <xdr:colOff>731520</xdr:colOff>
      <xdr:row>2</xdr:row>
      <xdr:rowOff>68580</xdr:rowOff>
    </xdr:from>
    <xdr:to>
      <xdr:col>69</xdr:col>
      <xdr:colOff>384810</xdr:colOff>
      <xdr:row>9</xdr:row>
      <xdr:rowOff>15240</xdr:rowOff>
    </xdr:to>
    <xdr:graphicFrame macro="">
      <xdr:nvGraphicFramePr>
        <xdr:cNvPr id="11" name="Chart 10">
          <a:extLst>
            <a:ext uri="{FF2B5EF4-FFF2-40B4-BE49-F238E27FC236}">
              <a16:creationId xmlns:a16="http://schemas.microsoft.com/office/drawing/2014/main" id="{01EA6AE6-9128-4BA0-8A71-40A0CBF96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74</xdr:col>
      <xdr:colOff>731520</xdr:colOff>
      <xdr:row>0</xdr:row>
      <xdr:rowOff>110490</xdr:rowOff>
    </xdr:from>
    <xdr:to>
      <xdr:col>77</xdr:col>
      <xdr:colOff>636270</xdr:colOff>
      <xdr:row>9</xdr:row>
      <xdr:rowOff>30480</xdr:rowOff>
    </xdr:to>
    <xdr:graphicFrame macro="">
      <xdr:nvGraphicFramePr>
        <xdr:cNvPr id="13" name="Chart 12">
          <a:extLst>
            <a:ext uri="{FF2B5EF4-FFF2-40B4-BE49-F238E27FC236}">
              <a16:creationId xmlns:a16="http://schemas.microsoft.com/office/drawing/2014/main" id="{69C2AD68-B3D0-4550-B500-97C88DE842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792480</xdr:colOff>
      <xdr:row>18</xdr:row>
      <xdr:rowOff>95250</xdr:rowOff>
    </xdr:from>
    <xdr:to>
      <xdr:col>13</xdr:col>
      <xdr:colOff>240030</xdr:colOff>
      <xdr:row>30</xdr:row>
      <xdr:rowOff>106680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D0C07D2-82B8-4F9F-8FAB-66B6C34A66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498205" y="4010025"/>
              <a:ext cx="3286125" cy="218313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99060</xdr:colOff>
      <xdr:row>22</xdr:row>
      <xdr:rowOff>7620</xdr:rowOff>
    </xdr:from>
    <xdr:to>
      <xdr:col>3</xdr:col>
      <xdr:colOff>792480</xdr:colOff>
      <xdr:row>29</xdr:row>
      <xdr:rowOff>152400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D69A6E4E-B923-44F6-8533-8CCE7382319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9060" y="45339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248194</xdr:colOff>
      <xdr:row>31</xdr:row>
      <xdr:rowOff>87085</xdr:rowOff>
    </xdr:from>
    <xdr:to>
      <xdr:col>5</xdr:col>
      <xdr:colOff>293914</xdr:colOff>
      <xdr:row>44</xdr:row>
      <xdr:rowOff>163013</xdr:rowOff>
    </xdr:to>
    <mc:AlternateContent xmlns:mc="http://schemas.openxmlformats.org/markup-compatibility/2006" xmlns:a14="http://schemas.microsoft.com/office/drawing/2010/main">
      <mc:Choice Requires="a14">
        <xdr:graphicFrame macro="">
          <xdr:nvGraphicFramePr>
            <xdr:cNvPr id="17" name="Person 1">
              <a:extLst>
                <a:ext uri="{FF2B5EF4-FFF2-40B4-BE49-F238E27FC236}">
                  <a16:creationId xmlns:a16="http://schemas.microsoft.com/office/drawing/2014/main" id="{76EC8CF2-3BA9-4A71-881B-3C189C9E137D}"/>
                </a:ext>
              </a:extLst>
            </xdr:cNvPr>
            <xdr:cNvGraphicFramePr/>
          </xdr:nvGraphicFramePr>
          <xdr:xfrm>
            <a:off x="0" y="0"/>
            <a:ext cx="0" cy="0"/>
          </xdr:xfrm>
          <a:graphic>
            <a:graphicData uri="http://schemas.microsoft.com/office/drawing/2010/slicer">
              <sle:slicer xmlns:sle="http://schemas.microsoft.com/office/drawing/2010/slicer" name="Person 1"/>
            </a:graphicData>
          </a:graphic>
        </xdr:graphicFrame>
      </mc:Choice>
      <mc:Fallback xmlns="">
        <xdr:sp macro="" textlink="">
          <xdr:nvSpPr>
            <xdr:cNvPr id="0" name=""/>
            <xdr:cNvSpPr>
              <a:spLocks noTextEdit="1"/>
            </xdr:cNvSpPr>
          </xdr:nvSpPr>
          <xdr:spPr>
            <a:xfrm>
              <a:off x="2942408" y="6237514"/>
              <a:ext cx="1828256" cy="2375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617220</xdr:colOff>
      <xdr:row>19</xdr:row>
      <xdr:rowOff>53340</xdr:rowOff>
    </xdr:from>
    <xdr:to>
      <xdr:col>7</xdr:col>
      <xdr:colOff>126819</xdr:colOff>
      <xdr:row>32</xdr:row>
      <xdr:rowOff>127635</xdr:rowOff>
    </xdr:to>
    <mc:AlternateContent xmlns:mc="http://schemas.openxmlformats.org/markup-compatibility/2006" xmlns:a14="http://schemas.microsoft.com/office/drawing/2010/main">
      <mc:Choice Requires="a14">
        <xdr:graphicFrame macro="">
          <xdr:nvGraphicFramePr>
            <xdr:cNvPr id="18" name="City">
              <a:extLst>
                <a:ext uri="{FF2B5EF4-FFF2-40B4-BE49-F238E27FC236}">
                  <a16:creationId xmlns:a16="http://schemas.microsoft.com/office/drawing/2014/main" id="{541E80A5-5A6E-4592-9F43-515F615560A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4998720" y="4053840"/>
              <a:ext cx="182880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514350</xdr:colOff>
      <xdr:row>10</xdr:row>
      <xdr:rowOff>107496</xdr:rowOff>
    </xdr:from>
    <xdr:to>
      <xdr:col>11</xdr:col>
      <xdr:colOff>356507</xdr:colOff>
      <xdr:row>24</xdr:row>
      <xdr:rowOff>155121</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4650221E-D939-9BEF-79C5-0E4EA37B9A32}"/>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8229600" y="2543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8505</xdr:colOff>
      <xdr:row>0</xdr:row>
      <xdr:rowOff>0</xdr:rowOff>
    </xdr:from>
    <xdr:to>
      <xdr:col>23</xdr:col>
      <xdr:colOff>306161</xdr:colOff>
      <xdr:row>36</xdr:row>
      <xdr:rowOff>157639</xdr:rowOff>
    </xdr:to>
    <xdr:grpSp>
      <xdr:nvGrpSpPr>
        <xdr:cNvPr id="16" name="Group 15">
          <a:extLst>
            <a:ext uri="{FF2B5EF4-FFF2-40B4-BE49-F238E27FC236}">
              <a16:creationId xmlns:a16="http://schemas.microsoft.com/office/drawing/2014/main" id="{064C44C1-1EFA-4529-B825-BB3BBF2327AD}"/>
            </a:ext>
          </a:extLst>
        </xdr:cNvPr>
        <xdr:cNvGrpSpPr/>
      </xdr:nvGrpSpPr>
      <xdr:grpSpPr>
        <a:xfrm>
          <a:off x="8505" y="0"/>
          <a:ext cx="15632906" cy="6525782"/>
          <a:chOff x="0" y="144780"/>
          <a:chExt cx="14389899" cy="6560820"/>
        </a:xfrm>
      </xdr:grpSpPr>
      <xdr:sp macro="" textlink="">
        <xdr:nvSpPr>
          <xdr:cNvPr id="2" name="Rectangle 1">
            <a:extLst>
              <a:ext uri="{FF2B5EF4-FFF2-40B4-BE49-F238E27FC236}">
                <a16:creationId xmlns:a16="http://schemas.microsoft.com/office/drawing/2014/main" id="{B266B110-E701-489A-BA32-70A4AC1B5DDE}"/>
              </a:ext>
            </a:extLst>
          </xdr:cNvPr>
          <xdr:cNvSpPr/>
        </xdr:nvSpPr>
        <xdr:spPr>
          <a:xfrm>
            <a:off x="5920740" y="1543050"/>
            <a:ext cx="2628900" cy="492252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BB5F7C99-9318-47E1-9C38-DA9F2BF395BA}"/>
              </a:ext>
            </a:extLst>
          </xdr:cNvPr>
          <xdr:cNvSpPr/>
        </xdr:nvSpPr>
        <xdr:spPr>
          <a:xfrm>
            <a:off x="0" y="144780"/>
            <a:ext cx="14378940" cy="365760"/>
          </a:xfrm>
          <a:prstGeom prst="rec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Sales</a:t>
            </a:r>
            <a:r>
              <a:rPr lang="en-US" sz="2800" b="1" baseline="0"/>
              <a:t> Dashboard</a:t>
            </a:r>
            <a:endParaRPr lang="en-US" sz="2800" b="1"/>
          </a:p>
        </xdr:txBody>
      </xdr:sp>
      <xdr:sp macro="" textlink="">
        <xdr:nvSpPr>
          <xdr:cNvPr id="4" name="Rectangle 3">
            <a:extLst>
              <a:ext uri="{FF2B5EF4-FFF2-40B4-BE49-F238E27FC236}">
                <a16:creationId xmlns:a16="http://schemas.microsoft.com/office/drawing/2014/main" id="{76BA1FB6-D16D-4512-ADC7-C134BC642090}"/>
              </a:ext>
            </a:extLst>
          </xdr:cNvPr>
          <xdr:cNvSpPr/>
        </xdr:nvSpPr>
        <xdr:spPr>
          <a:xfrm>
            <a:off x="182880" y="1558290"/>
            <a:ext cx="2720340" cy="1661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852CC738-C661-43A9-801A-F64578DDFD17}"/>
              </a:ext>
            </a:extLst>
          </xdr:cNvPr>
          <xdr:cNvSpPr/>
        </xdr:nvSpPr>
        <xdr:spPr>
          <a:xfrm>
            <a:off x="3025140" y="1558290"/>
            <a:ext cx="2720340" cy="1661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29B8EA6B-CD05-4110-9760-5DC339C7E4FB}"/>
              </a:ext>
            </a:extLst>
          </xdr:cNvPr>
          <xdr:cNvSpPr/>
        </xdr:nvSpPr>
        <xdr:spPr>
          <a:xfrm>
            <a:off x="182880" y="3348990"/>
            <a:ext cx="2735580" cy="312801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E9E97628-C87D-4D13-A48E-3C7C917501F0}"/>
              </a:ext>
            </a:extLst>
          </xdr:cNvPr>
          <xdr:cNvSpPr/>
        </xdr:nvSpPr>
        <xdr:spPr>
          <a:xfrm>
            <a:off x="3025140" y="3348990"/>
            <a:ext cx="2727960" cy="3219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D1B23CE4-926C-4496-BC77-D3511F826ED2}"/>
              </a:ext>
            </a:extLst>
          </xdr:cNvPr>
          <xdr:cNvSpPr/>
        </xdr:nvSpPr>
        <xdr:spPr>
          <a:xfrm>
            <a:off x="8795385" y="1516380"/>
            <a:ext cx="2628900" cy="494919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17">
            <a:extLst>
              <a:ext uri="{FF2B5EF4-FFF2-40B4-BE49-F238E27FC236}">
                <a16:creationId xmlns:a16="http://schemas.microsoft.com/office/drawing/2014/main" id="{1A268B44-68A7-4803-A7CB-02F032C2F98D}"/>
              </a:ext>
            </a:extLst>
          </xdr:cNvPr>
          <xdr:cNvSpPr/>
        </xdr:nvSpPr>
        <xdr:spPr>
          <a:xfrm>
            <a:off x="11544300" y="4789170"/>
            <a:ext cx="2766060" cy="166116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9" name="Chart 18">
            <a:extLst>
              <a:ext uri="{FF2B5EF4-FFF2-40B4-BE49-F238E27FC236}">
                <a16:creationId xmlns:a16="http://schemas.microsoft.com/office/drawing/2014/main" id="{06EADC75-2622-4FDE-AD2B-08A1298DCA23}"/>
              </a:ext>
            </a:extLst>
          </xdr:cNvPr>
          <xdr:cNvGraphicFramePr>
            <a:graphicFrameLocks/>
          </xdr:cNvGraphicFramePr>
        </xdr:nvGraphicFramePr>
        <xdr:xfrm>
          <a:off x="5879925" y="1353599"/>
          <a:ext cx="2735580" cy="523036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1" name="Chart 20">
            <a:extLst>
              <a:ext uri="{FF2B5EF4-FFF2-40B4-BE49-F238E27FC236}">
                <a16:creationId xmlns:a16="http://schemas.microsoft.com/office/drawing/2014/main" id="{534124AA-BAE5-4577-9826-A8B0C4C16A0A}"/>
              </a:ext>
            </a:extLst>
          </xdr:cNvPr>
          <xdr:cNvGraphicFramePr>
            <a:graphicFrameLocks/>
          </xdr:cNvGraphicFramePr>
        </xdr:nvGraphicFramePr>
        <xdr:xfrm>
          <a:off x="8702040" y="1347537"/>
          <a:ext cx="2734056" cy="523036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2" name="Chart 21">
            <a:extLst>
              <a:ext uri="{FF2B5EF4-FFF2-40B4-BE49-F238E27FC236}">
                <a16:creationId xmlns:a16="http://schemas.microsoft.com/office/drawing/2014/main" id="{7F1DA2B7-EFCD-4DB4-A3C8-1854EAA62D39}"/>
              </a:ext>
            </a:extLst>
          </xdr:cNvPr>
          <xdr:cNvGraphicFramePr>
            <a:graphicFrameLocks/>
          </xdr:cNvGraphicFramePr>
        </xdr:nvGraphicFramePr>
        <xdr:xfrm>
          <a:off x="3025140" y="1353598"/>
          <a:ext cx="2807208" cy="17754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3DD203A5-E48E-4DCC-9A62-D64D44525424}"/>
              </a:ext>
            </a:extLst>
          </xdr:cNvPr>
          <xdr:cNvGraphicFramePr>
            <a:graphicFrameLocks/>
          </xdr:cNvGraphicFramePr>
        </xdr:nvGraphicFramePr>
        <xdr:xfrm>
          <a:off x="68580" y="3276600"/>
          <a:ext cx="2898648" cy="342899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4" name="Chart 23">
            <a:extLst>
              <a:ext uri="{FF2B5EF4-FFF2-40B4-BE49-F238E27FC236}">
                <a16:creationId xmlns:a16="http://schemas.microsoft.com/office/drawing/2014/main" id="{96C7F525-9F17-4424-AFFB-85298DDC96C2}"/>
              </a:ext>
            </a:extLst>
          </xdr:cNvPr>
          <xdr:cNvGraphicFramePr>
            <a:graphicFrameLocks/>
          </xdr:cNvGraphicFramePr>
        </xdr:nvGraphicFramePr>
        <xdr:xfrm>
          <a:off x="11468100" y="3957906"/>
          <a:ext cx="2865120" cy="273245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5" name="Chart 24">
            <a:extLst>
              <a:ext uri="{FF2B5EF4-FFF2-40B4-BE49-F238E27FC236}">
                <a16:creationId xmlns:a16="http://schemas.microsoft.com/office/drawing/2014/main" id="{110F4219-29FC-4242-AC70-773CDBB188E6}"/>
              </a:ext>
            </a:extLst>
          </xdr:cNvPr>
          <xdr:cNvGraphicFramePr>
            <a:graphicFrameLocks/>
          </xdr:cNvGraphicFramePr>
        </xdr:nvGraphicFramePr>
        <xdr:xfrm>
          <a:off x="3009900" y="3276600"/>
          <a:ext cx="2807208" cy="34290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6" name="TextBox 25">
            <a:extLst>
              <a:ext uri="{FF2B5EF4-FFF2-40B4-BE49-F238E27FC236}">
                <a16:creationId xmlns:a16="http://schemas.microsoft.com/office/drawing/2014/main" id="{DF6F9751-2909-4716-8AD5-86C9C7992954}"/>
              </a:ext>
            </a:extLst>
          </xdr:cNvPr>
          <xdr:cNvSpPr txBox="1"/>
        </xdr:nvSpPr>
        <xdr:spPr>
          <a:xfrm>
            <a:off x="7612380" y="952501"/>
            <a:ext cx="60960" cy="45719"/>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noFill/>
            </a:endParaRPr>
          </a:p>
        </xdr:txBody>
      </xdr:sp>
      <xdr:grpSp>
        <xdr:nvGrpSpPr>
          <xdr:cNvPr id="58" name="Group 57">
            <a:extLst>
              <a:ext uri="{FF2B5EF4-FFF2-40B4-BE49-F238E27FC236}">
                <a16:creationId xmlns:a16="http://schemas.microsoft.com/office/drawing/2014/main" id="{A301D226-49AE-45B1-9431-0EA31396485A}"/>
              </a:ext>
            </a:extLst>
          </xdr:cNvPr>
          <xdr:cNvGrpSpPr/>
        </xdr:nvGrpSpPr>
        <xdr:grpSpPr>
          <a:xfrm>
            <a:off x="46241" y="538961"/>
            <a:ext cx="14333002" cy="756465"/>
            <a:chOff x="162410" y="547337"/>
            <a:chExt cx="13620262" cy="752564"/>
          </a:xfrm>
        </xdr:grpSpPr>
        <xdr:grpSp>
          <xdr:nvGrpSpPr>
            <xdr:cNvPr id="28" name="Group 27">
              <a:extLst>
                <a:ext uri="{FF2B5EF4-FFF2-40B4-BE49-F238E27FC236}">
                  <a16:creationId xmlns:a16="http://schemas.microsoft.com/office/drawing/2014/main" id="{87A4EB9D-2A14-47C1-9351-F4143DB8FAC4}"/>
                </a:ext>
              </a:extLst>
            </xdr:cNvPr>
            <xdr:cNvGrpSpPr/>
          </xdr:nvGrpSpPr>
          <xdr:grpSpPr>
            <a:xfrm>
              <a:off x="162410" y="562758"/>
              <a:ext cx="1574487" cy="735330"/>
              <a:chOff x="162410" y="551328"/>
              <a:chExt cx="1574487" cy="735330"/>
            </a:xfrm>
          </xdr:grpSpPr>
          <xdr:sp macro="" textlink="'Sales Dashboard Calculation'!Q44">
            <xdr:nvSpPr>
              <xdr:cNvPr id="6" name="Rectangle 5">
                <a:extLst>
                  <a:ext uri="{FF2B5EF4-FFF2-40B4-BE49-F238E27FC236}">
                    <a16:creationId xmlns:a16="http://schemas.microsoft.com/office/drawing/2014/main" id="{E2A3C7D5-2061-4F11-96F4-63F8532CE177}"/>
                  </a:ext>
                </a:extLst>
              </xdr:cNvPr>
              <xdr:cNvSpPr/>
            </xdr:nvSpPr>
            <xdr:spPr>
              <a:xfrm>
                <a:off x="162410" y="551328"/>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FDCF75D-27CD-456D-A9F6-767F7B3D8EAA}"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27" name="TextBox 26">
                <a:extLst>
                  <a:ext uri="{FF2B5EF4-FFF2-40B4-BE49-F238E27FC236}">
                    <a16:creationId xmlns:a16="http://schemas.microsoft.com/office/drawing/2014/main" id="{977F9B97-90B3-42F5-B6CA-23F0E80F26C2}"/>
                  </a:ext>
                </a:extLst>
              </xdr:cNvPr>
              <xdr:cNvSpPr txBox="1"/>
            </xdr:nvSpPr>
            <xdr:spPr>
              <a:xfrm>
                <a:off x="424877" y="627528"/>
                <a:ext cx="1244928" cy="2781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Total </a:t>
                </a:r>
                <a:r>
                  <a:rPr lang="en-US" sz="1800" b="1">
                    <a:solidFill>
                      <a:schemeClr val="accent1"/>
                    </a:solidFill>
                  </a:rPr>
                  <a:t>Sales</a:t>
                </a:r>
                <a:endParaRPr lang="en-US" sz="1600" b="1">
                  <a:solidFill>
                    <a:schemeClr val="accent1"/>
                  </a:solidFill>
                </a:endParaRPr>
              </a:p>
            </xdr:txBody>
          </xdr:sp>
        </xdr:grpSp>
        <xdr:grpSp>
          <xdr:nvGrpSpPr>
            <xdr:cNvPr id="29" name="Group 28">
              <a:extLst>
                <a:ext uri="{FF2B5EF4-FFF2-40B4-BE49-F238E27FC236}">
                  <a16:creationId xmlns:a16="http://schemas.microsoft.com/office/drawing/2014/main" id="{2EF86FF7-55F5-4091-81F7-4BD641BA5174}"/>
                </a:ext>
              </a:extLst>
            </xdr:cNvPr>
            <xdr:cNvGrpSpPr/>
          </xdr:nvGrpSpPr>
          <xdr:grpSpPr>
            <a:xfrm>
              <a:off x="1941260" y="547337"/>
              <a:ext cx="1574487" cy="735330"/>
              <a:chOff x="434677" y="535907"/>
              <a:chExt cx="1574487" cy="735330"/>
            </a:xfrm>
          </xdr:grpSpPr>
          <xdr:sp macro="" textlink="'Sales Dashboard Calculation'!U48">
            <xdr:nvSpPr>
              <xdr:cNvPr id="30" name="Rectangle 29">
                <a:extLst>
                  <a:ext uri="{FF2B5EF4-FFF2-40B4-BE49-F238E27FC236}">
                    <a16:creationId xmlns:a16="http://schemas.microsoft.com/office/drawing/2014/main" id="{0D1CBA1D-24E8-497E-8FE8-31BA8C70B5B5}"/>
                  </a:ext>
                </a:extLst>
              </xdr:cNvPr>
              <xdr:cNvSpPr/>
            </xdr:nvSpPr>
            <xdr:spPr>
              <a:xfrm>
                <a:off x="434677" y="535907"/>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A9838B6-4C5D-4F33-9EF7-5900BCDA9F5E}"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31" name="TextBox 30">
                <a:extLst>
                  <a:ext uri="{FF2B5EF4-FFF2-40B4-BE49-F238E27FC236}">
                    <a16:creationId xmlns:a16="http://schemas.microsoft.com/office/drawing/2014/main" id="{C68E5D73-31E2-46FD-8123-469506B5C604}"/>
                  </a:ext>
                </a:extLst>
              </xdr:cNvPr>
              <xdr:cNvSpPr txBox="1"/>
            </xdr:nvSpPr>
            <xdr:spPr>
              <a:xfrm>
                <a:off x="828567" y="603567"/>
                <a:ext cx="97536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Return</a:t>
                </a:r>
                <a:r>
                  <a:rPr kumimoji="0" lang="en-US" sz="1800" b="1" i="0" u="none" strike="noStrike" kern="0" cap="none" spc="0" normalizeH="0" baseline="0" noProof="0">
                    <a:ln>
                      <a:noFill/>
                    </a:ln>
                    <a:solidFill>
                      <a:srgbClr val="1CADE4"/>
                    </a:solidFill>
                    <a:effectLst/>
                    <a:uLnTx/>
                    <a:uFillTx/>
                    <a:latin typeface="+mn-lt"/>
                    <a:ea typeface="+mn-ea"/>
                    <a:cs typeface="+mn-cs"/>
                  </a:rPr>
                  <a:t>s</a:t>
                </a:r>
                <a:endParaRPr lang="en-US" sz="1600" b="1">
                  <a:solidFill>
                    <a:schemeClr val="accent1"/>
                  </a:solidFill>
                </a:endParaRPr>
              </a:p>
            </xdr:txBody>
          </xdr:sp>
        </xdr:grpSp>
        <xdr:grpSp>
          <xdr:nvGrpSpPr>
            <xdr:cNvPr id="35" name="Group 34">
              <a:extLst>
                <a:ext uri="{FF2B5EF4-FFF2-40B4-BE49-F238E27FC236}">
                  <a16:creationId xmlns:a16="http://schemas.microsoft.com/office/drawing/2014/main" id="{715EDC2A-6EE7-49BF-A575-59FD35816962}"/>
                </a:ext>
              </a:extLst>
            </xdr:cNvPr>
            <xdr:cNvGrpSpPr/>
          </xdr:nvGrpSpPr>
          <xdr:grpSpPr>
            <a:xfrm>
              <a:off x="3634129" y="549868"/>
              <a:ext cx="1571200" cy="734505"/>
              <a:chOff x="620963" y="538438"/>
              <a:chExt cx="1571200" cy="734505"/>
            </a:xfrm>
          </xdr:grpSpPr>
          <xdr:sp macro="" textlink="'Sales Dashboard Calculation'!U49">
            <xdr:nvSpPr>
              <xdr:cNvPr id="36" name="Rectangle 35">
                <a:extLst>
                  <a:ext uri="{FF2B5EF4-FFF2-40B4-BE49-F238E27FC236}">
                    <a16:creationId xmlns:a16="http://schemas.microsoft.com/office/drawing/2014/main" id="{11E93DEB-6B49-48EC-B40C-BB0FB592D856}"/>
                  </a:ext>
                </a:extLst>
              </xdr:cNvPr>
              <xdr:cNvSpPr/>
            </xdr:nvSpPr>
            <xdr:spPr>
              <a:xfrm>
                <a:off x="620963" y="538438"/>
                <a:ext cx="1571200" cy="73450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D751DA8-3F15-463F-BEBA-46675AB1B7A0}"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37" name="TextBox 36">
                <a:extLst>
                  <a:ext uri="{FF2B5EF4-FFF2-40B4-BE49-F238E27FC236}">
                    <a16:creationId xmlns:a16="http://schemas.microsoft.com/office/drawing/2014/main" id="{4431BC1E-7EFA-431C-939B-27F47FA4952D}"/>
                  </a:ext>
                </a:extLst>
              </xdr:cNvPr>
              <xdr:cNvSpPr txBox="1"/>
            </xdr:nvSpPr>
            <xdr:spPr>
              <a:xfrm>
                <a:off x="921652" y="583965"/>
                <a:ext cx="11811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Net </a:t>
                </a:r>
                <a:r>
                  <a:rPr kumimoji="0" lang="en-US" sz="1800" b="1" i="0" u="none" strike="noStrike" kern="0" cap="none" spc="0" normalizeH="0" baseline="0" noProof="0">
                    <a:ln>
                      <a:noFill/>
                    </a:ln>
                    <a:solidFill>
                      <a:srgbClr val="1CADE4"/>
                    </a:solidFill>
                    <a:effectLst/>
                    <a:uLnTx/>
                    <a:uFillTx/>
                    <a:latin typeface="+mn-lt"/>
                    <a:ea typeface="+mn-ea"/>
                    <a:cs typeface="+mn-cs"/>
                  </a:rPr>
                  <a:t>Sales</a:t>
                </a:r>
                <a:endParaRPr lang="en-US" sz="1600" b="1">
                  <a:solidFill>
                    <a:schemeClr val="accent1"/>
                  </a:solidFill>
                </a:endParaRPr>
              </a:p>
            </xdr:txBody>
          </xdr:sp>
        </xdr:grpSp>
        <xdr:grpSp>
          <xdr:nvGrpSpPr>
            <xdr:cNvPr id="38" name="Group 37">
              <a:extLst>
                <a:ext uri="{FF2B5EF4-FFF2-40B4-BE49-F238E27FC236}">
                  <a16:creationId xmlns:a16="http://schemas.microsoft.com/office/drawing/2014/main" id="{08D2B1E8-4019-4670-82C3-27546BBA2652}"/>
                </a:ext>
              </a:extLst>
            </xdr:cNvPr>
            <xdr:cNvGrpSpPr/>
          </xdr:nvGrpSpPr>
          <xdr:grpSpPr>
            <a:xfrm>
              <a:off x="5393326" y="547337"/>
              <a:ext cx="1577319" cy="735330"/>
              <a:chOff x="873577" y="535907"/>
              <a:chExt cx="1577319" cy="735330"/>
            </a:xfrm>
          </xdr:grpSpPr>
          <xdr:sp macro="" textlink="'Sales Dashboard Calculation'!V49">
            <xdr:nvSpPr>
              <xdr:cNvPr id="39" name="Rectangle 38">
                <a:extLst>
                  <a:ext uri="{FF2B5EF4-FFF2-40B4-BE49-F238E27FC236}">
                    <a16:creationId xmlns:a16="http://schemas.microsoft.com/office/drawing/2014/main" id="{06F44E9D-C3CC-4082-A1FC-D3B2505D8C1E}"/>
                  </a:ext>
                </a:extLst>
              </xdr:cNvPr>
              <xdr:cNvSpPr/>
            </xdr:nvSpPr>
            <xdr:spPr>
              <a:xfrm>
                <a:off x="873577" y="535907"/>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2D1B672-80B7-44EE-8466-13014C5FD901}"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40" name="TextBox 39">
                <a:extLst>
                  <a:ext uri="{FF2B5EF4-FFF2-40B4-BE49-F238E27FC236}">
                    <a16:creationId xmlns:a16="http://schemas.microsoft.com/office/drawing/2014/main" id="{4184773C-FF98-475C-8D9F-906668F4476F}"/>
                  </a:ext>
                </a:extLst>
              </xdr:cNvPr>
              <xdr:cNvSpPr txBox="1"/>
            </xdr:nvSpPr>
            <xdr:spPr>
              <a:xfrm>
                <a:off x="1269796" y="548574"/>
                <a:ext cx="11811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Di</a:t>
                </a:r>
                <a:r>
                  <a:rPr kumimoji="0" lang="en-US" sz="1800" b="1" i="0" u="none" strike="noStrike" kern="0" cap="none" spc="0" normalizeH="0" baseline="0" noProof="0">
                    <a:ln>
                      <a:noFill/>
                    </a:ln>
                    <a:solidFill>
                      <a:srgbClr val="1CADE4"/>
                    </a:solidFill>
                    <a:effectLst/>
                    <a:uLnTx/>
                    <a:uFillTx/>
                    <a:latin typeface="+mn-lt"/>
                    <a:ea typeface="+mn-ea"/>
                    <a:cs typeface="+mn-cs"/>
                  </a:rPr>
                  <a:t>scounts</a:t>
                </a:r>
              </a:p>
              <a:p>
                <a:endParaRPr lang="en-US" sz="1600" b="1">
                  <a:solidFill>
                    <a:schemeClr val="accent1"/>
                  </a:solidFill>
                </a:endParaRPr>
              </a:p>
            </xdr:txBody>
          </xdr:sp>
        </xdr:grpSp>
        <xdr:grpSp>
          <xdr:nvGrpSpPr>
            <xdr:cNvPr id="45" name="Group 44">
              <a:extLst>
                <a:ext uri="{FF2B5EF4-FFF2-40B4-BE49-F238E27FC236}">
                  <a16:creationId xmlns:a16="http://schemas.microsoft.com/office/drawing/2014/main" id="{68B31E7D-713A-42B0-8262-228A200B4735}"/>
                </a:ext>
              </a:extLst>
            </xdr:cNvPr>
            <xdr:cNvGrpSpPr/>
          </xdr:nvGrpSpPr>
          <xdr:grpSpPr>
            <a:xfrm>
              <a:off x="7071006" y="562758"/>
              <a:ext cx="1574487" cy="735330"/>
              <a:chOff x="1044674" y="551328"/>
              <a:chExt cx="1574487" cy="735330"/>
            </a:xfrm>
          </xdr:grpSpPr>
          <xdr:sp macro="" textlink="'Sales Dashboard Calculation'!W49">
            <xdr:nvSpPr>
              <xdr:cNvPr id="46" name="Rectangle 45">
                <a:extLst>
                  <a:ext uri="{FF2B5EF4-FFF2-40B4-BE49-F238E27FC236}">
                    <a16:creationId xmlns:a16="http://schemas.microsoft.com/office/drawing/2014/main" id="{EE710773-7835-460F-ABBE-9F21564D88FE}"/>
                  </a:ext>
                </a:extLst>
              </xdr:cNvPr>
              <xdr:cNvSpPr/>
            </xdr:nvSpPr>
            <xdr:spPr>
              <a:xfrm>
                <a:off x="1044674" y="551328"/>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6D46F5A7-7227-4549-A9E7-09AC8B590C3F}"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47" name="TextBox 46">
                <a:extLst>
                  <a:ext uri="{FF2B5EF4-FFF2-40B4-BE49-F238E27FC236}">
                    <a16:creationId xmlns:a16="http://schemas.microsoft.com/office/drawing/2014/main" id="{83FCE8D4-88CA-46E0-9560-DE8F16D2D55C}"/>
                  </a:ext>
                </a:extLst>
              </xdr:cNvPr>
              <xdr:cNvSpPr txBox="1"/>
            </xdr:nvSpPr>
            <xdr:spPr>
              <a:xfrm>
                <a:off x="1460477" y="589221"/>
                <a:ext cx="952500" cy="3848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1"/>
                    </a:solidFill>
                  </a:rPr>
                  <a:t>COGS</a:t>
                </a:r>
              </a:p>
              <a:p>
                <a:endParaRPr lang="en-US" sz="1800" b="1">
                  <a:solidFill>
                    <a:schemeClr val="accent1"/>
                  </a:solidFill>
                </a:endParaRPr>
              </a:p>
            </xdr:txBody>
          </xdr:sp>
        </xdr:grpSp>
        <xdr:grpSp>
          <xdr:nvGrpSpPr>
            <xdr:cNvPr id="48" name="Group 47">
              <a:extLst>
                <a:ext uri="{FF2B5EF4-FFF2-40B4-BE49-F238E27FC236}">
                  <a16:creationId xmlns:a16="http://schemas.microsoft.com/office/drawing/2014/main" id="{8EBB7351-9978-4EF4-A1F6-AB019562001F}"/>
                </a:ext>
              </a:extLst>
            </xdr:cNvPr>
            <xdr:cNvGrpSpPr/>
          </xdr:nvGrpSpPr>
          <xdr:grpSpPr>
            <a:xfrm>
              <a:off x="8775466" y="562758"/>
              <a:ext cx="1588508" cy="735330"/>
              <a:chOff x="1242551" y="551328"/>
              <a:chExt cx="1588508" cy="735330"/>
            </a:xfrm>
          </xdr:grpSpPr>
          <xdr:sp macro="" textlink="'Sales Dashboard Calculation'!V53">
            <xdr:nvSpPr>
              <xdr:cNvPr id="49" name="Rectangle 48">
                <a:extLst>
                  <a:ext uri="{FF2B5EF4-FFF2-40B4-BE49-F238E27FC236}">
                    <a16:creationId xmlns:a16="http://schemas.microsoft.com/office/drawing/2014/main" id="{E5218D3C-5F9B-4A0D-B45C-5EFCB30EACFF}"/>
                  </a:ext>
                </a:extLst>
              </xdr:cNvPr>
              <xdr:cNvSpPr/>
            </xdr:nvSpPr>
            <xdr:spPr>
              <a:xfrm>
                <a:off x="1242551" y="551328"/>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5FEBE43-9D00-43B0-91B4-0F05A2F75AC9}"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50" name="TextBox 49">
                <a:extLst>
                  <a:ext uri="{FF2B5EF4-FFF2-40B4-BE49-F238E27FC236}">
                    <a16:creationId xmlns:a16="http://schemas.microsoft.com/office/drawing/2014/main" id="{8CC8E413-B63E-44B8-94B9-9AD0BADC1CDC}"/>
                  </a:ext>
                </a:extLst>
              </xdr:cNvPr>
              <xdr:cNvSpPr txBox="1"/>
            </xdr:nvSpPr>
            <xdr:spPr>
              <a:xfrm>
                <a:off x="1608973" y="603198"/>
                <a:ext cx="1222086" cy="3352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Total Order</a:t>
                </a:r>
              </a:p>
            </xdr:txBody>
          </xdr:sp>
        </xdr:grpSp>
        <xdr:grpSp>
          <xdr:nvGrpSpPr>
            <xdr:cNvPr id="51" name="Group 50">
              <a:extLst>
                <a:ext uri="{FF2B5EF4-FFF2-40B4-BE49-F238E27FC236}">
                  <a16:creationId xmlns:a16="http://schemas.microsoft.com/office/drawing/2014/main" id="{B4ADD345-9F94-4763-867E-5145DE6E7E5D}"/>
                </a:ext>
              </a:extLst>
            </xdr:cNvPr>
            <xdr:cNvGrpSpPr/>
          </xdr:nvGrpSpPr>
          <xdr:grpSpPr>
            <a:xfrm>
              <a:off x="12208186" y="550961"/>
              <a:ext cx="1574486" cy="735330"/>
              <a:chOff x="1662106" y="539531"/>
              <a:chExt cx="1574486" cy="735330"/>
            </a:xfrm>
          </xdr:grpSpPr>
          <xdr:sp macro="" textlink="'Sales Dashboard Calculation'!V56">
            <xdr:nvSpPr>
              <xdr:cNvPr id="52" name="Rectangle 51">
                <a:extLst>
                  <a:ext uri="{FF2B5EF4-FFF2-40B4-BE49-F238E27FC236}">
                    <a16:creationId xmlns:a16="http://schemas.microsoft.com/office/drawing/2014/main" id="{ADF2FE63-69D6-42A3-902A-65893BA9DB04}"/>
                  </a:ext>
                </a:extLst>
              </xdr:cNvPr>
              <xdr:cNvSpPr/>
            </xdr:nvSpPr>
            <xdr:spPr>
              <a:xfrm>
                <a:off x="1662106" y="539531"/>
                <a:ext cx="1574486"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5D71D79-4F8C-49F1-9087-835E9E0FD0B1}"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53" name="TextBox 52">
                <a:extLst>
                  <a:ext uri="{FF2B5EF4-FFF2-40B4-BE49-F238E27FC236}">
                    <a16:creationId xmlns:a16="http://schemas.microsoft.com/office/drawing/2014/main" id="{AD2AAE04-3B33-4515-ACD3-14F8807FC636}"/>
                  </a:ext>
                </a:extLst>
              </xdr:cNvPr>
              <xdr:cNvSpPr txBox="1"/>
            </xdr:nvSpPr>
            <xdr:spPr>
              <a:xfrm>
                <a:off x="1946744" y="546760"/>
                <a:ext cx="11811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AVG Profit</a:t>
                </a:r>
              </a:p>
            </xdr:txBody>
          </xdr:sp>
        </xdr:grpSp>
        <xdr:grpSp>
          <xdr:nvGrpSpPr>
            <xdr:cNvPr id="55" name="Group 54">
              <a:extLst>
                <a:ext uri="{FF2B5EF4-FFF2-40B4-BE49-F238E27FC236}">
                  <a16:creationId xmlns:a16="http://schemas.microsoft.com/office/drawing/2014/main" id="{850FA19E-C0FB-4F1C-B4FD-8E2A4B603E03}"/>
                </a:ext>
              </a:extLst>
            </xdr:cNvPr>
            <xdr:cNvGrpSpPr/>
          </xdr:nvGrpSpPr>
          <xdr:grpSpPr>
            <a:xfrm>
              <a:off x="10468022" y="564571"/>
              <a:ext cx="1574487" cy="735330"/>
              <a:chOff x="1428524" y="553141"/>
              <a:chExt cx="1574487" cy="735330"/>
            </a:xfrm>
          </xdr:grpSpPr>
          <xdr:sp macro="" textlink="'Sales Dashboard Calculation'!V52">
            <xdr:nvSpPr>
              <xdr:cNvPr id="56" name="Rectangle 55">
                <a:extLst>
                  <a:ext uri="{FF2B5EF4-FFF2-40B4-BE49-F238E27FC236}">
                    <a16:creationId xmlns:a16="http://schemas.microsoft.com/office/drawing/2014/main" id="{BA2C9801-6A22-4F85-BBED-B2E3FC7A22FA}"/>
                  </a:ext>
                </a:extLst>
              </xdr:cNvPr>
              <xdr:cNvSpPr/>
            </xdr:nvSpPr>
            <xdr:spPr>
              <a:xfrm>
                <a:off x="1428524" y="553141"/>
                <a:ext cx="1574487" cy="7353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68A2C94-522E-4B32-821E-AE325BFA937F}" type="TxLink">
                  <a:rPr lang="en-US" sz="1600" b="1" i="0" u="none" strike="noStrike">
                    <a:solidFill>
                      <a:schemeClr val="accent1"/>
                    </a:solidFill>
                    <a:latin typeface="Tw Cen MT"/>
                  </a:rPr>
                  <a:pPr algn="ctr"/>
                  <a:t> </a:t>
                </a:fld>
                <a:endParaRPr lang="en-US" sz="1600" b="1">
                  <a:solidFill>
                    <a:schemeClr val="accent1"/>
                  </a:solidFill>
                </a:endParaRPr>
              </a:p>
            </xdr:txBody>
          </xdr:sp>
          <xdr:sp macro="" textlink="">
            <xdr:nvSpPr>
              <xdr:cNvPr id="57" name="TextBox 56">
                <a:extLst>
                  <a:ext uri="{FF2B5EF4-FFF2-40B4-BE49-F238E27FC236}">
                    <a16:creationId xmlns:a16="http://schemas.microsoft.com/office/drawing/2014/main" id="{ACD68DF9-32C1-40BA-9FBD-739A77C57B4C}"/>
                  </a:ext>
                </a:extLst>
              </xdr:cNvPr>
              <xdr:cNvSpPr txBox="1"/>
            </xdr:nvSpPr>
            <xdr:spPr>
              <a:xfrm>
                <a:off x="1701258" y="579419"/>
                <a:ext cx="118110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1"/>
                    </a:solidFill>
                  </a:rPr>
                  <a:t>T.Customer</a:t>
                </a:r>
              </a:p>
            </xdr:txBody>
          </xdr:sp>
        </xdr:grpSp>
      </xdr:grpSp>
      <mc:AlternateContent xmlns:mc="http://schemas.openxmlformats.org/markup-compatibility/2006">
        <mc:Choice xmlns:cx2="http://schemas.microsoft.com/office/drawing/2015/10/21/chartex" Requires="cx2">
          <xdr:graphicFrame macro="">
            <xdr:nvGraphicFramePr>
              <xdr:cNvPr id="54" name="Chart 53">
                <a:extLst>
                  <a:ext uri="{FF2B5EF4-FFF2-40B4-BE49-F238E27FC236}">
                    <a16:creationId xmlns:a16="http://schemas.microsoft.com/office/drawing/2014/main" id="{C3263A2C-D577-43FA-B4D5-937D38B08EE4}"/>
                  </a:ext>
                </a:extLst>
              </xdr:cNvPr>
              <xdr:cNvGraphicFramePr/>
            </xdr:nvGraphicFramePr>
            <xdr:xfrm>
              <a:off x="68580" y="1339919"/>
              <a:ext cx="2898648" cy="177546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580" y="1339919"/>
                <a:ext cx="2898648" cy="1775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B6DF5252-75A0-4C7B-BA90-E7EA75960A8C}"/>
                  </a:ext>
                </a:extLst>
              </xdr:cNvPr>
              <xdr:cNvGraphicFramePr/>
            </xdr:nvGraphicFramePr>
            <xdr:xfrm>
              <a:off x="11479530" y="1647307"/>
              <a:ext cx="2910369" cy="1110391"/>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479643" y="1494503"/>
                <a:ext cx="3161768" cy="1104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oneCellAnchor>
    <xdr:from>
      <xdr:col>21</xdr:col>
      <xdr:colOff>166687</xdr:colOff>
      <xdr:row>6</xdr:row>
      <xdr:rowOff>11906</xdr:rowOff>
    </xdr:from>
    <xdr:ext cx="184731" cy="245901"/>
    <xdr:sp macro="" textlink="">
      <xdr:nvSpPr>
        <xdr:cNvPr id="5" name="TextBox 4">
          <a:extLst>
            <a:ext uri="{FF2B5EF4-FFF2-40B4-BE49-F238E27FC236}">
              <a16:creationId xmlns:a16="http://schemas.microsoft.com/office/drawing/2014/main" id="{4195616A-D37D-8F49-7874-82E104F263F6}"/>
            </a:ext>
          </a:extLst>
        </xdr:cNvPr>
        <xdr:cNvSpPr txBox="1"/>
      </xdr:nvSpPr>
      <xdr:spPr>
        <a:xfrm>
          <a:off x="14168437" y="1083469"/>
          <a:ext cx="184731" cy="245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21</xdr:col>
      <xdr:colOff>8505</xdr:colOff>
      <xdr:row>4</xdr:row>
      <xdr:rowOff>3401</xdr:rowOff>
    </xdr:from>
    <xdr:to>
      <xdr:col>23</xdr:col>
      <xdr:colOff>199005</xdr:colOff>
      <xdr:row>5</xdr:row>
      <xdr:rowOff>144575</xdr:rowOff>
    </xdr:to>
    <xdr:sp macro="" textlink="'Sales Dashboard Calculation'!F17">
      <xdr:nvSpPr>
        <xdr:cNvPr id="14" name="TextBox 13">
          <a:extLst>
            <a:ext uri="{FF2B5EF4-FFF2-40B4-BE49-F238E27FC236}">
              <a16:creationId xmlns:a16="http://schemas.microsoft.com/office/drawing/2014/main" id="{DA5442D4-C55C-5ADE-4465-B1FEFE76B75A}"/>
            </a:ext>
          </a:extLst>
        </xdr:cNvPr>
        <xdr:cNvSpPr txBox="1"/>
      </xdr:nvSpPr>
      <xdr:spPr>
        <a:xfrm>
          <a:off x="14010255" y="710972"/>
          <a:ext cx="1524000" cy="318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C09722A-2554-41BE-8B7A-1158AB381CD3}" type="TxLink">
            <a:rPr lang="en-US" sz="1600" b="1" i="0" u="none" strike="noStrike">
              <a:solidFill>
                <a:schemeClr val="accent1"/>
              </a:solidFill>
              <a:latin typeface="Tw Cen MT"/>
            </a:rPr>
            <a:pPr algn="ctr"/>
            <a:t>$28.66</a:t>
          </a:fld>
          <a:endParaRPr lang="en-US" sz="1600" b="1">
            <a:solidFill>
              <a:schemeClr val="accent1"/>
            </a:solidFill>
          </a:endParaRPr>
        </a:p>
      </xdr:txBody>
    </xdr:sp>
    <xdr:clientData/>
  </xdr:twoCellAnchor>
  <xdr:twoCellAnchor>
    <xdr:from>
      <xdr:col>0</xdr:col>
      <xdr:colOff>192201</xdr:colOff>
      <xdr:row>4</xdr:row>
      <xdr:rowOff>129268</xdr:rowOff>
    </xdr:from>
    <xdr:to>
      <xdr:col>2</xdr:col>
      <xdr:colOff>382701</xdr:colOff>
      <xdr:row>6</xdr:row>
      <xdr:rowOff>71437</xdr:rowOff>
    </xdr:to>
    <xdr:sp macro="" textlink="'Sales Dashboard Calculation'!A5">
      <xdr:nvSpPr>
        <xdr:cNvPr id="15" name="TextBox 14">
          <a:extLst>
            <a:ext uri="{FF2B5EF4-FFF2-40B4-BE49-F238E27FC236}">
              <a16:creationId xmlns:a16="http://schemas.microsoft.com/office/drawing/2014/main" id="{407C94B3-8517-40FB-BC8B-4C39F7F59373}"/>
            </a:ext>
          </a:extLst>
        </xdr:cNvPr>
        <xdr:cNvSpPr txBox="1"/>
      </xdr:nvSpPr>
      <xdr:spPr>
        <a:xfrm>
          <a:off x="192201" y="836839"/>
          <a:ext cx="1524000" cy="2959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BE07596-DFE8-4ACB-95D6-0A875C81F04C}" type="TxLink">
            <a:rPr lang="en-US" sz="1600" b="1" i="0" u="none" strike="noStrike">
              <a:solidFill>
                <a:schemeClr val="accent1"/>
              </a:solidFill>
              <a:latin typeface="Tw Cen MT"/>
              <a:ea typeface="+mn-ea"/>
              <a:cs typeface="+mn-cs"/>
            </a:rPr>
            <a:pPr marL="0" indent="0" algn="ctr"/>
            <a:t>$2.30 M</a:t>
          </a:fld>
          <a:endParaRPr lang="en-US" sz="1600" b="1" i="0" u="none" strike="noStrike">
            <a:solidFill>
              <a:schemeClr val="accent1"/>
            </a:solidFill>
            <a:latin typeface="Tw Cen MT"/>
            <a:ea typeface="+mn-ea"/>
            <a:cs typeface="+mn-cs"/>
          </a:endParaRPr>
        </a:p>
      </xdr:txBody>
    </xdr:sp>
    <xdr:clientData/>
  </xdr:twoCellAnchor>
  <xdr:twoCellAnchor>
    <xdr:from>
      <xdr:col>3</xdr:col>
      <xdr:colOff>218734</xdr:colOff>
      <xdr:row>4</xdr:row>
      <xdr:rowOff>86065</xdr:rowOff>
    </xdr:from>
    <xdr:to>
      <xdr:col>5</xdr:col>
      <xdr:colOff>409234</xdr:colOff>
      <xdr:row>6</xdr:row>
      <xdr:rowOff>30615</xdr:rowOff>
    </xdr:to>
    <xdr:sp macro="" textlink="'Sales Dashboard Calculation'!E9">
      <xdr:nvSpPr>
        <xdr:cNvPr id="17" name="TextBox 16">
          <a:extLst>
            <a:ext uri="{FF2B5EF4-FFF2-40B4-BE49-F238E27FC236}">
              <a16:creationId xmlns:a16="http://schemas.microsoft.com/office/drawing/2014/main" id="{9342E100-1418-4872-945C-D7126A18B5A9}"/>
            </a:ext>
          </a:extLst>
        </xdr:cNvPr>
        <xdr:cNvSpPr txBox="1"/>
      </xdr:nvSpPr>
      <xdr:spPr>
        <a:xfrm>
          <a:off x="2218984" y="793636"/>
          <a:ext cx="1524000" cy="298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A026714-2E02-4DE5-9451-12F34CBEBDE6}" type="TxLink">
            <a:rPr lang="en-US" sz="1600" b="1" i="0" u="none" strike="noStrike">
              <a:solidFill>
                <a:schemeClr val="accent1"/>
              </a:solidFill>
              <a:latin typeface="Tw Cen MT"/>
              <a:ea typeface="+mn-ea"/>
              <a:cs typeface="+mn-cs"/>
            </a:rPr>
            <a:pPr marL="0" indent="0" algn="ctr"/>
            <a:t>$180.50 K</a:t>
          </a:fld>
          <a:endParaRPr lang="en-US" sz="1600" b="1" i="0" u="none" strike="noStrike">
            <a:solidFill>
              <a:schemeClr val="accent1"/>
            </a:solidFill>
            <a:latin typeface="Tw Cen MT"/>
            <a:ea typeface="+mn-ea"/>
            <a:cs typeface="+mn-cs"/>
          </a:endParaRPr>
        </a:p>
      </xdr:txBody>
    </xdr:sp>
    <xdr:clientData/>
  </xdr:twoCellAnchor>
  <xdr:twoCellAnchor>
    <xdr:from>
      <xdr:col>6</xdr:col>
      <xdr:colOff>190841</xdr:colOff>
      <xdr:row>4</xdr:row>
      <xdr:rowOff>96950</xdr:rowOff>
    </xdr:from>
    <xdr:to>
      <xdr:col>8</xdr:col>
      <xdr:colOff>381341</xdr:colOff>
      <xdr:row>6</xdr:row>
      <xdr:rowOff>20751</xdr:rowOff>
    </xdr:to>
    <xdr:sp macro="" textlink="'Sales Dashboard Calculation'!E10">
      <xdr:nvSpPr>
        <xdr:cNvPr id="20" name="TextBox 19">
          <a:extLst>
            <a:ext uri="{FF2B5EF4-FFF2-40B4-BE49-F238E27FC236}">
              <a16:creationId xmlns:a16="http://schemas.microsoft.com/office/drawing/2014/main" id="{BB21FB25-128B-4D04-83C1-A0ED8CBEE027}"/>
            </a:ext>
          </a:extLst>
        </xdr:cNvPr>
        <xdr:cNvSpPr txBox="1"/>
      </xdr:nvSpPr>
      <xdr:spPr>
        <a:xfrm>
          <a:off x="4191341" y="804521"/>
          <a:ext cx="1524000" cy="2775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904480E-BD6B-43EF-B434-DBDEA361AA74}" type="TxLink">
            <a:rPr lang="en-US" sz="1600" b="1" i="0" u="none" strike="noStrike">
              <a:solidFill>
                <a:schemeClr val="accent1"/>
              </a:solidFill>
              <a:latin typeface="Tw Cen MT"/>
              <a:ea typeface="+mn-ea"/>
              <a:cs typeface="+mn-cs"/>
            </a:rPr>
            <a:pPr marL="0" indent="0" algn="ctr"/>
            <a:t>$2.12 M</a:t>
          </a:fld>
          <a:endParaRPr lang="en-US" sz="1600" b="1" i="0" u="none" strike="noStrike">
            <a:solidFill>
              <a:schemeClr val="accent1"/>
            </a:solidFill>
            <a:latin typeface="Tw Cen MT"/>
            <a:ea typeface="+mn-ea"/>
            <a:cs typeface="+mn-cs"/>
          </a:endParaRPr>
        </a:p>
      </xdr:txBody>
    </xdr:sp>
    <xdr:clientData/>
  </xdr:twoCellAnchor>
  <xdr:twoCellAnchor>
    <xdr:from>
      <xdr:col>9</xdr:col>
      <xdr:colOff>299018</xdr:colOff>
      <xdr:row>4</xdr:row>
      <xdr:rowOff>83343</xdr:rowOff>
    </xdr:from>
    <xdr:to>
      <xdr:col>11</xdr:col>
      <xdr:colOff>489518</xdr:colOff>
      <xdr:row>6</xdr:row>
      <xdr:rowOff>16669</xdr:rowOff>
    </xdr:to>
    <xdr:sp macro="" textlink="'Sales Dashboard Calculation'!B8">
      <xdr:nvSpPr>
        <xdr:cNvPr id="32" name="TextBox 31">
          <a:extLst>
            <a:ext uri="{FF2B5EF4-FFF2-40B4-BE49-F238E27FC236}">
              <a16:creationId xmlns:a16="http://schemas.microsoft.com/office/drawing/2014/main" id="{605C5EA1-96E3-483F-B6AA-C67331B26EF5}"/>
            </a:ext>
          </a:extLst>
        </xdr:cNvPr>
        <xdr:cNvSpPr txBox="1"/>
      </xdr:nvSpPr>
      <xdr:spPr>
        <a:xfrm>
          <a:off x="6299768" y="790914"/>
          <a:ext cx="1524000" cy="2871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FAC72CC-1B0A-423C-82F2-BD8DD2F2AD8E}" type="TxLink">
            <a:rPr lang="en-US" sz="1600" b="1" i="0" u="none" strike="noStrike">
              <a:solidFill>
                <a:schemeClr val="accent1"/>
              </a:solidFill>
              <a:latin typeface="Tw Cen MT"/>
              <a:ea typeface="+mn-ea"/>
              <a:cs typeface="+mn-cs"/>
            </a:rPr>
            <a:pPr marL="0" indent="0" algn="ctr"/>
            <a:t>-$0.32 M</a:t>
          </a:fld>
          <a:endParaRPr lang="en-US" sz="1600" b="1" i="0" u="none" strike="noStrike">
            <a:solidFill>
              <a:schemeClr val="accent1"/>
            </a:solidFill>
            <a:latin typeface="Tw Cen MT"/>
            <a:ea typeface="+mn-ea"/>
            <a:cs typeface="+mn-cs"/>
          </a:endParaRPr>
        </a:p>
      </xdr:txBody>
    </xdr:sp>
    <xdr:clientData/>
  </xdr:twoCellAnchor>
  <xdr:twoCellAnchor>
    <xdr:from>
      <xdr:col>12</xdr:col>
      <xdr:colOff>70417</xdr:colOff>
      <xdr:row>4</xdr:row>
      <xdr:rowOff>67013</xdr:rowOff>
    </xdr:from>
    <xdr:to>
      <xdr:col>14</xdr:col>
      <xdr:colOff>260917</xdr:colOff>
      <xdr:row>6</xdr:row>
      <xdr:rowOff>5101</xdr:rowOff>
    </xdr:to>
    <xdr:sp macro="" textlink="'Sales Dashboard Calculation'!B12">
      <xdr:nvSpPr>
        <xdr:cNvPr id="33" name="TextBox 32">
          <a:extLst>
            <a:ext uri="{FF2B5EF4-FFF2-40B4-BE49-F238E27FC236}">
              <a16:creationId xmlns:a16="http://schemas.microsoft.com/office/drawing/2014/main" id="{26B47CDF-255D-4158-AB37-51AA25189AE2}"/>
            </a:ext>
          </a:extLst>
        </xdr:cNvPr>
        <xdr:cNvSpPr txBox="1"/>
      </xdr:nvSpPr>
      <xdr:spPr>
        <a:xfrm>
          <a:off x="8071417" y="774584"/>
          <a:ext cx="1524000" cy="291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6FC1072-B8AC-4BD1-AC73-39FACE250E6D}" type="TxLink">
            <a:rPr lang="en-US" sz="1600" b="1" i="0" u="none" strike="noStrike">
              <a:solidFill>
                <a:schemeClr val="accent1"/>
              </a:solidFill>
              <a:latin typeface="Tw Cen MT"/>
              <a:ea typeface="+mn-ea"/>
              <a:cs typeface="+mn-cs"/>
            </a:rPr>
            <a:pPr marL="0" indent="0" algn="ctr"/>
            <a:t>-$1.69 M</a:t>
          </a:fld>
          <a:endParaRPr lang="en-US" sz="1600" b="1" i="0" u="none" strike="noStrike">
            <a:solidFill>
              <a:schemeClr val="accent1"/>
            </a:solidFill>
            <a:latin typeface="Tw Cen MT"/>
            <a:ea typeface="+mn-ea"/>
            <a:cs typeface="+mn-cs"/>
          </a:endParaRPr>
        </a:p>
      </xdr:txBody>
    </xdr:sp>
    <xdr:clientData/>
  </xdr:twoCellAnchor>
  <xdr:twoCellAnchor>
    <xdr:from>
      <xdr:col>15</xdr:col>
      <xdr:colOff>108857</xdr:colOff>
      <xdr:row>4</xdr:row>
      <xdr:rowOff>74840</xdr:rowOff>
    </xdr:from>
    <xdr:to>
      <xdr:col>17</xdr:col>
      <xdr:colOff>299357</xdr:colOff>
      <xdr:row>6</xdr:row>
      <xdr:rowOff>39121</xdr:rowOff>
    </xdr:to>
    <xdr:sp macro="" textlink="'Sales Dashboard Calculation'!F14">
      <xdr:nvSpPr>
        <xdr:cNvPr id="34" name="TextBox 33">
          <a:extLst>
            <a:ext uri="{FF2B5EF4-FFF2-40B4-BE49-F238E27FC236}">
              <a16:creationId xmlns:a16="http://schemas.microsoft.com/office/drawing/2014/main" id="{C3A017B5-062F-4762-B56E-91A9E837C694}"/>
            </a:ext>
          </a:extLst>
        </xdr:cNvPr>
        <xdr:cNvSpPr txBox="1"/>
      </xdr:nvSpPr>
      <xdr:spPr>
        <a:xfrm>
          <a:off x="10110107" y="782411"/>
          <a:ext cx="1524000" cy="318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F908C08-5BF1-42E1-8081-FB09DBC1C209}" type="TxLink">
            <a:rPr lang="en-US" sz="1600" b="1" i="0" u="none" strike="noStrike">
              <a:solidFill>
                <a:schemeClr val="accent1"/>
              </a:solidFill>
              <a:latin typeface="Tw Cen MT"/>
              <a:ea typeface="+mn-ea"/>
              <a:cs typeface="+mn-cs"/>
            </a:rPr>
            <a:pPr marL="0" indent="0" algn="ctr"/>
            <a:t>5009</a:t>
          </a:fld>
          <a:endParaRPr lang="en-US" sz="1600" b="1" i="0" u="none" strike="noStrike">
            <a:solidFill>
              <a:schemeClr val="accent1"/>
            </a:solidFill>
            <a:latin typeface="Tw Cen MT"/>
            <a:ea typeface="+mn-ea"/>
            <a:cs typeface="+mn-cs"/>
          </a:endParaRPr>
        </a:p>
      </xdr:txBody>
    </xdr:sp>
    <xdr:clientData/>
  </xdr:twoCellAnchor>
  <xdr:twoCellAnchor>
    <xdr:from>
      <xdr:col>17</xdr:col>
      <xdr:colOff>604837</xdr:colOff>
      <xdr:row>4</xdr:row>
      <xdr:rowOff>6123</xdr:rowOff>
    </xdr:from>
    <xdr:to>
      <xdr:col>20</xdr:col>
      <xdr:colOff>128587</xdr:colOff>
      <xdr:row>5</xdr:row>
      <xdr:rowOff>149679</xdr:rowOff>
    </xdr:to>
    <xdr:sp macro="" textlink="'Sales Dashboard Calculation'!F13">
      <xdr:nvSpPr>
        <xdr:cNvPr id="41" name="TextBox 40">
          <a:extLst>
            <a:ext uri="{FF2B5EF4-FFF2-40B4-BE49-F238E27FC236}">
              <a16:creationId xmlns:a16="http://schemas.microsoft.com/office/drawing/2014/main" id="{18A207AF-B5BF-4174-847D-B4BB3E879A39}"/>
            </a:ext>
          </a:extLst>
        </xdr:cNvPr>
        <xdr:cNvSpPr txBox="1"/>
      </xdr:nvSpPr>
      <xdr:spPr>
        <a:xfrm>
          <a:off x="11939587" y="713694"/>
          <a:ext cx="1524000" cy="320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079A4A3-A8C0-4366-A2B8-27588EEE4F90}" type="TxLink">
            <a:rPr lang="en-US" sz="1600" b="1" i="0" u="none" strike="noStrike">
              <a:solidFill>
                <a:schemeClr val="accent1"/>
              </a:solidFill>
              <a:latin typeface="Tw Cen MT"/>
              <a:ea typeface="+mn-ea"/>
              <a:cs typeface="+mn-cs"/>
            </a:rPr>
            <a:pPr marL="0" indent="0" algn="ctr"/>
            <a:t>793</a:t>
          </a:fld>
          <a:endParaRPr lang="en-US" sz="1600" b="1" i="0" u="none" strike="noStrike">
            <a:solidFill>
              <a:schemeClr val="accent1"/>
            </a:solidFill>
            <a:latin typeface="Tw Cen MT"/>
            <a:ea typeface="+mn-ea"/>
            <a:cs typeface="+mn-cs"/>
          </a:endParaRPr>
        </a:p>
      </xdr:txBody>
    </xdr:sp>
    <xdr:clientData/>
  </xdr:twoCellAnchor>
  <xdr:twoCellAnchor editAs="oneCell">
    <xdr:from>
      <xdr:col>18</xdr:col>
      <xdr:colOff>479651</xdr:colOff>
      <xdr:row>14</xdr:row>
      <xdr:rowOff>108858</xdr:rowOff>
    </xdr:from>
    <xdr:to>
      <xdr:col>23</xdr:col>
      <xdr:colOff>258536</xdr:colOff>
      <xdr:row>21</xdr:row>
      <xdr:rowOff>81644</xdr:rowOff>
    </xdr:to>
    <mc:AlternateContent xmlns:mc="http://schemas.openxmlformats.org/markup-compatibility/2006" xmlns:a14="http://schemas.microsoft.com/office/drawing/2010/main">
      <mc:Choice Requires="a14">
        <xdr:graphicFrame macro="">
          <xdr:nvGraphicFramePr>
            <xdr:cNvPr id="42" name="Order Date (Year) 1">
              <a:extLst>
                <a:ext uri="{FF2B5EF4-FFF2-40B4-BE49-F238E27FC236}">
                  <a16:creationId xmlns:a16="http://schemas.microsoft.com/office/drawing/2014/main" id="{00C26173-304B-421D-AB49-5A25BAFC4ADF}"/>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12481151" y="2585358"/>
              <a:ext cx="3112635" cy="1211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476250</xdr:colOff>
      <xdr:row>6</xdr:row>
      <xdr:rowOff>108858</xdr:rowOff>
    </xdr:from>
    <xdr:to>
      <xdr:col>23</xdr:col>
      <xdr:colOff>299358</xdr:colOff>
      <xdr:row>8</xdr:row>
      <xdr:rowOff>54430</xdr:rowOff>
    </xdr:to>
    <xdr:sp macro="" textlink="">
      <xdr:nvSpPr>
        <xdr:cNvPr id="43" name="TextBox 42">
          <a:extLst>
            <a:ext uri="{FF2B5EF4-FFF2-40B4-BE49-F238E27FC236}">
              <a16:creationId xmlns:a16="http://schemas.microsoft.com/office/drawing/2014/main" id="{4CA90CBF-4CEE-C967-FF2F-1B65F2663E51}"/>
            </a:ext>
          </a:extLst>
        </xdr:cNvPr>
        <xdr:cNvSpPr txBox="1"/>
      </xdr:nvSpPr>
      <xdr:spPr>
        <a:xfrm>
          <a:off x="12477750" y="1170215"/>
          <a:ext cx="3156858" cy="2993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accent1"/>
              </a:solidFill>
            </a:rPr>
            <a:t>filters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0811226851" backgroundQuery="1" createdVersion="6" refreshedVersion="8" minRefreshableVersion="3" recordCount="0" supportSubquery="1" supportAdvancedDrill="1" xr:uid="{0D0D91A4-2204-484D-B142-AB5F72E65823}">
  <cacheSource type="external" connectionId="9"/>
  <cacheFields count="2">
    <cacheField name="[Orders].[Category].[Category]" caption="Category" numFmtId="0" hierarchy="15" level="1">
      <sharedItems count="3">
        <s v="Furniture"/>
        <s v="Office Supplies"/>
        <s v="Technology"/>
      </sharedItems>
    </cacheField>
    <cacheField name="[Measures].[Sum of Sales]" caption="Sum of Sales" numFmtId="0" hierarchy="60" level="32767"/>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0"/>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9675928" backgroundQuery="1" createdVersion="6" refreshedVersion="8" minRefreshableVersion="3" recordCount="0" supportSubquery="1" supportAdvancedDrill="1" xr:uid="{B25486E5-0D77-4D61-A871-11FA10F3614F}">
  <cacheSource type="external" connectionId="9"/>
  <cacheFields count="7">
    <cacheField name="[Orders].[Order Date].[Order Date]" caption="Order Date" numFmtId="0" hierarchy="2" level="1">
      <sharedItems containsSemiMixedTypes="0" containsNonDate="0" containsDate="1" containsString="0" minDate="2014-01-03T00:00:00" maxDate="2017-12-31T00:00:00" count="1237">
        <d v="2014-01-03T00:00:00"/>
        <d v="2014-01-04T00:00:00"/>
        <d v="2014-01-05T00:00:00"/>
        <d v="2014-01-06T00:00:00"/>
        <d v="2014-01-07T00:00:00"/>
        <d v="2014-01-09T00:00:00"/>
        <d v="2014-01-10T00:00:00"/>
        <d v="2014-01-11T00:00:00"/>
        <d v="2014-01-13T00:00:00"/>
        <d v="2014-01-14T00:00:00"/>
        <d v="2014-01-15T00:00:00"/>
        <d v="2014-01-16T00:00:00"/>
        <d v="2014-01-18T00:00:00"/>
        <d v="2014-01-19T00:00:00"/>
        <d v="2014-01-20T00:00:00"/>
        <d v="2014-01-21T00:00:00"/>
        <d v="2014-01-23T00:00:00"/>
        <d v="2014-01-26T00:00:00"/>
        <d v="2014-01-27T00:00:00"/>
        <d v="2014-01-28T00:00:00"/>
        <d v="2014-01-30T00:00:00"/>
        <d v="2014-01-31T00:00:00"/>
        <d v="2014-02-01T00:00:00"/>
        <d v="2014-02-02T00:00:00"/>
        <d v="2014-02-03T00:00:00"/>
        <d v="2014-02-04T00:00:00"/>
        <d v="2014-02-06T00:00:00"/>
        <d v="2014-02-07T00:00:00"/>
        <d v="2014-02-08T00:00:00"/>
        <d v="2014-02-11T00:00:00"/>
        <d v="2014-02-12T00:00:00"/>
        <d v="2014-02-14T00:00:00"/>
        <d v="2014-02-15T00:00:00"/>
        <d v="2014-02-16T00:00:00"/>
        <d v="2014-02-17T00:00:00"/>
        <d v="2014-02-18T00:00:00"/>
        <d v="2014-02-20T00:00:00"/>
        <d v="2014-02-21T00:00:00"/>
        <d v="2014-02-22T00:00:00"/>
        <d v="2014-02-23T00:00:00"/>
        <d v="2014-02-24T00:00:00"/>
        <d v="2014-02-27T00:00:00"/>
        <d v="2014-03-01T00:00:00"/>
        <d v="2014-03-02T00:00:00"/>
        <d v="2014-03-03T00:00:00"/>
        <d v="2014-03-04T00:00:00"/>
        <d v="2014-03-05T00:00:00"/>
        <d v="2014-03-07T00:00:00"/>
        <d v="2014-03-10T00:00:00"/>
        <d v="2014-03-11T00:00:00"/>
        <d v="2014-03-14T00:00:00"/>
        <d v="2014-03-15T00:00:00"/>
        <d v="2014-03-16T00:00:00"/>
        <d v="2014-03-17T00:00:00"/>
        <d v="2014-03-18T00:00:00"/>
        <d v="2014-03-19T00:00:00"/>
        <d v="2014-03-21T00:00:00"/>
        <d v="2014-03-22T00:00:00"/>
        <d v="2014-03-23T00:00:00"/>
        <d v="2014-03-24T00:00:00"/>
        <d v="2014-03-25T00:00:00"/>
        <d v="2014-03-26T00:00:00"/>
        <d v="2014-03-28T00:00:00"/>
        <d v="2014-03-29T00:00:00"/>
        <d v="2014-03-30T00:00:00"/>
        <d v="2014-03-31T00:00:00"/>
        <d v="2014-04-01T00:00:00"/>
        <d v="2014-04-02T00:00:00"/>
        <d v="2014-04-03T00:00:00"/>
        <d v="2014-04-04T00:00:00"/>
        <d v="2014-04-05T00:00:00"/>
        <d v="2014-04-06T00:00:00"/>
        <d v="2014-04-07T00:00:00"/>
        <d v="2014-04-08T00:00:00"/>
        <d v="2014-04-11T00:00:00"/>
        <d v="2014-04-12T00:00:00"/>
        <d v="2014-04-13T00:00:00"/>
        <d v="2014-04-15T00:00:00"/>
        <d v="2014-04-16T00:00:00"/>
        <d v="2014-04-18T00:00:00"/>
        <d v="2014-04-19T00:00:00"/>
        <d v="2014-04-20T00:00:00"/>
        <d v="2014-04-21T00:00:00"/>
        <d v="2014-04-22T00:00:00"/>
        <d v="2014-04-23T00:00:00"/>
        <d v="2014-04-25T00:00:00"/>
        <d v="2014-04-26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6T00:00:00"/>
        <d v="2014-05-17T00:00:00"/>
        <d v="2014-05-18T00:00:00"/>
        <d v="2014-05-19T00:00:00"/>
        <d v="2014-05-20T00:00:00"/>
        <d v="2014-05-21T00:00:00"/>
        <d v="2014-05-22T00:00:00"/>
        <d v="2014-05-23T00:00:00"/>
        <d v="2014-05-24T00:00:00"/>
        <d v="2014-05-25T00:00:00"/>
        <d v="2014-05-26T00:00:00"/>
        <d v="2014-05-27T00:00:00"/>
        <d v="2014-05-28T00:00:00"/>
        <d v="2014-05-30T00:00:00"/>
        <d v="2014-05-31T00:00:00"/>
        <d v="2014-06-01T00:00:00"/>
        <d v="2014-06-02T00:00:00"/>
        <d v="2014-06-03T00:00:00"/>
        <d v="2014-06-04T00:00:00"/>
        <d v="2014-06-06T00:00:00"/>
        <d v="2014-06-07T00:00:00"/>
        <d v="2014-06-08T00:00:00"/>
        <d v="2014-06-09T00:00:00"/>
        <d v="2014-06-10T00:00:00"/>
        <d v="2014-06-13T00:00:00"/>
        <d v="2014-06-14T00:00:00"/>
        <d v="2014-06-15T00:00:00"/>
        <d v="2014-06-16T00:00:00"/>
        <d v="2014-06-17T00:00:00"/>
        <d v="2014-06-18T00:00:00"/>
        <d v="2014-06-20T00:00:00"/>
        <d v="2014-06-21T00:00:00"/>
        <d v="2014-06-22T00:00:00"/>
        <d v="2014-06-23T00:00:00"/>
        <d v="2014-06-24T00:00:00"/>
        <d v="2014-06-25T00:00:00"/>
        <d v="2014-06-27T00:00:00"/>
        <d v="2014-06-28T00:00:00"/>
        <d v="2014-06-29T00:00:00"/>
        <d v="2014-06-30T00:00:00"/>
        <d v="2014-07-01T00:00:00"/>
        <d v="2014-07-02T00:00:00"/>
        <d v="2014-07-04T00:00:00"/>
        <d v="2014-07-05T00:00:00"/>
        <d v="2014-07-06T00:00:00"/>
        <d v="2014-07-07T00:00:00"/>
        <d v="2014-07-08T00:00:00"/>
        <d v="2014-07-09T00:00:00"/>
        <d v="2014-07-11T00:00:00"/>
        <d v="2014-07-12T00:00:00"/>
        <d v="2014-07-13T00:00:00"/>
        <d v="2014-07-14T00:00:00"/>
        <d v="2014-07-15T00:00:00"/>
        <d v="2014-07-18T00:00:00"/>
        <d v="2014-07-19T00:00:00"/>
        <d v="2014-07-20T00:00:00"/>
        <d v="2014-07-21T00:00:00"/>
        <d v="2014-07-22T00:00:00"/>
        <d v="2014-07-23T00:00:00"/>
        <d v="2014-07-25T00:00:00"/>
        <d v="2014-07-26T00:00:00"/>
        <d v="2014-07-27T00:00:00"/>
        <d v="2014-07-28T00:00:00"/>
        <d v="2014-07-30T00:00:00"/>
        <d v="2014-08-01T00:00:00"/>
        <d v="2014-08-02T00:00:00"/>
        <d v="2014-08-03T00:00:00"/>
        <d v="2014-08-04T00:00:00"/>
        <d v="2014-08-05T00:00:00"/>
        <d v="2014-08-06T00:00:00"/>
        <d v="2014-08-08T00:00:00"/>
        <d v="2014-08-09T00:00:00"/>
        <d v="2014-08-11T00:00:00"/>
        <d v="2014-08-12T00:00:00"/>
        <d v="2014-08-15T00:00:00"/>
        <d v="2014-08-16T00:00:00"/>
        <d v="2014-08-17T00:00:00"/>
        <d v="2014-08-19T00:00:00"/>
        <d v="2014-08-20T00:00:00"/>
        <d v="2014-08-22T00:00:00"/>
        <d v="2014-08-23T00:00:00"/>
        <d v="2014-08-24T00:00:00"/>
        <d v="2014-08-25T00:00:00"/>
        <d v="2014-08-26T00:00:00"/>
        <d v="2014-08-27T00:00:00"/>
        <d v="2014-08-29T00:00:00"/>
        <d v="2014-08-30T00:00:00"/>
        <d v="2014-08-31T00:00:00"/>
        <d v="2014-09-01T00:00:00"/>
        <d v="2014-09-02T00:00:00"/>
        <d v="2014-09-03T00:00:00"/>
        <d v="2014-09-05T00:00:00"/>
        <d v="2014-09-06T00:00:00"/>
        <d v="2014-09-07T00:00:00"/>
        <d v="2014-09-08T00:00:00"/>
        <d v="2014-09-09T00:00:00"/>
        <d v="2014-09-10T00:00:00"/>
        <d v="2014-09-11T00:00:00"/>
        <d v="2014-09-12T00:00:00"/>
        <d v="2014-09-13T00:00:00"/>
        <d v="2014-09-14T00:00:00"/>
        <d v="2014-09-15T00:00:00"/>
        <d v="2014-09-16T00:00:00"/>
        <d v="2014-09-17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4T00:00:00"/>
        <d v="2014-10-25T00:00:00"/>
        <d v="2014-10-26T00:00:00"/>
        <d v="2014-10-27T00:00:00"/>
        <d v="2014-10-28T00:00:00"/>
        <d v="2014-10-29T00:00:00"/>
        <d v="2014-10-31T00:00:00"/>
        <d v="2014-11-01T00:00:00"/>
        <d v="2014-11-02T00:00:00"/>
        <d v="2014-11-03T00:00:00"/>
        <d v="2014-11-04T00:00:00"/>
        <d v="2014-11-05T00:00:00"/>
        <d v="2014-11-06T00:00:00"/>
        <d v="2014-11-07T00:00:00"/>
        <d v="2014-11-08T00:00:00"/>
        <d v="2014-11-09T00:00:00"/>
        <d v="2014-11-10T00:00:00"/>
        <d v="2014-11-11T00:00:00"/>
        <d v="2014-11-12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2T00:00:00"/>
        <d v="2014-12-13T00:00:00"/>
        <d v="2014-12-14T00:00:00"/>
        <d v="2014-12-15T00:00:00"/>
        <d v="2014-12-16T00:00:00"/>
        <d v="2014-12-17T00:00:00"/>
        <d v="2014-12-19T00:00:00"/>
        <d v="2014-12-20T00:00:00"/>
        <d v="2014-12-21T00:00:00"/>
        <d v="2014-12-22T00:00:00"/>
        <d v="2014-12-23T00:00:00"/>
        <d v="2014-12-24T00:00:00"/>
        <d v="2014-12-26T00:00:00"/>
        <d v="2014-12-27T00:00:00"/>
        <d v="2014-12-28T00:00:00"/>
        <d v="2014-12-29T00:00:00"/>
        <d v="2014-12-30T00:00:00"/>
        <d v="2014-12-31T00:00:00"/>
        <d v="2015-01-02T00:00:00"/>
        <d v="2015-01-03T00:00:00"/>
        <d v="2015-01-04T00:00:00"/>
        <d v="2015-01-05T00:00:00"/>
        <d v="2015-01-06T00:00:00"/>
        <d v="2015-01-09T00:00:00"/>
        <d v="2015-01-10T00:00:00"/>
        <d v="2015-01-12T00:00:00"/>
        <d v="2015-01-13T00:00:00"/>
        <d v="2015-01-17T00:00:00"/>
        <d v="2015-01-19T00:00:00"/>
        <d v="2015-01-23T00:00:00"/>
        <d v="2015-01-24T00:00:00"/>
        <d v="2015-01-26T00:00:00"/>
        <d v="2015-01-27T00:00:00"/>
        <d v="2015-01-28T00:00:00"/>
        <d v="2015-01-30T00:00:00"/>
        <d v="2015-01-31T00:00:00"/>
        <d v="2015-02-03T00:00:00"/>
        <d v="2015-02-06T00:00:00"/>
        <d v="2015-02-07T00:00:00"/>
        <d v="2015-02-08T00:00:00"/>
        <d v="2015-02-09T00:00:00"/>
        <d v="2015-02-10T00:00:00"/>
        <d v="2015-02-14T00:00:00"/>
        <d v="2015-02-15T00:00:00"/>
        <d v="2015-02-16T00:00:00"/>
        <d v="2015-02-18T00:00:00"/>
        <d v="2015-02-20T00:00:00"/>
        <d v="2015-02-21T00:00:00"/>
        <d v="2015-02-22T00:00:00"/>
        <d v="2015-02-23T00:00:00"/>
        <d v="2015-02-25T00:00:00"/>
        <d v="2015-02-27T00:00:00"/>
        <d v="2015-02-28T00:00:00"/>
        <d v="2015-03-01T00:00:00"/>
        <d v="2015-03-02T00:00:00"/>
        <d v="2015-03-05T00:00:00"/>
        <d v="2015-03-06T00:00:00"/>
        <d v="2015-03-07T00:00:00"/>
        <d v="2015-03-08T00:00:00"/>
        <d v="2015-03-09T00:00:00"/>
        <d v="2015-03-10T00:00:00"/>
        <d v="2015-03-12T00:00:00"/>
        <d v="2015-03-13T00:00:00"/>
        <d v="2015-03-14T00:00:00"/>
        <d v="2015-03-15T00:00:00"/>
        <d v="2015-03-16T00:00:00"/>
        <d v="2015-03-17T00:00:00"/>
        <d v="2015-03-19T00:00:00"/>
        <d v="2015-03-20T00:00:00"/>
        <d v="2015-03-21T00:00:00"/>
        <d v="2015-03-22T00:00:00"/>
        <d v="2015-03-23T00:00:00"/>
        <d v="2015-03-24T00:00:00"/>
        <d v="2015-03-26T00:00:00"/>
        <d v="2015-03-27T00:00:00"/>
        <d v="2015-03-28T00:00:00"/>
        <d v="2015-03-29T00:00:00"/>
        <d v="2015-03-30T00:00:00"/>
        <d v="2015-03-31T00:00:00"/>
        <d v="2015-04-02T00:00:00"/>
        <d v="2015-04-04T00:00:00"/>
        <d v="2015-04-05T00:00:00"/>
        <d v="2015-04-06T00:00:00"/>
        <d v="2015-04-07T00:00:00"/>
        <d v="2015-04-09T00:00:00"/>
        <d v="2015-04-10T00:00:00"/>
        <d v="2015-04-11T00:00:00"/>
        <d v="2015-04-12T00:00:00"/>
        <d v="2015-04-13T00:00:00"/>
        <d v="2015-04-14T00:00:00"/>
        <d v="2015-04-16T00:00:00"/>
        <d v="2015-04-17T00:00:00"/>
        <d v="2015-04-18T00:00:00"/>
        <d v="2015-04-19T00:00:00"/>
        <d v="2015-04-20T00:00:00"/>
        <d v="2015-04-21T00:00:00"/>
        <d v="2015-04-22T00:00:00"/>
        <d v="2015-04-24T00:00:00"/>
        <d v="2015-04-25T00:00:00"/>
        <d v="2015-04-26T00:00:00"/>
        <d v="2015-04-27T00:00:00"/>
        <d v="2015-04-28T00:00:00"/>
        <d v="2015-04-29T00:00:00"/>
        <d v="2015-04-30T00:00:00"/>
        <d v="2015-05-01T00:00:00"/>
        <d v="2015-05-02T00:00:00"/>
        <d v="2015-05-03T00:00:00"/>
        <d v="2015-05-04T00:00:00"/>
        <d v="2015-05-07T00:00:00"/>
        <d v="2015-05-08T00:00:00"/>
        <d v="2015-05-09T00:00:00"/>
        <d v="2015-05-10T00:00:00"/>
        <d v="2015-05-11T00:00:00"/>
        <d v="2015-05-12T00:00:00"/>
        <d v="2015-05-13T00:00:00"/>
        <d v="2015-05-14T00:00:00"/>
        <d v="2015-05-15T00:00:00"/>
        <d v="2015-05-16T00:00:00"/>
        <d v="2015-05-17T00:00:00"/>
        <d v="2015-05-18T00:00:00"/>
        <d v="2015-05-20T00:00:00"/>
        <d v="2015-05-21T00:00:00"/>
        <d v="2015-05-22T00:00:00"/>
        <d v="2015-05-23T00:00:00"/>
        <d v="2015-05-24T00:00:00"/>
        <d v="2015-05-25T00:00:00"/>
        <d v="2015-05-26T00:00:00"/>
        <d v="2015-05-28T00:00:00"/>
        <d v="2015-05-29T00:00:00"/>
        <d v="2015-05-30T00:00:00"/>
        <d v="2015-05-31T00:00:00"/>
        <d v="2015-06-01T00:00:00"/>
        <d v="2015-06-04T00:00:00"/>
        <d v="2015-06-05T00:00:00"/>
        <d v="2015-06-07T00:00:00"/>
        <d v="2015-06-08T00:00:00"/>
        <d v="2015-06-09T00:00:00"/>
        <d v="2015-06-11T00:00:00"/>
        <d v="2015-06-12T00:00:00"/>
        <d v="2015-06-13T00:00:00"/>
        <d v="2015-06-14T00:00:00"/>
        <d v="2015-06-15T00:00:00"/>
        <d v="2015-06-16T00:00:00"/>
        <d v="2015-06-18T00:00:00"/>
        <d v="2015-06-19T00:00:00"/>
        <d v="2015-06-20T00:00:00"/>
        <d v="2015-06-21T00:00:00"/>
        <d v="2015-06-22T00:00:00"/>
        <d v="2015-06-23T00:00:00"/>
        <d v="2015-06-25T00:00:00"/>
        <d v="2015-06-26T00:00:00"/>
        <d v="2015-06-28T00:00:00"/>
        <d v="2015-06-29T00:00:00"/>
        <d v="2015-07-02T00:00:00"/>
        <d v="2015-07-03T00:00:00"/>
        <d v="2015-07-04T00:00:00"/>
        <d v="2015-07-05T00:00:00"/>
        <d v="2015-07-06T00:00:00"/>
        <d v="2015-07-08T00:00:00"/>
        <d v="2015-07-09T00:00:00"/>
        <d v="2015-07-10T00:00:00"/>
        <d v="2015-07-11T00:00:00"/>
        <d v="2015-07-12T00:00:00"/>
        <d v="2015-07-13T00:00:00"/>
        <d v="2015-07-14T00:00:00"/>
        <d v="2015-07-16T00:00:00"/>
        <d v="2015-07-17T00:00:00"/>
        <d v="2015-07-18T00:00:00"/>
        <d v="2015-07-19T00:00:00"/>
        <d v="2015-07-20T00:00:00"/>
        <d v="2015-07-23T00:00:00"/>
        <d v="2015-07-24T00:00:00"/>
        <d v="2015-07-25T00:00:00"/>
        <d v="2015-07-26T00:00:00"/>
        <d v="2015-07-27T00:00:00"/>
        <d v="2015-07-30T00:00:00"/>
        <d v="2015-07-31T00:00:00"/>
        <d v="2015-08-01T00:00:00"/>
        <d v="2015-08-02T00:00:00"/>
        <d v="2015-08-05T00:00:00"/>
        <d v="2015-08-06T00:00:00"/>
        <d v="2015-08-07T00:00:00"/>
        <d v="2015-08-08T00:00:00"/>
        <d v="2015-08-09T00:00:00"/>
        <d v="2015-08-10T00:00:00"/>
        <d v="2015-08-11T00:00:00"/>
        <d v="2015-08-13T00:00:00"/>
        <d v="2015-08-15T00:00:00"/>
        <d v="2015-08-16T00:00:00"/>
        <d v="2015-08-17T00:00:00"/>
        <d v="2015-08-21T00:00:00"/>
        <d v="2015-08-22T00:00:00"/>
        <d v="2015-08-23T00:00:00"/>
        <d v="2015-08-24T00:00:00"/>
        <d v="2015-08-25T00:00:00"/>
        <d v="2015-08-27T00:00:00"/>
        <d v="2015-08-28T00:00:00"/>
        <d v="2015-08-29T00:00:00"/>
        <d v="2015-08-31T00:00:00"/>
        <d v="2015-09-01T00:00:00"/>
        <d v="2015-09-03T00:00:00"/>
        <d v="2015-09-04T00:00:00"/>
        <d v="2015-09-05T00:00:00"/>
        <d v="2015-09-06T00:00:00"/>
        <d v="2015-09-07T00:00:00"/>
        <d v="2015-09-08T00:00:00"/>
        <d v="2015-09-10T00:00:00"/>
        <d v="2015-09-11T00:00:00"/>
        <d v="2015-09-12T00:00:00"/>
        <d v="2015-09-13T00:00:00"/>
        <d v="2015-09-14T00:00:00"/>
        <d v="2015-09-15T00:00:00"/>
        <d v="2015-09-16T00:00:00"/>
        <d v="2015-09-17T00:00:00"/>
        <d v="2015-09-18T00:00:00"/>
        <d v="2015-09-19T00:00:00"/>
        <d v="2015-09-20T00:00:00"/>
        <d v="2015-09-21T00:00:00"/>
        <d v="2015-09-22T00:00:00"/>
        <d v="2015-09-24T00:00:00"/>
        <d v="2015-09-25T00:00:00"/>
        <d v="2015-09-26T00:00:00"/>
        <d v="2015-09-27T00:00:00"/>
        <d v="2015-09-28T00:00:00"/>
        <d v="2015-10-01T00:00:00"/>
        <d v="2015-10-02T00:00:00"/>
        <d v="2015-10-03T00:00:00"/>
        <d v="2015-10-04T00:00:00"/>
        <d v="2015-10-05T00:00:00"/>
        <d v="2015-10-08T00:00:00"/>
        <d v="2015-10-09T00:00:00"/>
        <d v="2015-10-10T00:00:00"/>
        <d v="2015-10-11T00:00:00"/>
        <d v="2015-10-12T00:00:00"/>
        <d v="2015-10-13T00:00:00"/>
        <d v="2015-10-15T00:00:00"/>
        <d v="2015-10-16T00:00:00"/>
        <d v="2015-10-17T00:00:00"/>
        <d v="2015-10-18T00:00:00"/>
        <d v="2015-10-19T00:00:00"/>
        <d v="2015-10-20T00:00:00"/>
        <d v="2015-10-22T00:00:00"/>
        <d v="2015-10-23T00:00:00"/>
        <d v="2015-10-24T00:00:00"/>
        <d v="2015-10-25T00:00:00"/>
        <d v="2015-10-26T00:00:00"/>
        <d v="2015-10-28T00:00:00"/>
        <d v="2015-10-29T00:00:00"/>
        <d v="2015-10-30T00:00:00"/>
        <d v="2015-10-31T00:00:00"/>
        <d v="2015-11-01T00:00:00"/>
        <d v="2015-11-02T00:00:00"/>
        <d v="2015-11-03T00:00:00"/>
        <d v="2015-11-05T00:00:00"/>
        <d v="2015-11-06T00:00:00"/>
        <d v="2015-11-07T00:00:00"/>
        <d v="2015-11-08T00:00:00"/>
        <d v="2015-11-09T00:00:00"/>
        <d v="2015-11-10T00:00:00"/>
        <d v="2015-11-11T00:00:00"/>
        <d v="2015-11-12T00:00:00"/>
        <d v="2015-11-13T00:00:00"/>
        <d v="2015-11-14T00:00:00"/>
        <d v="2015-11-15T00:00:00"/>
        <d v="2015-11-16T00:00:00"/>
        <d v="2015-11-17T00:00:00"/>
        <d v="2015-11-19T00:00:00"/>
        <d v="2015-11-20T00:00:00"/>
        <d v="2015-11-21T00:00:00"/>
        <d v="2015-11-22T00:00:00"/>
        <d v="2015-11-23T00:00:00"/>
        <d v="2015-11-24T00:00:00"/>
        <d v="2015-11-25T00:00:00"/>
        <d v="2015-11-26T00:00:00"/>
        <d v="2015-11-27T00:00:00"/>
        <d v="2015-11-28T00:00:00"/>
        <d v="2015-11-29T00:00:00"/>
        <d v="2015-11-30T00:00:00"/>
        <d v="2015-12-01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2T00:00:00"/>
        <d v="2016-01-03T00:00:00"/>
        <d v="2016-01-04T00:00:00"/>
        <d v="2016-01-05T00:00:00"/>
        <d v="2016-01-07T00:00:00"/>
        <d v="2016-01-08T00:00:00"/>
        <d v="2016-01-09T00:00:00"/>
        <d v="2016-01-10T00:00:00"/>
        <d v="2016-01-11T00:00:00"/>
        <d v="2016-01-14T00:00:00"/>
        <d v="2016-01-15T00:00:00"/>
        <d v="2016-01-16T00:00:00"/>
        <d v="2016-01-17T00:00:00"/>
        <d v="2016-01-21T00:00:00"/>
        <d v="2016-01-22T00:00:00"/>
        <d v="2016-01-23T00:00:00"/>
        <d v="2016-01-24T00:00:00"/>
        <d v="2016-01-25T00:00:00"/>
        <d v="2016-01-28T00:00:00"/>
        <d v="2016-01-30T00:00:00"/>
        <d v="2016-01-31T00:00:00"/>
        <d v="2016-02-01T00:00:00"/>
        <d v="2016-02-02T00:00:00"/>
        <d v="2016-02-03T00:00:00"/>
        <d v="2016-02-04T00:00:00"/>
        <d v="2016-02-05T00:00:00"/>
        <d v="2016-02-06T00:00:00"/>
        <d v="2016-02-07T00:00:00"/>
        <d v="2016-02-08T00:00:00"/>
        <d v="2016-02-09T00:00:00"/>
        <d v="2016-02-11T00:00:00"/>
        <d v="2016-02-12T00:00:00"/>
        <d v="2016-02-13T00:00:00"/>
        <d v="2016-02-14T00:00:00"/>
        <d v="2016-02-15T00:00:00"/>
        <d v="2016-02-16T00:00:00"/>
        <d v="2016-02-19T00:00:00"/>
        <d v="2016-02-20T00:00:00"/>
        <d v="2016-02-21T00:00:00"/>
        <d v="2016-02-22T00:00:00"/>
        <d v="2016-02-23T00:00:00"/>
        <d v="2016-02-25T00:00:00"/>
        <d v="2016-02-27T00:00:00"/>
        <d v="2016-02-28T00:00:00"/>
        <d v="2016-02-29T00:00:00"/>
        <d v="2016-03-01T00:00:00"/>
        <d v="2016-03-03T00:00:00"/>
        <d v="2016-03-04T00:00:00"/>
        <d v="2016-03-05T00:00:00"/>
        <d v="2016-03-06T00:00:00"/>
        <d v="2016-03-07T00:00:00"/>
        <d v="2016-03-08T00:00:00"/>
        <d v="2016-03-09T00:00:00"/>
        <d v="2016-03-10T00:00:00"/>
        <d v="2016-03-11T00:00:00"/>
        <d v="2016-03-12T00:00:00"/>
        <d v="2016-03-13T00:00:00"/>
        <d v="2016-03-14T00:00:00"/>
        <d v="2016-03-15T00:00:00"/>
        <d v="2016-03-17T00:00:00"/>
        <d v="2016-03-18T00:00:00"/>
        <d v="2016-03-19T00:00:00"/>
        <d v="2016-03-20T00:00:00"/>
        <d v="2016-03-21T00:00:00"/>
        <d v="2016-03-22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2T00:00:00"/>
        <d v="2016-04-13T00:00:00"/>
        <d v="2016-04-14T00:00:00"/>
        <d v="2016-04-15T00:00:00"/>
        <d v="2016-04-16T00:00:00"/>
        <d v="2016-04-17T00:00:00"/>
        <d v="2016-04-18T00:00:00"/>
        <d v="2016-04-19T00:00:00"/>
        <d v="2016-04-21T00:00:00"/>
        <d v="2016-04-22T00:00:00"/>
        <d v="2016-04-23T00:00:00"/>
        <d v="2016-04-24T00:00:00"/>
        <d v="2016-04-25T00:00:00"/>
        <d v="2016-04-26T00:00:00"/>
        <d v="2016-04-28T00:00:00"/>
        <d v="2016-04-30T00:00:00"/>
        <d v="2016-05-01T00:00:00"/>
        <d v="2016-05-02T00:00:00"/>
        <d v="2016-05-03T00:00:00"/>
        <d v="2016-05-05T00:00:00"/>
        <d v="2016-05-06T00:00:00"/>
        <d v="2016-05-07T00:00:00"/>
        <d v="2016-05-08T00:00:00"/>
        <d v="2016-05-09T00:00:00"/>
        <d v="2016-05-10T00:00:00"/>
        <d v="2016-05-11T00:00:00"/>
        <d v="2016-05-12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2T00:00:00"/>
        <d v="2016-06-03T00:00:00"/>
        <d v="2016-06-04T00:00:00"/>
        <d v="2016-06-05T00:00:00"/>
        <d v="2016-06-06T00:00:00"/>
        <d v="2016-06-07T00:00:00"/>
        <d v="2016-06-09T00:00:00"/>
        <d v="2016-06-10T00:00:00"/>
        <d v="2016-06-11T00:00:00"/>
        <d v="2016-06-12T00:00:00"/>
        <d v="2016-06-13T00:00:00"/>
        <d v="2016-06-14T00:00:00"/>
        <d v="2016-06-15T00:00:00"/>
        <d v="2016-06-16T00:00:00"/>
        <d v="2016-06-17T00:00:00"/>
        <d v="2016-06-18T00:00:00"/>
        <d v="2016-06-19T00:00:00"/>
        <d v="2016-06-20T00:00:00"/>
        <d v="2016-06-21T00:00:00"/>
        <d v="2016-06-23T00:00:00"/>
        <d v="2016-06-24T00:00:00"/>
        <d v="2016-06-25T00:00:00"/>
        <d v="2016-06-26T00:00:00"/>
        <d v="2016-06-27T00:00:00"/>
        <d v="2016-06-28T00:00:00"/>
        <d v="2016-06-29T00:00:00"/>
        <d v="2016-06-30T00:00:00"/>
        <d v="2016-07-01T00:00:00"/>
        <d v="2016-07-02T00:00:00"/>
        <d v="2016-07-03T00:00:00"/>
        <d v="2016-07-04T00:00:00"/>
        <d v="2016-07-07T00:00:00"/>
        <d v="2016-07-08T00:00:00"/>
        <d v="2016-07-09T00:00:00"/>
        <d v="2016-07-10T00:00:00"/>
        <d v="2016-07-12T00:00:00"/>
        <d v="2016-07-14T00:00:00"/>
        <d v="2016-07-15T00:00:00"/>
        <d v="2016-07-16T00:00:00"/>
        <d v="2016-07-17T00:00:00"/>
        <d v="2016-07-18T00:00:00"/>
        <d v="2016-07-19T00:00:00"/>
        <d v="2016-07-20T00:00:00"/>
        <d v="2016-07-21T00:00:00"/>
        <d v="2016-07-22T00:00:00"/>
        <d v="2016-07-23T00:00:00"/>
        <d v="2016-07-24T00:00:00"/>
        <d v="2016-07-25T00:00:00"/>
        <d v="2016-07-28T00:00:00"/>
        <d v="2016-07-29T00:00:00"/>
        <d v="2016-07-30T00:00:00"/>
        <d v="2016-07-31T00:00:00"/>
        <d v="2016-08-01T00:00:00"/>
        <d v="2016-08-02T00:00:00"/>
        <d v="2016-08-03T00:00:00"/>
        <d v="2016-08-04T00:00:00"/>
        <d v="2016-08-05T00:00:00"/>
        <d v="2016-08-06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5T00:00:00"/>
        <d v="2016-09-16T00:00:00"/>
        <d v="2016-09-17T00:00:00"/>
        <d v="2016-09-18T00:00:00"/>
        <d v="2016-09-19T00:00:00"/>
        <d v="2016-09-20T00:00:00"/>
        <d v="2016-09-22T00:00:00"/>
        <d v="2016-09-23T00:00:00"/>
        <d v="2016-09-24T00:00:00"/>
        <d v="2016-09-25T00:00:00"/>
        <d v="2016-09-26T00:00:00"/>
        <d v="2016-09-27T00:00:00"/>
        <d v="2016-09-28T00:00:00"/>
        <d v="2016-09-29T00:00:00"/>
        <d v="2016-09-30T00:00:00"/>
        <d v="2016-10-01T00:00:00"/>
        <d v="2016-10-02T00:00:00"/>
        <d v="2016-10-03T00:00:00"/>
        <d v="2016-10-04T00:00:00"/>
        <d v="2016-10-06T00:00:00"/>
        <d v="2016-10-07T00:00:00"/>
        <d v="2016-10-08T00:00:00"/>
        <d v="2016-10-09T00:00:00"/>
        <d v="2016-10-10T00:00:00"/>
        <d v="2016-10-11T00:00:00"/>
        <d v="2016-10-13T00:00:00"/>
        <d v="2016-10-14T00:00:00"/>
        <d v="2016-10-15T00:00:00"/>
        <d v="2016-10-16T00:00:00"/>
        <d v="2016-10-17T00:00:00"/>
        <d v="2016-10-18T00:00:00"/>
        <d v="2016-10-20T00:00:00"/>
        <d v="2016-10-21T00:00:00"/>
        <d v="2016-10-22T00:00:00"/>
        <d v="2016-10-23T00:00:00"/>
        <d v="2016-10-24T00:00:00"/>
        <d v="2016-10-25T00:00:00"/>
        <d v="2016-10-27T00:00:00"/>
        <d v="2016-10-28T00:00:00"/>
        <d v="2016-10-29T00:00:00"/>
        <d v="2016-10-30T00:00:00"/>
        <d v="2016-10-31T00:00:00"/>
        <d v="2016-11-01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8T00:00:00"/>
        <d v="2016-12-09T00:00:00"/>
        <d v="2016-12-10T00:00:00"/>
        <d v="2016-12-11T00:00:00"/>
        <d v="2016-12-12T00:00:00"/>
        <d v="2016-12-13T00:00:00"/>
        <d v="2016-12-14T00:00:00"/>
        <d v="2016-12-15T00:00:00"/>
        <d v="2016-12-16T00:00:00"/>
        <d v="2016-12-17T00:00:00"/>
        <d v="2016-12-18T00:00:00"/>
        <d v="2016-12-19T00:00:00"/>
        <d v="2016-12-20T00:00:00"/>
        <d v="2016-12-22T00:00:00"/>
        <d v="2016-12-23T00:00:00"/>
        <d v="2016-12-24T00:00:00"/>
        <d v="2016-12-25T00:00:00"/>
        <d v="2016-12-26T00:00:00"/>
        <d v="2016-12-27T00:00:00"/>
        <d v="2016-12-29T00:00:00"/>
        <d v="2016-12-30T00:00:00"/>
        <d v="2016-12-31T00:00:00"/>
        <d v="2017-01-01T00:00:00"/>
        <d v="2017-01-02T00:00:00"/>
        <d v="2017-01-03T00:00:00"/>
        <d v="2017-01-06T00:00:00"/>
        <d v="2017-01-07T00:00:00"/>
        <d v="2017-01-08T00:00:00"/>
        <d v="2017-01-09T00:00:00"/>
        <d v="2017-01-12T00:00:00"/>
        <d v="2017-01-13T00:00:00"/>
        <d v="2017-01-14T00:00:00"/>
        <d v="2017-01-15T00:00:00"/>
        <d v="2017-01-16T00:00:00"/>
        <d v="2017-01-19T00:00:00"/>
        <d v="2017-01-20T00:00:00"/>
        <d v="2017-01-21T00:00:00"/>
        <d v="2017-01-22T00:00:00"/>
        <d v="2017-01-23T00:00:00"/>
        <d v="2017-01-24T00:00:00"/>
        <d v="2017-01-26T00:00:00"/>
        <d v="2017-01-27T00:00:00"/>
        <d v="2017-01-28T00:00:00"/>
        <d v="2017-01-29T00:00:00"/>
        <d v="2017-01-30T00:00:00"/>
        <d v="2017-02-02T00:00:00"/>
        <d v="2017-02-03T00:00:00"/>
        <d v="2017-02-04T00:00:00"/>
        <d v="2017-02-05T00:00:00"/>
        <d v="2017-02-06T00:00:00"/>
        <d v="2017-02-09T00:00:00"/>
        <d v="2017-02-10T00:00:00"/>
        <d v="2017-02-11T00:00:00"/>
        <d v="2017-02-13T00:00:00"/>
        <d v="2017-02-16T00:00:00"/>
        <d v="2017-02-17T00:00:00"/>
        <d v="2017-02-18T00:00:00"/>
        <d v="2017-02-19T00:00:00"/>
        <d v="2017-02-20T00:00:00"/>
        <d v="2017-02-21T00:00:00"/>
        <d v="2017-02-23T00:00:00"/>
        <d v="2017-02-24T00:00:00"/>
        <d v="2017-02-25T00:00:00"/>
        <d v="2017-02-26T00:00:00"/>
        <d v="2017-02-28T00:00:00"/>
        <d v="2017-03-02T00:00:00"/>
        <d v="2017-03-03T00:00:00"/>
        <d v="2017-03-04T00:00:00"/>
        <d v="2017-03-05T00:00:00"/>
        <d v="2017-03-06T00:00:00"/>
        <d v="2017-03-07T00:00:00"/>
        <d v="2017-03-08T00:00:00"/>
        <d v="2017-03-09T00:00:00"/>
        <d v="2017-03-10T00:00:00"/>
        <d v="2017-03-11T00:00:00"/>
        <d v="2017-03-12T00:00:00"/>
        <d v="2017-03-13T00:00:00"/>
        <d v="2017-03-14T00:00:00"/>
        <d v="2017-03-16T00:00:00"/>
        <d v="2017-03-17T00:00:00"/>
        <d v="2017-03-18T00:00:00"/>
        <d v="2017-03-19T00:00:00"/>
        <d v="2017-03-20T00:00:00"/>
        <d v="2017-03-21T00:00:00"/>
        <d v="2017-03-23T00:00:00"/>
        <d v="2017-03-24T00:00:00"/>
        <d v="2017-03-25T00:00:00"/>
        <d v="2017-03-26T00:00:00"/>
        <d v="2017-03-27T00:00:00"/>
        <d v="2017-03-28T00:00:00"/>
        <d v="2017-03-29T00:00:00"/>
        <d v="2017-03-30T00:00:00"/>
        <d v="2017-03-31T00:00:00"/>
        <d v="2017-04-01T00:00:00"/>
        <d v="2017-04-02T00:00:00"/>
        <d v="2017-04-03T00:00:00"/>
        <d v="2017-04-04T00:00:00"/>
        <d v="2017-04-06T00:00:00"/>
        <d v="2017-04-07T00:00:00"/>
        <d v="2017-04-08T00:00:00"/>
        <d v="2017-04-09T00:00:00"/>
        <d v="2017-04-10T00:00:00"/>
        <d v="2017-04-11T00:00:00"/>
        <d v="2017-04-12T00:00:00"/>
        <d v="2017-04-13T00:00:00"/>
        <d v="2017-04-14T00:00:00"/>
        <d v="2017-04-15T00:00:00"/>
        <d v="2017-04-16T00:00:00"/>
        <d v="2017-04-17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1T00:00:00"/>
        <d v="2017-05-12T00:00:00"/>
        <d v="2017-05-13T00:00:00"/>
        <d v="2017-05-14T00:00:00"/>
        <d v="2017-05-15T00:00:00"/>
        <d v="2017-05-16T00:00:00"/>
        <d v="2017-05-18T00:00:00"/>
        <d v="2017-05-19T00:00:00"/>
        <d v="2017-05-20T00:00:00"/>
        <d v="2017-05-21T00:00:00"/>
        <d v="2017-05-22T00:00:00"/>
        <d v="2017-05-23T00:00:00"/>
        <d v="2017-05-25T00:00:00"/>
        <d v="2017-05-26T00:00:00"/>
        <d v="2017-05-27T00:00:00"/>
        <d v="2017-05-28T00:00:00"/>
        <d v="2017-05-29T00:00:00"/>
        <d v="2017-05-30T00:00:00"/>
        <d v="2017-06-01T00:00:00"/>
        <d v="2017-06-02T00:00:00"/>
        <d v="2017-06-03T00:00:00"/>
        <d v="2017-06-04T00:00:00"/>
        <d v="2017-06-05T00:00:00"/>
        <d v="2017-06-06T00:00:00"/>
        <d v="2017-06-08T00:00:00"/>
        <d v="2017-06-09T00:00:00"/>
        <d v="2017-06-10T00:00:00"/>
        <d v="2017-06-11T00:00:00"/>
        <d v="2017-06-12T00:00:00"/>
        <d v="2017-06-13T00:00:00"/>
        <d v="2017-06-15T00:00:00"/>
        <d v="2017-06-16T00:00:00"/>
        <d v="2017-06-17T00:00:00"/>
        <d v="2017-06-18T00:00:00"/>
        <d v="2017-06-19T00:00:00"/>
        <d v="2017-06-20T00:00:00"/>
        <d v="2017-06-21T00:00:00"/>
        <d v="2017-06-22T00:00:00"/>
        <d v="2017-06-24T00:00:00"/>
        <d v="2017-06-25T00:00:00"/>
        <d v="2017-06-26T00:00:00"/>
        <d v="2017-06-27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20T00:00:00"/>
        <d v="2017-07-21T00:00:00"/>
        <d v="2017-07-22T00:00:00"/>
        <d v="2017-07-23T00:00:00"/>
        <d v="2017-07-24T00:00:00"/>
        <d v="2017-07-25T00:00:00"/>
        <d v="2017-07-26T00:00:00"/>
        <d v="2017-07-27T00:00:00"/>
        <d v="2017-07-28T00:00:00"/>
        <d v="2017-07-29T00:00:00"/>
        <d v="2017-07-30T00:00:00"/>
        <d v="2017-07-31T00:00:00"/>
        <d v="2017-08-01T00:00:00"/>
        <d v="2017-08-03T00:00:00"/>
        <d v="2017-08-04T00:00:00"/>
        <d v="2017-08-05T00:00:00"/>
        <d v="2017-08-06T00:00:00"/>
        <d v="2017-08-07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8T00:00:00"/>
        <d v="2017-09-29T00:00:00"/>
        <d v="2017-09-30T00:00:00"/>
        <d v="2017-10-01T00:00:00"/>
        <d v="2017-10-02T00:00:00"/>
        <d v="2017-10-03T00:00:00"/>
        <d v="2017-10-04T00:00:00"/>
        <d v="2017-10-05T00:00:00"/>
        <d v="2017-10-06T00:00:00"/>
        <d v="2017-10-07T00:00:00"/>
        <d v="2017-10-08T00:00:00"/>
        <d v="2017-10-09T00:00:00"/>
        <d v="2017-10-10T00:00:00"/>
        <d v="2017-10-12T00:00:00"/>
        <d v="2017-10-13T00:00:00"/>
        <d v="2017-10-14T00:00:00"/>
        <d v="2017-10-15T00:00:00"/>
        <d v="2017-10-16T00:00:00"/>
        <d v="2017-10-17T00:00:00"/>
        <d v="2017-10-19T00:00:00"/>
        <d v="2017-10-20T00:00:00"/>
        <d v="2017-10-21T00:00:00"/>
        <d v="2017-10-22T00:00:00"/>
        <d v="2017-10-23T00:00:00"/>
        <d v="2017-10-24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Orders].[Order Date (Month)].[Order Date (Month)]" caption="Order Date (Month)" numFmtId="0" hierarchy="33" level="1">
      <sharedItems containsNonDate="0" count="12">
        <s v="Jan"/>
        <s v="Feb"/>
        <s v="Mar"/>
        <s v="Apr"/>
        <s v="May"/>
        <s v="Jun"/>
        <s v="Jul"/>
        <s v="Aug"/>
        <s v="Sep"/>
        <s v="Oct"/>
        <s v="Nov"/>
        <s v="Dec"/>
      </sharedItems>
    </cacheField>
    <cacheField name="[Orders].[Order Date (Quarter)].[Order Date (Quarter)]" caption="Order Date (Quarter)" numFmtId="0" hierarchy="32" level="1">
      <sharedItems containsNonDate="0" count="4">
        <s v="Qtr1"/>
        <s v="Qtr2"/>
        <s v="Qtr3"/>
        <s v="Qtr4"/>
      </sharedItems>
    </cacheField>
    <cacheField name="[Orders].[Order Date (Year)].[Order Date (Year)]" caption="Order Date (Year)" numFmtId="0" hierarchy="31" level="1">
      <sharedItems count="4">
        <s v="2014"/>
        <s v="2015"/>
        <s v="2016"/>
        <s v="2017"/>
      </sharedItems>
    </cacheField>
    <cacheField name="[Measures].[Sum of Sales]" caption="Sum of Sales" numFmtId="0" hierarchy="60" level="32767"/>
    <cacheField name="[Measures].[Sum of Quantity]" caption="Sum of Quantity" numFmtId="0" hierarchy="64"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0"/>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6"/>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2"/>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1"/>
      </fieldsUsage>
    </cacheHierarchy>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4"/>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20254628" backgroundQuery="1" createdVersion="6" refreshedVersion="8" minRefreshableVersion="3" recordCount="0" supportSubquery="1" supportAdvancedDrill="1" xr:uid="{0C14C7CD-AD32-4FB6-A0B3-C4B045B4825D}">
  <cacheSource type="external" connectionId="9"/>
  <cacheFields count="2">
    <cacheField name="[Measures].[Sum of COGS]" caption="Sum of COGS" numFmtId="0" hierarchy="67"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20486113" backgroundQuery="1" createdVersion="6" refreshedVersion="8" minRefreshableVersion="3" recordCount="0" supportSubquery="1" supportAdvancedDrill="1" xr:uid="{9553945C-BF53-4B5C-9316-A2C761AD495F}">
  <cacheSource type="external" connectionId="9"/>
  <cacheFields count="2">
    <cacheField name="[Measures].[Sum of Discount Value]" caption="Sum of Discount Value" numFmtId="0" hierarchy="68"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2071759" backgroundQuery="1" createdVersion="6" refreshedVersion="8" minRefreshableVersion="3" recordCount="0" supportSubquery="1" supportAdvancedDrill="1" xr:uid="{AB0D707C-D04B-4DA0-97BD-AC87780392C5}">
  <cacheSource type="external" connectionId="9"/>
  <cacheFields count="2">
    <cacheField name="[Measures].[Sum of Sales]" caption="Sum of Sales" numFmtId="0" hierarchy="60"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289.876878587966" backgroundQuery="1" createdVersion="3" refreshedVersion="6" minRefreshableVersion="3" recordCount="0" supportSubquery="1" supportAdvancedDrill="1" xr:uid="{0C9CA129-12F1-4A33-A278-0F7F566938B3}">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licerData="1" pivotCacheId="86408068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301.737386226851" backgroundQuery="1" createdVersion="3" refreshedVersion="6" minRefreshableVersion="3" recordCount="0" supportSubquery="1" supportAdvancedDrill="1" xr:uid="{83CB271B-A243-4417-B99F-78D5E242F563}">
  <cacheSource type="external" connectionId="9">
    <extLst>
      <ext xmlns:x14="http://schemas.microsoft.com/office/spreadsheetml/2009/9/main" uri="{F057638F-6D5F-4e77-A914-E7F072B9BCA8}">
        <x14:sourceConnection name="ThisWorkbookDataModel"/>
      </ext>
    </extLst>
  </cacheSource>
  <cacheFields count="0"/>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extLst>
    <ext xmlns:x14="http://schemas.microsoft.com/office/spreadsheetml/2009/9/main" uri="{725AE2AE-9491-48be-B2B4-4EB974FC3084}">
      <x14:pivotCacheDefinition pivotCacheId="7286711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2962962" backgroundQuery="1" createdVersion="6" refreshedVersion="8" minRefreshableVersion="3" recordCount="0" supportSubquery="1" supportAdvancedDrill="1" xr:uid="{05ECF616-9C40-4F19-B3F5-1092F0E17F6E}">
  <cacheSource type="external" connectionId="9"/>
  <cacheFields count="3">
    <cacheField name="[Orders].[State].[State]" caption="State" numFmtId="0" hierarchy="11" level="1">
      <sharedItems count="5">
        <s v="California"/>
        <s v="New York"/>
        <s v="Pennsylvania"/>
        <s v="Texas"/>
        <s v="Washington"/>
      </sharedItems>
    </cacheField>
    <cacheField name="[Measures].[Sum of Sales]" caption="Sum of Sales" numFmtId="0" hierarchy="60"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412037" backgroundQuery="1" createdVersion="6" refreshedVersion="8" minRefreshableVersion="3" recordCount="0" supportSubquery="1" supportAdvancedDrill="1" xr:uid="{50F8281E-4807-4E19-9123-4680B735141F}">
  <cacheSource type="external" connectionId="9"/>
  <cacheFields count="3">
    <cacheField name="[Measures].[Sum of Sales]" caption="Sum of Sales" numFmtId="0" hierarchy="60" level="32767"/>
    <cacheField name="[Orders].[Category].[Category]" caption="Category" numFmtId="0" hierarchy="15" level="1">
      <sharedItems count="3">
        <s v="Furniture"/>
        <s v="Office Supplies"/>
        <s v="Technology"/>
      </sharedItems>
    </cacheField>
    <cacheField name="[Orders].[State].[State]" caption="State" numFmtId="0" hierarchy="11" level="1">
      <sharedItems count="5">
        <s v="California"/>
        <s v="New York"/>
        <s v="Pennsylvania"/>
        <s v="Texas"/>
        <s v="Washington"/>
      </sharedItems>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2"/>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1"/>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0"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0"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4583332" backgroundQuery="1" createdVersion="6" refreshedVersion="8" minRefreshableVersion="3" recordCount="0" supportSubquery="1" supportAdvancedDrill="1" xr:uid="{B3718E01-0D20-414B-932D-51F249AE73E9}">
  <cacheSource type="external" connectionId="9"/>
  <cacheFields count="4">
    <cacheField name="[Measures].[Total Profit]" caption="Total Profit" numFmtId="0" hierarchy="48" level="32767"/>
    <cacheField name="[Measures].[_Total Profit Goal]" caption="_Total Profit Goal" numFmtId="0" hierarchy="54" level="32767"/>
    <cacheField name="[Measures].[_Total Profit Status]" caption="_Total Profit Status" numFmtId="0" hierarchy="55"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oneField="1">
      <fieldsUsage count="1">
        <fieldUsage x="0"/>
      </fieldsUsage>
    </cacheHierarchy>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oneField="1" hidden="1">
      <fieldsUsage count="1">
        <fieldUsage x="1"/>
      </fieldsUsage>
    </cacheHierarchy>
    <cacheHierarchy uniqueName="[Measures].[_Total Profit Status]" caption="_Total Profit Status" measure="1" iconSet="6" displayFolder="" measureGroup="Orders" count="0" oneField="1" hidden="1">
      <fieldsUsage count="1">
        <fieldUsage x="2"/>
      </fieldsUsage>
    </cacheHierarchy>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5277779" backgroundQuery="1" createdVersion="6" refreshedVersion="8" minRefreshableVersion="3" recordCount="0" supportSubquery="1" supportAdvancedDrill="1" xr:uid="{553F5FE9-20E4-4021-90EA-C70A762A63FE}">
  <cacheSource type="external" connectionId="9"/>
  <cacheFields count="6">
    <cacheField name="[Measures].[Total Customer]" caption="Total Customer" numFmtId="0" hierarchy="42" level="32767"/>
    <cacheField name="[Measures].[Total Orders]" caption="Total Orders" numFmtId="0" hierarchy="43" level="32767"/>
    <cacheField name="[Measures].[Profit per customer]" caption="Profit per customer" numFmtId="0" hierarchy="44" level="32767"/>
    <cacheField name="[Measures].[Profit Per Order]" caption="Profit Per Order" numFmtId="0" hierarchy="45" level="32767"/>
    <cacheField name="[Measures].[AVG Profit]" caption="AVG Profit" numFmtId="0" hierarchy="46"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5"/>
      </fieldsUsage>
    </cacheHierarchy>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Discount Value]" caption="Discount Value" attribute="1" defaultMemberUniqueName="[Orders].[Discount Value].[All]" allUniqueName="[Orders].[Discount Value].[All]" dimensionUniqueName="[Orders]" displayFolder="" count="2" memberValueDatatype="5" unbalanced="0"/>
    <cacheHierarchy uniqueName="[Orders].[COGS]" caption="COGS" attribute="1" defaultMemberUniqueName="[Orders].[COGS].[All]" allUniqueName="[Orders].[COG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Index]" caption="Index" attribute="1" defaultMemberUniqueName="[Orders].[Index].[All]" allUniqueName="[Orders].[Index].[All]" dimensionUniqueName="[Orders]" displayFolder="" count="2" memberValueDatatype="20" unbalanced="0"/>
    <cacheHierarchy uniqueName="[Orders].[Modulo]" caption="Modulo" attribute="1" defaultMemberUniqueName="[Orders].[Modulo].[All]" allUniqueName="[Orders].[Modulo].[All]" dimensionUniqueName="[Orders]" displayFolder="" count="2" memberValueDatatype="20" unbalanced="0"/>
    <cacheHierarchy uniqueName="[Orders].[Index.1]" caption="Index.1" attribute="1" defaultMemberUniqueName="[Orders].[Index.1].[All]" allUniqueName="[Orders].[Index.1].[All]" dimensionUniqueName="[Orders]" displayFolder="" count="2" memberValueDatatype="20" unbalanced="0"/>
    <cacheHierarchy uniqueName="[Orders].[Shipping_Cost]" caption="Shipping_Cost" attribute="1" defaultMemberUniqueName="[Orders].[Shipping_Cost].[All]" allUniqueName="[Orders].[Shipping_Cost].[All]" dimensionUniqueName="[Orders]" displayFolder="" count="2" memberValueDatatype="20" unbalanced="0"/>
    <cacheHierarchy uniqueName="[Orders].[Ship Date (Year)]" caption="Ship Date (Year)" attribute="1" defaultMemberUniqueName="[Orders].[Ship Date (Year)].[All]" allUniqueName="[Orders].[Ship Date (Year)].[All]" dimensionUniqueName="[Orders]" displayFolder="" count="2" memberValueDatatype="130" unbalanced="0"/>
    <cacheHierarchy uniqueName="[Orders].[Ship Date (Quarter)]" caption="Ship Date (Quarter)" attribute="1" defaultMemberUniqueName="[Orders].[Ship Date (Quarter)].[All]" allUniqueName="[Orders].[Ship Date (Quarter)].[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Total Customer]" caption="Total Customer" measure="1" displayFolder="" measureGroup="Orders" count="0" oneField="1">
      <fieldsUsage count="1">
        <fieldUsage x="0"/>
      </fieldsUsage>
    </cacheHierarchy>
    <cacheHierarchy uniqueName="[Measures].[Total Orders]" caption="Total Orders" measure="1" displayFolder="" measureGroup="Orders" count="0" oneField="1">
      <fieldsUsage count="1">
        <fieldUsage x="1"/>
      </fieldsUsage>
    </cacheHierarchy>
    <cacheHierarchy uniqueName="[Measures].[Profit per customer]" caption="Profit per customer" measure="1" displayFolder="" measureGroup="Orders" count="0" oneField="1">
      <fieldsUsage count="1">
        <fieldUsage x="2"/>
      </fieldsUsage>
    </cacheHierarchy>
    <cacheHierarchy uniqueName="[Measures].[Profit Per Order]" caption="Profit Per Order" measure="1" displayFolder="" measureGroup="Orders" count="0" oneField="1">
      <fieldsUsage count="1">
        <fieldUsage x="3"/>
      </fieldsUsage>
    </cacheHierarchy>
    <cacheHierarchy uniqueName="[Measures].[AVG Profit]" caption="AVG Profit" measure="1" displayFolder="" measureGroup="Orders" count="0" oneField="1">
      <fieldsUsage count="1">
        <fieldUsage x="4"/>
      </fieldsUsage>
    </cacheHierarchy>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5856479" backgroundQuery="1" createdVersion="6" refreshedVersion="8" minRefreshableVersion="3" recordCount="0" supportSubquery="1" supportAdvancedDrill="1" xr:uid="{3F71FA5E-1899-4B58-A1C6-AFA92B3E38E7}">
  <cacheSource type="external" connectionId="9"/>
  <cacheFields count="5">
    <cacheField name="[Measures].[Sum of Sales]" caption="Sum of Sales" numFmtId="0" hierarchy="60" level="32767"/>
    <cacheField name="[Return].[Returned].[Returned]" caption="Returned" numFmtId="0" hierarchy="36" level="1">
      <sharedItems containsBlank="1" count="2">
        <s v="Yes"/>
        <m/>
      </sharedItems>
    </cacheField>
    <cacheField name="[Measures].[Sum of Discount Value]" caption="Sum of Discount Value" numFmtId="0" hierarchy="68" level="32767"/>
    <cacheField name="[Measures].[Sum of COGS]" caption="Sum of COGS" numFmtId="0" hierarchy="67"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4"/>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fieldsUsage count="2">
        <fieldUsage x="-1"/>
        <fieldUsage x="1"/>
      </fieldsUsage>
    </cacheHierarchy>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7245372" backgroundQuery="1" createdVersion="6" refreshedVersion="8" minRefreshableVersion="3" recordCount="0" supportSubquery="1" supportAdvancedDrill="1" xr:uid="{18FC94AC-AE06-4AEA-802E-7007E6E19401}">
  <cacheSource type="external" connectionId="9"/>
  <cacheFields count="3">
    <cacheField name="[Measures].[Sum of Sales]" caption="Sum of Sales" numFmtId="0" hierarchy="60" level="32767"/>
    <cacheField name="[Orders].[City].[City]" caption="City" numFmtId="0" hierarchy="10" level="1">
      <sharedItems count="5">
        <s v="Los Angeles"/>
        <s v="New York City"/>
        <s v="Philadelphia"/>
        <s v="San Francisco"/>
        <s v="Seattle"/>
      </sharedItems>
    </cacheField>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2" memberValueDatatype="20" unbalanced="0"/>
    <cacheHierarchy uniqueName="[Orders].[Order ID]" caption="Order ID" attribute="1" defaultMemberUniqueName="[Orders].[Order ID].[All]" allUniqueName="[Orders].[Order ID].[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Ship Mode]" caption="Ship Mode" attribute="1" defaultMemberUniqueName="[Orders].[Ship Mode].[All]" allUniqueName="[Orders].[Ship Mode].[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1"/>
      </fieldsUsage>
    </cacheHierarchy>
    <cacheHierarchy uniqueName="[Orders].[State]" caption="State" attribute="1" defaultMemberUniqueName="[Orders].[State].[All]" allUniqueName="[Orders].[State].[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Region]" caption="Region" attribute="1" defaultMemberUniqueName="[Orders].[Region].[All]" allUniqueName="[Orders].[Region].[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Quantity]" caption="Quantity" attribute="1" defaultMemberUniqueName="[Orders].[Quantity].[All]" allUniqueName="[Orders].[Quantity].[All]" dimensionUniqueName="[Orders]" displayFolder="" count="2" memberValueDatatype="20" unbalanced="0"/>
    <cacheHierarchy uniqueName="[Orders].[Discount]" caption="Discount" attribute="1" defaultMemberUniqueName="[Orders].[Discount].[All]" allUniqueName="[Orders].[Discount].[All]" dimensionUniqueName="[Orders]" displayFolder="" count="2" memberValueDatatype="5" unbalanced="0"/>
    <cacheHierarchy uniqueName="[Orders].[Discount Value]" caption="Discount Value" attribute="1" defaultMemberUniqueName="[Orders].[Discount Value].[All]" allUniqueName="[Orders].[Discount Value].[All]" dimensionUniqueName="[Orders]" displayFolder="" count="2" memberValueDatatype="5" unbalanced="0"/>
    <cacheHierarchy uniqueName="[Orders].[COGS]" caption="COGS" attribute="1" defaultMemberUniqueName="[Orders].[COGS].[All]" allUniqueName="[Orders].[COGS].[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Orders].[Index]" caption="Index" attribute="1" defaultMemberUniqueName="[Orders].[Index].[All]" allUniqueName="[Orders].[Index].[All]" dimensionUniqueName="[Orders]" displayFolder="" count="2" memberValueDatatype="20" unbalanced="0"/>
    <cacheHierarchy uniqueName="[Orders].[Modulo]" caption="Modulo" attribute="1" defaultMemberUniqueName="[Orders].[Modulo].[All]" allUniqueName="[Orders].[Modulo].[All]" dimensionUniqueName="[Orders]" displayFolder="" count="2" memberValueDatatype="20" unbalanced="0"/>
    <cacheHierarchy uniqueName="[Orders].[Index.1]" caption="Index.1" attribute="1" defaultMemberUniqueName="[Orders].[Index.1].[All]" allUniqueName="[Orders].[Index.1].[All]" dimensionUniqueName="[Orders]" displayFolder="" count="2" memberValueDatatype="20" unbalanced="0"/>
    <cacheHierarchy uniqueName="[Orders].[Shipping_Cost]" caption="Shipping_Cost" attribute="1" defaultMemberUniqueName="[Orders].[Shipping_Cost].[All]" allUniqueName="[Orders].[Shipping_Cost].[All]" dimensionUniqueName="[Orders]" displayFolder="" count="2" memberValueDatatype="20" unbalanced="0"/>
    <cacheHierarchy uniqueName="[Orders].[Ship Date (Year)]" caption="Ship Date (Year)" attribute="1" defaultMemberUniqueName="[Orders].[Ship Date (Year)].[All]" allUniqueName="[Orders].[Ship Date (Year)].[All]" dimensionUniqueName="[Orders]" displayFolder="" count="2" memberValueDatatype="130" unbalanced="0"/>
    <cacheHierarchy uniqueName="[Orders].[Ship Date (Quarter)]" caption="Ship Date (Quarter)" attribute="1" defaultMemberUniqueName="[Orders].[Ship Date (Quarter)].[All]" allUniqueName="[Orders].[Ship Date (Quarter)].[All]" dimensionUniqueName="[Orders]" displayFolder="" count="2" memberValueDatatype="13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2"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2" memberValueDatatype="130" unbalanced="0"/>
    <cacheHierarchy uniqueName="[Shipping_Cost].[State]" caption="State" attribute="1" defaultMemberUniqueName="[Shipping_Cost].[State].[All]" allUniqueName="[Shipping_Cost].[State].[All]" dimensionUniqueName="[Shipping_Cost]" displayFolder="" count="2"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8055558" backgroundQuery="1" createdVersion="6" refreshedVersion="8" minRefreshableVersion="3" recordCount="0" supportSubquery="1" supportAdvancedDrill="1" xr:uid="{F6067799-41C4-4A89-B5A6-30D91A0A0C0D}">
  <cacheSource type="external" connectionId="9"/>
  <cacheFields count="4">
    <cacheField name="[Measures].[Sum of Sales]" caption="Sum of Sales" numFmtId="0" hierarchy="60" level="32767"/>
    <cacheField name="[People].[Person].[Person]" caption="Person" numFmtId="0" hierarchy="34" level="1">
      <sharedItems containsNonDate="0" count="4">
        <s v="Kelly Williams"/>
        <s v="Chuck Magee"/>
        <s v="Cassandra Brandow"/>
        <s v="Anna Andreadi"/>
      </sharedItems>
    </cacheField>
    <cacheField name="[People].[Region].[Region]" caption="Region" numFmtId="0" hierarchy="35" level="1">
      <sharedItems count="4">
        <s v="Central"/>
        <s v="East"/>
        <s v="South"/>
        <s v="West"/>
      </sharedItems>
    </cacheField>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fieldsUsage count="2">
        <fieldUsage x="-1"/>
        <fieldUsage x="1"/>
      </fieldsUsage>
    </cacheHierarchy>
    <cacheHierarchy uniqueName="[People].[Region]" caption="Region" attribute="1" defaultMemberUniqueName="[People].[Region].[All]" allUniqueName="[People].[Region].[All]" dimensionUniqueName="[People]" displayFolder="" count="2" memberValueDatatype="130" unbalanced="0">
      <fieldsUsage count="2">
        <fieldUsage x="-1"/>
        <fieldUsage x="2"/>
      </fieldsUsage>
    </cacheHierarchy>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Soft" refreshedDate="45313.808218981481" backgroundQuery="1" createdVersion="6" refreshedVersion="8" minRefreshableVersion="3" recordCount="0" supportSubquery="1" supportAdvancedDrill="1" xr:uid="{D3E697FB-25C1-47EE-8512-79A67724AF2B}">
  <cacheSource type="external" connectionId="9"/>
  <cacheFields count="3">
    <cacheField name="[Orders].[Sub-Category].[Sub-Category]" caption="Sub-Category" numFmtId="0" hierarchy="16" level="1">
      <sharedItems count="7">
        <s v="Binders"/>
        <s v="Chairs"/>
        <s v="Phones"/>
        <s v="Storage"/>
        <s v="Tables"/>
        <s v="Accessories" u="1"/>
        <s v="Copiers" u="1"/>
      </sharedItems>
    </cacheField>
    <cacheField name="[Measures].[Sum of Sales]" caption="Sum of Sales" numFmtId="0" hierarchy="60" level="32767"/>
    <cacheField name="[Orders].[Category].[Category]" caption="Category" numFmtId="0" hierarchy="15" level="1">
      <sharedItems containsSemiMixedTypes="0" containsNonDate="0" containsString="0"/>
    </cacheField>
  </cacheFields>
  <cacheHierarchies count="73">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0"/>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Discount Value]" caption="Discount Value" attribute="1" defaultMemberUniqueName="[Orders].[Discount Value].[All]" allUniqueName="[Orders].[Discount Value].[All]" dimensionUniqueName="[Orders]" displayFolder="" count="0" memberValueDatatype="5" unbalanced="0"/>
    <cacheHierarchy uniqueName="[Orders].[COGS]" caption="COGS" attribute="1" defaultMemberUniqueName="[Orders].[COGS].[All]" allUniqueName="[Orders].[COGS].[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Index]" caption="Index" attribute="1" defaultMemberUniqueName="[Orders].[Index].[All]" allUniqueName="[Orders].[Index].[All]" dimensionUniqueName="[Orders]" displayFolder="" count="0" memberValueDatatype="20" unbalanced="0"/>
    <cacheHierarchy uniqueName="[Orders].[Modulo]" caption="Modulo" attribute="1" defaultMemberUniqueName="[Orders].[Modulo].[All]" allUniqueName="[Orders].[Modulo].[All]" dimensionUniqueName="[Orders]" displayFolder="" count="0" memberValueDatatype="20" unbalanced="0"/>
    <cacheHierarchy uniqueName="[Orders].[Index.1]" caption="Index.1" attribute="1" defaultMemberUniqueName="[Orders].[Index.1].[All]" allUniqueName="[Orders].[Index.1].[All]" dimensionUniqueName="[Orders]" displayFolder="" count="0" memberValueDatatype="20" unbalanced="0"/>
    <cacheHierarchy uniqueName="[Orders].[Shipping_Cost]" caption="Shipping_Cost" attribute="1" defaultMemberUniqueName="[Orders].[Shipping_Cost].[All]" allUniqueName="[Orders].[Shipping_Cost].[All]" dimensionUniqueName="[Orders]" displayFolder="" count="0" memberValueDatatype="20" unbalanced="0"/>
    <cacheHierarchy uniqueName="[Orders].[Ship Date (Year)]" caption="Ship Date (Year)" attribute="1" defaultMemberUniqueName="[Orders].[Ship Date (Year)].[All]" allUniqueName="[Orders].[Ship Date (Year)].[All]" dimensionUniqueName="[Orders]" displayFolder="" count="0" memberValueDatatype="130" unbalanced="0"/>
    <cacheHierarchy uniqueName="[Orders].[Ship Date (Quarter)]" caption="Ship Date (Quarter)" attribute="1" defaultMemberUniqueName="[Orders].[Ship Date (Quarter)].[All]" allUniqueName="[Orders].[Ship Date (Quarter)].[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People].[Person]" caption="Person" attribute="1" defaultMemberUniqueName="[People].[Person].[All]" allUniqueName="[People].[Person].[All]" dimensionUniqueName="[People]" displayFolder="" count="2" memberValueDatatype="130" unbalanced="0"/>
    <cacheHierarchy uniqueName="[People].[Region]" caption="Region" attribute="1" defaultMemberUniqueName="[People].[Region].[All]" allUniqueName="[People].[Region].[All]" dimensionUniqueName="[People]" displayFolder="" count="0" memberValueDatatype="130" unbalanced="0"/>
    <cacheHierarchy uniqueName="[Return].[Returned]" caption="Returned" attribute="1" defaultMemberUniqueName="[Return].[Returned].[All]" allUniqueName="[Return].[Returned].[All]" dimensionUniqueName="[Return]" displayFolder="" count="2" memberValueDatatype="130" unbalanced="0"/>
    <cacheHierarchy uniqueName="[Return].[Order ID]" caption="Order ID" attribute="1" defaultMemberUniqueName="[Return].[Order ID].[All]" allUniqueName="[Return].[Order ID].[All]" dimensionUniqueName="[Return]" displayFolder="" count="0" memberValueDatatype="130" unbalanced="0"/>
    <cacheHierarchy uniqueName="[Shipping_Cost].[State]" caption="State" attribute="1" defaultMemberUniqueName="[Shipping_Cost].[State].[All]" allUniqueName="[Shipping_Cost].[State].[All]" dimensionUniqueName="[Shipping_Cost]" displayFolder="" count="0" memberValueDatatype="130" unbalanced="0"/>
    <cacheHierarchy uniqueName="[Shipping_Cost].[Shipping Cost Per Unit]" caption="Shipping Cost Per Unit" attribute="1" defaultMemberUniqueName="[Shipping_Cost].[Shipping Cost Per Unit].[All]" allUniqueName="[Shipping_Cost].[Shipping Cost Per Unit].[All]" dimensionUniqueName="[Shipping_Cost]" displayFolder="" count="0"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Total Customer]" caption="Total Customer" measure="1" displayFolder="" measureGroup="Orders" count="0"/>
    <cacheHierarchy uniqueName="[Measures].[Total Orders]" caption="Total Orders" measure="1" displayFolder="" measureGroup="Orders" count="0"/>
    <cacheHierarchy uniqueName="[Measures].[Profit per customer]" caption="Profit per customer" measure="1" displayFolder="" measureGroup="Orders" count="0"/>
    <cacheHierarchy uniqueName="[Measures].[Profit Per Order]" caption="Profit Per Order" measure="1" displayFolder="" measureGroup="Orders" count="0"/>
    <cacheHierarchy uniqueName="[Measures].[AVG Profit]" caption="AVG Profit" measure="1" displayFolder="" measureGroup="Orders" count="0"/>
    <cacheHierarchy uniqueName="[Measures].[Profit in Florda]" caption="Profit in Florda" measure="1" displayFolder="" measureGroup="Orders" count="0"/>
    <cacheHierarchy uniqueName="[Measures].[Total Profit]" caption="Total Profit" measure="1" displayFolder="" measureGroup="Orders" count="0"/>
    <cacheHierarchy uniqueName="[Measures].[__XL_Count Orders]" caption="__XL_Count Orders" measure="1" displayFolder="" measureGroup="Orders" count="0" hidden="1"/>
    <cacheHierarchy uniqueName="[Measures].[__XL_Count People]" caption="__XL_Count People" measure="1" displayFolder="" measureGroup="People" count="0" hidden="1"/>
    <cacheHierarchy uniqueName="[Measures].[__XL_Count Return]" caption="__XL_Count Return" measure="1" displayFolder="" measureGroup="Return" count="0" hidden="1"/>
    <cacheHierarchy uniqueName="[Measures].[__XL_Count Shipping_Cost]" caption="__XL_Count Shipping_Cost" measure="1" displayFolder="" measureGroup="Shipping_Cost" count="0" hidden="1"/>
    <cacheHierarchy uniqueName="[Measures].[__No measures defined]" caption="__No measures defined" measure="1" displayFolder="" count="0" hidden="1"/>
    <cacheHierarchy uniqueName="[Measures].[_Total Profit Goal]" caption="_Total Profit Goal" measure="1" displayFolder="" measureGroup="Orders" count="0" hidden="1"/>
    <cacheHierarchy uniqueName="[Measures].[_Total Profit Status]" caption="_Total Profit Status" measure="1" iconSet="6" displayFolder="" measureGroup="Orders" count="0" hidden="1"/>
    <cacheHierarchy uniqueName="[Measures].[Sum of Shipping_Cost]" caption="Sum of Shipping_Cost" measure="1" displayFolder="" measureGroup="Orders" count="0" hidden="1">
      <extLst>
        <ext xmlns:x15="http://schemas.microsoft.com/office/spreadsheetml/2010/11/main" uri="{B97F6D7D-B522-45F9-BDA1-12C45D357490}">
          <x15:cacheHierarchy aggregatedColumn="27"/>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6"/>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5"/>
        </ext>
      </extLst>
    </cacheHierarchy>
    <cacheHierarchy uniqueName="[Measures].[Count of Customer Name]" caption="Count of Customer Name" measure="1" displayFolder="" measureGroup="Orders" count="0" hidden="1">
      <extLst>
        <ext xmlns:x15="http://schemas.microsoft.com/office/spreadsheetml/2010/11/main" uri="{B97F6D7D-B522-45F9-BDA1-12C45D357490}">
          <x15:cacheHierarchy aggregatedColumn="7"/>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1"/>
        </ext>
      </extLst>
    </cacheHierarchy>
    <cacheHierarchy uniqueName="[Measures].[Distinct Count of Order ID]" caption="Distinct Count of Order ID" measure="1" displayFolder="" measureGroup="Orders" count="0" hidden="1">
      <extLst>
        <ext xmlns:x15="http://schemas.microsoft.com/office/spreadsheetml/2010/11/main" uri="{B97F6D7D-B522-45F9-BDA1-12C45D357490}">
          <x15:cacheHierarchy aggregatedColumn="1"/>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9"/>
        </ext>
      </extLst>
    </cacheHierarchy>
    <cacheHierarchy uniqueName="[Measures].[Sum of Delivery Duration]" caption="Sum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Average of Delivery Duration]" caption="Average of Delivery Duration" measure="1" displayFolder="" measureGroup="Orders" count="0" hidden="1">
      <extLst>
        <ext xmlns:x15="http://schemas.microsoft.com/office/spreadsheetml/2010/11/main" uri="{B97F6D7D-B522-45F9-BDA1-12C45D357490}">
          <x15:cacheHierarchy aggregatedColumn="4"/>
        </ext>
      </extLst>
    </cacheHierarchy>
    <cacheHierarchy uniqueName="[Measures].[Sum of COGS]" caption="Sum of COGS" measure="1" displayFolder="" measureGroup="Orders" count="0" hidden="1">
      <extLst>
        <ext xmlns:x15="http://schemas.microsoft.com/office/spreadsheetml/2010/11/main" uri="{B97F6D7D-B522-45F9-BDA1-12C45D357490}">
          <x15:cacheHierarchy aggregatedColumn="22"/>
        </ext>
      </extLst>
    </cacheHierarchy>
    <cacheHierarchy uniqueName="[Measures].[Sum of Discount Value]" caption="Sum of Discount Value" measure="1" displayFolder="" measureGroup="Orders" count="0" hidden="1">
      <extLst>
        <ext xmlns:x15="http://schemas.microsoft.com/office/spreadsheetml/2010/11/main" uri="{B97F6D7D-B522-45F9-BDA1-12C45D357490}">
          <x15:cacheHierarchy aggregatedColumn="21"/>
        </ext>
      </extLst>
    </cacheHierarchy>
    <cacheHierarchy uniqueName="[Measures].[Count of Returned]" caption="Count of Returned" measure="1" displayFolder="" measureGroup="Return" count="0" hidden="1">
      <extLst>
        <ext xmlns:x15="http://schemas.microsoft.com/office/spreadsheetml/2010/11/main" uri="{B97F6D7D-B522-45F9-BDA1-12C45D357490}">
          <x15:cacheHierarchy aggregatedColumn="36"/>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Distinct Count of Row ID]" caption="Distinct Count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0"/>
        </ext>
      </extLst>
    </cacheHierarchy>
  </cacheHierarchies>
  <kpis count="1">
    <kpi uniqueName="Total Profit" caption="Total Profit" displayFolder="" measureGroup="Orders" parent="" value="[Measures].[Total Profit]" goal="[Measures].[_Total Profit Goal]" status="[Measures].[_Total Profit Status]" trend="" weight=""/>
  </kpis>
  <dimensions count="5">
    <dimension measure="1" name="Measures" uniqueName="[Measures]" caption="Measures"/>
    <dimension name="Orders" uniqueName="[Orders]" caption="Orders"/>
    <dimension name="People" uniqueName="[People]" caption="People"/>
    <dimension name="Return" uniqueName="[Return]" caption="Return"/>
    <dimension name="Shipping_Cost" uniqueName="[Shipping_Cost]" caption="Shipping_Cost"/>
  </dimensions>
  <measureGroups count="4">
    <measureGroup name="Orders" caption="Orders"/>
    <measureGroup name="People" caption="People"/>
    <measureGroup name="Return" caption="Return"/>
    <measureGroup name="Shipping_Cost" caption="Shipping_Cost"/>
  </measureGroups>
  <maps count="7">
    <map measureGroup="0" dimension="1"/>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51FB92-E3B3-4E4F-8F36-5E625EDC83ED}" name="Sales by category" cacheId="10" applyNumberFormats="0" applyBorderFormats="0" applyFontFormats="0" applyPatternFormats="0" applyAlignmentFormats="0" applyWidthHeightFormats="1" dataCaption="Values" tag="b5d2640d-1b20-4b84-84b0-51371d251dd6" updatedVersion="8" minRefreshableVersion="5" useAutoFormatting="1" subtotalHiddenItems="1" itemPrintTitles="1" createdVersion="6" indent="0" outline="1" outlineData="1" multipleFieldFilters="0" chartFormat="3" rowHeaderCaption="Ctegory">
  <location ref="P3:Q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4F34A4-D329-479D-A93B-6752C32BA740}" name="KPIs" cacheId="13"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location ref="D19:F20"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Profit" fld="0" subtotal="count" baseField="0" baseItem="0"/>
    <dataField name="Total Profit Goal" fld="1" subtotal="count" baseField="0" baseItem="0"/>
    <dataField name="Total Profit Status" fld="2"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1D84CE5-BFA2-459A-B09B-C7BB29B0E260}" name="Sales by people" cacheId="17" applyNumberFormats="0" applyBorderFormats="0" applyFontFormats="0" applyPatternFormats="0" applyAlignmentFormats="0" applyWidthHeightFormats="1" dataCaption="Values" tag="b68a3272-9d15-48f5-83ce-74d8a180a226" updatedVersion="8" minRefreshableVersion="3" useAutoFormatting="1" subtotalHiddenItems="1" itemPrintTitles="1" createdVersion="6" indent="0" outline="1" outlineData="1" multipleFieldFilters="0" chartFormat="4">
  <location ref="AB5:AC10" firstHeaderRow="1" firstDataRow="1" firstDataCol="1"/>
  <pivotFields count="4">
    <pivotField dataField="1" subtotalTop="0" showAll="0" defaultSubtotal="0"/>
    <pivotField axis="axisRow" allDrilled="1" subtotalTop="0" showAll="0" sortType="a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items count="4">
        <item x="0" e="0"/>
        <item x="1" e="0"/>
        <item x="2" e="0"/>
        <item x="3" e="0"/>
      </items>
    </pivotField>
    <pivotField allDrilled="1" subtotalTop="0" showAll="0" dataSourceSort="1" defaultSubtotal="0" defaultAttributeDrillState="1"/>
  </pivotFields>
  <rowFields count="2">
    <field x="2"/>
    <field x="1"/>
  </rowFields>
  <rowItems count="5">
    <i>
      <x/>
    </i>
    <i>
      <x v="1"/>
    </i>
    <i>
      <x v="2"/>
    </i>
    <i>
      <x v="3"/>
    </i>
    <i t="grand">
      <x/>
    </i>
  </rowItems>
  <colItems count="1">
    <i/>
  </colItems>
  <dataFields count="1">
    <dataField name="Sum of Sales" fld="0" baseField="1" baseItem="1" numFmtId="3"/>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2">
    <rowHierarchyUsage hierarchyUsage="35"/>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DD569DE-8D5B-4027-8745-B44348BC08B3}" name="Sales over years" cacheId="19" applyNumberFormats="0" applyBorderFormats="0" applyFontFormats="0" applyPatternFormats="0" applyAlignmentFormats="0" applyWidthHeightFormats="1" dataCaption="Values" tag="f69d44b2-bca2-4c69-8b47-4b740091c5e3" updatedVersion="8" minRefreshableVersion="5" useAutoFormatting="1" subtotalHiddenItems="1" itemPrintTitles="1" createdVersion="6" indent="0" outline="1" outlineData="1" multipleFieldFilters="0" chartFormat="7">
  <location ref="AQ5:AS10" firstHeaderRow="0" firstDataRow="1" firstDataCol="1"/>
  <pivotFields count="7">
    <pivotField axis="axisRow" allDrilled="1" subtotalTop="0" showAll="0" dataSourceSort="1" defaultSubtotal="0"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4">
    <field x="3"/>
    <field x="2"/>
    <field x="1"/>
    <field x="0"/>
  </rowFields>
  <rowItems count="5">
    <i>
      <x/>
    </i>
    <i>
      <x v="1"/>
    </i>
    <i>
      <x v="2"/>
    </i>
    <i>
      <x v="3"/>
    </i>
    <i t="grand">
      <x/>
    </i>
  </rowItems>
  <colFields count="1">
    <field x="-2"/>
  </colFields>
  <colItems count="2">
    <i>
      <x/>
    </i>
    <i i="1">
      <x v="1"/>
    </i>
  </colItems>
  <dataFields count="2">
    <dataField name="Sum of Sales" fld="4" baseField="3" baseItem="1" numFmtId="3"/>
    <dataField name="Sum of Quant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4">
    <rowHierarchyUsage hierarchyUsage="31"/>
    <rowHierarchyUsage hierarchyUsage="32"/>
    <rowHierarchyUsage hierarchyUsage="3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E9B0A1-478B-4F7D-9836-43FABC661EA8}" name="Total Discount" cacheId="21"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Discount Value" fld="0" baseField="0" baseItem="43586655" numFmtId="3"/>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B9F15-B14E-43C5-8E54-A6F4DE77584B}" name="Top 5 States" cacheId="11" applyNumberFormats="0" applyBorderFormats="0" applyFontFormats="0" applyPatternFormats="0" applyAlignmentFormats="0" applyWidthHeightFormats="1" dataCaption="Values" tag="c0a77201-3fda-41de-b919-c5f60236344c" updatedVersion="8" minRefreshableVersion="5" useAutoFormatting="1" subtotalHiddenItems="1" itemPrintTitles="1" createdVersion="6" indent="0" outline="1" outlineData="1" multipleFieldFilters="0" chartFormat="7" rowHeaderCaption="Top 10 States">
  <location ref="U5:V11"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4"/>
    </i>
    <i>
      <x v="3"/>
    </i>
    <i>
      <x v="1"/>
    </i>
    <i>
      <x/>
    </i>
    <i t="grand">
      <x/>
    </i>
  </rowItems>
  <colItems count="1">
    <i/>
  </colItems>
  <dataFields count="1">
    <dataField name="Sum of Sales" fld="1" baseField="0" baseItem="8" numFmtId="3"/>
  </dataFields>
  <formats count="1">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2" iMeasureHier="60">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39881-A36A-4B09-9245-5F4247369B78}" name="Measures" cacheId="14" dataOnRows="1"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location ref="D12:E17"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17A4C1-386B-4F47-B366-BEF31709FDFF}" name="Total Sales" cacheId="22" applyNumberFormats="0" applyBorderFormats="0" applyFontFormats="0" applyPatternFormats="0" applyAlignmentFormats="0" applyWidthHeightFormats="1" dataCaption="Values" tag="61dd4e53-d657-49b3-8c0b-af288ef3ba20" updatedVersion="8" minRefreshableVersion="5" useAutoFormatting="1" subtotalHiddenItems="1" itemPrintTitles="1" createdVersion="6"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Sales" fld="0" baseField="0" baseItem="43586655" numFmtId="3"/>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4E5FF2-6589-4C5F-A99E-0522D4F1FEC0}" name="Top 5 Cities In sale" cacheId="16" applyNumberFormats="0" applyBorderFormats="0" applyFontFormats="0" applyPatternFormats="0" applyAlignmentFormats="0" applyWidthHeightFormats="1" dataCaption="Values" tag="77b30322-1a7a-4842-b13a-f2827d358f34" updatedVersion="8" minRefreshableVersion="5" useAutoFormatting="1" subtotalHiddenItems="1" itemPrintTitles="1" createdVersion="6" indent="0" outline="1" outlineData="1" multipleFieldFilters="0" chartFormat="4" rowHeaderCaption="Top 10 Cities">
  <location ref="L3:M9"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3"/>
    </i>
    <i>
      <x v="4"/>
    </i>
    <i>
      <x/>
    </i>
    <i>
      <x v="1"/>
    </i>
    <i t="grand">
      <x/>
    </i>
  </rowItems>
  <colItems count="1">
    <i/>
  </colItems>
  <dataFields count="1">
    <dataField name="Sum of Sales" fld="0" baseField="1" baseItem="0" numFmtId="3"/>
  </dataFields>
  <chartFormats count="1">
    <chartFormat chart="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1" type="count" id="3" iMeasureHier="60">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eople]"/>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C3551A-2365-4C39-B85C-9C6B414B7FB6}" name="Net Sales,COGS,Discount" cacheId="15"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location ref="D5:G8" firstHeaderRow="0"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2"/>
  </colFields>
  <colItems count="3">
    <i>
      <x/>
    </i>
    <i i="1">
      <x v="1"/>
    </i>
    <i i="2">
      <x v="2"/>
    </i>
  </colItems>
  <dataFields count="3">
    <dataField name="Sum of Sales" fld="0" baseField="1" baseItem="0" numFmtId="3"/>
    <dataField name="Sum of Discount Value" fld="2" baseField="1" baseItem="0" numFmtId="3"/>
    <dataField name="Sum of COGS" fld="3" baseField="1" baseItem="0" numFmtId="3"/>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E07D05-2F89-4742-9D07-63AF454F1029}" name="sales by sup category" cacheId="18" applyNumberFormats="0" applyBorderFormats="0" applyFontFormats="0" applyPatternFormats="0" applyAlignmentFormats="0" applyWidthHeightFormats="1" dataCaption="Values" tag="3a398c30-b9f2-4272-817b-0da1f2de3d83" updatedVersion="8" minRefreshableVersion="5" useAutoFormatting="1" subtotalHiddenItems="1" itemPrintTitles="1" createdVersion="6" indent="0" outline="1" outlineData="1" multipleFieldFilters="0" chartFormat="4">
  <location ref="AI5:AJ11" firstHeaderRow="1" firstDataRow="1" firstDataCol="1"/>
  <pivotFields count="3">
    <pivotField axis="axisRow" allDrilled="1" subtotalTop="0" showAll="0"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3"/>
    </i>
    <i>
      <x v="1"/>
    </i>
    <i>
      <x v="2"/>
    </i>
    <i t="grand">
      <x/>
    </i>
  </rowItems>
  <colItems count="1">
    <i/>
  </colItems>
  <dataFields count="1">
    <dataField name="Sum of Sales" fld="1" baseField="0" baseItem="2" numFmtId="3"/>
  </dataFields>
  <chartFormats count="1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 chart="2" format="10">
      <pivotArea type="data" outline="0" fieldPosition="0">
        <references count="2">
          <reference field="4294967294" count="1" selected="0">
            <x v="0"/>
          </reference>
          <reference field="0" count="1" selected="0">
            <x v="3"/>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6"/>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2" format="14">
      <pivotArea type="data" outline="0" fieldPosition="0">
        <references count="2">
          <reference field="4294967294" count="1" selected="0">
            <x v="0"/>
          </reference>
          <reference field="0" count="1" selected="0">
            <x v="5"/>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0" type="count" id="1" iMeasureHier="6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B379704-5627-4998-8784-AE190A999F75}" name="Tota COGS" cacheId="20" applyNumberFormats="0" applyBorderFormats="0" applyFontFormats="0" applyPatternFormats="0" applyAlignmentFormats="0" applyWidthHeightFormats="1" dataCaption="Values" updatedVersion="8" minRefreshableVersion="5" useAutoFormatting="1" subtotalHiddenItems="1" itemPrintTitles="1" createdVersion="6"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OGS" fld="0" baseField="0" baseItem="43586655" numFmtId="3"/>
  </dataField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EF94E6-8425-4890-A99F-33D3728161DD}" name=" Sales By States &amp; category" cacheId="12" applyNumberFormats="0" applyBorderFormats="0" applyFontFormats="0" applyPatternFormats="0" applyAlignmentFormats="0" applyWidthHeightFormats="1" dataCaption="Values" tag="199e9b58-cd4e-4c8c-a822-ee75f58104ba" updatedVersion="8" minRefreshableVersion="3" useAutoFormatting="1" subtotalHiddenItems="1" itemPrintTitles="1" createdVersion="6" indent="0" outline="1" outlineData="1" multipleFieldFilters="0" chartFormat="5">
  <location ref="BA5:BE12" firstHeaderRow="1" firstDataRow="2" firstDataCol="1"/>
  <pivotFields count="3">
    <pivotField dataField="1" subtotalTop="0" showAll="0" defaultSubtotal="0"/>
    <pivotField axis="axisCol" allDrilled="1" subtotalTop="0" showAll="0" dataSourceSort="1" defaultSubtotal="0" defaultAttributeDrillState="1">
      <items count="3">
        <item x="0"/>
        <item x="1"/>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4">
    <i>
      <x/>
    </i>
    <i>
      <x v="1"/>
    </i>
    <i>
      <x v="2"/>
    </i>
    <i t="grand">
      <x/>
    </i>
  </colItems>
  <dataFields count="1">
    <dataField name="Sum of Sales" fld="0"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2" type="count" id="2" iMeasureHier="60">
      <autoFilter ref="A1">
        <filterColumn colId="0">
          <top10 val="5" filterVal="5"/>
        </filterColumn>
      </autoFilter>
    </filter>
  </filters>
  <rowHierarchiesUsage count="1">
    <rowHierarchyUsage hierarchyUsage="1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 xr10:uid="{15A7AB97-ED3F-46AB-971C-4B74204FEC51}" sourceName="[People].[Person]">
  <pivotTables>
    <pivotTable tabId="11" name="Top 5 States"/>
    <pivotTable tabId="11" name="KPIs"/>
    <pivotTable tabId="11" name="Measures"/>
    <pivotTable tabId="11" name="Net Sales,COGS,Discount"/>
    <pivotTable tabId="11" name="Sales by category"/>
    <pivotTable tabId="11" name="Top 5 Cities In sale"/>
    <pivotTable tabId="11" name="sales by sup category"/>
    <pivotTable tabId="11" name="Sales over years"/>
    <pivotTable tabId="11" name="Total Discount"/>
    <pivotTable tabId="11" name="Total Sales"/>
    <pivotTable tabId="11" name="Sales by people"/>
    <pivotTable tabId="11" name="Tota COGS"/>
  </pivotTables>
  <data>
    <olap pivotCacheId="864080681">
      <levels count="2">
        <level uniqueName="[People].[Person].[(All)]" sourceCaption="(All)" count="0"/>
        <level uniqueName="[People].[Person].[Person]" sourceCaption="Person" count="4" crossFilter="showItemsWithNoData">
          <ranges>
            <range startItem="0">
              <i n="[People].[Person].&amp;[Anna Andreadi]" c="Anna Andreadi"/>
              <i n="[People].[Person].&amp;[Cassandra Brandow]" c="Cassandra Brandow"/>
              <i n="[People].[Person].&amp;[Chuck Magee]" c="Chuck Magee"/>
              <i n="[People].[Person].&amp;[Kelly Williams]" c="Kelly Williams"/>
            </range>
          </ranges>
        </level>
      </levels>
      <selections count="1">
        <selection n="[People].[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6A8F57E-3B36-4F9C-9A78-E02821C7A1DF}" sourceName="[Orders].[City]">
  <pivotTables>
    <pivotTable tabId="11" name="Measures"/>
  </pivotTables>
  <data>
    <olap pivotCacheId="864080681">
      <levels count="2">
        <level uniqueName="[Orders].[City].[(All)]" sourceCaption="(All)" count="0"/>
        <level uniqueName="[Orders].[City].[City]" sourceCaption="City" count="531">
          <ranges>
            <range startItem="0">
              <i n="[Orders].[City].&amp;[Aberdeen]" c="Aberdeen"/>
              <i n="[Orders].[City].&amp;[Abilene]" c="Abilene"/>
              <i n="[Orders].[City].&amp;[Akron]" c="Akron"/>
              <i n="[Orders].[City].&amp;[Albuquerque]" c="Albuquerque"/>
              <i n="[Orders].[City].&amp;[Alexandria]" c="Alexandria"/>
              <i n="[Orders].[City].&amp;[Allen]" c="Allen"/>
              <i n="[Orders].[City].&amp;[Allentown]" c="Allentown"/>
              <i n="[Orders].[City].&amp;[Altoona]" c="Altoona"/>
              <i n="[Orders].[City].&amp;[Amarillo]" c="Amarillo"/>
              <i n="[Orders].[City].&amp;[Anaheim]" c="Anaheim"/>
              <i n="[Orders].[City].&amp;[Andover]" c="Andover"/>
              <i n="[Orders].[City].&amp;[Ann Arbor]" c="Ann Arbor"/>
              <i n="[Orders].[City].&amp;[Antioch]" c="Antioch"/>
              <i n="[Orders].[City].&amp;[Apopka]" c="Apopka"/>
              <i n="[Orders].[City].&amp;[Apple Valley]" c="Apple Valley"/>
              <i n="[Orders].[City].&amp;[Appleton]" c="Appleton"/>
              <i n="[Orders].[City].&amp;[Arlington]" c="Arlington"/>
              <i n="[Orders].[City].&amp;[Arlington Heights]" c="Arlington Heights"/>
              <i n="[Orders].[City].&amp;[Arvada]" c="Arvada"/>
              <i n="[Orders].[City].&amp;[Asheville]" c="Asheville"/>
              <i n="[Orders].[City].&amp;[Athens]" c="Athens"/>
              <i n="[Orders].[City].&amp;[Atlanta]" c="Atlanta"/>
              <i n="[Orders].[City].&amp;[Atlantic City]" c="Atlantic City"/>
              <i n="[Orders].[City].&amp;[Auburn]" c="Auburn"/>
              <i n="[Orders].[City].&amp;[Aurora]" c="Aurora"/>
              <i n="[Orders].[City].&amp;[Austin]" c="Austin"/>
              <i n="[Orders].[City].&amp;[Avondale]" c="Avondale"/>
              <i n="[Orders].[City].&amp;[Bakersfield]" c="Bakersfield"/>
              <i n="[Orders].[City].&amp;[Baltimore]" c="Baltimore"/>
              <i n="[Orders].[City].&amp;[Bangor]" c="Bangor"/>
              <i n="[Orders].[City].&amp;[Bartlett]" c="Bartlett"/>
              <i n="[Orders].[City].&amp;[Bayonne]" c="Bayonne"/>
              <i n="[Orders].[City].&amp;[Baytown]" c="Baytown"/>
              <i n="[Orders].[City].&amp;[Beaumont]" c="Beaumont"/>
              <i n="[Orders].[City].&amp;[Bedford]" c="Bedford"/>
              <i n="[Orders].[City].&amp;[Belleville]" c="Belleville"/>
              <i n="[Orders].[City].&amp;[Bellevue]" c="Bellevue"/>
              <i n="[Orders].[City].&amp;[Bellingham]" c="Bellingham"/>
              <i n="[Orders].[City].&amp;[Bethlehem]" c="Bethlehem"/>
              <i n="[Orders].[City].&amp;[Beverly]" c="Beverly"/>
              <i n="[Orders].[City].&amp;[Billings]" c="Billings"/>
              <i n="[Orders].[City].&amp;[Bloomington]" c="Bloomington"/>
              <i n="[Orders].[City].&amp;[Boca Raton]" c="Boca Raton"/>
              <i n="[Orders].[City].&amp;[Boise]" c="Boise"/>
              <i n="[Orders].[City].&amp;[Bolingbrook]" c="Bolingbrook"/>
              <i n="[Orders].[City].&amp;[Bossier City]" c="Bossier City"/>
              <i n="[Orders].[City].&amp;[Bowling Green]" c="Bowling Green"/>
              <i n="[Orders].[City].&amp;[Boynton Beach]" c="Boynton Beach"/>
              <i n="[Orders].[City].&amp;[Bozeman]" c="Bozeman"/>
              <i n="[Orders].[City].&amp;[Brentwood]" c="Brentwood"/>
              <i n="[Orders].[City].&amp;[Bridgeton]" c="Bridgeton"/>
              <i n="[Orders].[City].&amp;[Bristol]" c="Bristol"/>
              <i n="[Orders].[City].&amp;[Broken Arrow]" c="Broken Arrow"/>
              <i n="[Orders].[City].&amp;[Broomfield]" c="Broomfield"/>
              <i n="[Orders].[City].&amp;[Brownsville]" c="Brownsville"/>
              <i n="[Orders].[City].&amp;[Bryan]" c="Bryan"/>
              <i n="[Orders].[City].&amp;[Buffalo]" c="Buffalo"/>
              <i n="[Orders].[City].&amp;[Buffalo Grove]" c="Buffalo Grove"/>
              <i n="[Orders].[City].&amp;[Bullhead City]" c="Bullhead City"/>
              <i n="[Orders].[City].&amp;[Burbank]" c="Burbank"/>
              <i n="[Orders].[City].&amp;[Burlington]" c="Burlington"/>
              <i n="[Orders].[City].&amp;[Caldwell]" c="Caldwell"/>
              <i n="[Orders].[City].&amp;[Camarillo]" c="Camarillo"/>
              <i n="[Orders].[City].&amp;[Cambridge]" c="Cambridge"/>
              <i n="[Orders].[City].&amp;[Canton]" c="Canton"/>
              <i n="[Orders].[City].&amp;[Carlsbad]" c="Carlsbad"/>
              <i n="[Orders].[City].&amp;[Carol Stream]" c="Carol Stream"/>
              <i n="[Orders].[City].&amp;[Carrollton]" c="Carrollton"/>
              <i n="[Orders].[City].&amp;[Cary]" c="Cary"/>
              <i n="[Orders].[City].&amp;[Cedar Hill]" c="Cedar Hill"/>
              <i n="[Orders].[City].&amp;[Cedar Rapids]" c="Cedar Rapids"/>
              <i n="[Orders].[City].&amp;[Champaign]" c="Champaign"/>
              <i n="[Orders].[City].&amp;[Chandler]" c="Chandler"/>
              <i n="[Orders].[City].&amp;[Chapel Hill]" c="Chapel Hill"/>
              <i n="[Orders].[City].&amp;[Charlotte]" c="Charlotte"/>
              <i n="[Orders].[City].&amp;[Charlottesville]" c="Charlottesville"/>
              <i n="[Orders].[City].&amp;[Chattanooga]" c="Chattanooga"/>
              <i n="[Orders].[City].&amp;[Chesapeake]" c="Chesapeake"/>
              <i n="[Orders].[City].&amp;[Chester]" c="Chester"/>
              <i n="[Orders].[City].&amp;[Cheyenne]" c="Cheyenne"/>
              <i n="[Orders].[City].&amp;[Chicago]" c="Chicago"/>
              <i n="[Orders].[City].&amp;[Chico]" c="Chico"/>
              <i n="[Orders].[City].&amp;[Chula Vista]" c="Chula Vista"/>
              <i n="[Orders].[City].&amp;[Cincinnati]" c="Cincinnati"/>
              <i n="[Orders].[City].&amp;[Citrus Heights]" c="Citrus Heights"/>
              <i n="[Orders].[City].&amp;[Clarksville]" c="Clarksville"/>
              <i n="[Orders].[City].&amp;[Cleveland]" c="Cleveland"/>
              <i n="[Orders].[City].&amp;[Clifton]" c="Clifton"/>
              <i n="[Orders].[City].&amp;[Clinton]" c="Clinton"/>
              <i n="[Orders].[City].&amp;[Clovis]" c="Clovis"/>
              <i n="[Orders].[City].&amp;[Coachella]" c="Coachella"/>
              <i n="[Orders].[City].&amp;[College Station]" c="College Station"/>
              <i n="[Orders].[City].&amp;[Colorado Springs]" c="Colorado Springs"/>
              <i n="[Orders].[City].&amp;[Columbia]" c="Columbia"/>
              <i n="[Orders].[City].&amp;[Columbus]" c="Columbus"/>
              <i n="[Orders].[City].&amp;[Commerce City]" c="Commerce City"/>
              <i n="[Orders].[City].&amp;[Concord]" c="Concord"/>
              <i n="[Orders].[City].&amp;[Conroe]" c="Conroe"/>
              <i n="[Orders].[City].&amp;[Conway]" c="Conway"/>
              <i n="[Orders].[City].&amp;[Coon Rapids]" c="Coon Rapids"/>
              <i n="[Orders].[City].&amp;[Coppell]" c="Coppell"/>
              <i n="[Orders].[City].&amp;[Coral Gables]" c="Coral Gables"/>
              <i n="[Orders].[City].&amp;[Coral Springs]" c="Coral Springs"/>
              <i n="[Orders].[City].&amp;[Corpus Christi]" c="Corpus Christi"/>
              <i n="[Orders].[City].&amp;[Costa Mesa]" c="Costa Mesa"/>
              <i n="[Orders].[City].&amp;[Cottage Grove]" c="Cottage Grove"/>
              <i n="[Orders].[City].&amp;[Covington]" c="Covington"/>
              <i n="[Orders].[City].&amp;[Cranston]" c="Cranston"/>
              <i n="[Orders].[City].&amp;[Cuyahoga Falls]" c="Cuyahoga Falls"/>
              <i n="[Orders].[City].&amp;[Dallas]" c="Dallas"/>
              <i n="[Orders].[City].&amp;[Danbury]" c="Danbury"/>
              <i n="[Orders].[City].&amp;[Danville]" c="Danville"/>
              <i n="[Orders].[City].&amp;[Davis]" c="Davis"/>
              <i n="[Orders].[City].&amp;[Daytona Beach]" c="Daytona Beach"/>
              <i n="[Orders].[City].&amp;[Dearborn]" c="Dearborn"/>
              <i n="[Orders].[City].&amp;[Dearborn Heights]" c="Dearborn Heights"/>
              <i n="[Orders].[City].&amp;[Decatur]" c="Decatur"/>
              <i n="[Orders].[City].&amp;[Deer Park]" c="Deer Park"/>
              <i n="[Orders].[City].&amp;[Delray Beach]" c="Delray Beach"/>
              <i n="[Orders].[City].&amp;[Deltona]" c="Deltona"/>
              <i n="[Orders].[City].&amp;[Denver]" c="Denver"/>
              <i n="[Orders].[City].&amp;[Des Moines]" c="Des Moines"/>
              <i n="[Orders].[City].&amp;[Des Plaines]" c="Des Plaines"/>
              <i n="[Orders].[City].&amp;[Detroit]" c="Detroit"/>
              <i n="[Orders].[City].&amp;[Dover]" c="Dover"/>
              <i n="[Orders].[City].&amp;[Draper]" c="Draper"/>
              <i n="[Orders].[City].&amp;[Dublin]" c="Dublin"/>
              <i n="[Orders].[City].&amp;[Dubuque]" c="Dubuque"/>
              <i n="[Orders].[City].&amp;[Durham]" c="Durham"/>
              <i n="[Orders].[City].&amp;[Eagan]" c="Eagan"/>
              <i n="[Orders].[City].&amp;[East Orange]" c="East Orange"/>
              <i n="[Orders].[City].&amp;[East Point]" c="East Point"/>
              <i n="[Orders].[City].&amp;[Eau Claire]" c="Eau Claire"/>
              <i n="[Orders].[City].&amp;[Edinburg]" c="Edinburg"/>
              <i n="[Orders].[City].&amp;[Edmond]" c="Edmond"/>
              <i n="[Orders].[City].&amp;[Edmonds]" c="Edmonds"/>
              <i n="[Orders].[City].&amp;[El Cajon]" c="El Cajon"/>
              <i n="[Orders].[City].&amp;[El Paso]" c="El Paso"/>
              <i n="[Orders].[City].&amp;[Elkhart]" c="Elkhart"/>
              <i n="[Orders].[City].&amp;[Elmhurst]" c="Elmhurst"/>
              <i n="[Orders].[City].&amp;[Elyria]" c="Elyria"/>
              <i n="[Orders].[City].&amp;[Encinitas]" c="Encinitas"/>
              <i n="[Orders].[City].&amp;[Englewood]" c="Englewood"/>
              <i n="[Orders].[City].&amp;[Escondido]" c="Escondido"/>
              <i n="[Orders].[City].&amp;[Eugene]" c="Eugene"/>
              <i n="[Orders].[City].&amp;[Evanston]" c="Evanston"/>
              <i n="[Orders].[City].&amp;[Everett]" c="Everett"/>
              <i n="[Orders].[City].&amp;[Fairfield]" c="Fairfield"/>
              <i n="[Orders].[City].&amp;[Fargo]" c="Fargo"/>
              <i n="[Orders].[City].&amp;[Farmington]" c="Farmington"/>
              <i n="[Orders].[City].&amp;[Fayetteville]" c="Fayetteville"/>
              <i n="[Orders].[City].&amp;[Florence]" c="Florence"/>
              <i n="[Orders].[City].&amp;[Fort Collins]" c="Fort Collins"/>
              <i n="[Orders].[City].&amp;[Fort Lauderdale]" c="Fort Lauderdale"/>
              <i n="[Orders].[City].&amp;[Fort Worth]" c="Fort Worth"/>
              <i n="[Orders].[City].&amp;[Frankfort]" c="Frankfort"/>
              <i n="[Orders].[City].&amp;[Franklin]" c="Franklin"/>
              <i n="[Orders].[City].&amp;[Freeport]" c="Freeport"/>
              <i n="[Orders].[City].&amp;[Fremont]" c="Fremont"/>
              <i n="[Orders].[City].&amp;[Fresno]" c="Fresno"/>
              <i n="[Orders].[City].&amp;[Frisco]" c="Frisco"/>
              <i n="[Orders].[City].&amp;[Gaithersburg]" c="Gaithersburg"/>
              <i n="[Orders].[City].&amp;[Garden City]" c="Garden City"/>
              <i n="[Orders].[City].&amp;[Garland]" c="Garland"/>
              <i n="[Orders].[City].&amp;[Gastonia]" c="Gastonia"/>
              <i n="[Orders].[City].&amp;[Georgetown]" c="Georgetown"/>
              <i n="[Orders].[City].&amp;[Gilbert]" c="Gilbert"/>
              <i n="[Orders].[City].&amp;[Gladstone]" c="Gladstone"/>
              <i n="[Orders].[City].&amp;[Glendale]" c="Glendale"/>
              <i n="[Orders].[City].&amp;[Glenview]" c="Glenview"/>
              <i n="[Orders].[City].&amp;[Goldsboro]" c="Goldsboro"/>
              <i n="[Orders].[City].&amp;[Grand Island]" c="Grand Island"/>
              <i n="[Orders].[City].&amp;[Grand Prairie]" c="Grand Prairie"/>
              <i n="[Orders].[City].&amp;[Grand Rapids]" c="Grand Rapids"/>
              <i n="[Orders].[City].&amp;[Grapevine]" c="Grapevine"/>
              <i n="[Orders].[City].&amp;[Great Falls]" c="Great Falls"/>
              <i n="[Orders].[City].&amp;[Greeley]" c="Greeley"/>
              <i n="[Orders].[City].&amp;[Green Bay]" c="Green Bay"/>
              <i n="[Orders].[City].&amp;[Greensboro]" c="Greensboro"/>
              <i n="[Orders].[City].&amp;[Greenville]" c="Greenville"/>
              <i n="[Orders].[City].&amp;[Greenwood]" c="Greenwood"/>
              <i n="[Orders].[City].&amp;[Gresham]" c="Gresham"/>
              <i n="[Orders].[City].&amp;[Grove City]" c="Grove City"/>
              <i n="[Orders].[City].&amp;[Gulfport]" c="Gulfport"/>
              <i n="[Orders].[City].&amp;[Hackensack]" c="Hackensack"/>
              <i n="[Orders].[City].&amp;[Hagerstown]" c="Hagerstown"/>
              <i n="[Orders].[City].&amp;[Haltom City]" c="Haltom City"/>
              <i n="[Orders].[City].&amp;[Hamilton]" c="Hamilton"/>
              <i n="[Orders].[City].&amp;[Hampton]" c="Hampton"/>
              <i n="[Orders].[City].&amp;[Harlingen]" c="Harlingen"/>
              <i n="[Orders].[City].&amp;[Harrisonburg]" c="Harrisonburg"/>
              <i n="[Orders].[City].&amp;[Hattiesburg]" c="Hattiesburg"/>
              <i n="[Orders].[City].&amp;[Helena]" c="Helena"/>
              <i n="[Orders].[City].&amp;[Hempstead]" c="Hempstead"/>
              <i n="[Orders].[City].&amp;[Henderson]" c="Henderson"/>
              <i n="[Orders].[City].&amp;[Hendersonville]" c="Hendersonville"/>
              <i n="[Orders].[City].&amp;[Hesperia]" c="Hesperia"/>
              <i n="[Orders].[City].&amp;[Hialeah]" c="Hialeah"/>
              <i n="[Orders].[City].&amp;[Hickory]" c="Hickory"/>
              <i n="[Orders].[City].&amp;[Highland Park]" c="Highland Park"/>
              <i n="[Orders].[City].&amp;[Hillsboro]" c="Hillsboro"/>
              <i n="[Orders].[City].&amp;[Holland]" c="Holland"/>
              <i n="[Orders].[City].&amp;[Hollywood]" c="Hollywood"/>
              <i n="[Orders].[City].&amp;[Holyoke]" c="Holyoke"/>
              <i n="[Orders].[City].&amp;[Homestead]" c="Homestead"/>
              <i n="[Orders].[City].&amp;[Hoover]" c="Hoover"/>
              <i n="[Orders].[City].&amp;[Hot Springs]" c="Hot Springs"/>
              <i n="[Orders].[City].&amp;[Houston]" c="Houston"/>
              <i n="[Orders].[City].&amp;[Huntington Beach]" c="Huntington Beach"/>
              <i n="[Orders].[City].&amp;[Huntsville]" c="Huntsville"/>
              <i n="[Orders].[City].&amp;[Independence]" c="Independence"/>
              <i n="[Orders].[City].&amp;[Indianapolis]" c="Indianapolis"/>
              <i n="[Orders].[City].&amp;[Inglewood]" c="Inglewood"/>
              <i n="[Orders].[City].&amp;[Iowa City]" c="Iowa City"/>
              <i n="[Orders].[City].&amp;[Irving]" c="Irving"/>
              <i n="[Orders].[City].&amp;[Jackson]" c="Jackson"/>
              <i n="[Orders].[City].&amp;[Jacksonville]" c="Jacksonville"/>
              <i n="[Orders].[City].&amp;[Jamestown]" c="Jamestown"/>
              <i n="[Orders].[City].&amp;[Jefferson City]" c="Jefferson City"/>
              <i n="[Orders].[City].&amp;[Johnson City]" c="Johnson City"/>
              <i n="[Orders].[City].&amp;[Jonesboro]" c="Jonesboro"/>
              <i n="[Orders].[City].&amp;[Jupiter]" c="Jupiter"/>
              <i n="[Orders].[City].&amp;[Keller]" c="Keller"/>
              <i n="[Orders].[City].&amp;[Kenner]" c="Kenner"/>
              <i n="[Orders].[City].&amp;[Kenosha]" c="Kenosha"/>
              <i n="[Orders].[City].&amp;[Kent]" c="Kent"/>
              <i n="[Orders].[City].&amp;[Kirkwood]" c="Kirkwood"/>
              <i n="[Orders].[City].&amp;[Kissimmee]" c="Kissimmee"/>
              <i n="[Orders].[City].&amp;[Knoxville]" c="Knoxville"/>
              <i n="[Orders].[City].&amp;[La Crosse]" c="La Crosse"/>
              <i n="[Orders].[City].&amp;[La Mesa]" c="La Mesa"/>
              <i n="[Orders].[City].&amp;[La Porte]" c="La Porte"/>
              <i n="[Orders].[City].&amp;[La Quinta]" c="La Quinta"/>
              <i n="[Orders].[City].&amp;[Lafayette]" c="Lafayette"/>
              <i n="[Orders].[City].&amp;[Laguna Niguel]" c="Laguna Niguel"/>
              <i n="[Orders].[City].&amp;[Lake Charles]" c="Lake Charles"/>
              <i n="[Orders].[City].&amp;[Lake Elsinore]" c="Lake Elsinore"/>
              <i n="[Orders].[City].&amp;[Lake Forest]" c="Lake Forest"/>
              <i n="[Orders].[City].&amp;[Lakeland]" c="Lakeland"/>
              <i n="[Orders].[City].&amp;[Lakeville]" c="Lakeville"/>
              <i n="[Orders].[City].&amp;[Lakewood]" c="Lakewood"/>
              <i n="[Orders].[City].&amp;[Lancaster]" c="Lancaster"/>
              <i n="[Orders].[City].&amp;[Lansing]" c="Lansing"/>
              <i n="[Orders].[City].&amp;[Laredo]" c="Laredo"/>
              <i n="[Orders].[City].&amp;[Las Cruces]" c="Las Cruces"/>
              <i n="[Orders].[City].&amp;[Las Vegas]" c="Las Vegas"/>
              <i n="[Orders].[City].&amp;[Laurel]" c="Laurel"/>
              <i n="[Orders].[City].&amp;[Lawrence]" c="Lawrence"/>
              <i n="[Orders].[City].&amp;[Lawton]" c="Lawton"/>
              <i n="[Orders].[City].&amp;[Layton]" c="Layton"/>
              <i n="[Orders].[City].&amp;[League City]" c="League City"/>
              <i n="[Orders].[City].&amp;[Lebanon]" c="Lebanon"/>
              <i n="[Orders].[City].&amp;[Lehi]" c="Lehi"/>
              <i n="[Orders].[City].&amp;[Leominster]" c="Leominster"/>
              <i n="[Orders].[City].&amp;[Lewiston]" c="Lewiston"/>
              <i n="[Orders].[City].&amp;[Lincoln Park]" c="Lincoln Park"/>
              <i n="[Orders].[City].&amp;[Linden]" c="Linden"/>
              <i n="[Orders].[City].&amp;[Lindenhurst]" c="Lindenhurst"/>
              <i n="[Orders].[City].&amp;[Little Rock]" c="Little Rock"/>
              <i n="[Orders].[City].&amp;[Littleton]" c="Littleton"/>
              <i n="[Orders].[City].&amp;[Lodi]" c="Lodi"/>
              <i n="[Orders].[City].&amp;[Logan]" c="Logan"/>
              <i n="[Orders].[City].&amp;[Long Beach]" c="Long Beach"/>
              <i n="[Orders].[City].&amp;[Longmont]" c="Longmont"/>
              <i n="[Orders].[City].&amp;[Longview]" c="Longview"/>
              <i n="[Orders].[City].&amp;[Lorain]" c="Lorain"/>
              <i n="[Orders].[City].&amp;[Los Angeles]" c="Los Angeles"/>
              <i n="[Orders].[City].&amp;[Louisville]" c="Louisville"/>
              <i n="[Orders].[City].&amp;[Loveland]" c="Loveland"/>
              <i n="[Orders].[City].&amp;[Lowell]" c="Lowell"/>
              <i n="[Orders].[City].&amp;[Lubbock]" c="Lubbock"/>
              <i n="[Orders].[City].&amp;[Macon]" c="Macon"/>
              <i n="[Orders].[City].&amp;[Madison]" c="Madison"/>
              <i n="[Orders].[City].&amp;[Malden]" c="Malden"/>
              <i n="[Orders].[City].&amp;[Manchester]" c="Manchester"/>
              <i n="[Orders].[City].&amp;[Manhattan]" c="Manhattan"/>
              <i n="[Orders].[City].&amp;[Mansfield]" c="Mansfield"/>
              <i n="[Orders].[City].&amp;[Manteca]" c="Manteca"/>
              <i n="[Orders].[City].&amp;[Maple Grove]" c="Maple Grove"/>
              <i n="[Orders].[City].&amp;[Margate]" c="Margate"/>
              <i n="[Orders].[City].&amp;[Marietta]" c="Marietta"/>
              <i n="[Orders].[City].&amp;[Marion]" c="Marion"/>
              <i n="[Orders].[City].&amp;[Marlborough]" c="Marlborough"/>
              <i n="[Orders].[City].&amp;[Marysville]" c="Marysville"/>
              <i n="[Orders].[City].&amp;[Mason]" c="Mason"/>
              <i n="[Orders].[City].&amp;[Mcallen]" c="Mcallen"/>
              <i n="[Orders].[City].&amp;[Medford]" c="Medford"/>
              <i n="[Orders].[City].&amp;[Medina]" c="Medina"/>
              <i n="[Orders].[City].&amp;[Melbourne]" c="Melbourne"/>
              <i n="[Orders].[City].&amp;[Memphis]" c="Memphis"/>
              <i n="[Orders].[City].&amp;[Mentor]" c="Mentor"/>
              <i n="[Orders].[City].&amp;[Meriden]" c="Meriden"/>
              <i n="[Orders].[City].&amp;[Meridian]" c="Meridian"/>
              <i n="[Orders].[City].&amp;[Mesa]" c="Mesa"/>
              <i n="[Orders].[City].&amp;[Mesquite]" c="Mesquite"/>
              <i n="[Orders].[City].&amp;[Miami]" c="Miami"/>
              <i n="[Orders].[City].&amp;[Middletown]" c="Middletown"/>
              <i n="[Orders].[City].&amp;[Midland]" c="Midland"/>
              <i n="[Orders].[City].&amp;[Milford]" c="Milford"/>
              <i n="[Orders].[City].&amp;[Milwaukee]" c="Milwaukee"/>
              <i n="[Orders].[City].&amp;[Minneapolis]" c="Minneapolis"/>
              <i n="[Orders].[City].&amp;[Miramar]" c="Miramar"/>
              <i n="[Orders].[City].&amp;[Mishawaka]" c="Mishawaka"/>
              <i n="[Orders].[City].&amp;[Mission Viejo]" c="Mission Viejo"/>
              <i n="[Orders].[City].&amp;[Missoula]" c="Missoula"/>
              <i n="[Orders].[City].&amp;[Missouri City]" c="Missouri City"/>
              <i n="[Orders].[City].&amp;[Mobile]" c="Mobile"/>
              <i n="[Orders].[City].&amp;[Modesto]" c="Modesto"/>
              <i n="[Orders].[City].&amp;[Monroe]" c="Monroe"/>
              <i n="[Orders].[City].&amp;[Montebello]" c="Montebello"/>
              <i n="[Orders].[City].&amp;[Montgomery]" c="Montgomery"/>
              <i n="[Orders].[City].&amp;[Moorhead]" c="Moorhead"/>
              <i n="[Orders].[City].&amp;[Moreno Valley]" c="Moreno Valley"/>
              <i n="[Orders].[City].&amp;[Morgan Hill]" c="Morgan Hill"/>
              <i n="[Orders].[City].&amp;[Morristown]" c="Morristown"/>
              <i n="[Orders].[City].&amp;[Mount Pleasant]" c="Mount Pleasant"/>
              <i n="[Orders].[City].&amp;[Mount Vernon]" c="Mount Vernon"/>
              <i n="[Orders].[City].&amp;[Murfreesboro]" c="Murfreesboro"/>
              <i n="[Orders].[City].&amp;[Murray]" c="Murray"/>
              <i n="[Orders].[City].&amp;[Murrieta]" c="Murrieta"/>
              <i n="[Orders].[City].&amp;[Muskogee]" c="Muskogee"/>
              <i n="[Orders].[City].&amp;[Naperville]" c="Naperville"/>
              <i n="[Orders].[City].&amp;[Nashua]" c="Nashua"/>
              <i n="[Orders].[City].&amp;[Nashville]" c="Nashville"/>
              <i n="[Orders].[City].&amp;[New Albany]" c="New Albany"/>
              <i n="[Orders].[City].&amp;[New Bedford]" c="New Bedford"/>
              <i n="[Orders].[City].&amp;[New Brunswick]" c="New Brunswick"/>
              <i n="[Orders].[City].&amp;[New Castle]" c="New Castle"/>
              <i n="[Orders].[City].&amp;[New Rochelle]" c="New Rochelle"/>
              <i n="[Orders].[City].&amp;[New York City]" c="New York City"/>
              <i n="[Orders].[City].&amp;[Newark]" c="Newark"/>
              <i n="[Orders].[City].&amp;[Newport News]" c="Newport News"/>
              <i n="[Orders].[City].&amp;[Niagara Falls]" c="Niagara Falls"/>
              <i n="[Orders].[City].&amp;[Noblesville]" c="Noblesville"/>
              <i n="[Orders].[City].&amp;[Norfolk]" c="Norfolk"/>
              <i n="[Orders].[City].&amp;[Normal]" c="Normal"/>
              <i n="[Orders].[City].&amp;[Norman]" c="Norman"/>
              <i n="[Orders].[City].&amp;[North Charleston]" c="North Charleston"/>
              <i n="[Orders].[City].&amp;[North Las Vegas]" c="North Las Vegas"/>
              <i n="[Orders].[City].&amp;[North Miami]" c="North Miami"/>
              <i n="[Orders].[City].&amp;[Norwich]" c="Norwich"/>
              <i n="[Orders].[City].&amp;[Oak Park]" c="Oak Park"/>
              <i n="[Orders].[City].&amp;[Oakland]" c="Oakland"/>
              <i n="[Orders].[City].&amp;[Oceanside]" c="Oceanside"/>
              <i n="[Orders].[City].&amp;[Odessa]" c="Odessa"/>
              <i n="[Orders].[City].&amp;[Oklahoma City]" c="Oklahoma City"/>
              <i n="[Orders].[City].&amp;[Olathe]" c="Olathe"/>
              <i n="[Orders].[City].&amp;[Olympia]" c="Olympia"/>
              <i n="[Orders].[City].&amp;[Omaha]" c="Omaha"/>
              <i n="[Orders].[City].&amp;[Ontario]" c="Ontario"/>
              <i n="[Orders].[City].&amp;[Orange]" c="Orange"/>
              <i n="[Orders].[City].&amp;[Orem]" c="Orem"/>
              <i n="[Orders].[City].&amp;[Orland Park]" c="Orland Park"/>
              <i n="[Orders].[City].&amp;[Orlando]" c="Orlando"/>
              <i n="[Orders].[City].&amp;[Ormond Beach]" c="Ormond Beach"/>
              <i n="[Orders].[City].&amp;[Oswego]" c="Oswego"/>
              <i n="[Orders].[City].&amp;[Overland Park]" c="Overland Park"/>
              <i n="[Orders].[City].&amp;[Owensboro]" c="Owensboro"/>
              <i n="[Orders].[City].&amp;[Oxnard]" c="Oxnard"/>
              <i n="[Orders].[City].&amp;[Palatine]" c="Palatine"/>
              <i n="[Orders].[City].&amp;[Palm Coast]" c="Palm Coast"/>
              <i n="[Orders].[City].&amp;[Park Ridge]" c="Park Ridge"/>
              <i n="[Orders].[City].&amp;[Parker]" c="Parker"/>
              <i n="[Orders].[City].&amp;[Parma]" c="Parma"/>
              <i n="[Orders].[City].&amp;[Pasadena]" c="Pasadena"/>
              <i n="[Orders].[City].&amp;[Pasco]" c="Pasco"/>
              <i n="[Orders].[City].&amp;[Passaic]" c="Passaic"/>
              <i n="[Orders].[City].&amp;[Paterson]" c="Paterson"/>
              <i n="[Orders].[City].&amp;[Pearland]" c="Pearland"/>
              <i n="[Orders].[City].&amp;[Pembroke Pines]" c="Pembroke Pines"/>
              <i n="[Orders].[City].&amp;[Pensacola]" c="Pensacola"/>
              <i n="[Orders].[City].&amp;[Peoria]" c="Peoria"/>
              <i n="[Orders].[City].&amp;[Perth Amboy]" c="Perth Amboy"/>
              <i n="[Orders].[City].&amp;[Pharr]" c="Pharr"/>
              <i n="[Orders].[City].&amp;[Philadelphia]" c="Philadelphia"/>
              <i n="[Orders].[City].&amp;[Phoenix]" c="Phoenix"/>
              <i n="[Orders].[City].&amp;[Pico Rivera]" c="Pico Rivera"/>
              <i n="[Orders].[City].&amp;[Pine Bluff]" c="Pine Bluff"/>
              <i n="[Orders].[City].&amp;[Plainfield]" c="Plainfield"/>
              <i n="[Orders].[City].&amp;[Plano]" c="Plano"/>
              <i n="[Orders].[City].&amp;[Plantation]" c="Plantation"/>
              <i n="[Orders].[City].&amp;[Pleasant Grove]" c="Pleasant Grove"/>
              <i n="[Orders].[City].&amp;[Pocatello]" c="Pocatello"/>
              <i n="[Orders].[City].&amp;[Pomona]" c="Pomona"/>
              <i n="[Orders].[City].&amp;[Pompano Beach]" c="Pompano Beach"/>
              <i n="[Orders].[City].&amp;[Port Arthur]" c="Port Arthur"/>
              <i n="[Orders].[City].&amp;[Port Orange]" c="Port Orange"/>
              <i n="[Orders].[City].&amp;[Port Saint Lucie]" c="Port Saint Lucie"/>
              <i n="[Orders].[City].&amp;[Portage]" c="Portage"/>
              <i n="[Orders].[City].&amp;[Portland]" c="Portland"/>
              <i n="[Orders].[City].&amp;[Providence]" c="Providence"/>
              <i n="[Orders].[City].&amp;[Provo]" c="Provo"/>
              <i n="[Orders].[City].&amp;[Pueblo]" c="Pueblo"/>
              <i n="[Orders].[City].&amp;[Quincy]" c="Quincy"/>
              <i n="[Orders].[City].&amp;[Raleigh]" c="Raleigh"/>
              <i n="[Orders].[City].&amp;[Rancho Cucamonga]" c="Rancho Cucamonga"/>
              <i n="[Orders].[City].&amp;[Rapid City]" c="Rapid City"/>
              <i n="[Orders].[City].&amp;[Reading]" c="Reading"/>
              <i n="[Orders].[City].&amp;[Redding]" c="Redding"/>
              <i n="[Orders].[City].&amp;[Redlands]" c="Redlands"/>
              <i n="[Orders].[City].&amp;[Redmond]" c="Redmond"/>
              <i n="[Orders].[City].&amp;[Redondo Beach]" c="Redondo Beach"/>
              <i n="[Orders].[City].&amp;[Redwood City]" c="Redwood City"/>
              <i n="[Orders].[City].&amp;[Reno]" c="Reno"/>
              <i n="[Orders].[City].&amp;[Renton]" c="Renton"/>
              <i n="[Orders].[City].&amp;[Revere]" c="Revere"/>
              <i n="[Orders].[City].&amp;[Richardson]" c="Richardson"/>
              <i n="[Orders].[City].&amp;[Richmond]" c="Richmond"/>
              <i n="[Orders].[City].&amp;[Rio Rancho]" c="Rio Rancho"/>
              <i n="[Orders].[City].&amp;[Riverside]" c="Riverside"/>
              <i n="[Orders].[City].&amp;[Rochester]" c="Rochester"/>
              <i n="[Orders].[City].&amp;[Rochester Hills]" c="Rochester Hills"/>
              <i n="[Orders].[City].&amp;[Rock Hill]" c="Rock Hill"/>
              <i n="[Orders].[City].&amp;[Rockford]" c="Rockford"/>
              <i n="[Orders].[City].&amp;[Rockville]" c="Rockville"/>
              <i n="[Orders].[City].&amp;[Rogers]" c="Rogers"/>
              <i n="[Orders].[City].&amp;[Rome]" c="Rome"/>
              <i n="[Orders].[City].&amp;[Romeoville]" c="Romeoville"/>
              <i n="[Orders].[City].&amp;[Roseville]" c="Roseville"/>
              <i n="[Orders].[City].&amp;[Roswell]" c="Roswell"/>
              <i n="[Orders].[City].&amp;[Round Rock]" c="Round Rock"/>
              <i n="[Orders].[City].&amp;[Royal Oak]" c="Royal Oak"/>
              <i n="[Orders].[City].&amp;[Sacramento]" c="Sacramento"/>
              <i n="[Orders].[City].&amp;[Saginaw]" c="Saginaw"/>
              <i n="[Orders].[City].&amp;[Saint Charles]" c="Saint Charles"/>
              <i n="[Orders].[City].&amp;[Saint Cloud]" c="Saint Cloud"/>
              <i n="[Orders].[City].&amp;[Saint Louis]" c="Saint Louis"/>
              <i n="[Orders].[City].&amp;[Saint Paul]" c="Saint Paul"/>
              <i n="[Orders].[City].&amp;[Saint Peters]" c="Saint Peters"/>
              <i n="[Orders].[City].&amp;[Saint Petersburg]" c="Saint Petersburg"/>
              <i n="[Orders].[City].&amp;[Salem]" c="Salem"/>
              <i n="[Orders].[City].&amp;[Salinas]" c="Salinas"/>
              <i n="[Orders].[City].&amp;[Salt Lake City]" c="Salt Lake City"/>
              <i n="[Orders].[City].&amp;[San Angelo]" c="San Angelo"/>
              <i n="[Orders].[City].&amp;[San Antonio]" c="San Antonio"/>
              <i n="[Orders].[City].&amp;[San Bernardino]" c="San Bernardino"/>
              <i n="[Orders].[City].&amp;[San Clemente]" c="San Clemente"/>
              <i n="[Orders].[City].&amp;[San Diego]" c="San Diego"/>
              <i n="[Orders].[City].&amp;[San Francisco]" c="San Francisco"/>
              <i n="[Orders].[City].&amp;[San Gabriel]" c="San Gabriel"/>
              <i n="[Orders].[City].&amp;[San Jose]" c="San Jose"/>
              <i n="[Orders].[City].&amp;[San Luis Obispo]" c="San Luis Obispo"/>
              <i n="[Orders].[City].&amp;[San Marcos]" c="San Marcos"/>
              <i n="[Orders].[City].&amp;[San Mateo]" c="San Mateo"/>
              <i n="[Orders].[City].&amp;[Sandy Springs]" c="Sandy Springs"/>
              <i n="[Orders].[City].&amp;[Sanford]" c="Sanford"/>
              <i n="[Orders].[City].&amp;[Santa Ana]" c="Santa Ana"/>
              <i n="[Orders].[City].&amp;[Santa Barbara]" c="Santa Barbara"/>
              <i n="[Orders].[City].&amp;[Santa Clara]" c="Santa Clara"/>
              <i n="[Orders].[City].&amp;[Santa Fe]" c="Santa Fe"/>
              <i n="[Orders].[City].&amp;[Santa Maria]" c="Santa Maria"/>
              <i n="[Orders].[City].&amp;[Scottsdale]" c="Scottsdale"/>
              <i n="[Orders].[City].&amp;[Seattle]" c="Seattle"/>
              <i n="[Orders].[City].&amp;[Sheboygan]" c="Sheboygan"/>
              <i n="[Orders].[City].&amp;[Shelton]" c="Shelton"/>
              <i n="[Orders].[City].&amp;[Sierra Vista]" c="Sierra Vista"/>
              <i n="[Orders].[City].&amp;[Sioux Falls]" c="Sioux Falls"/>
              <i n="[Orders].[City].&amp;[Skokie]" c="Skokie"/>
              <i n="[Orders].[City].&amp;[Smyrna]" c="Smyrna"/>
              <i n="[Orders].[City].&amp;[South Bend]" c="South Bend"/>
              <i n="[Orders].[City].&amp;[Southaven]" c="Southaven"/>
              <i n="[Orders].[City].&amp;[Sparks]" c="Sparks"/>
              <i n="[Orders].[City].&amp;[Spokane]" c="Spokane"/>
              <i n="[Orders].[City].&amp;[Springdale]" c="Springdale"/>
              <i n="[Orders].[City].&amp;[Springfield]" c="Springfield"/>
              <i n="[Orders].[City].&amp;[Sterling Heights]" c="Sterling Heights"/>
              <i n="[Orders].[City].&amp;[Stockton]" c="Stockton"/>
              <i n="[Orders].[City].&amp;[Suffolk]" c="Suffolk"/>
              <i n="[Orders].[City].&amp;[Summerville]" c="Summerville"/>
              <i n="[Orders].[City].&amp;[Sunnyvale]" c="Sunnyvale"/>
              <i n="[Orders].[City].&amp;[Superior]" c="Superior"/>
              <i n="[Orders].[City].&amp;[Tallahassee]" c="Tallahassee"/>
              <i n="[Orders].[City].&amp;[Tamarac]" c="Tamarac"/>
              <i n="[Orders].[City].&amp;[Tampa]" c="Tampa"/>
              <i n="[Orders].[City].&amp;[Taylor]" c="Taylor"/>
              <i n="[Orders].[City].&amp;[Temecula]" c="Temecula"/>
              <i n="[Orders].[City].&amp;[Tempe]" c="Tempe"/>
              <i n="[Orders].[City].&amp;[Texarkana]" c="Texarkana"/>
              <i n="[Orders].[City].&amp;[Texas City]" c="Texas City"/>
              <i n="[Orders].[City].&amp;[The Colony]" c="The Colony"/>
              <i n="[Orders].[City].&amp;[Thomasville]" c="Thomasville"/>
              <i n="[Orders].[City].&amp;[Thornton]" c="Thornton"/>
              <i n="[Orders].[City].&amp;[Thousand Oaks]" c="Thousand Oaks"/>
              <i n="[Orders].[City].&amp;[Tigard]" c="Tigard"/>
              <i n="[Orders].[City].&amp;[Tinley Park]" c="Tinley Park"/>
              <i n="[Orders].[City].&amp;[Toledo]" c="Toledo"/>
              <i n="[Orders].[City].&amp;[Torrance]" c="Torrance"/>
              <i n="[Orders].[City].&amp;[Trenton]" c="Trenton"/>
              <i n="[Orders].[City].&amp;[Troy]" c="Troy"/>
              <i n="[Orders].[City].&amp;[Tucson]" c="Tucson"/>
              <i n="[Orders].[City].&amp;[Tulsa]" c="Tulsa"/>
              <i n="[Orders].[City].&amp;[Tuscaloosa]" c="Tuscaloosa"/>
              <i n="[Orders].[City].&amp;[Twin Falls]" c="Twin Falls"/>
              <i n="[Orders].[City].&amp;[Tyler]" c="Tyler"/>
              <i n="[Orders].[City].&amp;[Urbandale]" c="Urbandale"/>
              <i n="[Orders].[City].&amp;[Utica]" c="Utica"/>
              <i n="[Orders].[City].&amp;[Vacaville]" c="Vacaville"/>
              <i n="[Orders].[City].&amp;[Vallejo]" c="Vallejo"/>
              <i n="[Orders].[City].&amp;[Vancouver]" c="Vancouver"/>
              <i n="[Orders].[City].&amp;[Vineland]" c="Vineland"/>
              <i n="[Orders].[City].&amp;[Virginia Beach]" c="Virginia Beach"/>
              <i n="[Orders].[City].&amp;[Visalia]" c="Visalia"/>
              <i n="[Orders].[City].&amp;[Waco]" c="Waco"/>
              <i n="[Orders].[City].&amp;[Warner Robins]" c="Warner Robins"/>
              <i n="[Orders].[City].&amp;[Warwick]" c="Warwick"/>
              <i n="[Orders].[City].&amp;[Washington]" c="Washington"/>
              <i n="[Orders].[City].&amp;[Waterbury]" c="Waterbury"/>
              <i n="[Orders].[City].&amp;[Waterloo]" c="Waterloo"/>
              <i n="[Orders].[City].&amp;[Watertown]" c="Watertown"/>
              <i n="[Orders].[City].&amp;[Waukesha]" c="Waukesha"/>
              <i n="[Orders].[City].&amp;[Wausau]" c="Wausau"/>
              <i n="[Orders].[City].&amp;[Waynesboro]" c="Waynesboro"/>
              <i n="[Orders].[City].&amp;[West Allis]" c="West Allis"/>
              <i n="[Orders].[City].&amp;[West Jordan]" c="West Jordan"/>
              <i n="[Orders].[City].&amp;[West Palm Beach]" c="West Palm Beach"/>
              <i n="[Orders].[City].&amp;[Westfield]" c="Westfield"/>
              <i n="[Orders].[City].&amp;[Westland]" c="Westland"/>
              <i n="[Orders].[City].&amp;[Westminster]" c="Westminster"/>
              <i n="[Orders].[City].&amp;[Wheeling]" c="Wheeling"/>
              <i n="[Orders].[City].&amp;[Whittier]" c="Whittier"/>
              <i n="[Orders].[City].&amp;[Wichita]" c="Wichita"/>
              <i n="[Orders].[City].&amp;[Wilmington]" c="Wilmington"/>
              <i n="[Orders].[City].&amp;[Wilson]" c="Wilson"/>
              <i n="[Orders].[City].&amp;[Woodbury]" c="Woodbury"/>
              <i n="[Orders].[City].&amp;[Woodland]" c="Woodland"/>
              <i n="[Orders].[City].&amp;[Woodstock]" c="Woodstock"/>
              <i n="[Orders].[City].&amp;[Woonsocket]" c="Woonsocket"/>
              <i n="[Orders].[City].&amp;[Yonkers]" c="Yonkers"/>
              <i n="[Orders].[City].&amp;[York]" c="York"/>
              <i n="[Orders].[City].&amp;[Yucaipa]" c="Yucaipa"/>
              <i n="[Orders].[City].&amp;[Yuma]" c="Yuma"/>
            </range>
          </ranges>
        </level>
      </levels>
      <selections count="1">
        <selection n="[Orders].[Cit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F0AABEF-E705-4AC8-8056-30A9BF5E4CC9}" sourceName="[Orders].[Category]">
  <pivotTables>
    <pivotTable tabId="11" name="Top 5 States"/>
    <pivotTable tabId="11" name=" Sales By States &amp; category"/>
    <pivotTable tabId="11" name="KPIs"/>
    <pivotTable tabId="11" name="Measures"/>
    <pivotTable tabId="11" name="Net Sales,COGS,Discount"/>
    <pivotTable tabId="11" name="Top 5 Cities In sale"/>
    <pivotTable tabId="11" name="Sales by people"/>
    <pivotTable tabId="11" name="sales by sup category"/>
    <pivotTable tabId="11" name="Sales over years"/>
    <pivotTable tabId="11" name="Tota COGS"/>
    <pivotTable tabId="11" name="Total Discount"/>
    <pivotTable tabId="11" name="Total Sales"/>
  </pivotTables>
  <data>
    <olap pivotCacheId="864080681">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9FFC22C4-4FB0-429D-8D48-689B2305B262}" sourceName="[Orders].[Order Date (Year)]">
  <data>
    <olap pivotCacheId="864080681">
      <levels count="2">
        <level uniqueName="[Orders].[Order Date (Year)].[(All)]" sourceCaption="(All)" count="0"/>
        <level uniqueName="[Orders].[Order Date (Year)].[Order Date (Year)]" sourceCaption="Order Date (Year)" count="4">
          <ranges>
            <range startItem="0">
              <i n="[Orders].[Order Date (Year)].&amp;[2014]" c="2014"/>
              <i n="[Orders].[Order Date (Year)].&amp;[2015]" c="2015"/>
              <i n="[Orders].[Order Date (Year)].&amp;[2016]" c="2016"/>
              <i n="[Orders].[Order Date (Year)].&amp;[2017]" c="2017"/>
            </range>
          </ranges>
        </level>
      </levels>
      <selections count="1">
        <selection n="[Orders].[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1" xr10:uid="{EF2A2452-710F-46FF-826F-E7EC18E5530B}" cache="Slicer_Person" caption="Person" level="1" rowHeight="222250"/>
  <slicer name="City" xr10:uid="{BD7BB6D8-F6FC-4086-9442-A2E1D6CF3BF6}" cache="Slicer_City" caption="City" level="1" rowHeight="222250"/>
  <slicer name="Order Date (Year)" xr10:uid="{2A79BEF8-25B2-4C02-8101-99B17C42C9D9}" cache="Slicer_Order_Date__Year" caption="Order 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B078FBD-F804-4108-B2B4-86D158939A65}" cache="Slicer_Category" caption="Category" level="1" style="SlicerStyleDark2" rowHeight="222250"/>
  <slicer name="Order Date (Year) 1" xr10:uid="{FB88036B-9A4F-4DBC-A6CC-6E39A9C657EE}" cache="Slicer_Order_Date__Year" caption="Order Date (Year)" level="1" style="SlicerStyleDark2"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CB3C54A-A8EF-4B03-B33B-011EE8B7B565}" sourceName="[Orders].[Order Date]">
  <pivotTables>
    <pivotTable tabId="11" name="Top 5 Cities In sale"/>
    <pivotTable tabId="11" name="KPIs"/>
    <pivotTable tabId="11" name="Measures"/>
    <pivotTable tabId="11" name="Net Sales,COGS,Discount"/>
    <pivotTable tabId="11" name="Sales by category"/>
    <pivotTable tabId="11" name="sales by sup category"/>
    <pivotTable tabId="11" name="Sales over years"/>
    <pivotTable tabId="11" name="Top 5 States"/>
    <pivotTable tabId="11" name="Tota COGS"/>
    <pivotTable tabId="11" name="Total Discount"/>
    <pivotTable tabId="11" name="Total Sales"/>
  </pivotTables>
  <state minimalRefreshVersion="6" lastRefreshVersion="6" pivotCacheId="728671117"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636B357-F989-4434-BBC3-5C26EF077587}" cache="Timeline_Order_Date" caption="Order Date" level="2" selectionLevel="2" scrollPosition="2017-06-06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29561-9EE9-41C4-8D52-ED42D4AF2C47}">
  <dimension ref="A1:DJ25"/>
  <sheetViews>
    <sheetView tabSelected="1" zoomScale="70" zoomScaleNormal="70" workbookViewId="0">
      <selection activeCell="B12" sqref="B12"/>
    </sheetView>
  </sheetViews>
  <sheetFormatPr defaultRowHeight="14.25" x14ac:dyDescent="0.2"/>
  <cols>
    <col min="1" max="1" width="10.875" bestFit="1" customWidth="1"/>
    <col min="2" max="3" width="11.875" bestFit="1" customWidth="1"/>
    <col min="4" max="4" width="12.5" bestFit="1" customWidth="1"/>
    <col min="5" max="5" width="10.875" bestFit="1" customWidth="1"/>
    <col min="6" max="6" width="19" bestFit="1" customWidth="1"/>
    <col min="7" max="7" width="11.5" bestFit="1" customWidth="1"/>
    <col min="8" max="8" width="12.625" style="8" bestFit="1" customWidth="1"/>
    <col min="9" max="9" width="12.625" bestFit="1" customWidth="1"/>
    <col min="10" max="10" width="9.5" bestFit="1" customWidth="1"/>
    <col min="11" max="11" width="3.875" customWidth="1"/>
    <col min="12" max="12" width="13.5" bestFit="1" customWidth="1"/>
    <col min="13" max="13" width="10.875" bestFit="1" customWidth="1"/>
    <col min="15" max="15" width="8.75" style="8"/>
    <col min="16" max="16" width="12.5" bestFit="1" customWidth="1"/>
    <col min="17" max="17" width="10.875" bestFit="1" customWidth="1"/>
    <col min="20" max="20" width="8.75" style="8"/>
    <col min="21" max="21" width="14" bestFit="1" customWidth="1"/>
    <col min="22" max="22" width="10.875" bestFit="1" customWidth="1"/>
    <col min="26" max="26" width="8.75" style="8"/>
    <col min="28" max="28" width="12.5" bestFit="1" customWidth="1"/>
    <col min="29" max="29" width="10.875" bestFit="1" customWidth="1"/>
    <col min="35" max="35" width="12.5" bestFit="1" customWidth="1"/>
    <col min="36" max="36" width="10.875" bestFit="1" customWidth="1"/>
    <col min="43" max="43" width="12.5" bestFit="1" customWidth="1"/>
    <col min="44" max="44" width="10.875" bestFit="1" customWidth="1"/>
    <col min="45" max="45" width="13.875" bestFit="1" customWidth="1"/>
    <col min="46" max="52" width="14.375" bestFit="1" customWidth="1"/>
    <col min="53" max="53" width="12.5" bestFit="1" customWidth="1"/>
    <col min="54" max="54" width="14.625" bestFit="1" customWidth="1"/>
    <col min="55" max="55" width="12.625" bestFit="1" customWidth="1"/>
    <col min="56" max="56" width="11.875" bestFit="1" customWidth="1"/>
    <col min="57" max="57" width="13" bestFit="1" customWidth="1"/>
    <col min="58" max="58" width="14.375" style="8" bestFit="1" customWidth="1"/>
    <col min="59" max="60" width="11.875" bestFit="1" customWidth="1"/>
    <col min="61" max="65" width="8.25" bestFit="1" customWidth="1"/>
    <col min="66" max="66" width="9.25" style="8" bestFit="1" customWidth="1"/>
    <col min="67" max="68" width="11.875" bestFit="1" customWidth="1"/>
    <col min="69" max="71" width="9.25" bestFit="1" customWidth="1"/>
    <col min="72" max="72" width="9.25" style="8" bestFit="1" customWidth="1"/>
    <col min="73" max="73" width="9.25" bestFit="1" customWidth="1"/>
    <col min="74" max="75" width="11.875" bestFit="1" customWidth="1"/>
    <col min="76" max="78" width="9.25" bestFit="1" customWidth="1"/>
    <col min="79" max="79" width="9.25" style="8" bestFit="1" customWidth="1"/>
    <col min="80" max="80" width="11.875" bestFit="1" customWidth="1"/>
    <col min="81" max="81" width="18.625" bestFit="1" customWidth="1"/>
    <col min="82" max="88" width="8.25" bestFit="1" customWidth="1"/>
    <col min="89" max="89" width="9.25" style="8" bestFit="1" customWidth="1"/>
    <col min="90" max="90" width="11.875" bestFit="1" customWidth="1"/>
    <col min="91" max="91" width="11.25" bestFit="1" customWidth="1"/>
    <col min="92" max="94" width="9.25" bestFit="1" customWidth="1"/>
    <col min="95" max="95" width="9.25" style="8" bestFit="1" customWidth="1"/>
    <col min="96" max="96" width="9.25" bestFit="1" customWidth="1"/>
    <col min="97" max="97" width="11.875" bestFit="1" customWidth="1"/>
    <col min="98" max="98" width="10.875" bestFit="1" customWidth="1"/>
    <col min="99" max="101" width="9.25" bestFit="1" customWidth="1"/>
    <col min="102" max="103" width="8.25" bestFit="1" customWidth="1"/>
    <col min="104" max="104" width="8.25" style="16" bestFit="1" customWidth="1"/>
    <col min="105" max="105" width="33.5" bestFit="1" customWidth="1"/>
    <col min="106" max="106" width="10.875" bestFit="1" customWidth="1"/>
    <col min="107" max="107" width="13.75" bestFit="1" customWidth="1"/>
    <col min="108" max="108" width="20.875" bestFit="1" customWidth="1"/>
    <col min="109" max="109" width="12.375" bestFit="1" customWidth="1"/>
    <col min="110" max="111" width="9.25" bestFit="1" customWidth="1"/>
    <col min="112" max="112" width="9.75" bestFit="1" customWidth="1"/>
    <col min="113" max="113" width="9.875" bestFit="1" customWidth="1"/>
    <col min="114" max="114" width="9.25" style="16" bestFit="1" customWidth="1"/>
    <col min="115" max="125" width="9.25" bestFit="1" customWidth="1"/>
    <col min="126" max="133" width="8.25" bestFit="1" customWidth="1"/>
    <col min="134" max="149" width="9.25" bestFit="1" customWidth="1"/>
    <col min="150" max="157" width="8.25" bestFit="1" customWidth="1"/>
    <col min="158" max="177" width="9.25" bestFit="1" customWidth="1"/>
    <col min="178" max="185" width="8.25" bestFit="1" customWidth="1"/>
    <col min="186" max="202" width="9.25" bestFit="1" customWidth="1"/>
    <col min="203" max="210" width="8.25" bestFit="1" customWidth="1"/>
    <col min="211" max="226" width="9.25" bestFit="1" customWidth="1"/>
    <col min="227" max="234" width="8.25" bestFit="1" customWidth="1"/>
    <col min="235" max="250" width="9.25" bestFit="1" customWidth="1"/>
    <col min="251" max="258" width="8.25" bestFit="1" customWidth="1"/>
    <col min="259" max="287" width="9.25" bestFit="1" customWidth="1"/>
    <col min="288" max="307" width="10.25" bestFit="1" customWidth="1"/>
    <col min="308" max="316" width="9.25" bestFit="1" customWidth="1"/>
    <col min="317" max="336" width="10.25" bestFit="1" customWidth="1"/>
    <col min="337" max="345" width="9.25" bestFit="1" customWidth="1"/>
    <col min="346" max="364" width="10.25" bestFit="1" customWidth="1"/>
    <col min="365" max="370" width="8.25" bestFit="1" customWidth="1"/>
    <col min="371" max="382" width="9.25" bestFit="1" customWidth="1"/>
    <col min="383" max="387" width="8.25" bestFit="1" customWidth="1"/>
    <col min="388" max="399" width="9.25" bestFit="1" customWidth="1"/>
    <col min="400" max="406" width="8.25" bestFit="1" customWidth="1"/>
    <col min="407" max="425" width="9.25" bestFit="1" customWidth="1"/>
    <col min="426" max="431" width="8.25" bestFit="1" customWidth="1"/>
    <col min="432" max="450" width="9.25" bestFit="1" customWidth="1"/>
    <col min="451" max="457" width="8.25" bestFit="1" customWidth="1"/>
    <col min="458" max="477" width="9.25" bestFit="1" customWidth="1"/>
    <col min="478" max="483" width="8.25" bestFit="1" customWidth="1"/>
    <col min="484" max="499" width="9.25" bestFit="1" customWidth="1"/>
    <col min="500" max="506" width="8.25" bestFit="1" customWidth="1"/>
    <col min="507" max="523" width="9.25" bestFit="1" customWidth="1"/>
    <col min="524" max="530" width="8.25" bestFit="1" customWidth="1"/>
    <col min="531" max="545" width="9.25" bestFit="1" customWidth="1"/>
    <col min="546" max="552" width="8.25" bestFit="1" customWidth="1"/>
    <col min="553" max="577" width="9.25" bestFit="1" customWidth="1"/>
    <col min="578" max="596" width="10.25" bestFit="1" customWidth="1"/>
    <col min="597" max="604" width="9.25" bestFit="1" customWidth="1"/>
    <col min="605" max="624" width="10.25" bestFit="1" customWidth="1"/>
    <col min="625" max="632" width="9.25" bestFit="1" customWidth="1"/>
    <col min="633" max="654" width="10.25" bestFit="1" customWidth="1"/>
    <col min="655" max="661" width="8.25" bestFit="1" customWidth="1"/>
    <col min="662" max="675" width="9.25" bestFit="1" customWidth="1"/>
    <col min="676" max="684" width="8.25" bestFit="1" customWidth="1"/>
    <col min="685" max="699" width="9.25" bestFit="1" customWidth="1"/>
    <col min="700" max="707" width="8.25" bestFit="1" customWidth="1"/>
    <col min="708" max="727" width="9.25" bestFit="1" customWidth="1"/>
    <col min="728" max="736" width="8.25" bestFit="1" customWidth="1"/>
    <col min="737" max="753" width="9.25" bestFit="1" customWidth="1"/>
    <col min="754" max="761" width="8.25" bestFit="1" customWidth="1"/>
    <col min="762" max="782" width="9.25" bestFit="1" customWidth="1"/>
    <col min="783" max="789" width="8.25" bestFit="1" customWidth="1"/>
    <col min="790" max="809" width="9.25" bestFit="1" customWidth="1"/>
    <col min="810" max="816" width="8.25" bestFit="1" customWidth="1"/>
    <col min="817" max="834" width="9.25" bestFit="1" customWidth="1"/>
    <col min="835" max="843" width="8.25" bestFit="1" customWidth="1"/>
    <col min="844" max="862" width="9.25" bestFit="1" customWidth="1"/>
    <col min="863" max="870" width="8.25" bestFit="1" customWidth="1"/>
    <col min="871" max="898" width="9.25" bestFit="1" customWidth="1"/>
    <col min="899" max="917" width="10.25" bestFit="1" customWidth="1"/>
    <col min="918" max="925" width="9.25" bestFit="1" customWidth="1"/>
    <col min="926" max="946" width="10.25" bestFit="1" customWidth="1"/>
    <col min="947" max="954" width="9.25" bestFit="1" customWidth="1"/>
    <col min="955" max="974" width="10.25" bestFit="1" customWidth="1"/>
    <col min="975" max="981" width="8.25" bestFit="1" customWidth="1"/>
    <col min="982" max="997" width="9.25" bestFit="1" customWidth="1"/>
    <col min="998" max="1003" width="8.25" bestFit="1" customWidth="1"/>
    <col min="1004" max="1017" width="9.25" bestFit="1" customWidth="1"/>
    <col min="1018" max="1025" width="8.25" bestFit="1" customWidth="1"/>
    <col min="1026" max="1045" width="9.25" bestFit="1" customWidth="1"/>
    <col min="1046" max="1053" width="8.25" bestFit="1" customWidth="1"/>
    <col min="1054" max="1072" width="9.25" bestFit="1" customWidth="1"/>
    <col min="1073" max="1081" width="8.25" bestFit="1" customWidth="1"/>
    <col min="1082" max="1099" width="9.25" bestFit="1" customWidth="1"/>
    <col min="1100" max="1107" width="8.25" bestFit="1" customWidth="1"/>
    <col min="1108" max="1125" width="9.25" bestFit="1" customWidth="1"/>
    <col min="1126" max="1133" width="8.25" bestFit="1" customWidth="1"/>
    <col min="1134" max="1154" width="9.25" bestFit="1" customWidth="1"/>
    <col min="1155" max="1160" width="8.25" bestFit="1" customWidth="1"/>
    <col min="1161" max="1181" width="9.25" bestFit="1" customWidth="1"/>
    <col min="1182" max="1189" width="8.25" bestFit="1" customWidth="1"/>
    <col min="1190" max="1218" width="9.25" bestFit="1" customWidth="1"/>
    <col min="1219" max="1237" width="10.25" bestFit="1" customWidth="1"/>
    <col min="1238" max="1246" width="9.25" bestFit="1" customWidth="1"/>
    <col min="1247" max="1267" width="10.25" bestFit="1" customWidth="1"/>
    <col min="1268" max="1276" width="9.25" bestFit="1" customWidth="1"/>
    <col min="1277" max="1296" width="10.25" bestFit="1" customWidth="1"/>
    <col min="1297" max="1297" width="10.125" bestFit="1" customWidth="1"/>
    <col min="1298" max="2516" width="14.375" bestFit="1" customWidth="1"/>
    <col min="2517" max="2517" width="15.375" bestFit="1" customWidth="1"/>
    <col min="2518" max="2518" width="18.25" bestFit="1" customWidth="1"/>
  </cols>
  <sheetData>
    <row r="1" spans="1:113" x14ac:dyDescent="0.2">
      <c r="A1" s="20"/>
      <c r="B1" s="20"/>
      <c r="C1" s="20"/>
      <c r="D1" s="20"/>
      <c r="E1" s="20"/>
      <c r="F1" s="20"/>
      <c r="G1" s="20"/>
      <c r="BG1" s="8"/>
      <c r="BH1" s="8"/>
      <c r="BI1" s="8"/>
      <c r="BJ1" s="8"/>
      <c r="BK1" s="8"/>
    </row>
    <row r="2" spans="1:113" ht="66.599999999999994" customHeight="1" x14ac:dyDescent="0.2">
      <c r="A2" s="20"/>
      <c r="B2" s="20"/>
      <c r="C2" s="20"/>
      <c r="D2" s="20"/>
      <c r="E2" s="20"/>
      <c r="F2" s="20"/>
      <c r="G2" s="20"/>
      <c r="BG2" s="8"/>
      <c r="BH2" s="8"/>
      <c r="BI2" s="8"/>
      <c r="BJ2" s="8"/>
      <c r="BK2" s="8"/>
    </row>
    <row r="3" spans="1:113" x14ac:dyDescent="0.2">
      <c r="A3" t="s">
        <v>25</v>
      </c>
      <c r="L3" s="1" t="s">
        <v>29</v>
      </c>
      <c r="M3" t="s">
        <v>25</v>
      </c>
      <c r="P3" s="1" t="s">
        <v>46</v>
      </c>
      <c r="Q3" t="s">
        <v>25</v>
      </c>
      <c r="BG3" s="8"/>
      <c r="BH3" s="8"/>
      <c r="BI3" s="8"/>
      <c r="BJ3" s="8"/>
      <c r="BK3" s="8"/>
    </row>
    <row r="4" spans="1:113" x14ac:dyDescent="0.2">
      <c r="A4" s="4">
        <v>2297200.8602999551</v>
      </c>
      <c r="L4" s="2" t="s">
        <v>19</v>
      </c>
      <c r="M4" s="4">
        <v>109077.01300000006</v>
      </c>
      <c r="P4" s="2" t="s">
        <v>1</v>
      </c>
      <c r="Q4" s="4">
        <v>741999.79529999977</v>
      </c>
      <c r="BG4" s="8"/>
      <c r="BH4" s="8"/>
      <c r="BI4" s="8"/>
      <c r="BJ4" s="8"/>
      <c r="BK4" s="8"/>
    </row>
    <row r="5" spans="1:113" x14ac:dyDescent="0.2">
      <c r="A5" s="10">
        <f>GETPIVOTDATA("[Measures].[Sum of Sales]",$A$3)</f>
        <v>2297200.8602999551</v>
      </c>
      <c r="D5" s="1" t="s">
        <v>23</v>
      </c>
      <c r="E5" t="s">
        <v>25</v>
      </c>
      <c r="F5" t="s">
        <v>31</v>
      </c>
      <c r="G5" t="s">
        <v>30</v>
      </c>
      <c r="L5" s="2" t="s">
        <v>18</v>
      </c>
      <c r="M5" s="4">
        <v>112669.09199999992</v>
      </c>
      <c r="P5" s="2" t="s">
        <v>6</v>
      </c>
      <c r="Q5" s="4">
        <v>719047.03200000292</v>
      </c>
      <c r="U5" s="1" t="s">
        <v>32</v>
      </c>
      <c r="V5" t="s">
        <v>25</v>
      </c>
      <c r="AB5" s="1" t="s">
        <v>23</v>
      </c>
      <c r="AC5" t="s">
        <v>25</v>
      </c>
      <c r="AI5" s="1" t="s">
        <v>23</v>
      </c>
      <c r="AJ5" t="s">
        <v>25</v>
      </c>
      <c r="AQ5" s="1" t="s">
        <v>23</v>
      </c>
      <c r="AR5" t="s">
        <v>25</v>
      </c>
      <c r="AS5" t="s">
        <v>27</v>
      </c>
      <c r="BA5" s="1" t="s">
        <v>25</v>
      </c>
      <c r="BB5" s="1" t="s">
        <v>26</v>
      </c>
    </row>
    <row r="6" spans="1:113" x14ac:dyDescent="0.2">
      <c r="D6" s="2" t="s">
        <v>14</v>
      </c>
      <c r="E6" s="4">
        <v>180504.27790000002</v>
      </c>
      <c r="F6" s="4">
        <v>-24895.558862999984</v>
      </c>
      <c r="G6" s="4">
        <v>-132376.35753699989</v>
      </c>
      <c r="L6" s="2" t="s">
        <v>15</v>
      </c>
      <c r="M6" s="4">
        <v>119540.742</v>
      </c>
      <c r="P6" s="2" t="s">
        <v>9</v>
      </c>
      <c r="Q6" s="4">
        <v>836154.03299999656</v>
      </c>
      <c r="U6" s="2" t="s">
        <v>20</v>
      </c>
      <c r="V6" s="14">
        <v>116511.91400000003</v>
      </c>
      <c r="AB6" s="2" t="s">
        <v>13</v>
      </c>
      <c r="AC6" s="4">
        <v>501239.89080000052</v>
      </c>
      <c r="AI6" s="2" t="s">
        <v>11</v>
      </c>
      <c r="AJ6" s="4">
        <v>203412.73300000009</v>
      </c>
      <c r="AQ6" s="2" t="s">
        <v>33</v>
      </c>
      <c r="AR6" s="4">
        <v>484247.49810000096</v>
      </c>
      <c r="AS6">
        <v>7581</v>
      </c>
      <c r="BA6" s="1" t="s">
        <v>23</v>
      </c>
      <c r="BB6" t="s">
        <v>1</v>
      </c>
      <c r="BC6" t="s">
        <v>6</v>
      </c>
      <c r="BD6" t="s">
        <v>9</v>
      </c>
      <c r="BE6" t="s">
        <v>24</v>
      </c>
      <c r="CW6" s="13"/>
    </row>
    <row r="7" spans="1:113" x14ac:dyDescent="0.2">
      <c r="A7" t="s">
        <v>31</v>
      </c>
      <c r="D7" s="2" t="s">
        <v>49</v>
      </c>
      <c r="E7" s="4">
        <v>2116696.5823999555</v>
      </c>
      <c r="F7" s="4">
        <v>-297686.57547800109</v>
      </c>
      <c r="G7" s="4">
        <v>-1555845.3467219963</v>
      </c>
      <c r="L7" s="2" t="s">
        <v>3</v>
      </c>
      <c r="M7" s="4">
        <v>175851.34099999999</v>
      </c>
      <c r="P7" s="2" t="s">
        <v>24</v>
      </c>
      <c r="Q7" s="4">
        <v>2297200.8602999551</v>
      </c>
      <c r="U7" s="2" t="s">
        <v>16</v>
      </c>
      <c r="V7" s="14">
        <v>138641.26999999993</v>
      </c>
      <c r="AB7" s="2" t="s">
        <v>12</v>
      </c>
      <c r="AC7" s="4">
        <v>678781.2399999979</v>
      </c>
      <c r="AI7" s="2" t="s">
        <v>7</v>
      </c>
      <c r="AJ7" s="4">
        <v>206965.53200000009</v>
      </c>
      <c r="AQ7" s="2" t="s">
        <v>34</v>
      </c>
      <c r="AR7" s="4">
        <v>470532.50899999985</v>
      </c>
      <c r="AS7">
        <v>7979</v>
      </c>
      <c r="BA7" s="2" t="s">
        <v>4</v>
      </c>
      <c r="BB7">
        <v>156064.60149999999</v>
      </c>
      <c r="BC7">
        <v>142351.94799999995</v>
      </c>
      <c r="BD7">
        <v>159271.08200000005</v>
      </c>
      <c r="BE7">
        <v>457687.63150000101</v>
      </c>
      <c r="CW7" s="13"/>
    </row>
    <row r="8" spans="1:113" x14ac:dyDescent="0.2">
      <c r="A8" s="4">
        <v>-322582.13434100035</v>
      </c>
      <c r="B8" s="11">
        <f>GETPIVOTDATA("[Measures].[Sum of Discount Value]",$A$7)</f>
        <v>-322582.13434100035</v>
      </c>
      <c r="D8" s="2" t="s">
        <v>24</v>
      </c>
      <c r="E8" s="4">
        <v>2297200.8602999551</v>
      </c>
      <c r="F8" s="4">
        <v>-322582.13434100035</v>
      </c>
      <c r="G8" s="4">
        <v>-1688221.7042589984</v>
      </c>
      <c r="L8" s="2" t="s">
        <v>21</v>
      </c>
      <c r="M8" s="4">
        <v>256368.16099999999</v>
      </c>
      <c r="U8" s="2" t="s">
        <v>17</v>
      </c>
      <c r="V8" s="14">
        <v>170188.04580000002</v>
      </c>
      <c r="AB8" s="2" t="s">
        <v>0</v>
      </c>
      <c r="AC8" s="4">
        <v>391721.90500000032</v>
      </c>
      <c r="AI8" s="2" t="s">
        <v>8</v>
      </c>
      <c r="AJ8" s="4">
        <v>223843.60800000012</v>
      </c>
      <c r="AQ8" s="2" t="s">
        <v>35</v>
      </c>
      <c r="AR8" s="4">
        <v>609205.59800000081</v>
      </c>
      <c r="AS8">
        <v>9837</v>
      </c>
      <c r="BA8" s="2" t="s">
        <v>22</v>
      </c>
      <c r="BB8">
        <v>93372.728999999978</v>
      </c>
      <c r="BC8">
        <v>90020.041999999972</v>
      </c>
      <c r="BD8">
        <v>127483.50000000006</v>
      </c>
      <c r="BE8">
        <v>310876.27099999978</v>
      </c>
      <c r="CW8" s="13"/>
    </row>
    <row r="9" spans="1:113" x14ac:dyDescent="0.2">
      <c r="D9" s="2" t="s">
        <v>47</v>
      </c>
      <c r="E9" s="12">
        <f>GETPIVOTDATA("[Measures].[Sum of Sales]",$D$5,"[Return].[Returned]","[Return].[Returned].&amp;[Yes]")</f>
        <v>180504.27790000002</v>
      </c>
      <c r="F9" s="11"/>
      <c r="G9" s="11"/>
      <c r="L9" s="2" t="s">
        <v>24</v>
      </c>
      <c r="M9" s="4">
        <v>773506.34900000051</v>
      </c>
      <c r="U9" s="2" t="s">
        <v>22</v>
      </c>
      <c r="V9" s="14">
        <v>310876.27099999978</v>
      </c>
      <c r="AB9" s="2" t="s">
        <v>5</v>
      </c>
      <c r="AC9" s="4">
        <v>725457.82450000057</v>
      </c>
      <c r="AI9" s="2" t="s">
        <v>2</v>
      </c>
      <c r="AJ9" s="4">
        <v>328449.1030000007</v>
      </c>
      <c r="AQ9" s="2" t="s">
        <v>36</v>
      </c>
      <c r="AR9" s="4">
        <v>733215.2551999999</v>
      </c>
      <c r="AS9">
        <v>12476</v>
      </c>
      <c r="BA9" s="2" t="s">
        <v>20</v>
      </c>
      <c r="BB9">
        <v>39354.930999999997</v>
      </c>
      <c r="BC9">
        <v>34941.713999999993</v>
      </c>
      <c r="BD9">
        <v>42215.268999999993</v>
      </c>
      <c r="BE9">
        <v>116511.91400000003</v>
      </c>
      <c r="CW9" s="13"/>
    </row>
    <row r="10" spans="1:113" x14ac:dyDescent="0.2">
      <c r="D10" s="2" t="s">
        <v>48</v>
      </c>
      <c r="E10" s="10">
        <f>GETPIVOTDATA("[Measures].[Sum of Sales]",$D$5,"[Return].[Returned]","[Return].[Returned].&amp;")</f>
        <v>2116696.5823999555</v>
      </c>
      <c r="F10" s="12">
        <f>GETPIVOTDATA("[Measures].[Sum of Discount Value]",$D$5)</f>
        <v>-322582.13434100035</v>
      </c>
      <c r="G10" s="10">
        <f>GETPIVOTDATA("[Measures].[Sum of COGS]",$D$5)</f>
        <v>-1688221.7042589984</v>
      </c>
      <c r="U10" s="2" t="s">
        <v>4</v>
      </c>
      <c r="V10" s="14">
        <v>457687.63150000101</v>
      </c>
      <c r="AB10" s="2" t="s">
        <v>24</v>
      </c>
      <c r="AC10" s="4">
        <v>2297200.8602999551</v>
      </c>
      <c r="AI10" s="2" t="s">
        <v>10</v>
      </c>
      <c r="AJ10" s="4">
        <v>330007.05400000012</v>
      </c>
      <c r="AQ10" s="2" t="s">
        <v>24</v>
      </c>
      <c r="AR10" s="4">
        <v>2297200.8602999551</v>
      </c>
      <c r="AS10">
        <v>37873</v>
      </c>
      <c r="BA10" s="2" t="s">
        <v>17</v>
      </c>
      <c r="BB10">
        <v>60593.291799999992</v>
      </c>
      <c r="BC10">
        <v>44490.529999999992</v>
      </c>
      <c r="BD10">
        <v>65104.223999999958</v>
      </c>
      <c r="BE10">
        <v>170188.04580000002</v>
      </c>
      <c r="CW10" s="13"/>
    </row>
    <row r="11" spans="1:113" x14ac:dyDescent="0.2">
      <c r="A11" t="s">
        <v>30</v>
      </c>
      <c r="U11" s="2" t="s">
        <v>24</v>
      </c>
      <c r="V11" s="4">
        <v>1193905.1322999909</v>
      </c>
      <c r="AI11" s="2" t="s">
        <v>24</v>
      </c>
      <c r="AJ11" s="4">
        <v>1292678.0299999868</v>
      </c>
      <c r="BA11" s="2" t="s">
        <v>16</v>
      </c>
      <c r="BB11">
        <v>48020.151999999973</v>
      </c>
      <c r="BC11">
        <v>40084.40800000001</v>
      </c>
      <c r="BD11">
        <v>50536.71</v>
      </c>
      <c r="BE11">
        <v>138641.26999999993</v>
      </c>
    </row>
    <row r="12" spans="1:113" x14ac:dyDescent="0.2">
      <c r="A12" s="4">
        <v>-1688221.7042589984</v>
      </c>
      <c r="B12" s="11">
        <f>GETPIVOTDATA("[Measures].[Sum of COGS]",$A$11)</f>
        <v>-1688221.7042589984</v>
      </c>
      <c r="D12" s="1" t="s">
        <v>43</v>
      </c>
      <c r="BA12" s="2" t="s">
        <v>24</v>
      </c>
      <c r="BB12">
        <v>397405.70530000085</v>
      </c>
      <c r="BC12">
        <v>351888.64199999953</v>
      </c>
      <c r="BD12">
        <v>444610.78499999974</v>
      </c>
      <c r="BE12">
        <v>1193905.1322999909</v>
      </c>
    </row>
    <row r="13" spans="1:113" x14ac:dyDescent="0.2">
      <c r="D13" s="2" t="s">
        <v>37</v>
      </c>
      <c r="E13">
        <v>793</v>
      </c>
      <c r="F13" s="3">
        <f>GETPIVOTDATA("[Measures].[Total Customer]",$D$12)</f>
        <v>793</v>
      </c>
      <c r="I13" t="str">
        <f>L4</f>
        <v>Philadelphia</v>
      </c>
      <c r="J13" s="13">
        <f>M4</f>
        <v>109077.01300000006</v>
      </c>
      <c r="DG13" s="13"/>
      <c r="DH13" s="18"/>
      <c r="DI13" s="17"/>
    </row>
    <row r="14" spans="1:113" x14ac:dyDescent="0.2">
      <c r="D14" s="2" t="s">
        <v>38</v>
      </c>
      <c r="E14" s="3">
        <v>5009</v>
      </c>
      <c r="F14" s="3">
        <f>GETPIVOTDATA("[Measures].[Total Orders]",$D$12)</f>
        <v>5009</v>
      </c>
      <c r="I14" t="str">
        <f t="shared" ref="I14:J14" si="0">L5</f>
        <v>San Francisco</v>
      </c>
      <c r="J14" s="13">
        <f t="shared" si="0"/>
        <v>112669.09199999992</v>
      </c>
    </row>
    <row r="15" spans="1:113" x14ac:dyDescent="0.2">
      <c r="D15" s="2" t="s">
        <v>39</v>
      </c>
      <c r="E15" s="5">
        <v>361.15639558638242</v>
      </c>
      <c r="F15" s="3">
        <f>GETPIVOTDATA("[Measures].[Profit per customer]",$D$12)</f>
        <v>361.15639558638242</v>
      </c>
      <c r="I15" t="str">
        <f t="shared" ref="I15:J15" si="1">L6</f>
        <v>Seattle</v>
      </c>
      <c r="J15" s="13">
        <f t="shared" si="1"/>
        <v>119540.742</v>
      </c>
    </row>
    <row r="16" spans="1:113" x14ac:dyDescent="0.2">
      <c r="A16" s="9" t="s">
        <v>25</v>
      </c>
      <c r="D16" s="2" t="s">
        <v>40</v>
      </c>
      <c r="E16" s="5">
        <v>57.176486664005047</v>
      </c>
      <c r="F16" s="6">
        <f>GETPIVOTDATA("[Measures].[Profit Per Order]",$D$12)</f>
        <v>57.176486664005047</v>
      </c>
      <c r="I16" t="str">
        <f t="shared" ref="I16:J16" si="2">L7</f>
        <v>Los Angeles</v>
      </c>
      <c r="J16" s="13">
        <f t="shared" si="2"/>
        <v>175851.34099999999</v>
      </c>
    </row>
    <row r="17" spans="4:113" x14ac:dyDescent="0.2">
      <c r="D17" s="2" t="s">
        <v>41</v>
      </c>
      <c r="E17" s="5">
        <v>28.656896307784798</v>
      </c>
      <c r="F17" s="6">
        <f>GETPIVOTDATA("[Measures].[AVG Profit]",$D$12)</f>
        <v>28.656896307784798</v>
      </c>
      <c r="I17" t="str">
        <f t="shared" ref="I17:J17" si="3">L8</f>
        <v>New York City</v>
      </c>
      <c r="J17" s="13">
        <f t="shared" si="3"/>
        <v>256368.16099999999</v>
      </c>
      <c r="P17" t="str">
        <f>P4</f>
        <v>Furniture</v>
      </c>
      <c r="Q17" s="15">
        <f>GETPIVOTDATA("[Measures].[Sum of Sales]",$P$3,"[Orders].[Category]","[Orders].[Category].&amp;[Furniture]")</f>
        <v>741999.79529999977</v>
      </c>
    </row>
    <row r="18" spans="4:113" x14ac:dyDescent="0.2">
      <c r="P18" t="str">
        <f>P5</f>
        <v>Office Supplies</v>
      </c>
      <c r="Q18" s="15">
        <f>GETPIVOTDATA("[Measures].[Sum of Sales]",$P$3,"[Orders].[Category]","[Orders].[Category].&amp;[Office Supplies]")</f>
        <v>719047.03200000292</v>
      </c>
    </row>
    <row r="19" spans="4:113" x14ac:dyDescent="0.2">
      <c r="D19" t="s">
        <v>42</v>
      </c>
      <c r="E19" t="s">
        <v>44</v>
      </c>
      <c r="F19" t="s">
        <v>45</v>
      </c>
      <c r="P19" t="str">
        <f>P6</f>
        <v>Technology</v>
      </c>
      <c r="Q19" s="15">
        <f>GETPIVOTDATA("[Measures].[Sum of Sales]",$P$3,"[Orders].[Category]","[Orders].[Category].&amp;[Technology]")</f>
        <v>836154.03299999656</v>
      </c>
      <c r="U19" t="str">
        <f>U6</f>
        <v>Pennsylvania</v>
      </c>
      <c r="V19" s="13">
        <f>V6</f>
        <v>116511.91400000003</v>
      </c>
      <c r="DG19" s="13"/>
      <c r="DH19" s="18"/>
      <c r="DI19" s="17"/>
    </row>
    <row r="20" spans="4:113" x14ac:dyDescent="0.2">
      <c r="D20" s="5">
        <v>286397.02170000126</v>
      </c>
      <c r="E20" s="5">
        <v>10000</v>
      </c>
      <c r="F20">
        <v>1</v>
      </c>
      <c r="U20" t="str">
        <f t="shared" ref="U20:V20" si="4">U7</f>
        <v>Washington</v>
      </c>
      <c r="V20" s="13">
        <f t="shared" si="4"/>
        <v>138641.26999999993</v>
      </c>
    </row>
    <row r="21" spans="4:113" x14ac:dyDescent="0.2">
      <c r="U21" t="str">
        <f t="shared" ref="U21:V21" si="5">U8</f>
        <v>Texas</v>
      </c>
      <c r="V21" s="13">
        <f t="shared" si="5"/>
        <v>170188.04580000002</v>
      </c>
    </row>
    <row r="22" spans="4:113" x14ac:dyDescent="0.2">
      <c r="U22" t="str">
        <f t="shared" ref="U22:V22" si="6">U9</f>
        <v>New York</v>
      </c>
      <c r="V22" s="13">
        <f t="shared" si="6"/>
        <v>310876.27099999978</v>
      </c>
    </row>
    <row r="23" spans="4:113" x14ac:dyDescent="0.2">
      <c r="U23" t="str">
        <f t="shared" ref="U23:V23" si="7">U10</f>
        <v>California</v>
      </c>
      <c r="V23" s="13">
        <f t="shared" si="7"/>
        <v>457687.63150000101</v>
      </c>
    </row>
    <row r="25" spans="4:113" x14ac:dyDescent="0.2">
      <c r="DG25" s="13"/>
      <c r="DH25" s="19"/>
      <c r="DI25" s="17"/>
    </row>
  </sheetData>
  <conditionalFormatting pivot="1" sqref="F20">
    <cfRule type="iconSet" priority="1">
      <iconSet iconSet="3Symbols2" showValue="0">
        <cfvo type="percent" val="0"/>
        <cfvo type="num" val="-0.5"/>
        <cfvo type="num" val="0.5"/>
      </iconSet>
    </cfRule>
  </conditionalFormatting>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8D92-EAC3-489A-AD21-A9A9DF6AC76D}">
  <dimension ref="S5"/>
  <sheetViews>
    <sheetView showGridLines="0" showRowColHeaders="0" zoomScale="70" zoomScaleNormal="70" workbookViewId="0">
      <selection activeCell="Q40" sqref="Q40"/>
    </sheetView>
  </sheetViews>
  <sheetFormatPr defaultColWidth="8.75" defaultRowHeight="14.25" x14ac:dyDescent="0.2"/>
  <cols>
    <col min="1" max="16384" width="8.75" style="7"/>
  </cols>
  <sheetData>
    <row r="5" spans="19:19" x14ac:dyDescent="0.2">
      <c r="S5" s="7" t="s">
        <v>28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6 d 3 6 7 d a - c a f f - 4 8 c 0 - b 0 6 4 - 0 d 4 7 e 2 f f e 4 e 7 " > < 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0.xml>��< ? x m l   v e r s i o n = " 1 . 0 "   e n c o d i n g = " U T F - 1 6 " ? > < G e m i n i   x m l n s = " h t t p : / / g e m i n i / p i v o t c u s t o m i z a t i o n / f a 2 9 c 5 5 4 - 0 6 d a - 4 9 1 8 - 9 3 e 1 - 8 3 0 e 6 5 8 7 3 6 a 5 " > < 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1.xml>��< ? x m l   v e r s i o n = " 1 . 0 "   e n c o d i n g = " U T F - 1 6 " ? > < G e m i n i   x m l n s = " h t t p : / / g e m i n i / p i v o t c u s t o m i z a t i o n / b 9 c 6 d 1 3 0 - 7 c b 1 - 4 5 e 5 - b 9 c b - d 8 9 1 e d 5 a 9 a 7 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2.xml>��< ? x m l   v e r s i o n = " 1 . 0 "   e n c o d i n g = " U T F - 1 6 " ? > < G e m i n i   x m l n s = " h t t p : / / g e m i n i / p i v o t c u s t o m i z a t i o n / c 0 a 7 7 2 0 1 - 3 f d a - 4 1 d e - b 9 1 9 - c 5 f 6 0 2 3 6 3 4 4 c " > < 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3.xml>��< ? x m l   v e r s i o n = " 1 . 0 "   e n c o d i n g = " U T F - 1 6 " ? > < G e m i n i   x m l n s = " h t t p : / / g e m i n i / p i v o t c u s t o m i z a t i o n / 6 1 d d 4 e 5 3 - d 6 5 7 - 4 9 b 3 - 8 c 0 b - a f 2 8 8 e f 3 b a 2 0 " > < 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4.xml>��< ? x m l   v e r s i o n = " 1 . 0 "   e n c o d i n g = " U T F - 1 6 " ? > < G e m i n i   x m l n s = " h t t p : / / g e m i n i / p i v o t c u s t o m i z a t i o n / 1 9 9 e 9 b 5 8 - c d 4 e - 4 c 8 c - a 8 2 2 - e e 7 5 f 5 8 1 0 4 b a " > < 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2 e 4 5 a 5 9 f - c e 3 f - 4 4 9 c - a f 8 e - 4 3 2 5 e 2 c 6 8 f f a " > < 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7.xml>��< ? x m l   v e r s i o n = " 1 . 0 "   e n c o d i n g = " U T F - 1 6 " ? > < G e m i n i   x m l n s = " h t t p : / / g e m i n i / p i v o t c u s t o m i z a t i o n / 1 4 f 4 f 2 6 0 - 7 b 3 f - 4 d a 2 - b e 7 a - b 0 9 7 1 6 b c 6 9 3 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L i n k e d T a b l e s " > < C u s t o m C o n t e n t > < ! [ C D A T A [ < L i n k e d T a b l e s   x m l n s : x s d = " h t t p : / / w w w . w 3 . o r g / 2 0 0 1 / X M L S c h e m a "   x m l n s : x s i = " h t t p : / / w w w . w 3 . o r g / 2 0 0 1 / X M L S c h e m a - i n s t a n c e " > < L i n k e d T a b l e L i s t > < L i n k e d T a b l e I n f o > < E x c e l T a b l e N a m e > O r d e r s < / E x c e l T a b l e N a m e > < G e m i n i T a b l e I d > O r d e r s < / G e m i n i T a b l e I d > < L i n k e d C o l u m n L i s t   / > < U p d a t e N e e d e d > f a l s e < / U p d a t e N e e d e d > < R o w C o u n t > 0 < / R o w C o u n t > < / L i n k e d T a b l e I n f o > < L i n k e d T a b l e I n f o > < E x c e l T a b l e N a m e > P e o p l e < / E x c e l T a b l e N a m e > < G e m i n i T a b l e I d > P e o p l e < / G e m i n i T a b l e I d > < L i n k e d C o l u m n L i s t   / > < U p d a t e N e e d e d > f a l s e < / U p d a t e N e e d e d > < R o w C o u n t > 0 < / R o w C o u n t > < / L i n k e d T a b l e I n f o > < L i n k e d T a b l e I n f o > < E x c e l T a b l e N a m e > R e t u r n < / E x c e l T a b l e N a m e > < G e m i n i T a b l e I d > R e t u r n < / G e m i n i T a b l e I d > < L i n k e d C o l u m n L i s t   / > < U p d a t e N e e d e d > f a l s e < / U p d a t e N e e d e d > < R o w C o u n t > 0 < / R o w C o u n t > < / L i n k e d T a b l e I n f o > < L i n k e d T a b l e I n f o > < E x c e l T a b l e N a m e > S h i p p i n g _ C o s t < / E x c e l T a b l e N a m e > < G e m i n i T a b l e I d > S h i p p i n g _ C o s t < / G e m i n i T a b l e I d > < L i n k e d C o l u m n L i s t   / > < U p d a t e N e e d e d > f a l s e < / U p d a t e N e e d e d > < R o w C o u n t > 0 < / R o w C o u n t > < / L i n k e d T a b l e I n f o > < / L i n k e d T a b l e L i s t > < / L i n k e d T a b l e s > ] ] > < / C u s t o m C o n t e n t > < / G e m i n i > 
</file>

<file path=customXml/item2.xml>��< ? x m l   v e r s i o n = " 1 . 0 "   e n c o d i n g = " U T F - 1 6 " ? > < G e m i n i   x m l n s = " h t t p : / / g e m i n i / p i v o t c u s t o m i z a t i o n / T a b l e O r d e r " > < C u s t o m C o n t e n t > O r d e r s , P e o p l e , R e t u r n , S h i p p i n g _ C o s t < / C u s t o m C o n t e n t > < / G e m i n i > 
</file>

<file path=customXml/item20.xml>��< ? x m l   v e r s i o n = " 1 . 0 "   e n c o d i n g = " U T F - 1 6 " ? > < G e m i n i   x m l n s = " h t t p : / / g e m i n i / p i v o t c u s t o m i z a t i o n / 7 3 c d 2 6 6 9 - 8 4 0 9 - 4 8 4 d - b e 8 d - b c 1 a e 3 5 d a 9 4 a " > < 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1.xml>��< ? x m l   v e r s i o n = " 1 . 0 "   e n c o d i n g = " U T F - 1 6 " ? > < G e m i n i   x m l n s = " h t t p : / / g e m i n i / p i v o t c u s t o m i z a t i o n / 0 4 0 a 0 1 7 4 - 3 6 b 4 - 4 7 f 6 - 8 4 7 c - 8 d 6 6 f a 2 e e 5 0 4 " > < 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6 b d 8 8 a f 7 - 1 3 4 9 - 4 4 8 d - 8 e e e - 9 5 7 4 d a 4 3 1 a b d " > < 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5.xml>��< ? x m l   v e r s i o n = " 1 . 0 "   e n c o d i n g = " U T F - 1 6 " ? > < G e m i n i   x m l n s = " h t t p : / / g e m i n i / p i v o t c u s t o m i z a t i o n / 1 6 d a 9 8 6 a - 9 b a c - 4 1 6 d - b 8 6 0 - 1 d b 9 f 9 3 f c 9 1 8 " > < 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6.xml>��< ? x m l   v e r s i o n = " 1 . 0 "   e n c o d i n g = " U T F - 1 6 " ? > < G e m i n i   x m l n s = " h t t p : / / g e m i n i / p i v o t c u s t o m i z a t i o n / T a b l e X M L _ S h i p p i n g _ C o s t " > < 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 S h i p p i n g   C o s t   P e r   U n i t < / s t r i n g > < / k e y > < v a l u e > < i n t > 2 1 3 < / i n t > < / v a l u e > < / i t e m > < / C o l u m n W i d t h s > < C o l u m n D i s p l a y I n d e x > < i t e m > < k e y > < s t r i n g > S t a t e < / s t r i n g > < / k e y > < v a l u e > < i n t > 0 < / i n t > < / v a l u e > < / i t e m > < i t e m > < k e y > < s t r i n g > S h i p p i n g   C o s t   P e r   U n i t < / 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5 6 3 1 b 4 5 9 - 7 4 b f - 4 7 8 d - a b 6 2 - 0 7 7 f d e c 0 3 0 0 b " > < 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8.xml>��< ? x m l   v e r s i o n = " 1 . 0 "   e n c o d i n g = " U T F - 1 6 " ? > < G e m i n i   x m l n s = " h t t p : / / g e m i n i / p i v o t c u s t o m i z a t i o n / e e f 5 d b 7 f - e 5 3 a - 4 8 a 3 - 8 4 3 c - 2 a 2 8 c e b 1 d 3 2 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 2 0 2 4 - 0 1 - 2 0 T 1 9 : 1 1 : 1 1 . 4 4 7 4 8 0 5 + 0 2 : 0 0 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 S h i p p i n g _ C o s t 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 S h i p p i n g _ C o s t 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K e y > < / D i a g r a m O b j e c t K e y > < D i a g r a m O b j e c t K e y > < K e y > C o l u m n s \ S h i p p i n g   C o s t   P e r   U n i t 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K e y > < / a : K e y > < a : V a l u e   i : t y p e = " M e a s u r e G r i d N o d e V i e w S t a t e " > < L a y e d O u t > t r u e < / L a y e d O u t > < / a : V a l u e > < / a : K e y V a l u e O f D i a g r a m O b j e c t K e y a n y T y p e z b w N T n L X > < a : K e y V a l u e O f D i a g r a m O b j e c t K e y a n y T y p e z b w N T n L X > < a : K e y > < K e y > C o l u m n s \ S h i p p i n g   C o s t   P e r   U n i t 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 T a g s \ T a b l e s \ & l t ; T a b l e s \ P e o p l e & g t ; < / K e y > < / D i a g r a m O b j e c t K e y > < D i a g r a m O b j e c t K e y > < K e y > D y n a m i c   T a g s \ T a b l e s \ & l t ; T a b l e s \ R e t u r n & g t ; < / K e y > < / D i a g r a m O b j e c t K e y > < D i a g r a m O b j e c t K e y > < K e y > D y n a m i c   T a g s \ T a b l e s \ & l t ; T a b l e s \ S h i p p i n g _ C o s t & g t ; < / 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 T a b l e s \ O r d e r s \ C o l u m n s \ D e l i v e r y   D u r a t i o n < / 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 T a b l e s \ O r d e r s \ C o l u m n s \ D i s c o u n t   V a l u e < / K e y > < / D i a g r a m O b j e c t K e y > < D i a g r a m O b j e c t K e y > < K e y > T a b l e s \ O r d e r s \ C o l u m n s \ C O G S < / K e y > < / D i a g r a m O b j e c t K e y > < D i a g r a m O b j e c t K e y > < K e y > T a b l e s \ O r d e r s \ C o l u m n s \ P r o f i t < / K e y > < / D i a g r a m O b j e c t K e y > < D i a g r a m O b j e c t K e y > < K e y > T a b l e s \ O r d e r s \ C o l u m n s \ I n d e x < / K e y > < / D i a g r a m O b j e c t K e y > < D i a g r a m O b j e c t K e y > < K e y > T a b l e s \ O r d e r s \ C o l u m n s \ M o d u l o < / K e y > < / D i a g r a m O b j e c t K e y > < D i a g r a m O b j e c t K e y > < K e y > T a b l e s \ O r d e r s \ C o l u m n s \ I n d e x . 1 < / K e y > < / D i a g r a m O b j e c t K e y > < D i a g r a m O b j e c t K e y > < K e y > T a b l e s \ O r d e r s \ C o l u m n s \ S h i p p i n g _ C o s t < / K e y > < / D i a g r a m O b j e c t K e y > < D i a g r a m O b j e c t K e y > < K e y > T a b l e s \ O r d e r s \ C o l u m n s \ S h i p   D a t e   ( Y e a r ) < / K e y > < / D i a g r a m O b j e c t K e y > < D i a g r a m O b j e c t K e y > < K e y > T a b l e s \ O r d e r s \ C o l u m n s \ S h i p   D a t e   ( Q u a r t e r ) < / K e y > < / D i a g r a m O b j e c t K e y > < D i a g r a m O b j e c t K e y > < K e y > T a b l e s \ O r d e r s \ C o l u m n s \ S h i p   D a t e   ( M o n t h   I n d e x ) < / K e y > < / D i a g r a m O b j e c t K e y > < D i a g r a m O b j e c t K e y > < K e y > T a b l e s \ O r d e r s \ C o l u m n s \ S h i p   D a t e   ( M o n t h ) < / 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 T a b l e s \ O r d e r s \ M e a s u r e s \ T o t a l   C u s t o m e r < / K e y > < / D i a g r a m O b j e c t K e y > < D i a g r a m O b j e c t K e y > < K e y > T a b l e s \ O r d e r s \ M e a s u r e s \ T o t a l   O r d e r s < / K e y > < / D i a g r a m O b j e c t K e y > < D i a g r a m O b j e c t K e y > < K e y > T a b l e s \ O r d e r s \ M e a s u r e s \ P r o f i t   p e r   c u s t o m e r < / K e y > < / D i a g r a m O b j e c t K e y > < D i a g r a m O b j e c t K e y > < K e y > T a b l e s \ O r d e r s \ M e a s u r e s \ P r o f i t   P e r   O r d e r < / K e y > < / D i a g r a m O b j e c t K e y > < D i a g r a m O b j e c t K e y > < K e y > T a b l e s \ O r d e r s \ M e a s u r e s \ A V G   P r o f i t < / K e y > < / D i a g r a m O b j e c t K e y > < D i a g r a m O b j e c t K e y > < K e y > T a b l e s \ O r d e r s \ M e a s u r e s \ P r o f i t   i n   F l o r d a < / K e y > < / D i a g r a m O b j e c t K e y > < D i a g r a m O b j e c t K e y > < K e y > T a b l e s \ O r d e r s \ M e a s u r e s \ S u m   o f   S h i p p i n g _ C o s t < / K e y > < / D i a g r a m O b j e c t K e y > < D i a g r a m O b j e c t K e y > < K e y > T a b l e s \ O r d e r s \ S u m   o f   S h i p p i n g _ C o s t \ A d d i t i o n a l   I n f o \ I m p l i c i t   M e a s u r e < / K e y > < / D i a g r a m O b j e c t K e y > < D i a g r a m O b j e c t K e y > < K e y > T a b l e s \ O r d e r s \ M e a s u r e s \ C o u n t   o f   C u s t o m e r   I D < / K e y > < / D i a g r a m O b j e c t K e y > < D i a g r a m O b j e c t K e y > < K e y > T a b l e s \ O r d e r s \ C o u n t   o f   C u s t o m e r   I D \ A d d i t i o n a l   I n f o \ I m p l i c i t   M e a s u r e < / K e y > < / D i a g r a m O b j e c t K e y > < D i a g r a m O b j e c t K e y > < K e y > T a b l e s \ O r d e r s \ M e a s u r e s \ C o u n t   o f   S h i p   M o d e < / K e y > < / D i a g r a m O b j e c t K e y > < D i a g r a m O b j e c t K e y > < K e y > T a b l e s \ O r d e r s \ C o u n t   o f   S h i p   M o d e \ A d d i t i o n a l   I n f o \ I m p l i c i t   M e a s u r e < / K e y > < / D i a g r a m O b j e c t K e y > < D i a g r a m O b j e c t K e y > < K e y > T a b l e s \ O r d e r s \ M e a s u r e s \ C o u n t   o f   C u s t o m e r   N a m e < / K e y > < / D i a g r a m O b j e c t K e y > < D i a g r a m O b j e c t K e y > < K e y > T a b l e s \ O r d e r s \ C o u n t   o f   C u s t o m e r   N a m e \ A d d i t i o n a l   I n f o \ I m p l i c i t   M e a s u r e < / K e y > < / D i a g r a m O b j e c t K e y > < D i a g r a m O b j e c t K e y > < K e y > T a b l e s \ O r d e r s \ M e a s u r e s \ S u m   o f   S a l e s < / K e y > < / D i a g r a m O b j e c t K e y > < D i a g r a m O b j e c t K e y > < K e y > T a b l e s \ O r d e r s \ S u m   o f   S a l e s \ A d d i t i o n a l   I n f o \ I m p l i c i t   M e a s u r e < / K e y > < / D i a g r a m O b j e c t K e y > < D i a g r a m O b j e c t K e y > < K e y > T a b l e s \ O r d e r s \ M e a s u r e s \ C o u n t   o f   O r d e r   I D < / K e y > < / D i a g r a m O b j e c t K e y > < D i a g r a m O b j e c t K e y > < K e y > T a b l e s \ O r d e r s \ C o u n t   o f   O r d e r   I D \ A d d i t i o n a l   I n f o \ I m p l i c i t   M e a s u r e < / K e y > < / D i a g r a m O b j e c t K e y > < D i a g r a m O b j e c t K e y > < K e y > T a b l e s \ O r d e r s \ M e a s u r e s \ D i s t i n c t   C o u n t   o f   O r d e r   I D < / K e y > < / D i a g r a m O b j e c t K e y > < D i a g r a m O b j e c t K e y > < K e y > T a b l e s \ O r d e r s \ D i s t i n c t   C o u n t   o f   O r d e r   I D \ A d d i t i o n a l   I n f o \ I m p l i c i t   M e a s u r e < / K e y > < / D i a g r a m O b j e c t K e y > < D i a g r a m O b j e c t K e y > < K e y > T a b l e s \ O r d e r s \ M e a s u r e s \ S u m   o f   P r o f i t < / K e y > < / D i a g r a m O b j e c t K e y > < D i a g r a m O b j e c t K e y > < K e y > T a b l e s \ O r d e r s \ S u m   o f   P r o f i t \ A d d i t i o n a l   I n f o \ I m p l i c i t   M e a s u r e < / K e y > < / D i a g r a m O b j e c t K e y > < D i a g r a m O b j e c t K e y > < K e y > T a b l e s \ O r d e r s \ M e a s u r e s \ S u m   o f   Q u a n t i t y < / K e y > < / D i a g r a m O b j e c t K e y > < D i a g r a m O b j e c t K e y > < K e y > T a b l e s \ O r d e r s \ S u m   o f   Q u a n t i t y \ A d d i t i o n a l   I n f o \ I m p l i c i t   M e a s u r e < / K e y > < / D i a g r a m O b j e c t K e y > < D i a g r a m O b j e c t K e y > < K e y > T a b l e s \ O r d e r s \ M e a s u r e s \ S u m   o f   D e l i v e r y   D u r a t i o n < / K e y > < / D i a g r a m O b j e c t K e y > < D i a g r a m O b j e c t K e y > < K e y > T a b l e s \ O r d e r s \ S u m   o f   D e l i v e r y   D u r a t i o n \ A d d i t i o n a l   I n f o \ I m p l i c i t   M e a s u r e < / K e y > < / D i a g r a m O b j e c t K e y > < D i a g r a m O b j e c t K e y > < K e y > T a b l e s \ O r d e r s \ M e a s u r e s \ A v e r a g e   o f   D e l i v e r y   D u r a t i o n < / K e y > < / D i a g r a m O b j e c t K e y > < D i a g r a m O b j e c t K e y > < K e y > T a b l e s \ O r d e r s \ A v e r a g e   o f   D e l i v e r y   D u r a t i o n \ A d d i t i o n a l   I n f o \ I m p l i c i t   M e a s u r e < / K e y > < / D i a g r a m O b j e c t K e y > < D i a g r a m O b j e c t K e y > < K e y > T a b l e s \ O r d e r s \ M e a s u r e s \ S u m   o f   C O G S < / K e y > < / D i a g r a m O b j e c t K e y > < D i a g r a m O b j e c t K e y > < K e y > T a b l e s \ O r d e r s \ S u m   o f   C O G S \ A d d i t i o n a l   I n f o \ I m p l i c i t   M e a s u r e < / K e y > < / D i a g r a m O b j e c t K e y > < D i a g r a m O b j e c t K e y > < K e y > T a b l e s \ O r d e r s \ M e a s u r e s \ S u m   o f   D i s c o u n t   V a l u e < / K e y > < / D i a g r a m O b j e c t K e y > < D i a g r a m O b j e c t K e y > < K e y > T a b l e s \ O r d e r s \ S u m   o f   D i s c o u n t   V a l u e \ A d d i t i o n a l   I n f o \ I m p l i c i t   M e a s u r e < / K e y > < / D i a g r a m O b j e c t K e y > < D i a g r a m O b j e c t K e y > < K e y > T a b l e s \ O r d e r s \ M e a s u r e s \ S u m   o f   R o w   I D < / K e y > < / D i a g r a m O b j e c t K e y > < D i a g r a m O b j e c t K e y > < K e y > T a b l e s \ O r d e r s \ S u m   o f   R o w   I D \ A d d i t i o n a l   I n f o \ I m p l i c i t   M e a s u r e < / K e y > < / D i a g r a m O b j e c t K e y > < D i a g r a m O b j e c t K e y > < K e y > T a b l e s \ O r d e r s \ M e a s u r e s \ D i s t i n c t   C o u n t   o f   R o w   I D < / K e y > < / D i a g r a m O b j e c t K e y > < D i a g r a m O b j e c t K e y > < K e y > T a b l e s \ O r d e r s \ D i s t i n c t   C o u n t   o f   R o w   I D \ A d d i t i o n a l   I n f o \ I m p l i c i t   M e a s u r e < / K e y > < / D i a g r a m O b j e c t K e y > < D i a g r a m O b j e c t K e y > < K e y > T a b l e s \ O r d e r s \ M e a s u r e s \ T o t a l   P r o f i t < / K e y > < / D i a g r a m O b j e c t K e y > < D i a g r a m O b j e c t K e y > < K e y > T a b l e s \ O r d e r s \ M e a s u r e s \ S u m   o f   D i s c o u n t < / K e y > < / D i a g r a m O b j e c t K e y > < D i a g r a m O b j e c t K e y > < K e y > T a b l e s \ O r d e r s \ S u m   o f   D i s c o u n t \ A d d i t i o n a l   I n f o \ I m p l i c i t   M e a s u r e < / K e y > < / D i a g r a m O b j e c t K e y > < D i a g r a m O b j e c t K e y > < K e y > T a b l e s \ P e o p l e < / K e y > < / D i a g r a m O b j e c t K e y > < D i a g r a m O b j e c t K e y > < K e y > T a b l e s \ P e o p l e \ C o l u m n s \ P e r s o n < / K e y > < / D i a g r a m O b j e c t K e y > < D i a g r a m O b j e c t K e y > < K e y > T a b l e s \ P e o p l e \ C o l u m n s \ R e g i o n < / K e y > < / D i a g r a m O b j e c t K e y > < D i a g r a m O b j e c t K e y > < K e y > T a b l e s \ R e t u r n < / K e y > < / D i a g r a m O b j e c t K e y > < D i a g r a m O b j e c t K e y > < K e y > T a b l e s \ R e t u r n \ C o l u m n s \ R e t u r n e d < / K e y > < / D i a g r a m O b j e c t K e y > < D i a g r a m O b j e c t K e y > < K e y > T a b l e s \ R e t u r n \ C o l u m n s \ O r d e r   I D < / K e y > < / D i a g r a m O b j e c t K e y > < D i a g r a m O b j e c t K e y > < K e y > T a b l e s \ R e t u r n \ M e a s u r e s \ C o u n t   o f   R e t u r n e d < / K e y > < / D i a g r a m O b j e c t K e y > < D i a g r a m O b j e c t K e y > < K e y > T a b l e s \ R e t u r n \ C o u n t   o f   R e t u r n e d \ A d d i t i o n a l   I n f o \ I m p l i c i t   M e a s u r e < / K e y > < / D i a g r a m O b j e c t K e y > < D i a g r a m O b j e c t K e y > < K e y > T a b l e s \ S h i p p i n g _ C o s t < / K e y > < / D i a g r a m O b j e c t K e y > < D i a g r a m O b j e c t K e y > < K e y > T a b l e s \ S h i p p i n g _ C o s t \ C o l u m n s \ S t a t e < / K e y > < / D i a g r a m O b j e c t K e y > < D i a g r a m O b j e c t K e y > < K e y > T a b l e s \ S h i p p i n g _ C o s t \ C o l u m n s \ S h i p p i n g   C o s t   P e r   U n i t < / K e y > < / D i a g r a m O b j e c t K e y > < D i a g r a m O b j e c t K e y > < K e y > R e l a t i o n s h i p s \ & l t ; T a b l e s \ O r d e r s \ C o l u m n s \ O r d e r   I D & g t ; - & l t ; T a b l e s \ R e t u r n \ C o l u m n s \ O r d e r   I D & g t ; < / K e y > < / D i a g r a m O b j e c t K e y > < D i a g r a m O b j e c t K e y > < K e y > R e l a t i o n s h i p s \ & l t ; T a b l e s \ O r d e r s \ C o l u m n s \ O r d e r   I D & g t ; - & l t ; T a b l e s \ R e t u r n \ C o l u m n s \ O r d e r   I D & g t ; \ F K < / K e y > < / D i a g r a m O b j e c t K e y > < D i a g r a m O b j e c t K e y > < K e y > R e l a t i o n s h i p s \ & l t ; T a b l e s \ O r d e r s \ C o l u m n s \ O r d e r   I D & g t ; - & l t ; T a b l e s \ R e t u r n \ C o l u m n s \ O r d e r   I D & g t ; \ P K < / K e y > < / D i a g r a m O b j e c t K e y > < D i a g r a m O b j e c t K e y > < K e y > R e l a t i o n s h i p s \ & l t ; T a b l e s \ O r d e r s \ C o l u m n s \ O r d e r   I D & g t ; - & l t ; T a b l e s \ R e t u r n \ C o l u m n s \ O r d e r   I D & g t ; \ C r o s s F i l t e r < / K e y > < / D i a g r a m O b j e c t K e y > < D i a g r a m O b j e c t K e y > < K e y > R e l a t i o n s h i p s \ & l t ; T a b l e s \ O r d e r s \ C o l u m n s \ R e g i o n & g t ; - & l t ; T a b l e s \ P e o p l e \ C o l u m n s \ R e g i o n & g t ; < / K e y > < / D i a g r a m O b j e c t K e y > < D i a g r a m O b j e c t K e y > < K e y > R e l a t i o n s h i p s \ & l t ; T a b l e s \ O r d e r s \ C o l u m n s \ R e g i o n & g t ; - & l t ; T a b l e s \ P e o p l e \ C o l u m n s \ R e g i o n & g t ; \ F K < / K e y > < / D i a g r a m O b j e c t K e y > < D i a g r a m O b j e c t K e y > < K e y > R e l a t i o n s h i p s \ & l t ; T a b l e s \ O r d e r s \ C o l u m n s \ R e g i o n & g t ; - & l t ; T a b l e s \ P e o p l e \ C o l u m n s \ R e g i o n & g t ; \ P K < / K e y > < / D i a g r a m O b j e c t K e y > < D i a g r a m O b j e c t K e y > < K e y > R e l a t i o n s h i p s \ & l t ; T a b l e s \ O r d e r s \ C o l u m n s \ R e g i o n & g t ; - & l t ; T a b l e s \ P e o p l e \ C o l u m n s \ R e g i o n & g t ; \ C r o s s F i l t e r < / K e y > < / D i a g r a m O b j e c t K e y > < D i a g r a m O b j e c t K e y > < K e y > R e l a t i o n s h i p s \ & l t ; T a b l e s \ O r d e r s \ C o l u m n s \ S t a t e & g t ; - & l t ; T a b l e s \ S h i p p i n g _ C o s t \ C o l u m n s \ S t a t e & g t ; < / K e y > < / D i a g r a m O b j e c t K e y > < D i a g r a m O b j e c t K e y > < K e y > R e l a t i o n s h i p s \ & l t ; T a b l e s \ O r d e r s \ C o l u m n s \ S t a t e & g t ; - & l t ; T a b l e s \ S h i p p i n g _ C o s t \ C o l u m n s \ S t a t e & g t ; \ F K < / K e y > < / D i a g r a m O b j e c t K e y > < D i a g r a m O b j e c t K e y > < K e y > R e l a t i o n s h i p s \ & l t ; T a b l e s \ O r d e r s \ C o l u m n s \ S t a t e & g t ; - & l t ; T a b l e s \ S h i p p i n g _ C o s t \ C o l u m n s \ S t a t e & g t ; \ P K < / K e y > < / D i a g r a m O b j e c t K e y > < D i a g r a m O b j e c t K e y > < K e y > R e l a t i o n s h i p s \ & l t ; T a b l e s \ O r d e r s \ C o l u m n s \ S t a t e & g t ; - & l t ; T a b l e s \ S h i p p i n g _ C o s t \ C o l u m n s \ S t a t e & g t ; \ C r o s s F i l t e r < / K e y > < / D i a g r a m O b j e c t K e y > < / A l l K e y s > < S e l e c t e d K e y s > < D i a g r a m O b j e c t K e y > < K e y > T a b l e s \ S h i p p i n g _ C o s t 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 T a g s \ T a b l e s \ & l t ; T a b l e s \ P e o p l e & g t ; < / K e y > < / a : K e y > < a : V a l u e   i : t y p e = " D i a g r a m D i s p l a y T a g V i e w S t a t e " > < I s N o t F i l t e r e d O u t > t r u e < / I s N o t F i l t e r e d O u t > < / a : V a l u e > < / a : K e y V a l u e O f D i a g r a m O b j e c t K e y a n y T y p e z b w N T n L X > < a : K e y V a l u e O f D i a g r a m O b j e c t K e y a n y T y p e z b w N T n L X > < a : K e y > < K e y > D y n a m i c   T a g s \ T a b l e s \ & l t ; T a b l e s \ R e t u r n & g t ; < / K e y > < / a : K e y > < a : V a l u e   i : t y p e = " D i a g r a m D i s p l a y T a g V i e w S t a t e " > < I s N o t F i l t e r e d O u t > t r u e < / I s N o t F i l t e r e d O u t > < / a : V a l u e > < / a : K e y V a l u e O f D i a g r a m O b j e c t K e y a n y T y p e z b w N T n L X > < a : K e y V a l u e O f D i a g r a m O b j e c t K e y a n y T y p e z b w N T n L X > < a : K e y > < K e y > D y n a m i c   T a g s \ T a b l e s \ & l t ; T a b l e s \ S h i p p i n g _ C o s t & g t ; < / K e y > < / a : K e y > < a : V a l u e   i : t y p e = " D i a g r a m D i s p l a y T a g V i e w S t a t e " > < I s N o t F i l t e r e d O u t > t r u e < / I s N o t F i l t e r e d O u t > < / a : V a l u e > < / a : K e y V a l u e O f D i a g r a m O b j e c t K e y a n y T y p e z b w N T n L X > < a : K e y V a l u e O f D i a g r a m O b j e c t K e y a n y T y p e z b w N T n L X > < a : K e y > < K e y > T a b l e s \ O r d e r s < / K e y > < / a : K e y > < a : V a l u e   i : t y p e = " D i a g r a m D i s p l a y N o d e V i e w S t a t e " > < H e i g h t > 3 6 2 < / H e i g h t > < I s E x p a n d e d > t r u e < / I s E x p a n d e d > < L a y e d O u t > t r u e < / L a y e d O u t > < L e f t > 3 1 8 . 8 9 6 1 8 9 4 3 2 3 3 4 2 7 < / L e f 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 T a b l e s \ O r d e r s \ C o l u m n s \ D e l i v e r y   D u r a t i o n < / 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 T a b l e s \ O r d e r s \ C o l u m n s \ D i s c o u n t   V a l u e < / K e y > < / a : K e y > < a : V a l u e   i : t y p e = " D i a g r a m D i s p l a y N o d e V i e w S t a t e " > < H e i g h t > 1 5 0 < / H e i g h t > < I s E x p a n d e d > t r u e < / I s E x p a n d e d > < W i d t h > 2 0 0 < / W i d t h > < / a : V a l u e > < / a : K e y V a l u e O f D i a g r a m O b j e c t K e y a n y T y p e z b w N T n L X > < a : K e y V a l u e O f D i a g r a m O b j e c t K e y a n y T y p e z b w N T n L X > < a : K e y > < K e y > T a b l e s \ O r d e r s \ C o l u m n s \ C O G S 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 T a b l e s \ O r d e r s \ C o l u m n s \ I n d e x < / K e y > < / a : K e y > < a : V a l u e   i : t y p e = " D i a g r a m D i s p l a y N o d e V i e w S t a t e " > < H e i g h t > 1 5 0 < / H e i g h t > < I s E x p a n d e d > t r u e < / I s E x p a n d e d > < W i d t h > 2 0 0 < / W i d t h > < / a : V a l u e > < / a : K e y V a l u e O f D i a g r a m O b j e c t K e y a n y T y p e z b w N T n L X > < a : K e y V a l u e O f D i a g r a m O b j e c t K e y a n y T y p e z b w N T n L X > < a : K e y > < K e y > T a b l e s \ O r d e r s \ C o l u m n s \ M o d u l o < / K e y > < / a : K e y > < a : V a l u e   i : t y p e = " D i a g r a m D i s p l a y N o d e V i e w S t a t e " > < H e i g h t > 1 5 0 < / H e i g h t > < I s E x p a n d e d > t r u e < / I s E x p a n d e d > < W i d t h > 2 0 0 < / W i d t h > < / a : V a l u e > < / a : K e y V a l u e O f D i a g r a m O b j e c t K e y a n y T y p e z b w N T n L X > < a : K e y V a l u e O f D i a g r a m O b j e c t K e y a n y T y p e z b w N T n L X > < a : K e y > < K e y > T a b l e s \ O r d e r s \ C o l u m n s \ I n d e x . 1 < / K e y > < / a : K e y > < a : V a l u e   i : t y p e = " D i a g r a m D i s p l a y N o d e V i e w S t a t e " > < H e i g h t > 1 5 0 < / H e i g h t > < I s E x p a n d e d > t r u e < / I s E x p a n d e d > < W i d t h > 2 0 0 < / W i d t h > < / a : V a l u e > < / a : K e y V a l u e O f D i a g r a m O b j e c t K e y a n y T y p e z b w N T n L X > < a : K e y V a l u e O f D i a g r a m O b j e c t K e y a n y T y p e z b w N T n L X > < a : K e y > < K e y > T a b l e s \ O r d e r s \ C o l u m n s \ S h i p p i n g _ C o s t < / K e y > < / a : K e y > < a : V a l u e   i : t y p e = " D i a g r a m D i s p l a y N o d e V i e w S t a t e " > < H e i g h t > 1 5 0 < / H e i g h t > < I s E x p a n d e d > t r u e < / I s E x p a n d e d > < W i d t h > 2 0 0 < / W i d t h > < / a : V a l u e > < / a : K e y V a l u e O f D i a g r a m O b j e c t K e y a n y T y p e z b w N T n L X > < a : K e y V a l u e O f D i a g r a m O b j e c t K e y a n y T y p e z b w N T n L X > < a : K e y > < K e y > T a b l e s \ O r d e r s \ C o l u m n s \ S h i p   D a t e   ( Y e a r ) < / K e y > < / a : K e y > < a : V a l u e   i : t y p e = " D i a g r a m D i s p l a y N o d e V i e w S t a t e " > < H e i g h t > 1 5 0 < / H e i g h t > < I s E x p a n d e d > t r u e < / I s E x p a n d e d > < W i d t h > 2 0 0 < / W i d t h > < / a : V a l u e > < / a : K e y V a l u e O f D i a g r a m O b j e c t K e y a n y T y p e z b w N T n L X > < a : K e y V a l u e O f D i a g r a m O b j e c t K e y a n y T y p e z b w N T n L X > < a : K e y > < K e y > T a b l e s \ O r d e r s \ C o l u m n s \ S h i p   D a t e   ( Q u a r t e r ) < / K e y > < / a : K e y > < a : V a l u e   i : t y p e = " D i a g r a m D i s p l a y N o d e V i e w S t a t e " > < H e i g h t > 1 5 0 < / H e i g h t > < I s E x p a n d e d > t r u e < / I s E x p a n d e d > < W i d t h > 2 0 0 < / W i d t h > < / a : V a l u e > < / a : K e y V a l u e O f D i a g r a m O b j e c t K e y a n y T y p e z b w N T n L X > < a : K e y V a l u e O f D i a g r a m O b j e c t K e y a n y T y p e z b w N T n L X > < a : K e y > < K e y > T a b l e s \ O r d e r s \ C o l u m n s \ S h i p   D a t e   ( M o n t h   I n d e x ) < / K e y > < / a : K e y > < a : V a l u e   i : t y p e = " D i a g r a m D i s p l a y N o d e V i e w S t a t e " > < H e i g h t > 1 5 0 < / H e i g h t > < I s E x p a n d e d > t r u e < / I s E x p a n d e d > < W i d t h > 2 0 0 < / W i d t h > < / a : V a l u e > < / a : K e y V a l u e O f D i a g r a m O b j e c t K e y a n y T y p e z b w N T n L X > < a : K e y V a l u e O f D i a g r a m O b j e c t K e y a n y T y p e z b w N T n L X > < a : K e y > < K e y > T a b l e s \ O r d e r s \ C o l u m n s \ S h i p   D a t e   ( M o n t h ) < / 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 T a b l e s \ O r d e r s \ M e a s u r e s \ T o t a l   C u s t o m e r < / K e y > < / a : K e y > < a : V a l u e   i : t y p e = " D i a g r a m D i s p l a y N o d e V i e w S t a t e " > < H e i g h t > 1 5 0 < / H e i g h t > < I s E x p a n d e d > t r u e < / I s E x p a n d e d > < W i d t h > 2 0 0 < / W i d t h > < / a : V a l u e > < / a : K e y V a l u e O f D i a g r a m O b j e c t K e y a n y T y p e z b w N T n L X > < a : K e y V a l u e O f D i a g r a m O b j e c t K e y a n y T y p e z b w N T n L X > < a : K e y > < K e y > T a b l e s \ O r d e r s \ M e a s u r e s \ T o t a l   O r d e r s < / K e y > < / a : K e y > < a : V a l u e   i : t y p e = " D i a g r a m D i s p l a y N o d e V i e w S t a t e " > < H e i g h t > 1 5 0 < / H e i g h t > < I s E x p a n d e d > t r u e < / I s E x p a n d e d > < W i d t h > 2 0 0 < / W i d t h > < / a : V a l u e > < / a : K e y V a l u e O f D i a g r a m O b j e c t K e y a n y T y p e z b w N T n L X > < a : K e y V a l u e O f D i a g r a m O b j e c t K e y a n y T y p e z b w N T n L X > < a : K e y > < K e y > T a b l e s \ O r d e r s \ M e a s u r e s \ P r o f i t   p e r   c u s t o m e r < / K e y > < / a : K e y > < a : V a l u e   i : t y p e = " D i a g r a m D i s p l a y N o d e V i e w S t a t e " > < H e i g h t > 1 5 0 < / H e i g h t > < I s E x p a n d e d > t r u e < / I s E x p a n d e d > < W i d t h > 2 0 0 < / W i d t h > < / a : V a l u e > < / a : K e y V a l u e O f D i a g r a m O b j e c t K e y a n y T y p e z b w N T n L X > < a : K e y V a l u e O f D i a g r a m O b j e c t K e y a n y T y p e z b w N T n L X > < a : K e y > < K e y > T a b l e s \ O r d e r s \ M e a s u r e s \ P r o f i t   P e r   O r d e r < / K e y > < / a : K e y > < a : V a l u e   i : t y p e = " D i a g r a m D i s p l a y N o d e V i e w S t a t e " > < H e i g h t > 1 5 0 < / H e i g h t > < I s E x p a n d e d > t r u e < / I s E x p a n d e d > < W i d t h > 2 0 0 < / W i d t h > < / a : V a l u e > < / a : K e y V a l u e O f D i a g r a m O b j e c t K e y a n y T y p e z b w N T n L X > < a : K e y V a l u e O f D i a g r a m O b j e c t K e y a n y T y p e z b w N T n L X > < a : K e y > < K e y > T a b l e s \ O r d e r s \ M e a s u r e s \ A V G   P r o f i t < / K e y > < / a : K e y > < a : V a l u e   i : t y p e = " D i a g r a m D i s p l a y N o d e V i e w S t a t e " > < H e i g h t > 1 5 0 < / H e i g h t > < I s E x p a n d e d > t r u e < / I s E x p a n d e d > < W i d t h > 2 0 0 < / W i d t h > < / a : V a l u e > < / a : K e y V a l u e O f D i a g r a m O b j e c t K e y a n y T y p e z b w N T n L X > < a : K e y V a l u e O f D i a g r a m O b j e c t K e y a n y T y p e z b w N T n L X > < a : K e y > < K e y > T a b l e s \ O r d e r s \ M e a s u r e s \ P r o f i t   i n   F l o r d a < / K e y > < / a : K e y > < a : V a l u e   i : t y p e = " D i a g r a m D i s p l a y N o d e V i e w S t a t e " > < H e i g h t > 1 5 0 < / H e i g h t > < I s E x p a n d e d > t r u e < / I s E x p a n d e d > < W i d t h > 2 0 0 < / W i d t h > < / a : V a l u e > < / a : K e y V a l u e O f D i a g r a m O b j e c t K e y a n y T y p e z b w N T n L X > < a : K e y V a l u e O f D i a g r a m O b j e c t K e y a n y T y p e z b w N T n L X > < a : K e y > < K e y > T a b l e s \ O r d e r s \ M e a s u r e s \ S u m   o f   S h i p p i n g _ C o s t < / K e y > < / a : K e y > < a : V a l u e   i : t y p e = " D i a g r a m D i s p l a y N o d e V i e w S t a t e " > < H e i g h t > 1 5 0 < / H e i g h t > < I s E x p a n d e d > t r u e < / I s E x p a n d e d > < W i d t h > 2 0 0 < / W i d t h > < / a : V a l u e > < / a : K e y V a l u e O f D i a g r a m O b j e c t K e y a n y T y p e z b w N T n L X > < a : K e y V a l u e O f D i a g r a m O b j e c t K e y a n y T y p e z b w N T n L X > < a : K e y > < K e y > T a b l e s \ O r d e r s \ S u m   o f   S h i p p i n g _ C o s t \ A d d i t i o n a l 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 T a b l e s \ O r d e r s \ M e a s u r e s \ C o u n t   o f   C u s t o m e r   N a m e < / K e y > < / a : K e y > < a : V a l u e   i : t y p e = " D i a g r a m D i s p l a y N o d e V i e w S t a t e " > < H e i g h t > 1 5 0 < / H e i g h t > < I s E x p a n d e d > t r u e < / I s E x p a n d e d > < W i d t h > 2 0 0 < / W i d t h > < / a : V a l u e > < / a : K e y V a l u e O f D i a g r a m O b j e c t K e y a n y T y p e z b w N T n L X > < a : K e y V a l u e O f D i a g r a m O b j e c t K e y a n y T y p e z b w N T n L X > < a : K e y > < K e y > T a b l e s \ O r d e r s \ C o u n t   o f   C u s t o m e r   N a m e \ A d d i t i o n a l   I n f o \ I m p l i c i t   M e a s u r e < / K e y > < / a : K e y > < a : V a l u e   i : t y p e = " D i a g r a m D i s p l a y V i e w S t a t e I D i a g r a m T a g A d d i t i o n a l I n f o " / > < / 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 T a b l e s \ O r d e r s \ M e a s u r e s \ C o u n t   o f   O r d e r   I D < / K e y > < / a : K e y > < a : V a l u e   i : t y p e = " D i a g r a m D i s p l a y N o d e V i e w S t a t e " > < H e i g h t > 1 5 0 < / H e i g h t > < I s E x p a n d e d > t r u e < / I s E x p a n d e d > < W i d t h > 2 0 0 < / W i d t h > < / a : V a l u e > < / a : K e y V a l u e O f D i a g r a m O b j e c t K e y a n y T y p e z b w N T n L X > < a : K e y V a l u e O f D i a g r a m O b j e c t K e y a n y T y p e z b w N T n L X > < a : K e y > < K e y > T a b l e s \ O r d e r s \ C o u n t   o f   O r d e r   I D \ A d d i t i o n a l   I n f o \ I m p l i c i t   M e a s u r e < / K e y > < / a : K e y > < a : V a l u e   i : t y p e = " D i a g r a m D i s p l a y V i e w S t a t e I D i a g r a m T a g A d d i t i o n a l I n f o " / > < / a : K e y V a l u e O f D i a g r a m O b j e c t K e y a n y T y p e z b w N T n L X > < a : K e y V a l u e O f D i a g r a m O b j e c t K e y a n y T y p e z b w N T n L X > < a : K e y > < K e y > T a b l e s \ O r d e r s \ M e a s u r e s \ D i s t i n c t   C o u n t   o f   O r d e r   I D < / K e y > < / a : K e y > < a : V a l u e   i : t y p e = " D i a g r a m D i s p l a y N o d e V i e w S t a t e " > < H e i g h t > 1 5 0 < / H e i g h t > < I s E x p a n d e d > t r u e < / I s E x p a n d e d > < W i d t h > 2 0 0 < / W i d t h > < / a : V a l u e > < / a : K e y V a l u e O f D i a g r a m O b j e c t K e y a n y T y p e z b w N T n L X > < a : K e y V a l u e O f D i a g r a m O b j e c t K e y a n y T y p e z b w N T n L X > < a : K e y > < K e y > T a b l e s \ O r d e r s \ D i s t i n c t   C o u n t   o f   O r d e r   I D \ A d d i t i o n a l 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 D e l i v e r y   D u r a t i o n < / K e y > < / a : K e y > < a : V a l u e   i : t y p e = " D i a g r a m D i s p l a y N o d e V i e w S t a t e " > < H e i g h t > 1 5 0 < / H e i g h t > < I s E x p a n d e d > t r u e < / I s E x p a n d e d > < W i d t h > 2 0 0 < / W i d t h > < / a : V a l u e > < / a : K e y V a l u e O f D i a g r a m O b j e c t K e y a n y T y p e z b w N T n L X > < a : K e y V a l u e O f D i a g r a m O b j e c t K e y a n y T y p e z b w N T n L X > < a : K e y > < K e y > T a b l e s \ O r d e r s \ S u m   o f   D e l i v e r y   D u r a t i o n \ A d d i t i o n a l   I n f o \ I m p l i c i t   M e a s u r e < / K e y > < / a : K e y > < a : V a l u e   i : t y p e = " D i a g r a m D i s p l a y V i e w S t a t e I D i a g r a m T a g A d d i t i o n a l I n f o " / > < / a : K e y V a l u e O f D i a g r a m O b j e c t K e y a n y T y p e z b w N T n L X > < a : K e y V a l u e O f D i a g r a m O b j e c t K e y a n y T y p e z b w N T n L X > < a : K e y > < K e y > T a b l e s \ O r d e r s \ M e a s u r e s \ A v e r a g e   o f   D e l i v e r y   D u r a t i o n < / K e y > < / a : K e y > < a : V a l u e   i : t y p e = " D i a g r a m D i s p l a y N o d e V i e w S t a t e " > < H e i g h t > 1 5 0 < / H e i g h t > < I s E x p a n d e d > t r u e < / I s E x p a n d e d > < W i d t h > 2 0 0 < / W i d t h > < / a : V a l u e > < / a : K e y V a l u e O f D i a g r a m O b j e c t K e y a n y T y p e z b w N T n L X > < a : K e y V a l u e O f D i a g r a m O b j e c t K e y a n y T y p e z b w N T n L X > < a : K e y > < K e y > T a b l e s \ O r d e r s \ A v e r a g e   o f   D e l i v e r y   D u r a t i o n \ A d d i t i o n a l   I n f o \ I m p l i c i t   M e a s u r e < / K e y > < / a : K e y > < a : V a l u e   i : t y p e = " D i a g r a m D i s p l a y V i e w S t a t e I D i a g r a m T a g A d d i t i o n a l I n f o " / > < / a : K e y V a l u e O f D i a g r a m O b j e c t K e y a n y T y p e z b w N T n L X > < a : K e y V a l u e O f D i a g r a m O b j e c t K e y a n y T y p e z b w N T n L X > < a : K e y > < K e y > T a b l e s \ O r d e r s \ M e a s u r e s \ S u m   o f   C O G S < / K e y > < / a : K e y > < a : V a l u e   i : t y p e = " D i a g r a m D i s p l a y N o d e V i e w S t a t e " > < H e i g h t > 1 5 0 < / H e i g h t > < I s E x p a n d e d > t r u e < / I s E x p a n d e d > < W i d t h > 2 0 0 < / W i d t h > < / a : V a l u e > < / a : K e y V a l u e O f D i a g r a m O b j e c t K e y a n y T y p e z b w N T n L X > < a : K e y V a l u e O f D i a g r a m O b j e c t K e y a n y T y p e z b w N T n L X > < a : K e y > < K e y > T a b l e s \ O r d e r s \ S u m   o f   C O G S \ A d d i t i o n a l   I n f o \ I m p l i c i t   M e a s u r e < / K e y > < / a : K e y > < a : V a l u e   i : t y p e = " D i a g r a m D i s p l a y V i e w S t a t e I D i a g r a m T a g A d d i t i o n a l I n f o " / > < / a : K e y V a l u e O f D i a g r a m O b j e c t K e y a n y T y p e z b w N T n L X > < a : K e y V a l u e O f D i a g r a m O b j e c t K e y a n y T y p e z b w N T n L X > < a : K e y > < K e y > T a b l e s \ O r d e r s \ M e a s u r e s \ S u m   o f   D i s c o u n t   V a l u e < / K e y > < / a : K e y > < a : V a l u e   i : t y p e = " D i a g r a m D i s p l a y N o d e V i e w S t a t e " > < H e i g h t > 1 5 0 < / H e i g h t > < I s E x p a n d e d > t r u e < / I s E x p a n d e d > < W i d t h > 2 0 0 < / W i d t h > < / a : V a l u e > < / a : K e y V a l u e O f D i a g r a m O b j e c t K e y a n y T y p e z b w N T n L X > < a : K e y V a l u e O f D i a g r a m O b j e c t K e y a n y T y p e z b w N T n L X > < a : K e y > < K e y > T a b l e s \ O r d e r s \ S u m   o f   D i s c o u n t   V a l u e \ A d d i t i o n a l   I n f o \ I m p l i c i t   M e a s u r e < / K e y > < / a : K e y > < a : V a l u e   i : t y p e = " D i a g r a m D i s p l a y V i e w S t a t e I D i a g r a m T a g A d d i t i o n a l I n f o " / > < / a : K e y V a l u e O f D i a g r a m O b j e c t K e y a n y T y p e z b w N T n L X > < a : K e y V a l u e O f D i a g r a m O b j e c t K e y a n y T y p e z b w N T n L X > < a : K e y > < K e y > T a b l e s \ O r d e r s \ M e a s u r e s \ S u m   o f   R o w   I D < / K e y > < / a : K e y > < a : V a l u e   i : t y p e = " D i a g r a m D i s p l a y N o d e V i e w S t a t e " > < H e i g h t > 1 5 0 < / H e i g h t > < I s E x p a n d e d > t r u e < / I s E x p a n d e d > < W i d t h > 2 0 0 < / W i d t h > < / a : V a l u e > < / a : K e y V a l u e O f D i a g r a m O b j e c t K e y a n y T y p e z b w N T n L X > < a : K e y V a l u e O f D i a g r a m O b j e c t K e y a n y T y p e z b w N T n L X > < a : K e y > < K e y > T a b l e s \ O r d e r s \ S u m   o f   R o w   I D \ A d d i t i o n a l   I n f o \ I m p l i c i t   M e a s u r e < / K e y > < / a : K e y > < a : V a l u e   i : t y p e = " D i a g r a m D i s p l a y V i e w S t a t e I D i a g r a m T a g A d d i t i o n a l I n f o " / > < / a : K e y V a l u e O f D i a g r a m O b j e c t K e y a n y T y p e z b w N T n L X > < a : K e y V a l u e O f D i a g r a m O b j e c t K e y a n y T y p e z b w N T n L X > < a : K e y > < K e y > T a b l e s \ O r d e r s \ M e a s u r e s \ D i s t i n c t   C o u n t   o f   R o w   I D < / K e y > < / a : K e y > < a : V a l u e   i : t y p e = " D i a g r a m D i s p l a y N o d e V i e w S t a t e " > < H e i g h t > 1 5 0 < / H e i g h t > < I s E x p a n d e d > t r u e < / I s E x p a n d e d > < W i d t h > 2 0 0 < / W i d t h > < / a : V a l u e > < / a : K e y V a l u e O f D i a g r a m O b j e c t K e y a n y T y p e z b w N T n L X > < a : K e y V a l u e O f D i a g r a m O b j e c t K e y a n y T y p e z b w N T n L X > < a : K e y > < K e y > T a b l e s \ O r d e r s \ D i s t i n c t   C o u n t   o f   R o w   I D \ A d d i t i o n a l   I n f o \ I m p l i c i t   M e a s u r e < / K e y > < / a : K e y > < a : V a l u e   i : t y p e = " D i a g r a m D i s p l a y V i e w S t a t e I D i a g r a m T a g A d d i t i o n a l I n f o " / > < / 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 T a b l e s \ P e o p l e < / K e y > < / a : K e y > < a : V a l u e   i : t y p e = " D i a g r a m D i s p l a y N o d e V i e w S t a t e " > < H e i g h t > 1 5 0 < / H e i g h t > < I s E x p a n d e d > t r u e < / I s E x p a n d e d > < L a y e d O u t > t r u e < / L a y e d O u t > < L e f t > 5 . 6 8 4 3 4 1 8 8 6 0 8 0 8 0 1 5 E - 1 4 < / L e f t > < T o p > 7 3 . 6 0 0 0 0 0 0 0 0 0 0 0 0 2 3 < / T o p > < W i d t h > 2 0 0 < / W i d t h > < / a : V a l u e > < / a : K e y V a l u e O f D i a g r a m O b j e c t K e y a n y T y p e z b w N T n L X > < a : K e y V a l u e O f D i a g r a m O b j e c t K e y a n y T y p e z b w N T n L X > < a : K e y > < K e y > T a b l e s \ P e o p l e \ C o l u m n s \ P e r s o n < / K e y > < / a : K e y > < a : V a l u e   i : t y p e = " D i a g r a m D i s p l a y N o d e V i e w S t a t e " > < H e i g h t > 1 5 0 < / H e i g h t > < I s E x p a n d e d > t r u e < / I s E x p a n d e d > < W i d t h > 2 0 0 < / W i d t h > < / a : V a l u e > < / a : K e y V a l u e O f D i a g r a m O b j e c t K e y a n y T y p e z b w N T n L X > < a : K e y V a l u e O f D i a g r a m O b j e c t K e y a n y T y p e z b w N T n L X > < a : K e y > < K e y > T a b l e s \ P e o p l e \ C o l u m n s \ R e g i o n < / K e y > < / a : K e y > < a : V a l u e   i : t y p e = " D i a g r a m D i s p l a y N o d e V i e w S t a t e " > < H e i g h t > 1 5 0 < / H e i g h t > < I s E x p a n d e d > t r u e < / I s E x p a n d e d > < W i d t h > 2 0 0 < / W i d t h > < / a : V a l u e > < / a : K e y V a l u e O f D i a g r a m O b j e c t K e y a n y T y p e z b w N T n L X > < a : K e y V a l u e O f D i a g r a m O b j e c t K e y a n y T y p e z b w N T n L X > < a : K e y > < K e y > T a b l e s \ R e t u r n < / K e y > < / a : K e y > < a : V a l u e   i : t y p e = " D i a g r a m D i s p l a y N o d e V i e w S t a t e " > < H e i g h t > 1 5 0 < / H e i g h t > < I s E x p a n d e d > t r u e < / I s E x p a n d e d > < L a y e d O u t > t r u e < / L a y e d O u t > < L e f t > 6 4 6 . 3 0 3 8 1 0 5 6 7 6 6 5 7 8 < / L e f t > < T a b I n d e x > 2 < / T a b I n d e x > < T o p > 1 3 3 . 2 < / T o p > < W i d t h > 2 0 0 < / W i d t h > < / a : V a l u e > < / a : K e y V a l u e O f D i a g r a m O b j e c t K e y a n y T y p e z b w N T n L X > < a : K e y V a l u e O f D i a g r a m O b j e c t K e y a n y T y p e z b w N T n L X > < a : K e y > < K e y > T a b l e s \ R e t u r n \ C o l u m n s \ R e t u r n e d < / K e y > < / a : K e y > < a : V a l u e   i : t y p e = " D i a g r a m D i s p l a y N o d e V i e w S t a t e " > < H e i g h t > 1 5 0 < / H e i g h t > < I s E x p a n d e d > t r u e < / I s E x p a n d e d > < W i d t h > 2 0 0 < / W i d t h > < / a : V a l u e > < / a : K e y V a l u e O f D i a g r a m O b j e c t K e y a n y T y p e z b w N T n L X > < a : K e y V a l u e O f D i a g r a m O b j e c t K e y a n y T y p e z b w N T n L X > < a : K e y > < K e y > T a b l e s \ R e t u r n \ C o l u m n s \ O r d e r   I D < / K e y > < / a : K e y > < a : V a l u e   i : t y p e = " D i a g r a m D i s p l a y N o d e V i e w S t a t e " > < H e i g h t > 1 5 0 < / H e i g h t > < I s E x p a n d e d > t r u e < / I s E x p a n d e d > < W i d t h > 2 0 0 < / W i d t h > < / a : V a l u e > < / a : K e y V a l u e O f D i a g r a m O b j e c t K e y a n y T y p e z b w N T n L X > < a : K e y V a l u e O f D i a g r a m O b j e c t K e y a n y T y p e z b w N T n L X > < a : K e y > < K e y > T a b l e s \ R e t u r n \ M e a s u r e s \ C o u n t   o f   R e t u r n e d < / K e y > < / a : K e y > < a : V a l u e   i : t y p e = " D i a g r a m D i s p l a y N o d e V i e w S t a t e " > < H e i g h t > 1 5 0 < / H e i g h t > < I s E x p a n d e d > t r u e < / I s E x p a n d e d > < W i d t h > 2 0 0 < / W i d t h > < / a : V a l u e > < / a : K e y V a l u e O f D i a g r a m O b j e c t K e y a n y T y p e z b w N T n L X > < a : K e y V a l u e O f D i a g r a m O b j e c t K e y a n y T y p e z b w N T n L X > < a : K e y > < K e y > T a b l e s \ R e t u r n \ C o u n t   o f   R e t u r n e d \ A d d i t i o n a l   I n f o \ I m p l i c i t   M e a s u r e < / K e y > < / a : K e y > < a : V a l u e   i : t y p e = " D i a g r a m D i s p l a y V i e w S t a t e I D i a g r a m T a g A d d i t i o n a l I n f o " / > < / a : K e y V a l u e O f D i a g r a m O b j e c t K e y a n y T y p e z b w N T n L X > < a : K e y V a l u e O f D i a g r a m O b j e c t K e y a n y T y p e z b w N T n L X > < a : K e y > < K e y > T a b l e s \ S h i p p i n g _ C o s t < / K e y > < / a : K e y > < a : V a l u e   i : t y p e = " D i a g r a m D i s p l a y N o d e V i e w S t a t e " > < H e i g h t > 1 5 0 < / H e i g h t > < I s E x p a n d e d > t r u e < / I s E x p a n d e d > < I s F o c u s e d > t r u e < / I s F o c u s e d > < L a y e d O u t > t r u e < / L a y e d O u t > < L e f t > 3 2 6 . 6 0 7 6 2 1 1 3 5 3 3 1 4 4 < / L e f t > < T a b I n d e x > 3 < / T a b I n d e x > < T o p > 4 2 6 < / T o p > < W i d t h > 2 0 0 < / W i d t h > < / a : V a l u e > < / a : K e y V a l u e O f D i a g r a m O b j e c t K e y a n y T y p e z b w N T n L X > < a : K e y V a l u e O f D i a g r a m O b j e c t K e y a n y T y p e z b w N T n L X > < a : K e y > < K e y > T a b l e s \ S h i p p i n g _ C o s t \ C o l u m n s \ S t a t e < / K e y > < / a : K e y > < a : V a l u e   i : t y p e = " D i a g r a m D i s p l a y N o d e V i e w S t a t e " > < H e i g h t > 1 5 0 < / H e i g h t > < I s E x p a n d e d > t r u e < / I s E x p a n d e d > < W i d t h > 2 0 0 < / W i d t h > < / a : V a l u e > < / a : K e y V a l u e O f D i a g r a m O b j e c t K e y a n y T y p e z b w N T n L X > < a : K e y V a l u e O f D i a g r a m O b j e c t K e y a n y T y p e z b w N T n L X > < a : K e y > < K e y > T a b l e s \ S h i p p i n g _ C o s t \ C o l u m n s \ S h i p p i n g   C o s t   P e r   U n i t < / K e y > < / a : K e y > < a : V a l u e   i : t y p e = " D i a g r a m D i s p l a y N o d e V i e w S t a t e " > < H e i g h t > 1 5 0 < / H e i g h t > < I s E x p a n d e d > t r u e < / I s E x p a n d e d > < W i d t h > 2 0 0 < / W i d t h > < / a : V a l u e > < / a : K e y V a l u e O f D i a g r a m O b j e c t K e y a n y T y p e z b w N T n L X > < a : K e y V a l u e O f D i a g r a m O b j e c t K e y a n y T y p e z b w N T n L X > < a : K e y > < K e y > R e l a t i o n s h i p s \ & l t ; T a b l e s \ O r d e r s \ C o l u m n s \ O r d e r   I D & g t ; - & l t ; T a b l e s \ R e t u r n \ C o l u m n s \ O r d e r   I D & g t ; < / K e y > < / a : K e y > < a : V a l u e   i : t y p e = " D i a g r a m D i s p l a y L i n k V i e w S t a t e " > < A u t o m a t i o n P r o p e r t y H e l p e r T e x t > E n d   p o i n t   1 :   ( 5 3 4 . 8 9 6 1 8 9 4 3 2 3 3 4 , 1 8 1 ) .   E n d   p o i n t   2 :   ( 6 3 0 . 3 0 3 8 1 0 5 6 7 6 6 6 , 2 0 8 . 2 )   < / A u t o m a t i o n P r o p e r t y H e l p e r T e x t > < L a y e d O u t > t r u e < / L a y e d O u t > < P o i n t s   x m l n s : b = " h t t p : / / s c h e m a s . d a t a c o n t r a c t . o r g / 2 0 0 4 / 0 7 / S y s t e m . W i n d o w s " > < b : P o i n t > < b : _ x > 5 3 4 . 8 9 6 1 8 9 4 3 2 3 3 4 2 7 < / b : _ x > < b : _ y > 1 8 1 < / b : _ y > < / b : P o i n t > < b : P o i n t > < b : _ x > 5 8 0 . 6 < / b : _ x > < b : _ y > 1 8 1 < / b : _ y > < / b : P o i n t > < b : P o i n t > < b : _ x > 5 8 2 . 6 < / b : _ x > < b : _ y > 1 8 3 < / b : _ y > < / b : P o i n t > < b : P o i n t > < b : _ x > 5 8 2 . 6 < / b : _ x > < b : _ y > 2 0 6 . 2 < / b : _ y > < / b : P o i n t > < b : P o i n t > < b : _ x > 5 8 4 . 6 < / b : _ x > < b : _ y > 2 0 8 . 2 < / b : _ y > < / b : P o i n t > < b : P o i n t > < b : _ x > 6 3 0 . 3 0 3 8 1 0 5 6 7 6 6 5 7 8 < / b : _ x > < b : _ y > 2 0 8 . 2 < / b : _ y > < / b : P o i n t > < / P o i n t s > < / a : V a l u e > < / a : K e y V a l u e O f D i a g r a m O b j e c t K e y a n y T y p e z b w N T n L X > < a : K e y V a l u e O f D i a g r a m O b j e c t K e y a n y T y p e z b w N T n L X > < a : K e y > < K e y > R e l a t i o n s h i p s \ & l t ; T a b l e s \ O r d e r s \ C o l u m n s \ O r d e r   I D & g t ; - & l t ; T a b l e s \ R e t u r n \ C o l u m n s \ O r d e r   I D & g t ; \ F K < / K e y > < / a : K e y > < a : V a l u e   i : t y p e = " D i a g r a m D i s p l a y L i n k E n d p o i n t V i e w S t a t e " > < H e i g h t > 1 6 < / H e i g h t > < L a b e l L o c a t i o n   x m l n s : b = " h t t p : / / s c h e m a s . d a t a c o n t r a c t . o r g / 2 0 0 4 / 0 7 / S y s t e m . W i n d o w s " > < b : _ x > 5 1 8 . 8 9 6 1 8 9 4 3 2 3 3 4 2 7 < / b : _ x > < b : _ y > 1 7 3 < / b : _ y > < / L a b e l L o c a t i o n > < L o c a t i o n   x m l n s : b = " h t t p : / / s c h e m a s . d a t a c o n t r a c t . o r g / 2 0 0 4 / 0 7 / S y s t e m . W i n d o w s " > < b : _ x > 5 1 8 . 8 9 6 1 8 9 4 3 2 3 3 4 2 7 < / b : _ x > < b : _ y > 1 8 1 < / b : _ y > < / L o c a t i o n > < S h a p e R o t a t e A n g l e > 3 6 0 < / S h a p e R o t a t e A n g l e > < W i d t h > 1 6 < / W i d t h > < / a : V a l u e > < / a : K e y V a l u e O f D i a g r a m O b j e c t K e y a n y T y p e z b w N T n L X > < a : K e y V a l u e O f D i a g r a m O b j e c t K e y a n y T y p e z b w N T n L X > < a : K e y > < K e y > R e l a t i o n s h i p s \ & l t ; T a b l e s \ O r d e r s \ C o l u m n s \ O r d e r   I D & g t ; - & l t ; T a b l e s \ R e t u r n \ C o l u m n s \ O r d e r   I D & g t ; \ P K < / K e y > < / a : K e y > < a : V a l u e   i : t y p e = " D i a g r a m D i s p l a y L i n k E n d p o i n t V i e w S t a t e " > < H e i g h t > 1 6 < / H e i g h t > < L a b e l L o c a t i o n   x m l n s : b = " h t t p : / / s c h e m a s . d a t a c o n t r a c t . o r g / 2 0 0 4 / 0 7 / S y s t e m . W i n d o w s " > < b : _ x > 6 3 0 . 3 0 3 8 1 0 5 6 7 6 6 5 7 8 < / b : _ x > < b : _ y > 2 0 0 . 2 < / b : _ y > < / L a b e l L o c a t i o n > < L o c a t i o n   x m l n s : b = " h t t p : / / s c h e m a s . d a t a c o n t r a c t . o r g / 2 0 0 4 / 0 7 / S y s t e m . W i n d o w s " > < b : _ x > 6 4 6 . 3 0 3 8 1 0 5 6 7 6 6 5 7 8 < / b : _ x > < b : _ y > 2 0 8 . 2 < / b : _ y > < / L o c a t i o n > < S h a p e R o t a t e A n g l e > 1 8 0 < / S h a p e R o t a t e A n g l e > < W i d t h > 1 6 < / W i d t h > < / a : V a l u e > < / a : K e y V a l u e O f D i a g r a m O b j e c t K e y a n y T y p e z b w N T n L X > < a : K e y V a l u e O f D i a g r a m O b j e c t K e y a n y T y p e z b w N T n L X > < a : K e y > < K e y > R e l a t i o n s h i p s \ & l t ; T a b l e s \ O r d e r s \ C o l u m n s \ O r d e r   I D & g t ; - & l t ; T a b l e s \ R e t u r n \ C o l u m n s \ O r d e r   I D & g t ; \ C r o s s F i l t e r < / K e y > < / a : K e y > < a : V a l u e   i : t y p e = " D i a g r a m D i s p l a y L i n k C r o s s F i l t e r V i e w S t a t e " > < P o i n t s   x m l n s : b = " h t t p : / / s c h e m a s . d a t a c o n t r a c t . o r g / 2 0 0 4 / 0 7 / S y s t e m . W i n d o w s " > < b : P o i n t > < b : _ x > 5 3 4 . 8 9 6 1 8 9 4 3 2 3 3 4 2 7 < / b : _ x > < b : _ y > 1 8 1 < / b : _ y > < / b : P o i n t > < b : P o i n t > < b : _ x > 5 8 0 . 6 < / b : _ x > < b : _ y > 1 8 1 < / b : _ y > < / b : P o i n t > < b : P o i n t > < b : _ x > 5 8 2 . 6 < / b : _ x > < b : _ y > 1 8 3 < / b : _ y > < / b : P o i n t > < b : P o i n t > < b : _ x > 5 8 2 . 6 < / b : _ x > < b : _ y > 2 0 6 . 2 < / b : _ y > < / b : P o i n t > < b : P o i n t > < b : _ x > 5 8 4 . 6 < / b : _ x > < b : _ y > 2 0 8 . 2 < / b : _ y > < / b : P o i n t > < b : P o i n t > < b : _ x > 6 3 0 . 3 0 3 8 1 0 5 6 7 6 6 5 7 8 < / b : _ x > < b : _ y > 2 0 8 . 2 < / b : _ y > < / b : P o i n t > < / P o i n t s > < / a : V a l u e > < / a : K e y V a l u e O f D i a g r a m O b j e c t K e y a n y T y p e z b w N T n L X > < a : K e y V a l u e O f D i a g r a m O b j e c t K e y a n y T y p e z b w N T n L X > < a : K e y > < K e y > R e l a t i o n s h i p s \ & l t ; T a b l e s \ O r d e r s \ C o l u m n s \ R e g i o n & g t ; - & l t ; T a b l e s \ P e o p l e \ C o l u m n s \ R e g i o n & g t ; < / K e y > < / a : K e y > < a : V a l u e   i : t y p e = " D i a g r a m D i s p l a y L i n k V i e w S t a t e " > < A u t o m a t i o n P r o p e r t y H e l p e r T e x t > E n d   p o i n t   1 :   ( 3 0 2 . 8 9 6 1 8 9 4 3 2 3 3 4 , 1 8 1 ) .   E n d   p o i n t   2 :   ( 2 1 6 , 1 4 8 . 6 )   < / A u t o m a t i o n P r o p e r t y H e l p e r T e x t > < L a y e d O u t > t r u e < / L a y e d O u t > < P o i n t s   x m l n s : b = " h t t p : / / s c h e m a s . d a t a c o n t r a c t . o r g / 2 0 0 4 / 0 7 / S y s t e m . W i n d o w s " > < b : P o i n t > < b : _ x > 3 0 2 . 8 9 6 1 8 9 4 3 2 3 3 4 2 7 < / b : _ x > < b : _ y > 1 8 1 < / b : _ y > < / b : P o i n t > < b : P o i n t > < b : _ x > 2 6 1 . 4 4 8 0 9 4 5 < / b : _ x > < b : _ y > 1 8 1 < / b : _ y > < / b : P o i n t > < b : P o i n t > < b : _ x > 2 5 9 . 4 4 8 0 9 4 5 < / b : _ x > < b : _ y > 1 7 9 < / b : _ y > < / b : P o i n t > < b : P o i n t > < b : _ x > 2 5 9 . 4 4 8 0 9 4 5 < / b : _ x > < b : _ y > 1 5 0 . 6 < / b : _ y > < / b : P o i n t > < b : P o i n t > < b : _ x > 2 5 7 . 4 4 8 0 9 4 5 < / b : _ x > < b : _ y > 1 4 8 . 6 < / b : _ y > < / b : P o i n t > < b : P o i n t > < b : _ x > 2 1 6 < / b : _ x > < b : _ y > 1 4 8 . 6 < / b : _ y > < / b : P o i n t > < / P o i n t s > < / a : V a l u e > < / a : K e y V a l u e O f D i a g r a m O b j e c t K e y a n y T y p e z b w N T n L X > < a : K e y V a l u e O f D i a g r a m O b j e c t K e y a n y T y p e z b w N T n L X > < a : K e y > < K e y > R e l a t i o n s h i p s \ & l t ; T a b l e s \ O r d e r s \ C o l u m n s \ R e g i o n & g t ; - & l t ; T a b l e s \ P e o p l e \ C o l u m n s \ R e g i o n & g t ; \ F K < / K e y > < / a : K e y > < a : V a l u e   i : t y p e = " D i a g r a m D i s p l a y L i n k E n d p o i n t V i e w S t a t e " > < H e i g h t > 1 6 < / H e i g h t > < L a b e l L o c a t i o n   x m l n s : b = " h t t p : / / s c h e m a s . d a t a c o n t r a c t . o r g / 2 0 0 4 / 0 7 / S y s t e m . W i n d o w s " > < b : _ x > 3 0 2 . 8 9 6 1 8 9 4 3 2 3 3 4 2 7 < / b : _ x > < b : _ y > 1 7 3 < / b : _ y > < / L a b e l L o c a t i o n > < L o c a t i o n   x m l n s : b = " h t t p : / / s c h e m a s . d a t a c o n t r a c t . o r g / 2 0 0 4 / 0 7 / S y s t e m . W i n d o w s " > < b : _ x > 3 1 8 . 8 9 6 1 8 9 4 3 2 3 3 4 2 7 < / b : _ x > < b : _ y > 1 8 1 < / b : _ y > < / L o c a t i o n > < S h a p e R o t a t e A n g l e > 1 8 0 < / S h a p e R o t a t e A n g l e > < W i d t h > 1 6 < / W i d t h > < / a : V a l u e > < / a : K e y V a l u e O f D i a g r a m O b j e c t K e y a n y T y p e z b w N T n L X > < a : K e y V a l u e O f D i a g r a m O b j e c t K e y a n y T y p e z b w N T n L X > < a : K e y > < K e y > R e l a t i o n s h i p s \ & l t ; T a b l e s \ O r d e r s \ C o l u m n s \ R e g i o n & g t ; - & l t ; T a b l e s \ P e o p l e \ C o l u m n s \ R e g i o n & g t ; \ P K < / K e y > < / a : K e y > < a : V a l u e   i : t y p e = " D i a g r a m D i s p l a y L i n k E n d p o i n t V i e w S t a t e " > < H e i g h t > 1 6 < / H e i g h t > < L a b e l L o c a t i o n   x m l n s : b = " h t t p : / / s c h e m a s . d a t a c o n t r a c t . o r g / 2 0 0 4 / 0 7 / S y s t e m . W i n d o w s " > < b : _ x > 2 0 0 < / b : _ x > < b : _ y > 1 4 0 . 6 < / b : _ y > < / L a b e l L o c a t i o n > < L o c a t i o n   x m l n s : b = " h t t p : / / s c h e m a s . d a t a c o n t r a c t . o r g / 2 0 0 4 / 0 7 / S y s t e m . W i n d o w s " > < b : _ x > 2 0 0 . 0 0 0 0 0 0 0 0 0 0 0 0 0 3 < / b : _ x > < b : _ y > 1 4 8 . 6 < / b : _ y > < / L o c a t i o n > < S h a p e R o t a t e A n g l e > 3 6 0 < / S h a p e R o t a t e A n g l e > < W i d t h > 1 6 < / W i d t h > < / a : V a l u e > < / a : K e y V a l u e O f D i a g r a m O b j e c t K e y a n y T y p e z b w N T n L X > < a : K e y V a l u e O f D i a g r a m O b j e c t K e y a n y T y p e z b w N T n L X > < a : K e y > < K e y > R e l a t i o n s h i p s \ & l t ; T a b l e s \ O r d e r s \ C o l u m n s \ R e g i o n & g t ; - & l t ; T a b l e s \ P e o p l e \ C o l u m n s \ R e g i o n & g t ; \ C r o s s F i l t e r < / K e y > < / a : K e y > < a : V a l u e   i : t y p e = " D i a g r a m D i s p l a y L i n k C r o s s F i l t e r V i e w S t a t e " > < P o i n t s   x m l n s : b = " h t t p : / / s c h e m a s . d a t a c o n t r a c t . o r g / 2 0 0 4 / 0 7 / S y s t e m . W i n d o w s " > < b : P o i n t > < b : _ x > 3 0 2 . 8 9 6 1 8 9 4 3 2 3 3 4 2 7 < / b : _ x > < b : _ y > 1 8 1 < / b : _ y > < / b : P o i n t > < b : P o i n t > < b : _ x > 2 6 1 . 4 4 8 0 9 4 5 < / b : _ x > < b : _ y > 1 8 1 < / b : _ y > < / b : P o i n t > < b : P o i n t > < b : _ x > 2 5 9 . 4 4 8 0 9 4 5 < / b : _ x > < b : _ y > 1 7 9 < / b : _ y > < / b : P o i n t > < b : P o i n t > < b : _ x > 2 5 9 . 4 4 8 0 9 4 5 < / b : _ x > < b : _ y > 1 5 0 . 6 < / b : _ y > < / b : P o i n t > < b : P o i n t > < b : _ x > 2 5 7 . 4 4 8 0 9 4 5 < / b : _ x > < b : _ y > 1 4 8 . 6 < / b : _ y > < / b : P o i n t > < b : P o i n t > < b : _ x > 2 1 6 < / b : _ x > < b : _ y > 1 4 8 . 6 < / b : _ y > < / b : P o i n t > < / P o i n t s > < / a : V a l u e > < / a : K e y V a l u e O f D i a g r a m O b j e c t K e y a n y T y p e z b w N T n L X > < a : K e y V a l u e O f D i a g r a m O b j e c t K e y a n y T y p e z b w N T n L X > < a : K e y > < K e y > R e l a t i o n s h i p s \ & l t ; T a b l e s \ O r d e r s \ C o l u m n s \ S t a t e & g t ; - & l t ; T a b l e s \ S h i p p i n g _ C o s t \ C o l u m n s \ S t a t e & g t ; < / K e y > < / a : K e y > < a : V a l u e   i : t y p e = " D i a g r a m D i s p l a y L i n k V i e w S t a t e " > < A u t o m a t i o n P r o p e r t y H e l p e r T e x t > E n d   p o i n t   1 :   ( 4 1 2 . 7 5 1 9 0 5 , 3 7 8 ) .   E n d   p o i n t   2 :   ( 4 3 2 . 7 5 1 9 0 5 , 4 1 0 )   < / A u t o m a t i o n P r o p e r t y H e l p e r T e x t > < L a y e d O u t > t r u e < / L a y e d O u t > < P o i n t s   x m l n s : b = " h t t p : / / s c h e m a s . d a t a c o n t r a c t . o r g / 2 0 0 4 / 0 7 / S y s t e m . W i n d o w s " > < b : P o i n t > < b : _ x > 4 1 2 . 7 5 1 9 0 5 < / b : _ x > < b : _ y > 3 7 8 < / b : _ y > < / b : P o i n t > < b : P o i n t > < b : _ x > 4 1 2 . 7 5 1 9 0 5 < / b : _ x > < b : _ y > 3 9 2 < / b : _ y > < / b : P o i n t > < b : P o i n t > < b : _ x > 4 1 4 . 7 5 1 9 0 5 < / b : _ x > < b : _ y > 3 9 4 < / b : _ y > < / b : P o i n t > < b : P o i n t > < b : _ x > 4 3 0 . 7 5 1 9 0 5 < / b : _ x > < b : _ y > 3 9 4 < / b : _ y > < / b : P o i n t > < b : P o i n t > < b : _ x > 4 3 2 . 7 5 1 9 0 5 < / b : _ x > < b : _ y > 3 9 6 < / b : _ y > < / b : P o i n t > < b : P o i n t > < b : _ x > 4 3 2 . 7 5 1 9 0 5 < / b : _ x > < b : _ y > 4 1 0 < / b : _ y > < / b : P o i n t > < / P o i n t s > < / a : V a l u e > < / a : K e y V a l u e O f D i a g r a m O b j e c t K e y a n y T y p e z b w N T n L X > < a : K e y V a l u e O f D i a g r a m O b j e c t K e y a n y T y p e z b w N T n L X > < a : K e y > < K e y > R e l a t i o n s h i p s \ & l t ; T a b l e s \ O r d e r s \ C o l u m n s \ S t a t e & g t ; - & l t ; T a b l e s \ S h i p p i n g _ C o s t \ C o l u m n s \ S t a t e & g t ; \ F K < / K e y > < / a : K e y > < a : V a l u e   i : t y p e = " D i a g r a m D i s p l a y L i n k E n d p o i n t V i e w S t a t e " > < H e i g h t > 1 6 < / H e i g h t > < L a b e l L o c a t i o n   x m l n s : b = " h t t p : / / s c h e m a s . d a t a c o n t r a c t . o r g / 2 0 0 4 / 0 7 / S y s t e m . W i n d o w s " > < b : _ x > 4 0 4 . 7 5 1 9 0 5 < / b : _ x > < b : _ y > 3 6 2 < / b : _ y > < / L a b e l L o c a t i o n > < L o c a t i o n   x m l n s : b = " h t t p : / / s c h e m a s . d a t a c o n t r a c t . o r g / 2 0 0 4 / 0 7 / S y s t e m . W i n d o w s " > < b : _ x > 4 1 2 . 7 5 1 9 0 5 < / b : _ x > < b : _ y > 3 6 2 < / b : _ y > < / L o c a t i o n > < S h a p e R o t a t e A n g l e > 9 0 < / S h a p e R o t a t e A n g l e > < W i d t h > 1 6 < / W i d t h > < / a : V a l u e > < / a : K e y V a l u e O f D i a g r a m O b j e c t K e y a n y T y p e z b w N T n L X > < a : K e y V a l u e O f D i a g r a m O b j e c t K e y a n y T y p e z b w N T n L X > < a : K e y > < K e y > R e l a t i o n s h i p s \ & l t ; T a b l e s \ O r d e r s \ C o l u m n s \ S t a t e & g t ; - & l t ; T a b l e s \ S h i p p i n g _ C o s t \ C o l u m n s \ S t a t e & g t ; \ P K < / K e y > < / a : K e y > < a : V a l u e   i : t y p e = " D i a g r a m D i s p l a y L i n k E n d p o i n t V i e w S t a t e " > < H e i g h t > 1 6 < / H e i g h t > < L a b e l L o c a t i o n   x m l n s : b = " h t t p : / / s c h e m a s . d a t a c o n t r a c t . o r g / 2 0 0 4 / 0 7 / S y s t e m . W i n d o w s " > < b : _ x > 4 2 4 . 7 5 1 9 0 5 < / b : _ x > < b : _ y > 4 1 0 < / b : _ y > < / L a b e l L o c a t i o n > < L o c a t i o n   x m l n s : b = " h t t p : / / s c h e m a s . d a t a c o n t r a c t . o r g / 2 0 0 4 / 0 7 / S y s t e m . W i n d o w s " > < b : _ x > 4 3 2 . 7 5 1 9 0 5 < / b : _ x > < b : _ y > 4 2 6 < / b : _ y > < / L o c a t i o n > < S h a p e R o t a t e A n g l e > 2 7 0 < / S h a p e R o t a t e A n g l e > < W i d t h > 1 6 < / W i d t h > < / a : V a l u e > < / a : K e y V a l u e O f D i a g r a m O b j e c t K e y a n y T y p e z b w N T n L X > < a : K e y V a l u e O f D i a g r a m O b j e c t K e y a n y T y p e z b w N T n L X > < a : K e y > < K e y > R e l a t i o n s h i p s \ & l t ; T a b l e s \ O r d e r s \ C o l u m n s \ S t a t e & g t ; - & l t ; T a b l e s \ S h i p p i n g _ C o s t \ C o l u m n s \ S t a t e & g t ; \ C r o s s F i l t e r < / K e y > < / a : K e y > < a : V a l u e   i : t y p e = " D i a g r a m D i s p l a y L i n k C r o s s F i l t e r V i e w S t a t e " > < P o i n t s   x m l n s : b = " h t t p : / / s c h e m a s . d a t a c o n t r a c t . o r g / 2 0 0 4 / 0 7 / S y s t e m . W i n d o w s " > < b : P o i n t > < b : _ x > 4 1 2 . 7 5 1 9 0 5 < / b : _ x > < b : _ y > 3 7 8 < / b : _ y > < / b : P o i n t > < b : P o i n t > < b : _ x > 4 1 2 . 7 5 1 9 0 5 < / b : _ x > < b : _ y > 3 9 2 < / b : _ y > < / b : P o i n t > < b : P o i n t > < b : _ x > 4 1 4 . 7 5 1 9 0 5 < / b : _ x > < b : _ y > 3 9 4 < / b : _ y > < / b : P o i n t > < b : P o i n t > < b : _ x > 4 3 0 . 7 5 1 9 0 5 < / b : _ x > < b : _ y > 3 9 4 < / b : _ y > < / b : P o i n t > < b : P o i n t > < b : _ x > 4 3 2 . 7 5 1 9 0 5 < / b : _ x > < b : _ y > 3 9 6 < / b : _ y > < / b : P o i n t > < b : P o i n t > < b : _ x > 4 3 2 . 7 5 1 9 0 5 < / b : _ x > < b : _ y > 4 1 0 < / b : _ y > < / b : P o i n t > < / P o i n t s > < / a : V a l u e > < / a : K e y V a l u e O f D i a g r a m O b j e c t K e y a n y T y p e z b w N T n L X > < / V i e w S t a t e s > < / D i a g r a m M a n a g e r . S e r i a l i z a b l e D i a g r a m > < D i a g r a m M a n a g e r . S e r i a l i z a b l e D i a g r a m > < A d a p t e r   i : t y p e = " M e a s u r e D i a g r a m S a n d b o x A d a p t e r " > < T a b l e N a m e > R e t u r n 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 R e t u r n e d < / K e y > < / D i a g r a m O b j e c t K e y > < D i a g r a m O b j e c t K e y > < K e y > M e a s u r e s \ C o u n t   o f   R e t u r n e d \ T a g I n f o \ F o r m u l a < / K e y > < / D i a g r a m O b j e c t K e y > < D i a g r a m O b j e c t K e y > < K e y > M e a s u r e s \ C o u n t   o f   R e t u r n e d \ T a g I n f o \ V a l u e < / K e y > < / D i a g r a m O b j e c t K e y > < D i a g r a m O b j e c t K e y > < K e y > C o l u m n s \ R e t u r n e d < / K e y > < / D i a g r a m O b j e c t K e y > < D i a g r a m O b j e c t K e y > < K e y > C o l u m n s \ O r d e r   I D < / K e y > < / D i a g r a m O b j e c t K e y > < D i a g r a m O b j e c t K e y > < K e y > L i n k s \ & l t ; C o l u m n s \ C o u n t   o f   R e t u r n e d & g t ; - & l t ; M e a s u r e s \ R e t u r n e d & g t ; < / K e y > < / D i a g r a m O b j e c t K e y > < D i a g r a m O b j e c t K e y > < K e y > L i n k s \ & l t ; C o l u m n s \ C o u n t   o f   R e t u r n e d & g t ; - & l t ; M e a s u r e s \ R e t u r n e d & g t ; \ C O L U M N < / K e y > < / D i a g r a m O b j e c t K e y > < D i a g r a m O b j e c t K e y > < K e y > L i n k s \ & l t ; C o l u m n s \ C o u n t   o f   R e t u r n e d & g t ; - & l t ; M e a s u r e s \ R e t u r n e d & g t ; \ M E A S U R E 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 R e t u r n e d < / K e y > < / a : K e y > < a : V a l u e   i : t y p e = " M e a s u r e G r i d N o d e V i e w S t a t e " > < L a y e d O u t > t r u e < / L a y e d O u t > < W a s U I I n v i s i b l e > t r u e < / W a s U I I n v i s i b l e > < / a : V a l u e > < / a : K e y V a l u e O f D i a g r a m O b j e c t K e y a n y T y p e z b w N T n L X > < a : K e y V a l u e O f D i a g r a m O b j e c t K e y a n y T y p e z b w N T n L X > < a : K e y > < K e y > M e a s u r e s \ C o u n t   o f   R e t u r n e d \ T a g I n f o \ F o r m u l a < / K e y > < / a : K e y > < a : V a l u e   i : t y p e = " M e a s u r e G r i d V i e w S t a t e I D i a g r a m T a g A d d i t i o n a l I n f o " / > < / a : K e y V a l u e O f D i a g r a m O b j e c t K e y a n y T y p e z b w N T n L X > < a : K e y V a l u e O f D i a g r a m O b j e c t K e y a n y T y p e z b w N T n L X > < a : K e y > < K e y > M e a s u r e s \ C o u n t   o f   R e t u r n e d \ T a g I n f o \ V a l u e < / K e y > < / a : K e y > < a : V a l u e   i : t y p e = " M e a s u r e G r i d V i e w S t a t e I D i a g r a m T a g A d d i t i o n a l I n f o " / > < / a : K e y V a l u e O f D i a g r a m O b j e c t K e y a n y T y p e z b w N T n L X > < a : K e y V a l u e O f D i a g r a m O b j e c t K e y a n y T y p e z b w N T n L X > < a : K e y > < K e y > C o l u m n s \ R e t u r n e d 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 L i n k s \ & l t ; C o l u m n s \ C o u n t   o f   R e t u r n e d & g t ; - & l t ; M e a s u r e s \ R e t u r n e d & g t ; < / K e y > < / a : K e y > < a : V a l u e   i : t y p e = " M e a s u r e G r i d V i e w S t a t e I D i a g r a m L i n k " / > < / a : K e y V a l u e O f D i a g r a m O b j e c t K e y a n y T y p e z b w N T n L X > < a : K e y V a l u e O f D i a g r a m O b j e c t K e y a n y T y p e z b w N T n L X > < a : K e y > < K e y > L i n k s \ & l t ; C o l u m n s \ C o u n t   o f   R e t u r n e d & g t ; - & l t ; M e a s u r e s \ R e t u r n e d & g t ; \ C O L U M N < / K e y > < / a : K e y > < a : V a l u e   i : t y p e = " M e a s u r e G r i d V i e w S t a t e I D i a g r a m L i n k E n d p o i n t " / > < / a : K e y V a l u e O f D i a g r a m O b j e c t K e y a n y T y p e z b w N T n L X > < a : K e y V a l u e O f D i a g r a m O b j e c t K e y a n y T y p e z b w N T n L X > < a : K e y > < K e y > L i n k s \ & l t ; C o l u m n s \ C o u n t   o f   R e t u r n e d & g t ; - & l t ; M e a s u r e s \ R e t u r n e d & g t ; \ M E A S U R E 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 C u s t o m e r < / K e y > < / D i a g r a m O b j e c t K e y > < D i a g r a m O b j e c t K e y > < K e y > M e a s u r e s \ T o t a l   C u s t o m e r \ T a g I n f o \ F o r m u l a < / K e y > < / D i a g r a m O b j e c t K e y > < D i a g r a m O b j e c t K e y > < K e y > M e a s u r e s \ T o t a l   C u s t o m e r \ T a g I n f o \ V a l u e < / K e y > < / D i a g r a m O b j e c t K e y > < D i a g r a m O b j e c t K e y > < K e y > M e a s u r e s \ T o t a l   O r d e r s < / K e y > < / D i a g r a m O b j e c t K e y > < D i a g r a m O b j e c t K e y > < K e y > M e a s u r e s \ T o t a l   O r d e r s \ T a g I n f o \ F o r m u l a < / K e y > < / D i a g r a m O b j e c t K e y > < D i a g r a m O b j e c t K e y > < K e y > M e a s u r e s \ T o t a l   O r d e r s \ T a g I n f o \ V a l u e < / K e y > < / D i a g r a m O b j e c t K e y > < D i a g r a m O b j e c t K e y > < K e y > M e a s u r e s \ P r o f i t   p e r   c u s t o m e r < / K e y > < / D i a g r a m O b j e c t K e y > < D i a g r a m O b j e c t K e y > < K e y > M e a s u r e s \ P r o f i t   p e r   c u s t o m e r \ T a g I n f o \ F o r m u l a < / K e y > < / D i a g r a m O b j e c t K e y > < D i a g r a m O b j e c t K e y > < K e y > M e a s u r e s \ P r o f i t   p e r   c u s t o m e r \ T a g I n f o \ V a l u e < / K e y > < / D i a g r a m O b j e c t K e y > < D i a g r a m O b j e c t K e y > < K e y > M e a s u r e s \ P r o f i t   P e r   O r d e r < / K e y > < / D i a g r a m O b j e c t K e y > < D i a g r a m O b j e c t K e y > < K e y > M e a s u r e s \ P r o f i t   P e r   O r d e r \ T a g I n f o \ F o r m u l a < / K e y > < / D i a g r a m O b j e c t K e y > < D i a g r a m O b j e c t K e y > < K e y > M e a s u r e s \ P r o f i t   P e r   O r d e r \ T a g I n f o \ V a l u e < / K e y > < / D i a g r a m O b j e c t K e y > < D i a g r a m O b j e c t K e y > < K e y > M e a s u r e s \ A V G   P r o f i t < / K e y > < / D i a g r a m O b j e c t K e y > < D i a g r a m O b j e c t K e y > < K e y > M e a s u r e s \ A V G   P r o f i t \ T a g I n f o \ F o r m u l a < / K e y > < / D i a g r a m O b j e c t K e y > < D i a g r a m O b j e c t K e y > < K e y > M e a s u r e s \ A V G   P r o f i t \ T a g I n f o \ V a l u e < / K e y > < / D i a g r a m O b j e c t K e y > < D i a g r a m O b j e c t K e y > < K e y > M e a s u r e s \ P r o f i t   i n   F l o r d a < / K e y > < / D i a g r a m O b j e c t K e y > < D i a g r a m O b j e c t K e y > < K e y > M e a s u r e s \ P r o f i t   i n   F l o r d a \ T a g I n f o \ F o r m u l a < / K e y > < / D i a g r a m O b j e c t K e y > < D i a g r a m O b j e c t K e y > < K e y > M e a s u r e s \ P r o f i t   i n   F l o r d a \ T a g I n f o \ V a l u e < / K e y > < / D i a g r a m O b j e c t K e y > < D i a g r a m O b j e c t K e y > < K e y > M e a s u r e s \ S u m   o f   S h i p p i n g _ C o s t < / K e y > < / D i a g r a m O b j e c t K e y > < D i a g r a m O b j e c t K e y > < K e y > M e a s u r e s \ S u m   o f   S h i p p i n g _ C o s t \ T a g I n f o \ F o r m u l a < / K e y > < / D i a g r a m O b j e c t K e y > < D i a g r a m O b j e c t K e y > < K e y > M e a s u r e s \ S u m   o f   S h i p p i n g _ C o s t \ T a g I n f o \ V a l u e 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 S h i p   M o d e < / K e y > < / D i a g r a m O b j e c t K e y > < D i a g r a m O b j e c t K e y > < K e y > M e a s u r e s \ C o u n t   o f   S h i p   M o d e \ T a g I n f o \ F o r m u l a < / K e y > < / D i a g r a m O b j e c t K e y > < D i a g r a m O b j e c t K e y > < K e y > M e a s u r e s \ C o u n t   o f   S h i p   M o d e \ T a g I n f o \ V a l u e < / K e y > < / D i a g r a m O b j e c t K e y > < D i a g r a m O b j e c t K e y > < K e y > M e a s u r e s \ C o u n t   o f   C u s t o m e r   N a m e < / K e y > < / D i a g r a m O b j e c t K e y > < D i a g r a m O b j e c t K e y > < K e y > M e a s u r e s \ C o u n t   o f   C u s t o m e r   N a m e \ T a g I n f o \ F o r m u l a < / K e y > < / D i a g r a m O b j e c t K e y > < D i a g r a m O b j e c t K e y > < K e y > M e a s u r e s \ C o u n t   o f   C u s t o m e r   N a m e \ T a g I n f o \ V a l u e < / K e y > < / D i a g r a m O b j e c t K e y > < D i a g r a m O b j e c t K e y > < K e y > M e a s u r e s \ S u m   o f   S a l e s < / K e y > < / D i a g r a m O b j e c t K e y > < D i a g r a m O b j e c t K e y > < K e y > M e a s u r e s \ S u m   o f   S a l e s \ T a g I n f o \ F o r m u l a < / K e y > < / D i a g r a m O b j e c t K e y > < D i a g r a m O b j e c t K e y > < K e y > M e a s u r e s \ S u m   o f   S a l e s \ T a g I n f o \ V a l u e < / K e y > < / D i a g r a m O b j e c t K e y > < D i a g r a m O b j e c t K e y > < K e y > M e a s u r e s \ C o u n t   o f   O r d e r   I D < / K e y > < / D i a g r a m O b j e c t K e y > < D i a g r a m O b j e c t K e y > < K e y > M e a s u r e s \ C o u n t   o f   O r d e r   I D \ T a g I n f o \ F o r m u l a < / K e y > < / D i a g r a m O b j e c t K e y > < D i a g r a m O b j e c t K e y > < K e y > M e a s u r e s \ C o u n t 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 M e a s u r e s \ S u m   o f   P r o f i t < / K e y > < / D i a g r a m O b j e c t K e y > < D i a g r a m O b j e c t K e y > < K e y > M e a s u r e s \ S u m   o f   P r o f i t \ T a g I n f o \ F o r m u l a < / K e y > < / D i a g r a m O b j e c t K e y > < D i a g r a m O b j e c t K e y > < K e y > M e a s u r e s \ S u m   o f   P r o f i t \ T a g I n f o \ V a l u e < / K e y > < / D i a g r a m O b j e c t K e y > < D i a g r a m O b j e c t K e y > < K e y > M e a s u r e s \ S u m   o f   Q u a n t i t y < / K e y > < / D i a g r a m O b j e c t K e y > < D i a g r a m O b j e c t K e y > < K e y > M e a s u r e s \ S u m   o f   Q u a n t i t y \ T a g I n f o \ F o r m u l a < / K e y > < / D i a g r a m O b j e c t K e y > < D i a g r a m O b j e c t K e y > < K e y > M e a s u r e s \ S u m   o f   Q u a n t i t y \ T a g I n f o \ V a l u e < / K e y > < / D i a g r a m O b j e c t K e y > < D i a g r a m O b j e c t K e y > < K e y > M e a s u r e s \ S u m   o f   D e l i v e r y   D u r a t i o n < / K e y > < / D i a g r a m O b j e c t K e y > < D i a g r a m O b j e c t K e y > < K e y > M e a s u r e s \ S u m   o f   D e l i v e r y   D u r a t i o n \ T a g I n f o \ F o r m u l a < / K e y > < / D i a g r a m O b j e c t K e y > < D i a g r a m O b j e c t K e y > < K e y > M e a s u r e s \ S u m   o f   D e l i v e r y   D u r a t i o n \ T a g I n f o \ V a l u e < / K e y > < / D i a g r a m O b j e c t K e y > < D i a g r a m O b j e c t K e y > < K e y > M e a s u r e s \ A v e r a g e   o f   D e l i v e r y   D u r a t i o n < / K e y > < / D i a g r a m O b j e c t K e y > < D i a g r a m O b j e c t K e y > < K e y > M e a s u r e s \ A v e r a g e   o f   D e l i v e r y   D u r a t i o n \ T a g I n f o \ F o r m u l a < / K e y > < / D i a g r a m O b j e c t K e y > < D i a g r a m O b j e c t K e y > < K e y > M e a s u r e s \ A v e r a g e   o f   D e l i v e r y   D u r a t i o n \ T a g I n f o \ V a l u e < / K e y > < / D i a g r a m O b j e c t K e y > < D i a g r a m O b j e c t K e y > < K e y > M e a s u r e s \ S u m   o f   C O G S < / K e y > < / D i a g r a m O b j e c t K e y > < D i a g r a m O b j e c t K e y > < K e y > M e a s u r e s \ S u m   o f   C O G S \ T a g I n f o \ F o r m u l a < / K e y > < / D i a g r a m O b j e c t K e y > < D i a g r a m O b j e c t K e y > < K e y > M e a s u r e s \ S u m   o f   C O G S \ T a g I n f o \ V a l u e < / K e y > < / D i a g r a m O b j e c t K e y > < D i a g r a m O b j e c t K e y > < K e y > M e a s u r e s \ S u m   o f   D i s c o u n t   V a l u e < / K e y > < / D i a g r a m O b j e c t K e y > < D i a g r a m O b j e c t K e y > < K e y > M e a s u r e s \ S u m   o f   D i s c o u n t   V a l u e \ T a g I n f o \ F o r m u l a < / K e y > < / D i a g r a m O b j e c t K e y > < D i a g r a m O b j e c t K e y > < K e y > M e a s u r e s \ S u m   o f   D i s c o u n t   V a l u e \ T a g I n f o \ V a l u e < / K e y > < / D i a g r a m O b j e c t K e y > < D i a g r a m O b j e c t K e y > < K e y > M e a s u r e s \ S u m   o f   R o w   I D < / K e y > < / D i a g r a m O b j e c t K e y > < D i a g r a m O b j e c t K e y > < K e y > M e a s u r e s \ S u m   o f   R o w   I D \ T a g I n f o \ F o r m u l a < / K e y > < / D i a g r a m O b j e c t K e y > < D i a g r a m O b j e c t K e y > < K e y > M e a s u r e s \ S u m   o f   R o w   I D \ T a g I n f o \ V a l u e < / K e y > < / D i a g r a m O b j e c t K e y > < D i a g r a m O b j e c t K e y > < K e y > M e a s u r e s \ D i s t i n c t   C o u n t   o f   R o w   I D < / K e y > < / D i a g r a m O b j e c t K e y > < D i a g r a m O b j e c t K e y > < K e y > M e a s u r e s \ D i s t i n c t   C o u n t   o f   R o w   I D \ T a g I n f o \ F o r m u l a < / K e y > < / D i a g r a m O b j e c t K e y > < D i a g r a m O b j e c t K e y > < K e y > M e a s u r e s \ D i s t i n c t   C o u n t   o f   R o w   I D \ T a g I n f o \ V a l u e < / K e y > < / D i a g r a m O b j e c t K e y > < D i a g r a m O b j e c t K e y > < K e y > M e a s u r e s \ S u m   o f   D i s c o u n t < / K e y > < / D i a g r a m O b j e c t K e y > < D i a g r a m O b j e c t K e y > < K e y > M e a s u r e s \ S u m   o f   D i s c o u n t \ T a g I n f o \ F o r m u l a < / K e y > < / D i a g r a m O b j e c t K e y > < D i a g r a m O b j e c t K e y > < K e y > M e a s u r e s \ S u m   o f   D i s c o u n t \ T a g I n f o \ V a l u e < / K e y > < / D i a g r a m O b j e c t K e y > < D i a g r a m O b j e c t K e y > < K e y > M e a s u r e s \ T o t a l   P r o f i t < / K e y > < / D i a g r a m O b j e c t K e y > < D i a g r a m O b j e c t K e y > < K e y > M e a s u r e s \ T o t a l   P r o f i t \ T a g I n f o \ F o r m u l a < / K e y > < / D i a g r a m O b j e c t K e y > < D i a g r a m O b j e c t K e y > < K e y > M e a s u r e s \ T o t a l   P r o f i t \ T a g I n f o \ V a l u e < / K e y > < / D i a g r a m O b j e c t K e y > < D i a g r a m O b j e c t K e y > < K e y > C o l u m n s \ R o w   I D < / K e y > < / D i a g r a m O b j e c t K e y > < D i a g r a m O b j e c t K e y > < K e y > C o l u m n s \ O r d e r   I D < / K e y > < / D i a g r a m O b j e c t K e y > < D i a g r a m O b j e c t K e y > < K e y > C o l u m n s \ O r d e r   D a t e < / K e y > < / D i a g r a m O b j e c t K e y > < D i a g r a m O b j e c t K e y > < K e y > C o l u m n s \ S h i p   D a t e < / K e y > < / D i a g r a m O b j e c t K e y > < D i a g r a m O b j e c t K e y > < K e y > C o l u m n s \ D e l i v e r y   D u r a t i o n < / 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 C o l u m n s \ D i s c o u n t   V a l u e < / K e y > < / D i a g r a m O b j e c t K e y > < D i a g r a m O b j e c t K e y > < K e y > C o l u m n s \ C O G S < / K e y > < / D i a g r a m O b j e c t K e y > < D i a g r a m O b j e c t K e y > < K e y > C o l u m n s \ P r o f i t < / K e y > < / D i a g r a m O b j e c t K e y > < D i a g r a m O b j e c t K e y > < K e y > C o l u m n s \ I n d e x < / K e y > < / D i a g r a m O b j e c t K e y > < D i a g r a m O b j e c t K e y > < K e y > C o l u m n s \ M o d u l o < / K e y > < / D i a g r a m O b j e c t K e y > < D i a g r a m O b j e c t K e y > < K e y > C o l u m n s \ I n d e x . 1 < / K e y > < / D i a g r a m O b j e c t K e y > < D i a g r a m O b j e c t K e y > < K e y > C o l u m n s \ S h i p p i n g _ C o s t < / K e y > < / D i a g r a m O b j e c t K e y > < D i a g r a m O b j e c t K e y > < K e y > C o l u m n s \ S h i p   D a t e   ( Y e a r ) < / K e y > < / D i a g r a m O b j e c t K e y > < D i a g r a m O b j e c t K e y > < K e y > C o l u m n s \ S h i p   D a t e   ( Q u a r t e r ) < / K e y > < / D i a g r a m O b j e c t K e y > < D i a g r a m O b j e c t K e y > < K e y > C o l u m n s \ S h i p   D a t e   ( M o n t h   I n d e x ) < / K e y > < / D i a g r a m O b j e c t K e y > < D i a g r a m O b j e c t K e y > < K e y > C o l u m n s \ S h i p   D a t e   ( M o n t h ) < / 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 S h i p p i n g _ C o s t & g t ; - & l t ; M e a s u r e s \ S h i p p i n g _ C o s t & g t ; < / K e y > < / D i a g r a m O b j e c t K e y > < D i a g r a m O b j e c t K e y > < K e y > L i n k s \ & l t ; C o l u m n s \ S u m   o f   S h i p p i n g _ C o s t & g t ; - & l t ; M e a s u r e s \ S h i p p i n g _ C o s t & g t ; \ C O L U M N < / K e y > < / D i a g r a m O b j e c t K e y > < D i a g r a m O b j e c t K e y > < K e y > L i n k s \ & l t ; C o l u m n s \ S u m   o f   S h i p p i n g _ C o s t & g t ; - & l t ; M e a s u r e s \ S h i p p i n g _ C o s t & g t ; \ M E A S U R E 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 L i n k s \ & l t ; C o l u m n s \ C o u n t   o f   C u s t o m e r   N a m e & g t ; - & l t ; M e a s u r e s \ C u s t o m e r   N a m e & g t ; < / K e y > < / D i a g r a m O b j e c t K e y > < D i a g r a m O b j e c t K e y > < K e y > L i n k s \ & l t ; C o l u m n s \ C o u n t   o f   C u s t o m e r   N a m e & g t ; - & l t ; M e a s u r e s \ C u s t o m e r   N a m e & g t ; \ C O L U M N < / K e y > < / D i a g r a m O b j e c t K e y > < D i a g r a m O b j e c t K e y > < K e y > L i n k s \ & l t ; C o l u m n s \ C o u n t   o f   C u s t o m e r   N a m e & g t ; - & l t ; M e a s u r e s \ C u s t o m e r   N a m e & g t ; \ M E A S U R E 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 D e l i v e r y   D u r a t i o n & g t ; - & l t ; M e a s u r e s \ D e l i v e r y   D u r a t i o n & g t ; < / K e y > < / D i a g r a m O b j e c t K e y > < D i a g r a m O b j e c t K e y > < K e y > L i n k s \ & l t ; C o l u m n s \ S u m   o f   D e l i v e r y   D u r a t i o n & g t ; - & l t ; M e a s u r e s \ D e l i v e r y   D u r a t i o n & g t ; \ C O L U M N < / K e y > < / D i a g r a m O b j e c t K e y > < D i a g r a m O b j e c t K e y > < K e y > L i n k s \ & l t ; C o l u m n s \ S u m   o f   D e l i v e r y   D u r a t i o n & g t ; - & l t ; M e a s u r e s \ D e l i v e r y   D u r a t i o n & g t ; \ M E A S U R E < / K e y > < / D i a g r a m O b j e c t K e y > < D i a g r a m O b j e c t K e y > < K e y > L i n k s \ & l t ; C o l u m n s \ A v e r a g e   o f   D e l i v e r y   D u r a t i o n & g t ; - & l t ; M e a s u r e s \ D e l i v e r y   D u r a t i o n & g t ; < / K e y > < / D i a g r a m O b j e c t K e y > < D i a g r a m O b j e c t K e y > < K e y > L i n k s \ & l t ; C o l u m n s \ A v e r a g e   o f   D e l i v e r y   D u r a t i o n & g t ; - & l t ; M e a s u r e s \ D e l i v e r y   D u r a t i o n & g t ; \ C O L U M N < / K e y > < / D i a g r a m O b j e c t K e y > < D i a g r a m O b j e c t K e y > < K e y > L i n k s \ & l t ; C o l u m n s \ A v e r a g e   o f   D e l i v e r y   D u r a t i o n & g t ; - & l t ; M e a s u r e s \ D e l i v e r y   D u r a t i o n & g t ; \ M E A S U R E < / K e y > < / D i a g r a m O b j e c t K e y > < D i a g r a m O b j e c t K e y > < K e y > L i n k s \ & l t ; C o l u m n s \ S u m   o f   C O G S & g t ; - & l t ; M e a s u r e s \ C O G S & g t ; < / K e y > < / D i a g r a m O b j e c t K e y > < D i a g r a m O b j e c t K e y > < K e y > L i n k s \ & l t ; C o l u m n s \ S u m   o f   C O G S & g t ; - & l t ; M e a s u r e s \ C O G S & g t ; \ C O L U M N < / K e y > < / D i a g r a m O b j e c t K e y > < D i a g r a m O b j e c t K e y > < K e y > L i n k s \ & l t ; C o l u m n s \ S u m   o f   C O G S & g t ; - & l t ; M e a s u r e s \ C O G S & g t ; \ M E A S U R E < / K e y > < / D i a g r a m O b j e c t K e y > < D i a g r a m O b j e c t K e y > < K e y > L i n k s \ & l t ; C o l u m n s \ S u m   o f   D i s c o u n t   V a l u e & g t ; - & l t ; M e a s u r e s \ D i s c o u n t   V a l u e & g t ; < / K e y > < / D i a g r a m O b j e c t K e y > < D i a g r a m O b j e c t K e y > < K e y > L i n k s \ & l t ; C o l u m n s \ S u m   o f   D i s c o u n t   V a l u e & g t ; - & l t ; M e a s u r e s \ D i s c o u n t   V a l u e & g t ; \ C O L U M N < / K e y > < / D i a g r a m O b j e c t K e y > < D i a g r a m O b j e c t K e y > < K e y > L i n k s \ & l t ; C o l u m n s \ S u m   o f   D i s c o u n t   V a l u e & g t ; - & l t ; M e a s u r e s \ D i s c o u n t   V a l u e & g t ; \ M E A S U R E 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 L i n k s \ & l t ; C o l u m n s \ D i s t i n c t   C o u n t   o f   R o w   I D & g t ; - & l t ; M e a s u r e s \ R o w   I D & g t ; < / K e y > < / D i a g r a m O b j e c t K e y > < D i a g r a m O b j e c t K e y > < K e y > L i n k s \ & l t ; C o l u m n s \ D i s t i n c t   C o u n t   o f   R o w   I D & g t ; - & l t ; M e a s u r e s \ R o w   I D & g t ; \ C O L U M N < / K e y > < / D i a g r a m O b j e c t K e y > < D i a g r a m O b j e c t K e y > < K e y > L i n k s \ & l t ; C o l u m n s \ D i s t i n c t   C o u n t 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 1 4 < / 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 C u s t o m e r < / K e y > < / a : K e y > < a : V a l u e   i : t y p e = " M e a s u r e G r i d N o d e V i e w S t a t e " > < L a y e d O u t > t r u e < / L a y e d O u t > < R o w > 1 < / R o w > < / a : V a l u e > < / a : K e y V a l u e O f D i a g r a m O b j e c t K e y a n y T y p e z b w N T n L X > < a : K e y V a l u e O f D i a g r a m O b j e c t K e y a n y T y p e z b w N T n L X > < a : K e y > < K e y > M e a s u r e s \ T o t a l   C u s t o m e r \ T a g I n f o \ F o r m u l a < / K e y > < / a : K e y > < a : V a l u e   i : t y p e = " M e a s u r e G r i d V i e w S t a t e I D i a g r a m T a g A d d i t i o n a l I n f o " / > < / a : K e y V a l u e O f D i a g r a m O b j e c t K e y a n y T y p e z b w N T n L X > < a : K e y V a l u e O f D i a g r a m O b j e c t K e y a n y T y p e z b w N T n L X > < a : K e y > < K e y > M e a s u r e s \ T o t a l   C u s t o m e r \ T a g I n f o \ V a l u e 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 M e a s u r e s \ P r o f i t   p e r   c u s t o m e r < / K e y > < / a : K e y > < a : V a l u e   i : t y p e = " M e a s u r e G r i d N o d e V i e w S t a t e " > < L a y e d O u t > t r u e < / L a y e d O u t > < R o w > 3 < / R o w > < / a : V a l u e > < / a : K e y V a l u e O f D i a g r a m O b j e c t K e y a n y T y p e z b w N T n L X > < a : K e y V a l u e O f D i a g r a m O b j e c t K e y a n y T y p e z b w N T n L X > < a : K e y > < K e y > M e a s u r e s \ P r o f i t   p e r   c u s t o m e r \ T a g I n f o \ F o r m u l a < / K e y > < / a : K e y > < a : V a l u e   i : t y p e = " M e a s u r e G r i d V i e w S t a t e I D i a g r a m T a g A d d i t i o n a l I n f o " / > < / a : K e y V a l u e O f D i a g r a m O b j e c t K e y a n y T y p e z b w N T n L X > < a : K e y V a l u e O f D i a g r a m O b j e c t K e y a n y T y p e z b w N T n L X > < a : K e y > < K e y > M e a s u r e s \ P r o f i t   p e r   c u s t o m e r \ T a g I n f o \ V a l u e < / K e y > < / a : K e y > < a : V a l u e   i : t y p e = " M e a s u r e G r i d V i e w S t a t e I D i a g r a m T a g A d d i t i o n a l I n f o " / > < / a : K e y V a l u e O f D i a g r a m O b j e c t K e y a n y T y p e z b w N T n L X > < a : K e y V a l u e O f D i a g r a m O b j e c t K e y a n y T y p e z b w N T n L X > < a : K e y > < K e y > M e a s u r e s \ P r o f i t   P e r   O r d e r < / K e y > < / a : K e y > < a : V a l u e   i : t y p e = " M e a s u r e G r i d N o d e V i e w S t a t e " > < L a y e d O u t > t r u e < / L a y e d O u t > < R o w > 4 < / R o w > < / a : V a l u e > < / a : K e y V a l u e O f D i a g r a m O b j e c t K e y a n y T y p e z b w N T n L X > < a : K e y V a l u e O f D i a g r a m O b j e c t K e y a n y T y p e z b w N T n L X > < a : K e y > < K e y > M e a s u r e s \ P r o f i t   P e r   O r d e r \ T a g I n f o \ F o r m u l a < / K e y > < / a : K e y > < a : V a l u e   i : t y p e = " M e a s u r e G r i d V i e w S t a t e I D i a g r a m T a g A d d i t i o n a l I n f o " / > < / a : K e y V a l u e O f D i a g r a m O b j e c t K e y a n y T y p e z b w N T n L X > < a : K e y V a l u e O f D i a g r a m O b j e c t K e y a n y T y p e z b w N T n L X > < a : K e y > < K e y > M e a s u r e s \ P r o f i t   P e r   O r d e r \ T a g I n f o \ V a l u e < / K e y > < / a : K e y > < a : V a l u e   i : t y p e = " M e a s u r e G r i d V i e w S t a t e I D i a g r a m T a g A d d i t i o n a l I n f o " / > < / a : K e y V a l u e O f D i a g r a m O b j e c t K e y a n y T y p e z b w N T n L X > < a : K e y V a l u e O f D i a g r a m O b j e c t K e y a n y T y p e z b w N T n L X > < a : K e y > < K e y > M e a s u r e s \ A V G   P r o f i t < / K e y > < / a : K e y > < a : V a l u e   i : t y p e = " M e a s u r e G r i d N o d e V i e w S t a t e " > < L a y e d O u t > t r u e < / L a y e d O u t > < R o w > 5 < / R o w > < / a : V a l u e > < / a : K e y V a l u e O f D i a g r a m O b j e c t K e y a n y T y p e z b w N T n L X > < a : K e y V a l u e O f D i a g r a m O b j e c t K e y a n y T y p e z b w N T n L X > < a : K e y > < K e y > M e a s u r e s \ A V G   P r o f i t \ T a g I n f o \ F o r m u l a < / K e y > < / a : K e y > < a : V a l u e   i : t y p e = " M e a s u r e G r i d V i e w S t a t e I D i a g r a m T a g A d d i t i o n a l I n f o " / > < / a : K e y V a l u e O f D i a g r a m O b j e c t K e y a n y T y p e z b w N T n L X > < a : K e y V a l u e O f D i a g r a m O b j e c t K e y a n y T y p e z b w N T n L X > < a : K e y > < K e y > M e a s u r e s \ A V G   P r o f i t \ T a g I n f o \ V a l u e < / K e y > < / a : K e y > < a : V a l u e   i : t y p e = " M e a s u r e G r i d V i e w S t a t e I D i a g r a m T a g A d d i t i o n a l I n f o " / > < / a : K e y V a l u e O f D i a g r a m O b j e c t K e y a n y T y p e z b w N T n L X > < a : K e y V a l u e O f D i a g r a m O b j e c t K e y a n y T y p e z b w N T n L X > < a : K e y > < K e y > M e a s u r e s \ P r o f i t   i n   F l o r d a < / K e y > < / a : K e y > < a : V a l u e   i : t y p e = " M e a s u r e G r i d N o d e V i e w S t a t e " > < L a y e d O u t > t r u e < / L a y e d O u t > < R o w > 6 < / R o w > < / a : V a l u e > < / a : K e y V a l u e O f D i a g r a m O b j e c t K e y a n y T y p e z b w N T n L X > < a : K e y V a l u e O f D i a g r a m O b j e c t K e y a n y T y p e z b w N T n L X > < a : K e y > < K e y > M e a s u r e s \ P r o f i t   i n   F l o r d a \ T a g I n f o \ F o r m u l a < / K e y > < / a : K e y > < a : V a l u e   i : t y p e = " M e a s u r e G r i d V i e w S t a t e I D i a g r a m T a g A d d i t i o n a l I n f o " / > < / a : K e y V a l u e O f D i a g r a m O b j e c t K e y a n y T y p e z b w N T n L X > < a : K e y V a l u e O f D i a g r a m O b j e c t K e y a n y T y p e z b w N T n L X > < a : K e y > < K e y > M e a s u r e s \ P r o f i t   i n   F l o r d a \ T a g I n f o \ V a l u e < / K e y > < / a : K e y > < a : V a l u e   i : t y p e = " M e a s u r e G r i d V i e w S t a t e I D i a g r a m T a g A d d i t i o n a l I n f o " / > < / a : K e y V a l u e O f D i a g r a m O b j e c t K e y a n y T y p e z b w N T n L X > < a : K e y V a l u e O f D i a g r a m O b j e c t K e y a n y T y p e z b w N T n L X > < a : K e y > < K e y > M e a s u r e s \ S u m   o f   S h i p p i n g _ C o s t < / K e y > < / a : K e y > < a : V a l u e   i : t y p e = " M e a s u r e G r i d N o d e V i e w S t a t e " > < C o l u m n > 2 7 < / C o l u m n > < L a y e d O u t > t r u e < / L a y e d O u t > < W a s U I I n v i s i b l e > t r u e < / W a s U I I n v i s i b l e > < / a : V a l u e > < / a : K e y V a l u e O f D i a g r a m O b j e c t K e y a n y T y p e z b w N T n L X > < a : K e y V a l u e O f D i a g r a m O b j e c t K e y a n y T y p e z b w N T n L X > < a : K e y > < K e y > M e a s u r e s \ S u m   o f   S h i p p i n g _ C o s t \ T a g I n f o \ F o r m u l a < / K e y > < / a : K e y > < a : V a l u e   i : t y p e = " M e a s u r e G r i d V i e w S t a t e I D i a g r a m T a g A d d i t i o n a l I n f o " / > < / a : K e y V a l u e O f D i a g r a m O b j e c t K e y a n y T y p e z b w N T n L X > < a : K e y V a l u e O f D i a g r a m O b j e c t K e y a n y T y p e z b w N T n L X > < a : K e y > < K e y > M e a s u r e s \ S u m   o f   S h i p p i n g _ C o s t \ T a g I n f o \ V a l u e < / K e y > < / a : K e y > < a : V a l u e   i : t y p e = " M e a s u r e G r i d V i e w S t a t e I D i a g r a m T a g A d d i t i o n a l I n f o " / > < / a : K e y V a l u e O f D i a g r a m O b j e c t K e y a n y T y p e z b w N T n L X > < a : K e y V a l u e O f D i a g r a m O b j e c t K e y a n y T y p e z b w N T n L X > < a : K e y > < K e y > M e a s u r e s \ C o u n t   o f   C u s t o m e r   I D < / K e y > < / a : K e y > < a : V a l u e   i : t y p e = " M e a s u r e G r i d N o d e V i e w S t a t e " > < C o l u m n > 6 < / 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 S h i p   M o d e < / K e y > < / a : K e y > < a : V a l u e   i : t y p e = " M e a s u r e G r i d N o d e V i e w S t a t e " > < C o l u m n > 5 < / 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 M e a s u r e s \ C o u n t   o f   C u s t o m e r   N a m e < / K e y > < / a : K e y > < a : V a l u e   i : t y p e = " M e a s u r e G r i d N o d e V i e w S t a t e " > < C o l u m n > 7 < / C o l u m n > < L a y e d O u t > t r u e < / L a y e d O u t > < W a s U I I n v i s i b l e > t r u e < / W a s U I I n v i s i b l e > < / a : V a l u e > < / a : K e y V a l u e O f D i a g r a m O b j e c t K e y a n y T y p e z b w N T n L X > < a : K e y V a l u e O f D i a g r a m O b j e c t K e y a n y T y p e z b w N T n L X > < a : K e y > < K e y > M e a s u r e s \ C o u n t   o f   C u s t o m e r   N a m e \ T a g I n f o \ F o r m u l a < / K e y > < / a : K e y > < a : V a l u e   i : t y p e = " M e a s u r e G r i d V i e w S t a t e I D i a g r a m T a g A d d i t i o n a l I n f o " / > < / a : K e y V a l u e O f D i a g r a m O b j e c t K e y a n y T y p e z b w N T n L X > < a : K e y V a l u e O f D i a g r a m O b j e c t K e y a n y T y p e z b w N T n L X > < a : K e y > < K e y > M e a s u r e s \ C o u n t   o f   C u s t o m e r   N a m e \ T a g I n f o \ V a l u e < / K e y > < / a : K e y > < a : V a l u e   i : t y p e = " M e a s u r e G r i d V i e w S t a t e I D i a g r a m T a g A d d i t i o n a l I n f o " / > < / a : K e y V a l u e O f D i a g r a m O b j e c t K e y a n y T y p e z b w N T n L X > < a : K e y V a l u e O f D i a g r a m O b j e c t K e y a n y T y p e z b w N T n L X > < a : K e y > < K e y > M e a s u r e s \ S u m   o f   S a l e s < / K e y > < / a : K e y > < a : V a l u e   i : t y p e = " M e a s u r e G r i d N o d e V i e w S t a t e " > < C o l u m n > 1 8 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 M e a s u r e s \ D i s t i n c t   C o u n t   o f   O r d e r   I D < / K e y > < / a : K e y > < a : V a l u e   i : t y p e = " M e a s u r e G r i d N o d e V i e w S t a t e " > < C o l u m n > 1 < / C o l u m n > < 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K e y > < / a : K e y > < a : V a l u e   i : t y p e = " M e a s u r e G r i d N o d e V i e w S t a t e " > < C o l u m n > 1 9 < / 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 D e l i v e r y   D u r a t i o n < / K e y > < / a : K e y > < a : V a l u e   i : t y p e = " M e a s u r e G r i d N o d e V i e w S t a t e " > < C o l u m n > 4 < / C o l u m n > < L a y e d O u t > t r u e < / L a y e d O u t > < W a s U I I n v i s i b l e > t r u e < / W a s U I I n v i s i b l e > < / a : V a l u e > < / a : K e y V a l u e O f D i a g r a m O b j e c t K e y a n y T y p e z b w N T n L X > < a : K e y V a l u e O f D i a g r a m O b j e c t K e y a n y T y p e z b w N T n L X > < a : K e y > < K e y > M e a s u r e s \ S u m   o f   D e l i v e r y   D u r a t i o n \ T a g I n f o \ F o r m u l a < / K e y > < / a : K e y > < a : V a l u e   i : t y p e = " M e a s u r e G r i d V i e w S t a t e I D i a g r a m T a g A d d i t i o n a l I n f o " / > < / a : K e y V a l u e O f D i a g r a m O b j e c t K e y a n y T y p e z b w N T n L X > < a : K e y V a l u e O f D i a g r a m O b j e c t K e y a n y T y p e z b w N T n L X > < a : K e y > < K e y > M e a s u r e s \ S u m   o f   D e l i v e r y   D u r a t i o n \ T a g I n f o \ V a l u e < / K e y > < / a : K e y > < a : V a l u e   i : t y p e = " M e a s u r e G r i d V i e w S t a t e I D i a g r a m T a g A d d i t i o n a l I n f o " / > < / a : K e y V a l u e O f D i a g r a m O b j e c t K e y a n y T y p e z b w N T n L X > < a : K e y V a l u e O f D i a g r a m O b j e c t K e y a n y T y p e z b w N T n L X > < a : K e y > < K e y > M e a s u r e s \ A v e r a g e   o f   D e l i v e r y   D u r a t i o n < / K e y > < / a : K e y > < a : V a l u e   i : t y p e = " M e a s u r e G r i d N o d e V i e w S t a t e " > < C o l u m n > 4 < / C o l u m n > < L a y e d O u t > t r u e < / L a y e d O u t > < R o w > 1 < / R o w > < W a s U I I n v i s i b l e > t r u e < / W a s U I I n v i s i b l e > < / a : V a l u e > < / a : K e y V a l u e O f D i a g r a m O b j e c t K e y a n y T y p e z b w N T n L X > < a : K e y V a l u e O f D i a g r a m O b j e c t K e y a n y T y p e z b w N T n L X > < a : K e y > < K e y > M e a s u r e s \ A v e r a g e   o f   D e l i v e r y   D u r a t i o n \ T a g I n f o \ F o r m u l a < / K e y > < / a : K e y > < a : V a l u e   i : t y p e = " M e a s u r e G r i d V i e w S t a t e I D i a g r a m T a g A d d i t i o n a l I n f o " / > < / a : K e y V a l u e O f D i a g r a m O b j e c t K e y a n y T y p e z b w N T n L X > < a : K e y V a l u e O f D i a g r a m O b j e c t K e y a n y T y p e z b w N T n L X > < a : K e y > < K e y > M e a s u r e s \ A v e r a g e   o f   D e l i v e r y   D u r a t i o n \ T a g I n f o \ V a l u e < / K e y > < / a : K e y > < a : V a l u e   i : t y p e = " M e a s u r e G r i d V i e w S t a t e I D i a g r a m T a g A d d i t i o n a l I n f o " / > < / a : K e y V a l u e O f D i a g r a m O b j e c t K e y a n y T y p e z b w N T n L X > < a : K e y V a l u e O f D i a g r a m O b j e c t K e y a n y T y p e z b w N T n L X > < a : K e y > < K e y > M e a s u r e s \ S u m   o f   C O G S < / K e y > < / a : K e y > < a : V a l u e   i : t y p e = " M e a s u r e G r i d N o d e V i e w S t a t e " > < C o l u m n > 2 3 < / C o l u m n > < L a y e d O u t > t r u e < / L a y e d O u t > < W a s U I I n v i s i b l e > t r u e < / W a s U I I n v i s i b l e > < / a : V a l u e > < / a : K e y V a l u e O f D i a g r a m O b j e c t K e y a n y T y p e z b w N T n L X > < a : K e y V a l u e O f D i a g r a m O b j e c t K e y a n y T y p e z b w N T n L X > < a : K e y > < K e y > M e a s u r e s \ S u m   o f   C O G S \ T a g I n f o \ F o r m u l a < / K e y > < / a : K e y > < a : V a l u e   i : t y p e = " M e a s u r e G r i d V i e w S t a t e I D i a g r a m T a g A d d i t i o n a l I n f o " / > < / a : K e y V a l u e O f D i a g r a m O b j e c t K e y a n y T y p e z b w N T n L X > < a : K e y V a l u e O f D i a g r a m O b j e c t K e y a n y T y p e z b w N T n L X > < a : K e y > < K e y > M e a s u r e s \ S u m   o f   C O G S \ T a g I n f o \ V a l u e < / K e y > < / a : K e y > < a : V a l u e   i : t y p e = " M e a s u r e G r i d V i e w S t a t e I D i a g r a m T a g A d d i t i o n a l I n f o " / > < / a : K e y V a l u e O f D i a g r a m O b j e c t K e y a n y T y p e z b w N T n L X > < a : K e y V a l u e O f D i a g r a m O b j e c t K e y a n y T y p e z b w N T n L X > < a : K e y > < K e y > M e a s u r e s \ S u m   o f   D i s c o u n t   V a l u e < / K e y > < / a : K e y > < a : V a l u e   i : t y p e = " M e a s u r e G r i d N o d e V i e w S t a t e " > < C o l u m n > 2 2 < / C o l u m n > < L a y e d O u t > t r u e < / L a y e d O u t > < W a s U I I n v i s i b l e > t r u e < / W a s U I I n v i s i b l e > < / a : V a l u e > < / a : K e y V a l u e O f D i a g r a m O b j e c t K e y a n y T y p e z b w N T n L X > < a : K e y V a l u e O f D i a g r a m O b j e c t K e y a n y T y p e z b w N T n L X > < a : K e y > < K e y > M e a s u r e s \ S u m   o f   D i s c o u n t   V a l u e \ T a g I n f o \ F o r m u l a < / K e y > < / a : K e y > < a : V a l u e   i : t y p e = " M e a s u r e G r i d V i e w S t a t e I D i a g r a m T a g A d d i t i o n a l I n f o " / > < / a : K e y V a l u e O f D i a g r a m O b j e c t K e y a n y T y p e z b w N T n L X > < a : K e y V a l u e O f D i a g r a m O b j e c t K e y a n y T y p e z b w N T n L X > < a : K e y > < K e y > M e a s u r e s \ S u m   o f   D i s c o u n t   V a l u e \ T a g I n f o \ V a l u e < / K e y > < / a : K e y > < a : V a l u e   i : t y p e = " M e a s u r e G r i d V i e w S t a t e I D i a g r a m T a g A d d i t i o n a l I n f o " / > < / a : K e y V a l u e O f D i a g r a m O b j e c t K e y a n y T y p e z b w N T n L X > < a : K e y V a l u e O f D i a g r a m O b j e c t K e y a n y T y p e z b w N T n L X > < a : K e y > < K e y > M e a s u r e s \ S u m   o f   R o w   I D < / K e y > < / a : K e y > < a : V a l u e   i : t y p e = " M e a s u r e G r i d N o d e V i e w S t a t e " > < L a y e d O u t > t r u e < / L a y e d O u t > < R o w > 7 < / R o w > < 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 M e a s u r e s \ D i s t i n c t   C o u n t   o f   R o w   I D < / K e y > < / a : K e y > < a : V a l u e   i : t y p e = " M e a s u r e G r i d N o d e V i e w S t a t e " > < L a y e d O u t > t r u e < / L a y e d O u t > < R o w > 8 < / R o w > < W a s U I I n v i s i b l e > t r u e < / W a s U I I n v i s i b l e > < / a : V a l u e > < / a : K e y V a l u e O f D i a g r a m O b j e c t K e y a n y T y p e z b w N T n L X > < a : K e y V a l u e O f D i a g r a m O b j e c t K e y a n y T y p e z b w N T n L X > < a : K e y > < K e y > M e a s u r e s \ D i s t i n c t   C o u n t   o f   R o w   I D \ T a g I n f o \ F o r m u l a < / K e y > < / a : K e y > < a : V a l u e   i : t y p e = " M e a s u r e G r i d V i e w S t a t e I D i a g r a m T a g A d d i t i o n a l I n f o " / > < / a : K e y V a l u e O f D i a g r a m O b j e c t K e y a n y T y p e z b w N T n L X > < a : K e y V a l u e O f D i a g r a m O b j e c t K e y a n y T y p e z b w N T n L X > < a : K e y > < K e y > M e a s u r e s \ D i s t i n c t   C o u n t   o f   R o w   I D \ T a g I n f o \ V a l u e < / K e y > < / a : K e y > < a : V a l u e   i : t y p e = " M e a s u r e G r i d V i e w S t a t e I D i a g r a m T a g A d d i t i o n a l I n f o " / > < / a : K e y V a l u e O f D i a g r a m O b j e c t K e y a n y T y p e z b w N T n L X > < a : K e y V a l u e O f D i a g r a m O b j e c t K e y a n y T y p e z b w N T n L X > < a : K e y > < K e y > M e a s u r e s \ S u m   o f   D i s c o u n t < / K e y > < / a : K e y > < a : V a l u e   i : t y p e = " M e a s u r e G r i d N o d e V i e w S t a t e " > < C o l u m n > 2 0 < / 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 C o l u m n s \ D e l i v e r y   D u r a t i o n < / K e y > < / a : K e y > < a : V a l u e   i : t y p e = " M e a s u r e G r i d N o d e V i e w S t a t e " > < C o l u m n > 4 < / C o l u m n > < L a y e d O u t > t r u e < / L a y e d O u t > < / a : V a l u e > < / a : K e y V a l u e O f D i a g r a m O b j e c t K e y a n y T y p e z b w N T n L X > < a : K e y V a l u e O f D i a g r a m O b j e c t K e y a n y T y p e z b w N T n L X > < a : K e y > < K e y > C o l u m n s \ S h i p   M o d e < / K e y > < / a : K e y > < a : V a l u e   i : t y p e = " M e a s u r e G r i d N o d e V i e w S t a t e " > < C o l u m n > 5 < / C o l u m n > < L a y e d O u t > t r u e < / L a y e d O u t > < / a : V a l u e > < / a : K e y V a l u e O f D i a g r a m O b j e c t K e y a n y T y p e z b w N T n L X > < a : K e y V a l u e O f D i a g r a m O b j e c t K e y a n y T y p e z b w N T n L X > < a : K e y > < K e y > C o l u m n s \ C u s t o m e r   I D < / 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 C o l u m n s \ S e g m e n t 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 C o l u m n s \ C i t y < / K e y > < / a : K e y > < a : V a l u e   i : t y p e = " M e a s u r e G r i d N o d e V i e w S t a t e " > < C o l u m n > 1 0 < / C o l u m n > < L a y e d O u t > t r u e < / L a y e d O u t > < / a : V a l u e > < / a : K e y V a l u e O f D i a g r a m O b j e c t K e y a n y T y p e z b w N T n L X > < a : K e y V a l u e O f D i a g r a m O b j e c t K e y a n y T y p e z b w N T n L X > < a : K e y > < K e y > C o l u m n s \ S t a t e < / K e y > < / a : K e y > < a : V a l u e   i : t y p e = " M e a s u r e G r i d N o d e V i e w S t a t e " > < C o l u m n > 1 1 < / C o l u m n > < L a y e d O u t > t r u e < / L a y e d O u t > < / a : V a l u e > < / a : K e y V a l u e O f D i a g r a m O b j e c t K e y a n y T y p e z b w N T n L X > < a : K e y V a l u e O f D i a g r a m O b j e c t K e y a n y T y p e z b w N T n L X > < a : K e y > < K e y > C o l u m n s \ P o s t a l   C o d e < / K e y > < / a : K e y > < a : V a l u e   i : t y p e = " M e a s u r e G r i d N o d e V i e w S t a t e " > < C o l u m n > 1 2 < / C o l u m n > < L a y e d O u t > t r u e < / L a y e d O u t > < / a : V a l u e > < / a : K e y V a l u e O f D i a g r a m O b j e c t K e y a n y T y p e z b w N T n L X > < a : K e y V a l u e O f D i a g r a m O b j e c t K e y a n y T y p e z b w N T n L X > < a : K e y > < K e y > C o l u m n s \ R e g i o n < / K e y > < / a : K e y > < a : V a l u e   i : t y p e = " M e a s u r e G r i d N o d e V i e w S t a t e " > < C o l u m n > 1 3 < / C o l u m n > < L a y e d O u t > t r u e < / L a y e d O u t > < / a : V a l u e > < / a : K e y V a l u e O f D i a g r a m O b j e c t K e y a n y T y p e z b w N T n L X > < a : K e y V a l u e O f D i a g r a m O b j e c t K e y a n y T y p e z b w N T n L X > < a : K e y > < K e y > C o l u m n s \ P r o d u c t   I D < / K e y > < / a : K e y > < a : V a l u e   i : t y p e = " M e a s u r e G r i d N o d e V i e w S t a t e " > < C o l u m n > 1 4 < / C o l u m n > < L a y e d O u t > t r u e < / L a y e d O u t > < / a : V a l u e > < / a : K e y V a l u e O f D i a g r a m O b j e c t K e y a n y T y p e z b w N T n L X > < a : K e y V a l u e O f D i a g r a m O b j e c t K e y a n y T y p e z b w N T n L X > < a : K e y > < K e y > C o l u m n s \ C a t e g o r y < / K e y > < / a : K e y > < a : V a l u e   i : t y p e = " M e a s u r e G r i d N o d e V i e w S t a t e " > < C o l u m n > 1 5 < / C o l u m n > < L a y e d O u t > t r u e < / L a y e d O u t > < / a : V a l u e > < / a : K e y V a l u e O f D i a g r a m O b j e c t K e y a n y T y p e z b w N T n L X > < a : K e y V a l u e O f D i a g r a m O b j e c t K e y a n y T y p e z b w N T n L X > < a : K e y > < K e y > C o l u m n s \ S u b - C a t e g o r y 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 C o l u m n s \ S a l e s < / K e y > < / a : K e y > < a : V a l u e   i : t y p e = " M e a s u r e G r i d N o d e V i e w S t a t e " > < C o l u m n > 1 8 < / C o l u m n > < L a y e d O u t > t r u e < / L a y e d O u t > < / a : V a l u e > < / a : K e y V a l u e O f D i a g r a m O b j e c t K e y a n y T y p e z b w N T n L X > < a : K e y V a l u e O f D i a g r a m O b j e c t K e y a n y T y p e z b w N T n L X > < a : K e y > < K e y > C o l u m n s \ Q u a n t i t y < / K e y > < / a : K e y > < a : V a l u e   i : t y p e = " M e a s u r e G r i d N o d e V i e w S t a t e " > < C o l u m n > 1 9 < / C o l u m n > < L a y e d O u t > t r u e < / L a y e d O u t > < / a : V a l u e > < / a : K e y V a l u e O f D i a g r a m O b j e c t K e y a n y T y p e z b w N T n L X > < a : K e y V a l u e O f D i a g r a m O b j e c t K e y a n y T y p e z b w N T n L X > < a : K e y > < K e y > C o l u m n s \ D i s c o u n t < / K e y > < / a : K e y > < a : V a l u e   i : t y p e = " M e a s u r e G r i d N o d e V i e w S t a t e " > < C o l u m n > 2 0 < / C o l u m n > < L a y e d O u t > t r u e < / L a y e d O u t > < / a : V a l u e > < / a : K e y V a l u e O f D i a g r a m O b j e c t K e y a n y T y p e z b w N T n L X > < a : K e y V a l u e O f D i a g r a m O b j e c t K e y a n y T y p e z b w N T n L X > < a : K e y > < K e y > C o l u m n s \ D i s c o u n t   V a l u e < / K e y > < / a : K e y > < a : V a l u e   i : t y p e = " M e a s u r e G r i d N o d e V i e w S t a t e " > < C o l u m n > 2 2 < / C o l u m n > < L a y e d O u t > t r u e < / L a y e d O u t > < / a : V a l u e > < / a : K e y V a l u e O f D i a g r a m O b j e c t K e y a n y T y p e z b w N T n L X > < a : K e y V a l u e O f D i a g r a m O b j e c t K e y a n y T y p e z b w N T n L X > < a : K e y > < K e y > C o l u m n s \ C O G S < / K e y > < / a : K e y > < a : V a l u e   i : t y p e = " M e a s u r e G r i d N o d e V i e w S t a t e " > < C o l u m n > 2 3 < / 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 C o l u m n s \ I n d e x < / K e y > < / a : K e y > < a : V a l u e   i : t y p e = " M e a s u r e G r i d N o d e V i e w S t a t e " > < C o l u m n > 2 4 < / C o l u m n > < L a y e d O u t > t r u e < / L a y e d O u t > < / a : V a l u e > < / a : K e y V a l u e O f D i a g r a m O b j e c t K e y a n y T y p e z b w N T n L X > < a : K e y V a l u e O f D i a g r a m O b j e c t K e y a n y T y p e z b w N T n L X > < a : K e y > < K e y > C o l u m n s \ M o d u l o < / K e y > < / a : K e y > < a : V a l u e   i : t y p e = " M e a s u r e G r i d N o d e V i e w S t a t e " > < C o l u m n > 2 5 < / C o l u m n > < L a y e d O u t > t r u e < / L a y e d O u t > < / a : V a l u e > < / a : K e y V a l u e O f D i a g r a m O b j e c t K e y a n y T y p e z b w N T n L X > < a : K e y V a l u e O f D i a g r a m O b j e c t K e y a n y T y p e z b w N T n L X > < a : K e y > < K e y > C o l u m n s \ I n d e x . 1 < / K e y > < / a : K e y > < a : V a l u e   i : t y p e = " M e a s u r e G r i d N o d e V i e w S t a t e " > < C o l u m n > 2 6 < / C o l u m n > < L a y e d O u t > t r u e < / L a y e d O u t > < / a : V a l u e > < / a : K e y V a l u e O f D i a g r a m O b j e c t K e y a n y T y p e z b w N T n L X > < a : K e y V a l u e O f D i a g r a m O b j e c t K e y a n y T y p e z b w N T n L X > < a : K e y > < K e y > C o l u m n s \ S h i p p i n g _ C o s t < / K e y > < / a : K e y > < a : V a l u e   i : t y p e = " M e a s u r e G r i d N o d e V i e w S t a t e " > < C o l u m n > 2 7 < / C o l u m n > < L a y e d O u t > t r u e < / L a y e d O u t > < / a : V a l u e > < / a : K e y V a l u e O f D i a g r a m O b j e c t K e y a n y T y p e z b w N T n L X > < a : K e y V a l u e O f D i a g r a m O b j e c t K e y a n y T y p e z b w N T n L X > < a : K e y > < K e y > C o l u m n s \ S h i p   D a t e   ( Y e a r ) < / K e y > < / a : K e y > < a : V a l u e   i : t y p e = " M e a s u r e G r i d N o d e V i e w S t a t e " > < C o l u m n > 2 8 < / C o l u m n > < L a y e d O u t > t r u e < / L a y e d O u t > < / a : V a l u e > < / a : K e y V a l u e O f D i a g r a m O b j e c t K e y a n y T y p e z b w N T n L X > < a : K e y V a l u e O f D i a g r a m O b j e c t K e y a n y T y p e z b w N T n L X > < a : K e y > < K e y > C o l u m n s \ S h i p   D a t e   ( Q u a r t e r ) < / K e y > < / a : K e y > < a : V a l u e   i : t y p e = " M e a s u r e G r i d N o d e V i e w S t a t e " > < C o l u m n > 2 9 < / C o l u m n > < L a y e d O u t > t r u e < / L a y e d O u t > < / a : V a l u e > < / a : K e y V a l u e O f D i a g r a m O b j e c t K e y a n y T y p e z b w N T n L X > < a : K e y V a l u e O f D i a g r a m O b j e c t K e y a n y T y p e z b w N T n L X > < a : K e y > < K e y > C o l u m n s \ S h i p   D a t e   ( M o n t h   I n d e x ) < / K e y > < / a : K e y > < a : V a l u e   i : t y p e = " M e a s u r e G r i d N o d e V i e w S t a t e " > < C o l u m n > 3 0 < / C o l u m n > < L a y e d O u t > t r u e < / L a y e d O u t > < / a : V a l u e > < / a : K e y V a l u e O f D i a g r a m O b j e c t K e y a n y T y p e z b w N T n L X > < a : K e y V a l u e O f D i a g r a m O b j e c t K e y a n y T y p e z b w N T n L X > < a : K e y > < K e y > C o l u m n s \ S h i p   D a t e   ( M o n t h ) < / K e y > < / a : K e y > < a : V a l u e   i : t y p e = " M e a s u r e G r i d N o d e V i e w S t a t e " > < C o l u m n > 3 1 < / C o l u m n > < L a y e d O u t > t r u e < / L a y e d O u t > < / a : V a l u e > < / a : K e y V a l u e O f D i a g r a m O b j e c t K e y a n y T y p e z b w N T n L X > < a : K e y V a l u e O f D i a g r a m O b j e c t K e y a n y T y p e z b w N T n L X > < a : K e y > < K e y > C o l u m n s \ O r d e r   D a t e   ( Y e a r ) < / K e y > < / a : K e y > < a : V a l u e   i : t y p e = " M e a s u r e G r i d N o d e V i e w S t a t e " > < C o l u m n > 3 2 < / C o l u m n > < L a y e d O u t > t r u e < / L a y e d O u t > < / a : V a l u e > < / a : K e y V a l u e O f D i a g r a m O b j e c t K e y a n y T y p e z b w N T n L X > < a : K e y V a l u e O f D i a g r a m O b j e c t K e y a n y T y p e z b w N T n L X > < a : K e y > < K e y > C o l u m n s \ O r d e r   D a t e   ( Q u a r t e r ) < / K e y > < / a : K e y > < a : V a l u e   i : t y p e = " M e a s u r e G r i d N o d e V i e w S t a t e " > < C o l u m n > 3 3 < / C o l u m n > < L a y e d O u t > t r u e < / L a y e d O u t > < / a : V a l u e > < / a : K e y V a l u e O f D i a g r a m O b j e c t K e y a n y T y p e z b w N T n L X > < a : K e y V a l u e O f D i a g r a m O b j e c t K e y a n y T y p e z b w N T n L X > < a : K e y > < K e y > C o l u m n s \ O r d e r   D a t e   ( M o n t h   I n d e x ) < / K e y > < / a : K e y > < a : V a l u e   i : t y p e = " M e a s u r e G r i d N o d e V i e w S t a t e " > < C o l u m n > 3 4 < / C o l u m n > < L a y e d O u t > t r u e < / L a y e d O u t > < / a : V a l u e > < / a : K e y V a l u e O f D i a g r a m O b j e c t K e y a n y T y p e z b w N T n L X > < a : K e y V a l u e O f D i a g r a m O b j e c t K e y a n y T y p e z b w N T n L X > < a : K e y > < K e y > C o l u m n s \ O r d e r   D a t e   ( M o n t h ) < / K e y > < / a : K e y > < a : V a l u e   i : t y p e = " M e a s u r e G r i d N o d e V i e w S t a t e " > < C o l u m n > 3 5 < / C o l u m n > < L a y e d O u t > t r u e < / L a y e d O u t > < / a : V a l u e > < / a : K e y V a l u e O f D i a g r a m O b j e c t K e y a n y T y p e z b w N T n L X > < a : K e y V a l u e O f D i a g r a m O b j e c t K e y a n y T y p e z b w N T n L X > < a : K e y > < K e y > L i n k s \ & l t ; C o l u m n s \ S u m   o f   S h i p p i n g _ C o s t & g t ; - & l t ; M e a s u r e s \ S h i p p i n g _ C o s t & g t ; < / K e y > < / a : K e y > < a : V a l u e   i : t y p e = " M e a s u r e G r i d V i e w S t a t e I D i a g r a m L i n k " / > < / a : K e y V a l u e O f D i a g r a m O b j e c t K e y a n y T y p e z b w N T n L X > < a : K e y V a l u e O f D i a g r a m O b j e c t K e y a n y T y p e z b w N T n L X > < a : K e y > < K e y > L i n k s \ & l t ; C o l u m n s \ S u m   o f   S h i p p i n g _ C o s t & g t ; - & l t ; M e a s u r e s \ S h i p p i n g _ C o s t & g t ; \ C O L U M N < / K e y > < / a : K e y > < a : V a l u e   i : t y p e = " M e a s u r e G r i d V i e w S t a t e I D i a g r a m L i n k E n d p o i n t " / > < / a : K e y V a l u e O f D i a g r a m O b j e c t K e y a n y T y p e z b w N T n L X > < a : K e y V a l u e O f D i a g r a m O b j e c t K e y a n y T y p e z b w N T n L X > < a : K e y > < K e y > L i n k s \ & l t ; C o l u m n s \ S u m   o f   S h i p p i n g _ C o s t & g t ; - & l t ; M e a s u r e s \ S h i p p i n g _ C o s t & g t ; \ M E A S U R E 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 L i n k s \ & l t ; C o l u m n s \ C o u n t   o f   C u s t o m e r   N a m e & g t ; - & l t ; M e a s u r e s \ C u s t o m e r   N a m e & g t ; < / K e y > < / a : K e y > < a : V a l u e   i : t y p e = " M e a s u r e G r i d V i e w S t a t e I D i a g r a m L i n k " / > < / a : K e y V a l u e O f D i a g r a m O b j e c t K e y a n y T y p e z b w N T n L X > < a : K e y V a l u e O f D i a g r a m O b j e c t K e y a n y T y p e z b w N T n L X > < a : K e y > < K e y > L i n k s \ & l t ; C o l u m n s \ C o u n t   o f   C u s t o m e r   N a m e & g t ; - & l t ; M e a s u r e s \ C u s t o m e r   N a m e & g t ; \ C O L U M N < / K e y > < / a : K e y > < a : V a l u e   i : t y p e = " M e a s u r e G r i d V i e w S t a t e I D i a g r a m L i n k E n d p o i n t " / > < / a : K e y V a l u e O f D i a g r a m O b j e c t K e y a n y T y p e z b w N T n L X > < a : K e y V a l u e O f D i a g r a m O b j e c t K e y a n y T y p e z b w N T n L X > < a : K e y > < K e y > L i n k s \ & l t ; C o l u m n s \ C o u n t   o f   C u s t o m e r   N a m e & g t ; - & l t ; M e a s u r e s \ C u s t o m e r   N a m e & g t ; \ M E A S U R E 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 D e l i v e r y   D u r a t i o n & g t ; - & l t ; M e a s u r e s \ D e l i v e r y   D u r a t i o n & g t ; < / K e y > < / a : K e y > < a : V a l u e   i : t y p e = " M e a s u r e G r i d V i e w S t a t e I D i a g r a m L i n k " / > < / a : K e y V a l u e O f D i a g r a m O b j e c t K e y a n y T y p e z b w N T n L X > < a : K e y V a l u e O f D i a g r a m O b j e c t K e y a n y T y p e z b w N T n L X > < a : K e y > < K e y > L i n k s \ & l t ; C o l u m n s \ S u m   o f   D e l i v e r y   D u r a t i o n & g t ; - & l t ; M e a s u r e s \ D e l i v e r y   D u r a t i o n & g t ; \ C O L U M N < / K e y > < / a : K e y > < a : V a l u e   i : t y p e = " M e a s u r e G r i d V i e w S t a t e I D i a g r a m L i n k E n d p o i n t " / > < / a : K e y V a l u e O f D i a g r a m O b j e c t K e y a n y T y p e z b w N T n L X > < a : K e y V a l u e O f D i a g r a m O b j e c t K e y a n y T y p e z b w N T n L X > < a : K e y > < K e y > L i n k s \ & l t ; C o l u m n s \ S u m   o f   D e l i v e r y   D u r a t i o n & g t ; - & l t ; M e a s u r e s \ D e l i v e r y   D u r a t i o n & g t ; \ M E A S U R E < / K e y > < / a : K e y > < a : V a l u e   i : t y p e = " M e a s u r e G r i d V i e w S t a t e I D i a g r a m L i n k E n d p o i n t " / > < / a : K e y V a l u e O f D i a g r a m O b j e c t K e y a n y T y p e z b w N T n L X > < a : K e y V a l u e O f D i a g r a m O b j e c t K e y a n y T y p e z b w N T n L X > < a : K e y > < K e y > L i n k s \ & l t ; C o l u m n s \ A v e r a g e   o f   D e l i v e r y   D u r a t i o n & g t ; - & l t ; M e a s u r e s \ D e l i v e r y   D u r a t i o n & g t ; < / K e y > < / a : K e y > < a : V a l u e   i : t y p e = " M e a s u r e G r i d V i e w S t a t e I D i a g r a m L i n k " / > < / a : K e y V a l u e O f D i a g r a m O b j e c t K e y a n y T y p e z b w N T n L X > < a : K e y V a l u e O f D i a g r a m O b j e c t K e y a n y T y p e z b w N T n L X > < a : K e y > < K e y > L i n k s \ & l t ; C o l u m n s \ A v e r a g e   o f   D e l i v e r y   D u r a t i o n & g t ; - & l t ; M e a s u r e s \ D e l i v e r y   D u r a t i o n & g t ; \ C O L U M N < / K e y > < / a : K e y > < a : V a l u e   i : t y p e = " M e a s u r e G r i d V i e w S t a t e I D i a g r a m L i n k E n d p o i n t " / > < / a : K e y V a l u e O f D i a g r a m O b j e c t K e y a n y T y p e z b w N T n L X > < a : K e y V a l u e O f D i a g r a m O b j e c t K e y a n y T y p e z b w N T n L X > < a : K e y > < K e y > L i n k s \ & l t ; C o l u m n s \ A v e r a g e   o f   D e l i v e r y   D u r a t i o n & g t ; - & l t ; M e a s u r e s \ D e l i v e r y   D u r a t i o n & g t ; \ M E A S U R E < / K e y > < / a : K e y > < a : V a l u e   i : t y p e = " M e a s u r e G r i d V i e w S t a t e I D i a g r a m L i n k E n d p o i n t " / > < / a : K e y V a l u e O f D i a g r a m O b j e c t K e y a n y T y p e z b w N T n L X > < a : K e y V a l u e O f D i a g r a m O b j e c t K e y a n y T y p e z b w N T n L X > < a : K e y > < K e y > L i n k s \ & l t ; C o l u m n s \ S u m   o f   C O G S & g t ; - & l t ; M e a s u r e s \ C O G S & g t ; < / K e y > < / a : K e y > < a : V a l u e   i : t y p e = " M e a s u r e G r i d V i e w S t a t e I D i a g r a m L i n k " / > < / a : K e y V a l u e O f D i a g r a m O b j e c t K e y a n y T y p e z b w N T n L X > < a : K e y V a l u e O f D i a g r a m O b j e c t K e y a n y T y p e z b w N T n L X > < a : K e y > < K e y > L i n k s \ & l t ; C o l u m n s \ S u m   o f   C O G S & g t ; - & l t ; M e a s u r e s \ C O G S & g t ; \ C O L U M N < / K e y > < / a : K e y > < a : V a l u e   i : t y p e = " M e a s u r e G r i d V i e w S t a t e I D i a g r a m L i n k E n d p o i n t " / > < / a : K e y V a l u e O f D i a g r a m O b j e c t K e y a n y T y p e z b w N T n L X > < a : K e y V a l u e O f D i a g r a m O b j e c t K e y a n y T y p e z b w N T n L X > < a : K e y > < K e y > L i n k s \ & l t ; C o l u m n s \ S u m   o f   C O G S & g t ; - & l t ; M e a s u r e s \ C O G S & g t ; \ M E A S U R E < / K e y > < / a : K e y > < a : V a l u e   i : t y p e = " M e a s u r e G r i d V i e w S t a t e I D i a g r a m L i n k E n d p o i n t " / > < / a : K e y V a l u e O f D i a g r a m O b j e c t K e y a n y T y p e z b w N T n L X > < a : K e y V a l u e O f D i a g r a m O b j e c t K e y a n y T y p e z b w N T n L X > < a : K e y > < K e y > L i n k s \ & l t ; C o l u m n s \ S u m   o f   D i s c o u n t   V a l u e & g t ; - & l t ; M e a s u r e s \ D i s c o u n t   V a l u e & g t ; < / K e y > < / a : K e y > < a : V a l u e   i : t y p e = " M e a s u r e G r i d V i e w S t a t e I D i a g r a m L i n k " / > < / a : K e y V a l u e O f D i a g r a m O b j e c t K e y a n y T y p e z b w N T n L X > < a : K e y V a l u e O f D i a g r a m O b j e c t K e y a n y T y p e z b w N T n L X > < a : K e y > < K e y > L i n k s \ & l t ; C o l u m n s \ S u m   o f   D i s c o u n t   V a l u e & g t ; - & l t ; M e a s u r e s \ D i s c o u n t   V a l u e & g t ; \ C O L U M N < / K e y > < / a : K e y > < a : V a l u e   i : t y p e = " M e a s u r e G r i d V i e w S t a t e I D i a g r a m L i n k E n d p o i n t " / > < / a : K e y V a l u e O f D i a g r a m O b j e c t K e y a n y T y p e z b w N T n L X > < a : K e y V a l u e O f D i a g r a m O b j e c t K e y a n y T y p e z b w N T n L X > < a : K e y > < K e y > L i n k s \ & l t ; C o l u m n s \ S u m   o f   D i s c o u n t   V a l u e & g t ; - & l t ; M e a s u r e s \ D i s c o u n t   V a l u e & g t ; \ M E A S U R E 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 L i n k s \ & l t ; C o l u m n s \ D i s t i n c t   C o u n t   o f   R o w   I D & g t ; - & l t ; M e a s u r e s \ R o w   I D & g t ; < / K e y > < / a : K e y > < a : V a l u e   i : t y p e = " M e a s u r e G r i d V i e w S t a t e I D i a g r a m L i n k " / > < / a : K e y V a l u e O f D i a g r a m O b j e c t K e y a n y T y p e z b w N T n L X > < a : K e y V a l u e O f D i a g r a m O b j e c t K e y a n y T y p e z b w N T n L X > < a : K e y > < K e y > L i n k s \ & l t ; C o l u m n s \ D i s t i n c t   C o u n t   o f   R o w   I D & g t ; - & l t ; M e a s u r e s \ R o w   I D & g t ; \ C O L U M N < / K e y > < / a : K e y > < a : V a l u e   i : t y p e = " M e a s u r e G r i d V i e w S t a t e I D i a g r a m L i n k E n d p o i n t " / > < / a : K e y V a l u e O f D i a g r a m O b j e c t K e y a n y T y p e z b w N T n L X > < a : K e y V a l u e O f D i a g r a m O b j e c t K e y a n y T y p e z b w N T n L X > < a : K e y > < K e y > L i n k s \ & l t ; C o l u m n s \ D i s t i n c t   C o u n t 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30.xml>��< ? x m l   v e r s i o n = " 1 . 0 "   e n c o d i n g = " U T F - 1 6 " ? > < G e m i n i   x m l n s = " h t t p : / / g e m i n i / p i v o t c u s t o m i z a t i o n / f e 2 c b 9 a 6 - d 3 c 3 - 4 d e 3 - 9 3 1 7 - e 3 2 a e 7 d e 2 9 6 f " > < 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 S h i p p i n g _ C o s t 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 S h i p p i n g _ C o s t 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 C o l u m n s \ S h i p p i n g   C o s t   P e r   U n i t 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 C o l u m n s \ D e l i v e r y   D u r a t i o n < / 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 C o l u m n s \ D i s c o u n t   V a l u e < / 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 C o l u m n s \ M o d u l o < / K e y > < / a : K e y > < a : V a l u e   i : t y p e = " T a b l e W i d g e t B a s e V i e w S t a t e " / > < / a : K e y V a l u e O f D i a g r a m O b j e c t K e y a n y T y p e z b w N T n L X > < a : K e y V a l u e O f D i a g r a m O b j e c t K e y a n y T y p e z b w N T n L X > < a : K e y > < K e y > C o l u m n s \ I n d e x . 1 < / K e y > < / a : K e y > < a : V a l u e   i : t y p e = " T a b l e W i d g e t B a s e V i e w S t a t e " / > < / a : K e y V a l u e O f D i a g r a m O b j e c t K e y a n y T y p e z b w N T n L X > < a : K e y V a l u e O f D i a g r a m O b j e c t K e y a n y T y p e z b w N T n L X > < a : K e y > < K e y > C o l u m n s \ S h i p p i n g _ C o s t < / K e y > < / a : K e y > < a : V a l u e   i : t y p e = " T a b l e W i d g e t B a s e V i e w S t a t e " / > < / a : K e y V a l u e O f D i a g r a m O b j e c t K e y a n y T y p e z b w N T n L X > < a : K e y V a l u e O f D i a g r a m O b j e c t K e y a n y T y p e z b w N T n L X > < a : K e y > < K e y > C o l u m n s \ S h i p   D a t e   ( Y e a r ) < / K e y > < / a : K e y > < a : V a l u e   i : t y p e = " T a b l e W i d g e t B a s e V i e w S t a t e " / > < / a : K e y V a l u e O f D i a g r a m O b j e c t K e y a n y T y p e z b w N T n L X > < a : K e y V a l u e O f D i a g r a m O b j e c t K e y a n y T y p e z b w N T n L X > < a : K e y > < K e y > C o l u m n s \ S h i p   D a t e   ( Q u a r t e r ) < / 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 4 9 8 < / i n t > < / v a l u e > < / i t e m > < i t e m > < k e y > < s t r i n g > O r d e r   I D < / s t r i n g > < / k e y > < v a l u e > < i n t > 2 7 3 < / i n t > < / v a l u e > < / i t e m > < i t e m > < k e y > < s t r i n g > O r d e r   D a t e < / s t r i n g > < / k e y > < v a l u e > < i n t > 1 2 9 < / i n t > < / v a l u e > < / i t e m > < i t e m > < k e y > < s t r i n g > S h i p   D a t e < / s t r i n g > < / k e y > < v a l u e > < i n t > 1 1 6 < / i n t > < / v a l u e > < / i t e m > < i t e m > < k e y > < s t r i n g > S h i p   M o d e < / s t r i n g > < / k e y > < v a l u e > < i n t > 1 2 5 < / i n t > < / v a l u e > < / i t e m > < i t e m > < k e y > < s t r i n g > C u s t o m e r   I D < / s t r i n g > < / k e y > < v a l u e > < i n t > 1 4 0 < / i n t > < / v a l u e > < / i t e m > < i t e m > < k e y > < s t r i n g > C u s t o m e r   N a m e < / s t r i n g > < / k e y > < v a l u e > < i n t > 1 6 7 < / i n t > < / v a l u e > < / i t e m > < i t e m > < k e y > < s t r i n g > S e g m e n t < / s t r i n g > < / k e y > < v a l u e > < i n t > 1 1 0 < / i n t > < / v a l u e > < / i t e m > < i t e m > < k e y > < s t r i n g > C o u n t r y < / s t r i n g > < / k e y > < v a l u e > < i n t > 1 0 5 < / i n t > < / v a l u e > < / i t e m > < i t e m > < k e y > < s t r i n g > C i t y < / s t r i n g > < / k e y > < v a l u e > < i n t > 7 2 < / i n t > < / v a l u e > < / i t e m > < i t e m > < k e y > < s t r i n g > S t a t e < / s t r i n g > < / k e y > < v a l u e > < i n t > 8 2 < / i n t > < / v a l u e > < / i t e m > < i t e m > < k e y > < s t r i n g > P o s t a l   C o d e < / s t r i n g > < / k e y > < v a l u e > < i n t > 1 3 3 < / i n t > < / v a l u e > < / i t e m > < i t e m > < k e y > < s t r i n g > R e g i o n < / s t r i n g > < / k e y > < v a l u e > < i n t > 9 5 < / i n t > < / v a l u e > < / i t e m > < i t e m > < k e y > < s t r i n g > P r o d u c t   I D < / s t r i n g > < / k e y > < v a l u e > < i n t > 1 2 6 < / i n t > < / v a l u e > < / i t e m > < i t e m > < k e y > < s t r i n g > C a t e g o r y < / s t r i n g > < / k e y > < v a l u e > < i n t > 1 1 2 < / i n t > < / v a l u e > < / i t e m > < i t e m > < k e y > < s t r i n g > S u b - C a t e g o r y < / s t r i n g > < / k e y > < v a l u e > < i n t > 1 4 7 < / i n t > < / v a l u e > < / i t e m > < i t e m > < k e y > < s t r i n g > P r o d u c t   N a m e < / s t r i n g > < / k e y > < v a l u e > < i n t > 1 5 3 < / i n t > < / v a l u e > < / i t e m > < i t e m > < k e y > < s t r i n g > S a l e s < / s t r i n g > < / k e y > < v a l u e > < i n t > 8 2 < / i n t > < / v a l u e > < / i t e m > < i t e m > < k e y > < s t r i n g > Q u a n t i t y < / s t r i n g > < / k e y > < v a l u e > < i n t > 1 1 1 < / i n t > < / v a l u e > < / i t e m > < i t e m > < k e y > < s t r i n g > D i s c o u n t < / s t r i n g > < / k e y > < v a l u e > < i n t > 1 1 1 < / i n t > < / v a l u e > < / i t e m > < i t e m > < k e y > < s t r i n g > P r o f i t < / s t r i n g > < / k e y > < v a l u e > < i n t > 8 6 < / i n t > < / v a l u e > < / i t e m > < i t e m > < k e y > < s t r i n g > D i s c o u n t   V a l u e < / s t r i n g > < / k e y > < v a l u e > < i n t > 1 5 7 < / i n t > < / v a l u e > < / i t e m > < i t e m > < k e y > < s t r i n g > C O G S < / s t r i n g > < / k e y > < v a l u e > < i n t > 8 7 < / i n t > < / v a l u e > < / i t e m > < i t e m > < k e y > < s t r i n g > I n d e x < / s t r i n g > < / k e y > < v a l u e > < i n t > 8 6 < / i n t > < / v a l u e > < / i t e m > < i t e m > < k e y > < s t r i n g > M o d u l o < / s t r i n g > < / k e y > < v a l u e > < i n t > 1 0 3 < / i n t > < / v a l u e > < / i t e m > < i t e m > < k e y > < s t r i n g > I n d e x . 1 < / s t r i n g > < / k e y > < v a l u e > < i n t > 1 0 1 < / i n t > < / v a l u e > < / i t e m > < i t e m > < k e y > < s t r i n g > S h i p p i n g _ C o s t < / s t r i n g > < / k e y > < v a l u e > < i n t > 1 4 7 < / i n t > < / v a l u e > < / i t e m > < i t e m > < k e y > < s t r i n g > D e l i v e r y   D u r a t i o n < / s t r i n g > < / k e y > < v a l u e > < i n t > 1 7 9 < / i n t > < / v a l u e > < / i t e m > < i t e m > < k e y > < s t r i n g > S h i p   D a t e   ( Y e a r ) < / s t r i n g > < / k e y > < v a l u e > < i n t > 1 6 5 < / i n t > < / v a l u e > < / i t e m > < i t e m > < k e y > < s t r i n g > S h i p   D a t e   ( Q u a r t e r ) < / s t r i n g > < / k e y > < v a l u e > < i n t > 1 9 3 < / i n t > < / v a l u e > < / i t e m > < i t e m > < k e y > < s t r i n g > S h i p   D a t e   ( M o n t h   I n d e x ) < / s t r i n g > < / k e y > < v a l u e > < i n t > 2 3 1 < / i n t > < / v a l u e > < / i t e m > < i t e m > < k e y > < s t r i n g > S h i p   D a t e   ( M o n t h ) < / s t r i n g > < / k e y > < v a l u e > < i n t > 1 8 4 < / 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 5 < / i n t > < / v a l u e > < / i t e m > < i t e m > < k e y > < s t r i n g > C u s t o m e r   I D < / s t r i n g > < / k e y > < v a l u e > < i n t > 6 < / i n t > < / v a l u e > < / i t e m > < i t e m > < k e y > < s t r i n g > C u s t o m e r   N a m e < / s t r i n g > < / k e y > < v a l u e > < i n t > 7 < / i n t > < / v a l u e > < / i t e m > < i t e m > < k e y > < s t r i n g > S e g m e n t < / s t r i n g > < / k e y > < v a l u e > < i n t > 8 < / i n t > < / v a l u e > < / i t e m > < i t e m > < k e y > < s t r i n g > C o u n t r y < / s t r i n g > < / k e y > < v a l u e > < i n t > 9 < / i n t > < / v a l u e > < / i t e m > < i t e m > < k e y > < s t r i n g > C i t y < / s t r i n g > < / k e y > < v a l u e > < i n t > 1 0 < / i n t > < / v a l u e > < / i t e m > < i t e m > < k e y > < s t r i n g > S t a t e < / s t r i n g > < / k e y > < v a l u e > < i n t > 1 1 < / i n t > < / v a l u e > < / i t e m > < i t e m > < k e y > < s t r i n g > P o s t a l   C o d e < / s t r i n g > < / k e y > < v a l u e > < i n t > 1 2 < / i n t > < / v a l u e > < / i t e m > < i t e m > < k e y > < s t r i n g > R e g i o n < / s t r i n g > < / k e y > < v a l u e > < i n t > 1 3 < / i n t > < / v a l u e > < / i t e m > < i t e m > < k e y > < s t r i n g > P r o d u c t   I D < / s t r i n g > < / k e y > < v a l u e > < i n t > 1 4 < / i n t > < / v a l u e > < / i t e m > < i t e m > < k e y > < s t r i n g > C a t e g o r y < / s t r i n g > < / k e y > < v a l u e > < i n t > 1 5 < / i n t > < / v a l u e > < / i t e m > < i t e m > < k e y > < s t r i n g > S u b - C a t e g o r y < / s t r i n g > < / k e y > < v a l u e > < i n t > 1 6 < / i n t > < / v a l u e > < / i t e m > < i t e m > < k e y > < s t r i n g > P r o d u c t   N a m e < / s t r i n g > < / k e y > < v a l u e > < i n t > 1 7 < / i n t > < / v a l u e > < / i t e m > < i t e m > < k e y > < s t r i n g > S a l e s < / s t r i n g > < / k e y > < v a l u e > < i n t > 1 8 < / i n t > < / v a l u e > < / i t e m > < i t e m > < k e y > < s t r i n g > Q u a n t i t y < / s t r i n g > < / k e y > < v a l u e > < i n t > 1 9 < / i n t > < / v a l u e > < / i t e m > < i t e m > < k e y > < s t r i n g > D i s c o u n t < / s t r i n g > < / k e y > < v a l u e > < i n t > 2 0 < / i n t > < / v a l u e > < / i t e m > < i t e m > < k e y > < s t r i n g > P r o f i t < / s t r i n g > < / k e y > < v a l u e > < i n t > 2 1 < / i n t > < / v a l u e > < / i t e m > < i t e m > < k e y > < s t r i n g > D i s c o u n t   V a l u e < / s t r i n g > < / k e y > < v a l u e > < i n t > 2 2 < / i n t > < / v a l u e > < / i t e m > < i t e m > < k e y > < s t r i n g > C O G S < / s t r i n g > < / k e y > < v a l u e > < i n t > 2 3 < / i n t > < / v a l u e > < / i t e m > < i t e m > < k e y > < s t r i n g > I n d e x < / s t r i n g > < / k e y > < v a l u e > < i n t > 2 4 < / i n t > < / v a l u e > < / i t e m > < i t e m > < k e y > < s t r i n g > M o d u l o < / s t r i n g > < / k e y > < v a l u e > < i n t > 2 5 < / i n t > < / v a l u e > < / i t e m > < i t e m > < k e y > < s t r i n g > I n d e x . 1 < / s t r i n g > < / k e y > < v a l u e > < i n t > 2 6 < / i n t > < / v a l u e > < / i t e m > < i t e m > < k e y > < s t r i n g > S h i p p i n g _ C o s t < / s t r i n g > < / k e y > < v a l u e > < i n t > 2 7 < / i n t > < / v a l u e > < / i t e m > < i t e m > < k e y > < s t r i n g > D e l i v e r y   D u r a t i o n < / s t r i n g > < / k e y > < v a l u e > < i n t > 4 < / i n t > < / v a l u e > < / i t e m > < i t e m > < k e y > < s t r i n g > S h i p   D a t e   ( Y e a r ) < / s t r i n g > < / k e y > < v a l u e > < i n t > 2 8 < / i n t > < / v a l u e > < / i t e m > < i t e m > < k e y > < s t r i n g > S h i p   D a t e   ( Q u a r t e r ) < / s t r i n g > < / k e y > < v a l u e > < i n t > 2 9 < / i n t > < / v a l u e > < / i t e m > < i t e m > < k e y > < s t r i n g > S h i p   D a t e   ( M o n t h   I n d e x ) < / s t r i n g > < / k e y > < v a l u e > < i n t > 3 0 < / i n t > < / v a l u e > < / i t e m > < i t e m > < k e y > < s t r i n g > S h i p   D a t e   ( M o n t h ) < / s t r i n g > < / k e y > < v a l u e > < i n t > 3 1 < / i n t > < / v a l u e > < / i t e m > < i t e m > < k e y > < s t r i n g > O r d e r   D a t e   ( Y e a r ) < / s t r i n g > < / k e y > < v a l u e > < i n t > 3 2 < / i n t > < / v a l u e > < / i t e m > < i t e m > < k e y > < s t r i n g > O r d e r   D a t e   ( Q u a r t e r ) < / s t r i n g > < / k e y > < v a l u e > < i n t > 3 3 < / i n t > < / v a l u e > < / i t e m > < i t e m > < k e y > < s t r i n g > O r d e r   D a t e   ( M o n t h   I n d e x ) < / s t r i n g > < / k e y > < v a l u e > < i n t > 3 4 < / i n t > < / v a l u e > < / i t e m > < i t e m > < k e y > < s t r i n g > O r d e r   D a t e   ( M o n t h ) < / s t r i n g > < / k e y > < v a l u e > < i n t > 3 5 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7 7 b 3 0 3 2 2 - 1 a 7 a - 4 8 4 2 - b 1 3 a - f 2 8 2 7 d 3 5 8 f 3 4 " > < 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f 6 9 d 4 4 b 2 - b c a 2 - 4 c 6 9 - 8 b 4 7 - 4 b 7 4 0 0 9 1 c 5 e 3 " > < 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6.xml>��< ? x m l   v e r s i o n = " 1 . 0 "   e n c o d i n g = " U T F - 1 6 " ? > < G e m i n i   x m l n s = " h t t p : / / g e m i n i / p i v o t c u s t o m i z a t i o n / d 8 3 4 e c 7 0 - e 9 8 1 - 4 2 5 7 - 8 e 8 a - c 2 9 f a 3 9 2 3 3 d 1 " > < 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7.xml>��< ? x m l   v e r s i o n = " 1 . 0 "   e n c o d i n g = " U T F - 1 6 " ? > < G e m i n i   x m l n s = " h t t p : / / g e m i n i / p i v o t c u s t o m i z a t i o n / L i n k e d T a b l e U p d a t e M o d e " > < C u s t o m C o n t e n t > < ! [ C D A T A [ T r u e ] ] > < / C u s t o m C o n t e n t > < / G e m i n i > 
</file>

<file path=customXml/item38.xml>��< ? x m l   v e r s i o n = " 1 . 0 "   e n c o d i n g = " U T F - 1 6 " ? > < G e m i n i   x m l n s = " h t t p : / / g e m i n i / p i v o t c u s t o m i z a t i o n / 2 6 5 4 4 9 5 a - 5 7 2 1 - 4 f 3 4 - b 0 6 b - d 3 a 6 a c 1 4 8 2 e 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39.xml>��< ? x m l   v e r s i o n = " 1 . 0 "   e n c o d i n g = " U T F - 1 6 " ? > < G e m i n i   x m l n s = " h t t p : / / g e m i n i / p i v o t c u s t o m i z a t i o n / 6 b f 5 d 9 4 f - 1 8 e 4 - 4 1 a d - 8 3 3 a - a 3 f 4 7 2 2 7 b f 7 5 " > < 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0.xml>��< ? x m l   v e r s i o n = " 1 . 0 "   e n c o d i n g = " U T F - 1 6 " ? > < G e m i n i   x m l n s = " h t t p : / / g e m i n i / p i v o t c u s t o m i z a t i o n / c 9 b f 4 e 5 6 - 5 d 6 6 - 4 c 2 d - 8 4 9 2 - 2 1 1 0 2 f f e e 6 b 9 " > < 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1.xml>��< ? x m l   v e r s i o n = " 1 . 0 "   e n c o d i n g = " U T F - 1 6 " ? > < G e m i n i   x m l n s = " h t t p : / / g e m i n i / p i v o t c u s t o m i z a t i o n / P o w e r P i v o t V e r s i o n " > < C u s t o m C o n t e n t > < ! [ C D A T A [ 2 0 1 5 . 1 3 0 . 1 6 0 5 . 1 5 5 0 ] ] > < / C u s t o m C o n t e n t > < / G e m i n i > 
</file>

<file path=customXml/item42.xml>��< ? x m l   v e r s i o n = " 1 . 0 "   e n c o d i n g = " U T F - 1 6 " ? > < G e m i n i   x m l n s = " h t t p : / / g e m i n i / p i v o t c u s t o m i z a t i o n / S h o w I m p l i c i t M e a s u r e s " > < C u s t o m C o n t e n t > < ! [ C D A T A [ F a l s e ] ] > < / C u s t o m C o n t e n t > < / G e m i n i > 
</file>

<file path=customXml/item4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 2 6 0 < / a : S i z e A t D p i 9 6 > < a : V i s i b l e > t r u e < / a : V i s i b l e > < / V a l u e > < / K e y V a l u e O f s t r i n g S a n d b o x E d i t o r . M e a s u r e G r i d S t a t e S c d E 3 5 R y > < K e y V a l u e O f s t r i n g S a n d b o x E d i t o r . M e a s u r e G r i d S t a t e S c d E 3 5 R y > < K e y > P e o p l e < / K e y > < V a l u e   x m l n s : a = " h t t p : / / s c h e m a s . d a t a c o n t r a c t . o r g / 2 0 0 4 / 0 7 / M i c r o s o f t . A n a l y s i s S e r v i c e s . C o m m o n " > < a : H a s F o c u s > f a l s e < / a : H a s F o c u s > < a : S i z e A t D p i 9 6 > 1 2 6 < / a : S i z e A t D p i 9 6 > < a : V i s i b l e > f a l s e < / a : V i s i b l e > < / V a l u e > < / K e y V a l u e O f s t r i n g S a n d b o x E d i t o r . M e a s u r e G r i d S t a t e S c d E 3 5 R y > < K e y V a l u e O f s t r i n g S a n d b o x E d i t o r . M e a s u r e G r i d S t a t e S c d E 3 5 R y > < K e y > R e t u r n < / K e y > < V a l u e   x m l n s : a = " h t t p : / / s c h e m a s . d a t a c o n t r a c t . o r g / 2 0 0 4 / 0 7 / M i c r o s o f t . A n a l y s i s S e r v i c e s . C o m m o n " > < a : H a s F o c u s > t r u e < / a : H a s F o c u s > < a : S i z e A t D p i 9 6 > 1 2 8 < / a : S i z e A t D p i 9 6 > < a : V i s i b l e > t r u e < / a : V i s i b l e > < / V a l u e > < / K e y V a l u e O f s t r i n g S a n d b o x E d i t o r . M e a s u r e G r i d S t a t e S c d E 3 5 R y > < K e y V a l u e O f s t r i n g S a n d b o x E d i t o r . M e a s u r e G r i d S t a t e S c d E 3 5 R y > < K e y > S h i p p i n g _ C o s t < / K e y > < V a l u e   x m l n s : a = " h t t p : / / s c h e m a s . d a t a c o n t r a c t . o r g / 2 0 0 4 / 0 7 / M i c r o s o f t . A n a l y s i s S e r v i c e s . C o m m o n " > < a : H a s F o c u s > f a l s e < / a : H a s F o c u s > < a : S i z e A t D p i 9 6 > 1 2 4 < / a : S i z e A t D p i 9 6 > < a : V i s i b l e > f a l s e < / a : V i s i b l e > < / V a l u e > < / K e y V a l u e O f s t r i n g S a n d b o x E d i t o r . M e a s u r e G r i d S t a t e S c d E 3 5 R y > < / A r r a y O f K e y V a l u e O f s t r i n g S a n d b o x E d i t o r . M e a s u r e G r i d S t a t e S c d E 3 5 R y > ] ] > < / C u s t o m C o n t e n t > < / G e m i n i > 
</file>

<file path=customXml/item44.xml>��< ? x m l   v e r s i o n = " 1 . 0 "   e n c o d i n g = " U T F - 1 6 " ? > < G e m i n i   x m l n s = " h t t p : / / g e m i n i / p i v o t c u s t o m i z a t i o n / b 5 d 2 6 4 0 d - 1 b 2 0 - 4 b 8 4 - 8 4 b 0 - 5 1 3 7 1 d 2 5 1 d d 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45.xml>��< ? x m l   v e r s i o n = " 1 . 0 "   e n c o d i n g = " U T F - 1 6 " ? > < G e m i n i   x m l n s = " h t t p : / / g e m i n i / p i v o t c u s t o m i z a t i o n / T a b l e X M L _ P e o p l e " > < C u s t o m C o n t e n t > < ! [ C D A T A [ < T a b l e W i d g e t G r i d S e r i a l i z a t i o n   x m l n s : x s d = " h t t p : / / w w w . w 3 . o r g / 2 0 0 1 / X M L S c h e m a "   x m l n s : x s i = " h t t p : / / w w w . w 3 . o r g / 2 0 0 1 / X M L S c h e m a - i n s t a n c e " > < C o l u m n S u g g e s t e d T y p e   / > < C o l u m n F o r m a t   / > < C o l u m n A c c u r a c y   / > < C o l u m n C u r r e n c y S y m b o l   / > < C o l u m n P o s i t i v e P a t t e r n   / > < C o l u m n N e g a t i v e P a t t e r n   / > < C o l u m n W i d t h s > < i t e m > < k e y > < s t r i n g > P e r s o n < / s t r i n g > < / k e y > < v a l u e > < i n t > 9 7 < / i n t > < / v a l u e > < / i t e m > < i t e m > < k e y > < s t r i n g > R e g i o n < / s t r i n g > < / k e y > < v a l u e > < i n t > 9 5 < / 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46.xml>��< ? x m l   v e r s i o n = " 1 . 0 "   e n c o d i n g = " U T F - 1 6 " ? > < G e m i n i   x m l n s = " h t t p : / / g e m i n i / p i v o t c u s t o m i z a t i o n / T a b l e C o u n t I n S a n d b o x " > < C u s t o m C o n t e n t > 4 < / C u s t o m C o n t e n t > < / G e m i n i > 
</file>

<file path=customXml/item47.xml>��< ? x m l   v e r s i o n = " 1 . 0 "   e n c o d i n g = " U T F - 1 6 "   s t a n d a l o n e = " n o " ? > < D a t a M a s h u p   x m l n s = " h t t p : / / s c h e m a s . m i c r o s o f t . c o m / D a t a M a s h u p " > A A A A A E o L 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B j r r K 0 A A A D 3 A A A A E g A A A E N v b m Z p Z y 9 Q Y W N r Y W d l L n h t b I S P s Q r C M B i E d 8 F 3 K N m b p F F E 5 G 8 6 u F o Q i u I a 2 t A G 2 0 S a 1 P T d H H w k X 8 E W r b o 5 3 t 0 H d / e 4 3 S H p m z q 4 y t Y q o 2 M U Y Y o C 6 4 Q u R G 2 0 j J E 2 K O H z G e x F f h a l D A Z a 2 0 1 v i x h V z l 0 2 h H j v s V 9 g 0 5 a E U R q R U 7 r L 8 k o 2 A n 1 g 9 R 8 O l R 5 r c 4 k 4 H F 9 r O M M R W + I V W 2 M K Z D I h V f o L s G H w m P 6 Y s O 1 q 1 7 W S S x 0 e M i C T B P L + w J 8 A A A D / / w M A U E s D B B Q A A g A I A A A A I Q B p D a C + W Q Y A A F E k A A A T A A A A R m 9 y b X V s Y X M v U 2 V j d G l v b j E u b e x a b W / b N h D + H q D / g W C / O I P i W Y 7 b r i v y o X O 6 L t j a p n G 6 Y X C N Q b E Z W 6 s s G n r p Y h j + 7 z u S e u G r p L j d i m E t A t T m k X f H e x 4 e 7 y S n Z J 6 F N E Y T 8 b / / 7 O g o X Q U J W a A 3 y Y I k K T p D E c k e H C H 4 N 6 F 5 M i c w 8 u J u T q L + b z T 5 c E P p h 9 6 P Y U T 6 Y x p n J M 7 S H j 7 / / v 2 C 5 v M 1 f H u / C L I A b R L 6 J 6 h / n w Y R S a t v 5 y D q 3 0 X p H T 7 2 U J x H k Y e y J C f H n j A m z P 8 x W R G S g U l h e z e 9 y M j 6 D A s h 9 n 4 O 4 8 U Z 5 n P w b D 9 l K m f F + o f 4 M q F r m s F O f i I B n w 5 q r o M b 8 L W Q F O M 9 2 Z S H p o X 0 e R R N 5 k E U J O k Z 8 2 t 2 X C k e r 4 J 4 C X q v t x t S K 7 1 O g j i 9 p c l 6 T K N 8 H T N h 2 r N 4 4 e 1 2 + I r + h S 7 O s Y c u 4 u z x q M / m 7 j 2 0 E / s S k g z G U E b u M k k A + y O l C C I r 1 k x W 4 U a R x P n 6 h i S 1 7 B V d E E P h O E 8 z u r Y b q 2 S v g 7 W 5 c k K W D F p j / B c 6 D x i F z A W Z 5 F w 1 e k n T L I j Q W D i n x e G K L G 2 a I J a L f J 5 Z f Q Y b S 5 p s T e v 5 z Y l T W C q 0 b 5 T R 1 R L U t 3 k Q Z 2 G 2 N d 0 + D 9 M 5 z e v Y S I v A 0 m 2 o C / Y 1 p y a b K M y Q o A 6 6 2 S I I T 8 i j W f G L z x A T e o 2 M U + g J t i 0 U 4 X s E v z C J T 9 5 N 2 A F U 5 n B T G U m E z W u Y / M O 2 d C j t 7 Q Y e G u 3 L 0 y o z s O 9 j W V N / i P f 2 U + O 3 H h t n P L y d b l A D Q T a v C C V f r k g M i C 8 K / V J m E I J i u K c 7 r d p m 6 v H v J E h w F y D 9 A 5 D U 3 V T B 5 J t v h Z P P a g f 0 1 A G o D q n v B n V 4 M K h 6 Z P 1 m X P 3 u y P r d o B 0 a D n B w z 4 N t J 2 y H n 4 6 t L 8 B l F t 2 g C m k 7 m L 4 M J i w S I L I P T v B O D w Z P x K 6 0 o m d E b t M N 1 p p + t B 9 D J r B j d Q r 2 z L 3 o 3 p 2 T K F y H E K X D z p 3 q F 4 f G v I I t C C m T b E C 9 C O a r y r f e D n + L Q c H b H C q E S b Z l Z V T 6 0 U O 3 Q Z Q K 8 G p 9 A k P p u x P K 7 + 4 N p R Q s b 2 c Y t W P 3 f L F g E e K l g k Q e G C 4 i r D s F 3 r + C G n G F 5 k F K k D + A A Q L B Q O E t m i p H f w b K / A E K 4 g W a y q 6 w 8 a e I J v e Y D u M o W 5 G Y f S A Q U 1 5 n O q 6 k Q W v Y 1 C 1 b I i W x o j b y i i T L m k t S q M Z 0 f R P G r s t m w G j e D L 9 X a E h K V Y J i N b 2 A X Q q 5 X t M Y a C W T 1 J k 4 H 7 k T p 7 4 h F g g d W W m g U w Y 9 / f Q M + s i 4 H r t e k B 2 v S N 9 5 R Z q X p H Z N X p F N F M z B 1 1 + D K C d y a P k 4 H + 0 1 R c f D E F X e J B V L E m W t t 2 u y r g I 2 a m C g 5 q f X b Z / t P L T S k F M E t 3 N j d A A 3 9 C 1 z a k i c d P N C m X R P U t R r R a S k 7 x o d l P v F d 1 9 8 7 p h 4 m j k n 3 s N G v D V H S q 2 m 9 5 8 C M r j n T D S j r o l m W C c a K b p Y r S c o S 2 3 W b F v I 5 L 1 r f n h S X y 5 3 4 u q l X s e n K q x 4 D 1 A e j K L b 1 h p s o 6 e W 2 m i 5 c 6 6 a Z a 0 / r j t i t Q m W + 1 6 9 1 d W 7 2 6 q h l T t Y u W c t m 1 Q n l X w n l V o S t Q F L W e x q K Z o d o i K a 9 v O 5 c 4 X / 4 M u w 7 n v t d c G j 1 r J A j 5 F n 6 7 j 5 4 5 o u 9 a o 9 2 e k + q a y x p S l p 4 x 7 W S 8 x j + Y G N i G L 1 z V l X P j 6 8 r u Q x U e z Z n x 3 x X s F a R W m n d d i t r 3 t s G s Z j x n Y 4 I K Z h P G Z n Y u / Y / p P W 7 R s + 8 s a o P l + X J J n D k Q + W p L G a b i + m n 8 g H t 7 y r R T V 9 M i 3 H Z 9 9 M + Y G f N e T H h v S o e N Q x N c q s P z g b l v i U e H z J p F j F t n 5 + V w P q g M + 3 4 2 f G n j n 6 5 u W k Q q 5 X 4 H U y F c Z m J x K a w p P Z c Q O Y f k c 0 / a 9 w l o H v B O t F v C B 3 C q h 8 x I 0 s T z N i F R S I 8 F d r v I h T k r C 3 A R D J P K J 2 q s h m u S Z 1 T c G X 1 / w Z c h 8 G e 1 M + d + a h 0 2 P l A b M z f Z 6 6 0 6 d h D X K Y 6 Q E u P u 3 t 0 f I b w 6 W 5 U g a L p 2 d / M I C I D R t o P m y l e e H C / 5 X l X R l f E a x G t c T B c Q W O O l y B B l r e z v n 6 y p F B h + 0 3 4 I h v E s q L j y S B O i N P y l K I H 4 3 6 A R E k 0 9 q 2 4 x X e 0 3 s 9 + C l u d Y t p 1 z N O L S K j B v 6 q b h 1 C Y J t j X 1 l d s v r B U R g 3 A F O / / L 4 k d B O R L / b y W 5 h 3 v P w W w p a X 3 / d 4 R y 0 b Y 9 w W M r N I F + P O C r 3 z 6 3 b j D a X z j b s M l 6 G + B u u K Z H k S f z G w h H k H W E L 4 + c C S j f 0 n w X r I s 9 E m j J d w 7 t I M / 3 O w K X Y a 8 N M 8 E r H F B p K q 2 5 / p p y d 2 2 / / O j 1 D s v 8 t Q / G E t K 3 o X 8 8 y q X G 8 y 2 I o n z / 4 G A A D / / w M A U E s B A i 0 A F A A G A A g A A A A h A C r d q k D S A A A A N w E A A B M A A A A A A A A A A A A A A A A A A A A A A F t D b 2 5 0 Z W 5 0 X 1 R 5 c G V z X S 5 4 b W x Q S w E C L Q A U A A I A C A A A A C E A L B j r r K 0 A A A D 3 A A A A E g A A A A A A A A A A A A A A A A A L A w A A Q 2 9 u Z m l n L 1 B h Y 2 t h Z 2 U u e G 1 s U E s B A i 0 A F A A C A A g A A A A h A G k N o L 5 Z B g A A U S Q A A B M A A A A A A A A A A A A A A A A A 6 A M A A E Z v c m 1 1 b G F z L 1 N l Y 3 R p b 2 4 x L m 1 Q S w U G A A A A A A M A A w D C A A A A c g o 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1 K A A A A A A A A + 0 k 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P c m R 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x L T I w V D E 3 O j A 1 O j Q y L j Q 2 O D c 2 M z V a I i 8 + P E V u d H J 5 I F R 5 c G U 9 I k Z p b G x D b 2 x 1 b W 5 U e X B l c y I g V m F s d W U 9 I n N B d 1 l K Q 1 F N R 0 J n W U d C Z 1 l H Q X d Z R 0 J n W U d C U U 1 F Q U F B R k J R V U Y i L z 4 8 R W 5 0 c n k g V H l w Z T 0 i R m l s b E N v b H V t b k 5 h b W V z I i B W Y W x 1 Z T 0 i c 1 s m c X V v d D t S b 3 c g S U Q m c X V v d D s s J n F 1 b 3 Q 7 T 3 J k Z X I g S U Q m c X V v d D s s J n F 1 b 3 Q 7 T 3 J k Z X I g R G F 0 Z S Z x d W 9 0 O y w m c X V v d D t T a G l w I E R h d G U m c X V v d D s s J n F 1 b 3 Q 7 R G V s a X Z l c n k g R H V y Y X R p b 2 4 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y w m c X V v d D t R d W F u d G l 0 e S Z x d W 9 0 O y w m c X V v d D t E a X N j b 3 V u d C Z x d W 9 0 O y w m c X V v d D t E a X N j b 3 V u d C B W Y W x 1 Z S Z x d W 9 0 O y w m c X V v d D t D T 0 d T J n F 1 b 3 Q 7 L C Z x d W 9 0 O 1 B y b 2 Z p d C Z x d W 9 0 O y w m c X V v d D t J b m R l e C Z x d W 9 0 O y w m c X V v d D t N b 2 R 1 b G 8 m c X V v d D s s J n F 1 b 3 Q 7 S W 5 k Z X g u M 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G Q 2 M T d l M W Q t Z T Q z O S 0 0 Y j Q 1 L T g 5 Y j I t Y T E y O T Q 5 O T k 0 O T I 2 I i 8 + P E V u d H J 5 I F R 5 c G U 9 I l J l Y 2 9 2 Z X J 5 V G F y Z 2 V 0 Q 2 9 s d W 1 u I i B W Y W x 1 Z T 0 i b D E i L z 4 8 R W 5 0 c n k g V H l w Z T 0 i U m V j b 3 Z l c n l U Y X J n Z X R S b 3 c i I F Z h b H V l P S J s M S I v P j x F b n R y e S B U e X B l P S J S Z W N v d m V y e V R h c m d l d F N o Z W V 0 I i B W Y W x 1 Z T 0 i c 1 N o Z W V 0 M i I v P j x F b n R y e S B U e X B l P S J S Z W x h d G l v b n N o a X B J b m Z v Q 2 9 u d G F p b m V y I i B W Y W x 1 Z T 0 i c 3 s m c X V v d D t j b 2 x 1 b W 5 D b 3 V u d C Z x d W 9 0 O z o y N y w m c X V v d D t r Z X l D b 2 x 1 b W 5 O Y W 1 l c y Z x d W 9 0 O z p b X S w m c X V v d D t x d W V y e V J l b G F 0 a W 9 u c 2 h p c H M m c X V v d D s 6 W 1 0 s J n F 1 b 3 Q 7 Y 2 9 s d W 1 u S W R l b n R p d G l l c y Z x d W 9 0 O z p b J n F 1 b 3 Q 7 U 2 V j d G l v b j E v T 3 J k Z X J z L 0 F 1 d G 9 S Z W 1 v d m V k Q 2 9 s d W 1 u c z E u e 1 J v d y B J R C w w f S Z x d W 9 0 O y w m c X V v d D t T Z W N 0 a W 9 u M S 9 P c m R l c n M v Q X V 0 b 1 J l b W 9 2 Z W R D b 2 x 1 b W 5 z M S 5 7 T 3 J k Z X I g S U Q s M X 0 m c X V v d D s s J n F 1 b 3 Q 7 U 2 V j d G l v b j E v T 3 J k Z X J z L 0 F 1 d G 9 S Z W 1 v d m V k Q 2 9 s d W 1 u c z E u e 0 9 y Z G V y I E R h d G U s M n 0 m c X V v d D s s J n F 1 b 3 Q 7 U 2 V j d G l v b j E v T 3 J k Z X J z L 0 F 1 d G 9 S Z W 1 v d m V k Q 2 9 s d W 1 u c z E u e 1 N o a X A g R G F 0 Z S w z f S Z x d W 9 0 O y w m c X V v d D t T Z W N 0 a W 9 u M S 9 P c m R l c n M v Q X V 0 b 1 J l b W 9 2 Z W R D b 2 x 1 b W 5 z M S 5 7 R G V s a X Z l c n k g R H V y Y X R p b 2 4 s N H 0 m c X V v d D s s J n F 1 b 3 Q 7 U 2 V j d G l v b j E v T 3 J k Z X J z L 0 F 1 d G 9 S Z W 1 v d m V k Q 2 9 s d W 1 u c z E u e 1 N o a X A g T W 9 k Z S w 1 f S Z x d W 9 0 O y w m c X V v d D t T Z W N 0 a W 9 u M S 9 P c m R l c n M v Q X V 0 b 1 J l b W 9 2 Z W R D b 2 x 1 b W 5 z M S 5 7 Q 3 V z d G 9 t Z X I g S U Q s N n 0 m c X V v d D s s J n F 1 b 3 Q 7 U 2 V j d G l v b j E v T 3 J k Z X J z L 0 F 1 d G 9 S Z W 1 v d m V k Q 2 9 s d W 1 u c z E u e 0 N 1 c 3 R v b W V y I E 5 h b W U s N 3 0 m c X V v d D s s J n F 1 b 3 Q 7 U 2 V j d G l v b j E v T 3 J k Z X J z L 0 F 1 d G 9 S Z W 1 v d m V k Q 2 9 s d W 1 u c z E u e 1 N l Z 2 1 l b n Q s O H 0 m c X V v d D s s J n F 1 b 3 Q 7 U 2 V j d G l v b j E v T 3 J k Z X J z L 0 F 1 d G 9 S Z W 1 v d m V k Q 2 9 s d W 1 u c z E u e 0 N v d W 5 0 c n k s O X 0 m c X V v d D s s J n F 1 b 3 Q 7 U 2 V j d G l v b j E v T 3 J k Z X J z L 0 F 1 d G 9 S Z W 1 v d m V k Q 2 9 s d W 1 u c z E u e 0 N p d H k s M T B 9 J n F 1 b 3 Q 7 L C Z x d W 9 0 O 1 N l Y 3 R p b 2 4 x L 0 9 y Z G V y c y 9 B d X R v U m V t b 3 Z l Z E N v b H V t b n M x L n t T d G F 0 Z S w x M X 0 m c X V v d D s s J n F 1 b 3 Q 7 U 2 V j d G l v b j E v T 3 J k Z X J z L 0 F 1 d G 9 S Z W 1 v d m V k Q 2 9 s d W 1 u c z E u e 1 B v c 3 R h b C B D b 2 R l L D E y f S Z x d W 9 0 O y w m c X V v d D t T Z W N 0 a W 9 u M S 9 P c m R l c n M v Q X V 0 b 1 J l b W 9 2 Z W R D b 2 x 1 b W 5 z M S 5 7 U m V n a W 9 u L D E z f S Z x d W 9 0 O y w m c X V v d D t T Z W N 0 a W 9 u M S 9 P c m R l c n M v Q X V 0 b 1 J l b W 9 2 Z W R D b 2 x 1 b W 5 z M S 5 7 U H J v Z H V j d C B J R C w x N H 0 m c X V v d D s s J n F 1 b 3 Q 7 U 2 V j d G l v b j E v T 3 J k Z X J z L 0 F 1 d G 9 S Z W 1 v d m V k Q 2 9 s d W 1 u c z E u e 0 N h d G V n b 3 J 5 L D E 1 f S Z x d W 9 0 O y w m c X V v d D t T Z W N 0 a W 9 u M S 9 P c m R l c n M v Q X V 0 b 1 J l b W 9 2 Z W R D b 2 x 1 b W 5 z M S 5 7 U 3 V i L U N h d G V n b 3 J 5 L D E 2 f S Z x d W 9 0 O y w m c X V v d D t T Z W N 0 a W 9 u M S 9 P c m R l c n M v Q X V 0 b 1 J l b W 9 2 Z W R D b 2 x 1 b W 5 z M S 5 7 U H J v Z H V j d C B O Y W 1 l L D E 3 f S Z x d W 9 0 O y w m c X V v d D t T Z W N 0 a W 9 u M S 9 P c m R l c n M v Q X V 0 b 1 J l b W 9 2 Z W R D b 2 x 1 b W 5 z M S 5 7 U 2 F s Z X M s M T h 9 J n F 1 b 3 Q 7 L C Z x d W 9 0 O 1 N l Y 3 R p b 2 4 x L 0 9 y Z G V y c y 9 B d X R v U m V t b 3 Z l Z E N v b H V t b n M x L n t R d W F u d G l 0 e S w x O X 0 m c X V v d D s s J n F 1 b 3 Q 7 U 2 V j d G l v b j E v T 3 J k Z X J z L 0 F 1 d G 9 S Z W 1 v d m V k Q 2 9 s d W 1 u c z E u e 0 R p c 2 N v d W 5 0 L D I w f S Z x d W 9 0 O y w m c X V v d D t T Z W N 0 a W 9 u M S 9 P c m R l c n M v Q X V 0 b 1 J l b W 9 2 Z W R D b 2 x 1 b W 5 z M S 5 7 R G l z Y 2 9 1 b n Q g V m F s d W U s M j F 9 J n F 1 b 3 Q 7 L C Z x d W 9 0 O 1 N l Y 3 R p b 2 4 x L 0 9 y Z G V y c y 9 B d X R v U m V t b 3 Z l Z E N v b H V t b n M x L n t D T 0 d T L D I y f S Z x d W 9 0 O y w m c X V v d D t T Z W N 0 a W 9 u M S 9 P c m R l c n M v Q X V 0 b 1 J l b W 9 2 Z W R D b 2 x 1 b W 5 z M S 5 7 U H J v Z m l 0 L D I z f S Z x d W 9 0 O y w m c X V v d D t T Z W N 0 a W 9 u M S 9 P c m R l c n M v Q X V 0 b 1 J l b W 9 2 Z W R D b 2 x 1 b W 5 z M S 5 7 S W 5 k Z X g s M j R 9 J n F 1 b 3 Q 7 L C Z x d W 9 0 O 1 N l Y 3 R p b 2 4 x L 0 9 y Z G V y c y 9 B d X R v U m V t b 3 Z l Z E N v b H V t b n M x L n t N b 2 R 1 b G 8 s M j V 9 J n F 1 b 3 Q 7 L C Z x d W 9 0 O 1 N l Y 3 R p b 2 4 x L 0 9 y Z G V y c y 9 B d X R v U m V t b 3 Z l Z E N v b H V t b n M x L n t J b m R l e C 4 x L D I 2 f S Z x d W 9 0 O 1 0 s J n F 1 b 3 Q 7 Q 2 9 s d W 1 u Q 2 9 1 b n Q m c X V v d D s 6 M j c s J n F 1 b 3 Q 7 S 2 V 5 Q 2 9 s d W 1 u T m F t Z X M m c X V v d D s 6 W 1 0 s J n F 1 b 3 Q 7 Q 2 9 s d W 1 u S W R l b n R p d G l l c y Z x d W 9 0 O z p b J n F 1 b 3 Q 7 U 2 V j d G l v b j E v T 3 J k Z X J z L 0 F 1 d G 9 S Z W 1 v d m V k Q 2 9 s d W 1 u c z E u e 1 J v d y B J R C w w f S Z x d W 9 0 O y w m c X V v d D t T Z W N 0 a W 9 u M S 9 P c m R l c n M v Q X V 0 b 1 J l b W 9 2 Z W R D b 2 x 1 b W 5 z M S 5 7 T 3 J k Z X I g S U Q s M X 0 m c X V v d D s s J n F 1 b 3 Q 7 U 2 V j d G l v b j E v T 3 J k Z X J z L 0 F 1 d G 9 S Z W 1 v d m V k Q 2 9 s d W 1 u c z E u e 0 9 y Z G V y I E R h d G U s M n 0 m c X V v d D s s J n F 1 b 3 Q 7 U 2 V j d G l v b j E v T 3 J k Z X J z L 0 F 1 d G 9 S Z W 1 v d m V k Q 2 9 s d W 1 u c z E u e 1 N o a X A g R G F 0 Z S w z f S Z x d W 9 0 O y w m c X V v d D t T Z W N 0 a W 9 u M S 9 P c m R l c n M v Q X V 0 b 1 J l b W 9 2 Z W R D b 2 x 1 b W 5 z M S 5 7 R G V s a X Z l c n k g R H V y Y X R p b 2 4 s N H 0 m c X V v d D s s J n F 1 b 3 Q 7 U 2 V j d G l v b j E v T 3 J k Z X J z L 0 F 1 d G 9 S Z W 1 v d m V k Q 2 9 s d W 1 u c z E u e 1 N o a X A g T W 9 k Z S w 1 f S Z x d W 9 0 O y w m c X V v d D t T Z W N 0 a W 9 u M S 9 P c m R l c n M v Q X V 0 b 1 J l b W 9 2 Z W R D b 2 x 1 b W 5 z M S 5 7 Q 3 V z d G 9 t Z X I g S U Q s N n 0 m c X V v d D s s J n F 1 b 3 Q 7 U 2 V j d G l v b j E v T 3 J k Z X J z L 0 F 1 d G 9 S Z W 1 v d m V k Q 2 9 s d W 1 u c z E u e 0 N 1 c 3 R v b W V y I E 5 h b W U s N 3 0 m c X V v d D s s J n F 1 b 3 Q 7 U 2 V j d G l v b j E v T 3 J k Z X J z L 0 F 1 d G 9 S Z W 1 v d m V k Q 2 9 s d W 1 u c z E u e 1 N l Z 2 1 l b n Q s O H 0 m c X V v d D s s J n F 1 b 3 Q 7 U 2 V j d G l v b j E v T 3 J k Z X J z L 0 F 1 d G 9 S Z W 1 v d m V k Q 2 9 s d W 1 u c z E u e 0 N v d W 5 0 c n k s O X 0 m c X V v d D s s J n F 1 b 3 Q 7 U 2 V j d G l v b j E v T 3 J k Z X J z L 0 F 1 d G 9 S Z W 1 v d m V k Q 2 9 s d W 1 u c z E u e 0 N p d H k s M T B 9 J n F 1 b 3 Q 7 L C Z x d W 9 0 O 1 N l Y 3 R p b 2 4 x L 0 9 y Z G V y c y 9 B d X R v U m V t b 3 Z l Z E N v b H V t b n M x L n t T d G F 0 Z S w x M X 0 m c X V v d D s s J n F 1 b 3 Q 7 U 2 V j d G l v b j E v T 3 J k Z X J z L 0 F 1 d G 9 S Z W 1 v d m V k Q 2 9 s d W 1 u c z E u e 1 B v c 3 R h b C B D b 2 R l L D E y f S Z x d W 9 0 O y w m c X V v d D t T Z W N 0 a W 9 u M S 9 P c m R l c n M v Q X V 0 b 1 J l b W 9 2 Z W R D b 2 x 1 b W 5 z M S 5 7 U m V n a W 9 u L D E z f S Z x d W 9 0 O y w m c X V v d D t T Z W N 0 a W 9 u M S 9 P c m R l c n M v Q X V 0 b 1 J l b W 9 2 Z W R D b 2 x 1 b W 5 z M S 5 7 U H J v Z H V j d C B J R C w x N H 0 m c X V v d D s s J n F 1 b 3 Q 7 U 2 V j d G l v b j E v T 3 J k Z X J z L 0 F 1 d G 9 S Z W 1 v d m V k Q 2 9 s d W 1 u c z E u e 0 N h d G V n b 3 J 5 L D E 1 f S Z x d W 9 0 O y w m c X V v d D t T Z W N 0 a W 9 u M S 9 P c m R l c n M v Q X V 0 b 1 J l b W 9 2 Z W R D b 2 x 1 b W 5 z M S 5 7 U 3 V i L U N h d G V n b 3 J 5 L D E 2 f S Z x d W 9 0 O y w m c X V v d D t T Z W N 0 a W 9 u M S 9 P c m R l c n M v Q X V 0 b 1 J l b W 9 2 Z W R D b 2 x 1 b W 5 z M S 5 7 U H J v Z H V j d C B O Y W 1 l L D E 3 f S Z x d W 9 0 O y w m c X V v d D t T Z W N 0 a W 9 u M S 9 P c m R l c n M v Q X V 0 b 1 J l b W 9 2 Z W R D b 2 x 1 b W 5 z M S 5 7 U 2 F s Z X M s M T h 9 J n F 1 b 3 Q 7 L C Z x d W 9 0 O 1 N l Y 3 R p b 2 4 x L 0 9 y Z G V y c y 9 B d X R v U m V t b 3 Z l Z E N v b H V t b n M x L n t R d W F u d G l 0 e S w x O X 0 m c X V v d D s s J n F 1 b 3 Q 7 U 2 V j d G l v b j E v T 3 J k Z X J z L 0 F 1 d G 9 S Z W 1 v d m V k Q 2 9 s d W 1 u c z E u e 0 R p c 2 N v d W 5 0 L D I w f S Z x d W 9 0 O y w m c X V v d D t T Z W N 0 a W 9 u M S 9 P c m R l c n M v Q X V 0 b 1 J l b W 9 2 Z W R D b 2 x 1 b W 5 z M S 5 7 R G l z Y 2 9 1 b n Q g V m F s d W U s M j F 9 J n F 1 b 3 Q 7 L C Z x d W 9 0 O 1 N l Y 3 R p b 2 4 x L 0 9 y Z G V y c y 9 B d X R v U m V t b 3 Z l Z E N v b H V t b n M x L n t D T 0 d T L D I y f S Z x d W 9 0 O y w m c X V v d D t T Z W N 0 a W 9 u M S 9 P c m R l c n M v Q X V 0 b 1 J l b W 9 2 Z W R D b 2 x 1 b W 5 z M S 5 7 U H J v Z m l 0 L D I z f S Z x d W 9 0 O y w m c X V v d D t T Z W N 0 a W 9 u M S 9 P c m R l c n M v Q X V 0 b 1 J l b W 9 2 Z W R D b 2 x 1 b W 5 z M S 5 7 S W 5 k Z X g s M j R 9 J n F 1 b 3 Q 7 L C Z x d W 9 0 O 1 N l Y 3 R p b 2 4 x L 0 9 y Z G V y c y 9 B d X R v U m V t b 3 Z l Z E N v b H V t b n M x L n t N b 2 R 1 b G 8 s M j V 9 J n F 1 b 3 Q 7 L C Z x d W 9 0 O 1 N l Y 3 R p b 2 4 x L 0 9 y Z G V y c y 9 B d X R v U m V t b 3 Z l Z E N v b H V t b n M x L n t J b m R l e C 4 x L D I 2 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G V v c G 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S 0 y M F Q x N z o w N T o 0 M i 4 1 O D I 3 N j A 4 W i I v P j x F b n R y e S B U e X B l P S J G a W x s Q 2 9 s d W 1 u V H l w Z X M i I F Z h b H V l P S J z Q m d Z P S I v P j x F b n R y e S B U e X B l P S J G a W x s Q 2 9 s d W 1 u T m F t Z X M i I F Z h b H V l P S J z W y Z x d W 9 0 O 1 B l c n N v b i Z x d W 9 0 O y w m c X V v d D t S Z W d p b 2 4 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c y M z A 0 M z J k L T k 0 Y z c t N D Z h Y S 0 4 Z W U x L W Y 2 N 2 M 4 Z T k 1 M 2 Q w O S I v P j x F b n R y e S B U e X B l P S J S Z W N v d m V y e V R h c m d l d E N v b H V t b i I g V m F s d W U 9 I m w x I i 8 + P E V u d H J 5 I F R 5 c G U 9 I l J l Y 2 9 2 Z X J 5 V G F y Z 2 V 0 U m 9 3 I i B W Y W x 1 Z T 0 i b D E i L z 4 8 R W 5 0 c n k g V H l w Z T 0 i U m V j b 3 Z l c n l U Y X J n Z X R T a G V l d C I g V m F s d W U 9 I n N T a G V l d D M i L z 4 8 R W 5 0 c n k g V H l w Z T 0 i U m V s Y X R p b 2 5 z a G l w S W 5 m b 0 N v b n R h a W 5 l c i I g V m F s d W U 9 I n N 7 J n F 1 b 3 Q 7 Y 2 9 s d W 1 u Q 2 9 1 b n Q m c X V v d D s 6 M i w m c X V v d D t r Z X l D b 2 x 1 b W 5 O Y W 1 l c y Z x d W 9 0 O z p b X S w m c X V v d D t x d W V y e V J l b G F 0 a W 9 u c 2 h p c H M m c X V v d D s 6 W 1 0 s J n F 1 b 3 Q 7 Y 2 9 s d W 1 u S W R l b n R p d G l l c y Z x d W 9 0 O z p b J n F 1 b 3 Q 7 U 2 V j d G l v b j E v U G V v c G x l L 0 F 1 d G 9 S Z W 1 v d m V k Q 2 9 s d W 1 u c z E u e 1 B l c n N v b i w w f S Z x d W 9 0 O y w m c X V v d D t T Z W N 0 a W 9 u M S 9 Q Z W 9 w b G U v Q X V 0 b 1 J l b W 9 2 Z W R D b 2 x 1 b W 5 z M S 5 7 U m V n a W 9 u L D F 9 J n F 1 b 3 Q 7 X S w m c X V v d D t D b 2 x 1 b W 5 D b 3 V u d C Z x d W 9 0 O z o y L C Z x d W 9 0 O 0 t l e U N v b H V t b k 5 h b W V z J n F 1 b 3 Q 7 O l t d L C Z x d W 9 0 O 0 N v b H V t b k l k Z W 5 0 a X R p Z X M m c X V v d D s 6 W y Z x d W 9 0 O 1 N l Y 3 R p b 2 4 x L 1 B l b 3 B s Z S 9 B d X R v U m V t b 3 Z l Z E N v b H V t b n M x L n t Q Z X J z b 2 4 s M H 0 m c X V v d D s s J n F 1 b 3 Q 7 U 2 V j d G l v b j E v U G V v c G x l L 0 F 1 d G 9 S Z W 1 v d m V k Q 2 9 s d W 1 u c z E u e 1 J l Z 2 l v b i w x 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m V 0 d X J u 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S 0 y M F Q x N z o w N T o 0 M i 4 2 M D c w O D Q 4 W i I v P j x F b n R y e S B U e X B l P S J G a W x s Q 2 9 s d W 1 u V H l w Z X M i I F Z h b H V l P S J z Q m d Z P S I v P j x F b n R y e S B U e X B l P S J G a W x s Q 2 9 s d W 1 u T m F t Z X M i I F Z h b H V l P S J z W y Z x d W 9 0 O 1 J l d H V y b m V k J n F 1 b 3 Q 7 L C Z x d W 9 0 O 0 9 y Z G V y I E l E 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M G R l M 2 V k N S 1 i N D E z L T R j M G I t O T l j Y i 0 x Z j I x N j M 1 N 2 Q 4 Y 2 E i L z 4 8 R W 5 0 c n k g V H l w Z T 0 i U m V j b 3 Z l c n l U Y X J n Z X R D b 2 x 1 b W 4 i I F Z h b H V l P S J s M S I v P j x F b n R y e S B U e X B l P S J S Z W N v d m V y e V R h c m d l d F J v d y I g V m F s d W U 9 I m w x I i 8 + P E V u d H J 5 I F R 5 c G U 9 I l J l Y 2 9 2 Z X J 5 V G F y Z 2 V 0 U 2 h l Z X Q i I F Z h b H V l P S J z U 2 h l Z X Q 0 I i 8 + P E V u d H J 5 I F R 5 c G U 9 I l J l b G F 0 a W 9 u c 2 h p c E l u Z m 9 D b 2 5 0 Y W l u Z X I i I F Z h b H V l P S J z e y Z x d W 9 0 O 2 N v b H V t b k N v d W 5 0 J n F 1 b 3 Q 7 O j I s J n F 1 b 3 Q 7 a 2 V 5 Q 2 9 s d W 1 u T m F t Z X M m c X V v d D s 6 W 1 0 s J n F 1 b 3 Q 7 c X V l c n l S Z W x h d G l v b n N o a X B z J n F 1 b 3 Q 7 O l t d L C Z x d W 9 0 O 2 N v b H V t b k l k Z W 5 0 a X R p Z X M m c X V v d D s 6 W y Z x d W 9 0 O 1 N l Y 3 R p b 2 4 x L 1 J l d H V y b i 9 B d X R v U m V t b 3 Z l Z E N v b H V t b n M x L n t S Z X R 1 c m 5 l Z C w w f S Z x d W 9 0 O y w m c X V v d D t T Z W N 0 a W 9 u M S 9 S Z X R 1 c m 4 v Q X V 0 b 1 J l b W 9 2 Z W R D b 2 x 1 b W 5 z M S 5 7 T 3 J k Z X I g S U Q s M X 0 m c X V v d D t d L C Z x d W 9 0 O 0 N v b H V t b k N v d W 5 0 J n F 1 b 3 Q 7 O j I s J n F 1 b 3 Q 7 S 2 V 5 Q 2 9 s d W 1 u T m F t Z X M m c X V v d D s 6 W 1 0 s J n F 1 b 3 Q 7 Q 2 9 s d W 1 u S W R l b n R p d G l l c y Z x d W 9 0 O z p b J n F 1 b 3 Q 7 U 2 V j d G l v b j E v U m V 0 d X J u L 0 F 1 d G 9 S Z W 1 v d m V k Q 2 9 s d W 1 u c z E u e 1 J l d H V y b m V k L D B 9 J n F 1 b 3 Q 7 L C Z x d W 9 0 O 1 N l Y 3 R p b 2 4 x L 1 J l d H V y b i 9 B d X R v U m V t b 3 Z l Z E N v b H V t b n M x L n t P c m R l c i B J R C 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U 2 h p c H B p b m c l M j B D b 3 N 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M S 0 y M F Q x N z o w N T o 0 M i 4 2 O T k 4 O T I 4 W i I v P j x F b n R y e S B U e X B l P S J G a W x s Q 2 9 s d W 1 u V H l w Z X M i I F Z h b H V l P S J z Q m d N P S I v P j x F b n R y e S B U e X B l P S J G a W x s Q 2 9 s d W 1 u T m F t Z X M i I F Z h b H V l P S J z W y Z x d W 9 0 O 1 N 0 Y X R l J n F 1 b 3 Q 7 L C Z x d W 9 0 O 1 N o a X B w a W 5 n I E N v c 3 Q g U G V y I F V u a X 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1 N 2 R j M m U 1 L W Y 5 M G M t N G V l N C 1 i N W Y 2 L W U 4 Z D M 0 N G N j M z Y 3 Y y I v P j x F b n R y e S B U e X B l P S J S Z W N v d m V y e V R h c m d l d E N v b H V t b i I g V m F s d W U 9 I m w x I i 8 + P E V u d H J 5 I F R 5 c G U 9 I l J l Y 2 9 2 Z X J 5 V G F y Z 2 V 0 U m 9 3 I i B W Y W x 1 Z T 0 i b D E i L z 4 8 R W 5 0 c n k g V H l w Z T 0 i U m V j b 3 Z l c n l U Y X J n Z X R T a G V l d C I g V m F s d W U 9 I n N T a G V l d D E i L z 4 8 R W 5 0 c n k g V H l w Z T 0 i U m V s Y X R p b 2 5 z a G l w S W 5 m b 0 N v b n R h a W 5 l c i I g V m F s d W U 9 I n N 7 J n F 1 b 3 Q 7 Y 2 9 s d W 1 u Q 2 9 1 b n Q m c X V v d D s 6 M i w m c X V v d D t r Z X l D b 2 x 1 b W 5 O Y W 1 l c y Z x d W 9 0 O z p b X S w m c X V v d D t x d W V y e V J l b G F 0 a W 9 u c 2 h p c H M m c X V v d D s 6 W 1 0 s J n F 1 b 3 Q 7 Y 2 9 s d W 1 u S W R l b n R p d G l l c y Z x d W 9 0 O z p b J n F 1 b 3 Q 7 U 2 V j d G l v b j E v U 2 h p c H B p b m c g Q 2 9 z d C 9 B d X R v U m V t b 3 Z l Z E N v b H V t b n M x L n t T d G F 0 Z S w w f S Z x d W 9 0 O y w m c X V v d D t T Z W N 0 a W 9 u M S 9 T a G l w c G l u Z y B D b 3 N 0 L 0 F 1 d G 9 S Z W 1 v d m V k Q 2 9 s d W 1 u c z E u e 1 N o a X B w a W 5 n I E N v c 3 Q g U G V y I F V u a X Q s M X 0 m c X V v d D t d L C Z x d W 9 0 O 0 N v b H V t b k N v d W 5 0 J n F 1 b 3 Q 7 O j I s J n F 1 b 3 Q 7 S 2 V 5 Q 2 9 s d W 1 u T m F t Z X M m c X V v d D s 6 W 1 0 s J n F 1 b 3 Q 7 Q 2 9 s d W 1 u S W R l b n R p d G l l c y Z x d W 9 0 O z p b J n F 1 b 3 Q 7 U 2 V j d G l v b j E v U 2 h p c H B p b m c g Q 2 9 z d C 9 B d X R v U m V t b 3 Z l Z E N v b H V t b n M x L n t T d G F 0 Z S w w f S Z x d W 9 0 O y w m c X V v d D t T Z W N 0 a W 9 u M S 9 T a G l w c G l u Z y B D b 3 N 0 L 0 F 1 d G 9 S Z W 1 v d m V k Q 2 9 s d W 1 u c z E u e 1 N o a X B w a W 5 n I E N v c 3 Q g U G V y I F V u a X Q s M 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9 y Z G V y c y 9 T b 3 V y Y 2 U 8 L 0 l 0 Z W 1 Q Y X R o P j w v S X R l b U x v Y 2 F 0 a W 9 u P j x T d G F i b G V F b n R y a W V z L z 4 8 L 0 l 0 Z W 0 + P E l 0 Z W 0 + P E l 0 Z W 1 M b 2 N h d G l v b j 4 8 S X R l b V R 5 c G U + R m 9 y b X V s Y T w v S X R l b V R 5 c G U + P E l 0 Z W 1 Q Y X R o P l N l Y 3 R p b 2 4 x L 0 9 y Z G V y c y 9 P c m R l c n N f U 2 h l Z X Q 8 L 0 l 0 Z W 1 Q Y X R o P j w v S X R l b U x v Y 2 F 0 a W 9 u P j x T d G F i b G V F b n R y a W V z L z 4 8 L 0 l 0 Z W 0 + P E l 0 Z W 0 + P E l 0 Z W 1 M b 2 N h d G l v b j 4 8 S X R l b V R 5 c G U + R m 9 y b X V s Y T w v S X R l b V R 5 c G U + P E l 0 Z W 1 Q Y X R o P l N l Y 3 R p b 2 4 x L 0 9 y Z G V y c y 9 Q c m 9 t b 3 R l Z C U y M E h l Y W R l c n M 8 L 0 l 0 Z W 1 Q Y X R o P j w v S X R l b U x v Y 2 F 0 a W 9 u P j x T d G F i b G V F b n R y a W V z L z 4 8 L 0 l 0 Z W 0 + P E l 0 Z W 0 + P E l 0 Z W 1 M b 2 N h d G l v b j 4 8 S X R l b V R 5 c G U + R m 9 y b X V s Y T w v S X R l b V R 5 c G U + P E l 0 Z W 1 Q Y X R o P l N l Y 3 R p b 2 4 x L 0 9 y Z G V y c y 9 D a G F u Z 2 V k J T I w V H l w Z T w v S X R l b V B h d G g + P C 9 J d G V t T G 9 j Y X R p b 2 4 + P F N 0 Y W J s Z U V u d H J p Z X M v P j w v S X R l b T 4 8 S X R l b T 4 8 S X R l b U x v Y 2 F 0 a W 9 u P j x J d G V t V H l w Z T 5 G b 3 J t d W x h P C 9 J d G V t V H l w Z T 4 8 S X R l b V B h d G g + U 2 V j d G l v b j E v U G V v c G x l L 1 N v d X J j Z T w v S X R l b V B h d G g + P C 9 J d G V t T G 9 j Y X R p b 2 4 + P F N 0 Y W J s Z U V u d H J p Z X M v P j w v S X R l b T 4 8 S X R l b T 4 8 S X R l b U x v Y 2 F 0 a W 9 u P j x J d G V t V H l w Z T 5 G b 3 J t d W x h P C 9 J d G V t V H l w Z T 4 8 S X R l b V B h d G g + U 2 V j d G l v b j E v U G V v c G x l L 1 B l b 3 B s Z V 9 T a G V l d D w v S X R l b V B h d G g + P C 9 J d G V t T G 9 j Y X R p b 2 4 + P F N 0 Y W J s Z U V u d H J p Z X M v P j w v S X R l b T 4 8 S X R l b T 4 8 S X R l b U x v Y 2 F 0 a W 9 u P j x J d G V t V H l w Z T 5 G b 3 J t d W x h P C 9 J d G V t V H l w Z T 4 8 S X R l b V B h d G g + U 2 V j d G l v b j E v U G V v c G x l L 0 N o Y W 5 n Z W Q l M j B U e X B l P C 9 J d G V t U G F 0 a D 4 8 L 0 l 0 Z W 1 M b 2 N h d G l v b j 4 8 U 3 R h Y m x l R W 5 0 c m l l c y 8 + P C 9 J d G V t P j x J d G V t P j x J d G V t T G 9 j Y X R p b 2 4 + P E l 0 Z W 1 U e X B l P k Z v c m 1 1 b G E 8 L 0 l 0 Z W 1 U e X B l P j x J d G V t U G F 0 a D 5 T Z W N 0 a W 9 u M S 9 S Z X R 1 c m 4 v U 2 9 1 c m N l P C 9 J d G V t U G F 0 a D 4 8 L 0 l 0 Z W 1 M b 2 N h d G l v b j 4 8 U 3 R h Y m x l R W 5 0 c m l l c y 8 + P C 9 J d G V t P j x J d G V t P j x J d G V t T G 9 j Y X R p b 2 4 + P E l 0 Z W 1 U e X B l P k Z v c m 1 1 b G E 8 L 0 l 0 Z W 1 U e X B l P j x J d G V t U G F 0 a D 5 T Z W N 0 a W 9 u M S 9 S Z X R 1 c m 4 v U m V 0 d X J u X 1 N o Z W V 0 P C 9 J d G V t U G F 0 a D 4 8 L 0 l 0 Z W 1 M b 2 N h d G l v b j 4 8 U 3 R h Y m x l R W 5 0 c m l l c y 8 + P C 9 J d G V t P j x J d G V t P j x J d G V t T G 9 j Y X R p b 2 4 + P E l 0 Z W 1 U e X B l P k Z v c m 1 1 b G E 8 L 0 l 0 Z W 1 U e X B l P j x J d G V t U G F 0 a D 5 T Z W N 0 a W 9 u M S 9 S Z X R 1 c m 4 v Q 2 h h b m d l Z C U y M F R 5 c G U 8 L 0 l 0 Z W 1 Q Y X R o P j w v S X R l b U x v Y 2 F 0 a W 9 u P j x T d G F i b G V F b n R y a W V z L z 4 8 L 0 l 0 Z W 0 + P E l 0 Z W 0 + P E l 0 Z W 1 M b 2 N h d G l v b j 4 8 S X R l b V R 5 c G U + R m 9 y b X V s Y T w v S X R l b V R 5 c G U + P E l 0 Z W 1 Q Y X R o P l N l Y 3 R p b 2 4 x L 0 9 y Z G V y c y 9 T c G x p d C U y M E N v b H V t b i U y M G J 5 J T I w U G 9 z a X R p b 2 4 8 L 0 l 0 Z W 1 Q Y X R o P j w v S X R l b U x v Y 2 F 0 a W 9 u P j x T d G F i b G V F b n R y a W V z L z 4 8 L 0 l 0 Z W 0 + P E l 0 Z W 0 + P E l 0 Z W 1 M b 2 N h d G l v b j 4 8 S X R l b V R 5 c G U + R m 9 y b X V s Y T w v S X R l b V R 5 c G U + P E l 0 Z W 1 Q Y X R o P l N l Y 3 R p b 2 4 x L 0 9 y Z G V y c y 9 D a G F u Z 2 V k J T I w V H l w Z T E 8 L 0 l 0 Z W 1 Q Y X R o P j w v S X R l b U x v Y 2 F 0 a W 9 u P j x T d G F i b G V F b n R y a W V z L z 4 8 L 0 l 0 Z W 0 + P E l 0 Z W 0 + P E l 0 Z W 1 M b 2 N h d G l v b j 4 8 S X R l b V R 5 c G U + R m 9 y b X V s Y T w v S X R l b V R 5 c G U + P E l 0 Z W 1 Q Y X R o P l N l Y 3 R p b 2 4 x L 0 9 y Z G V y c y 9 S Z W 5 h b W V k J T I w Q 2 9 s d W 1 u c z w v S X R l b V B h d G g + P C 9 J d G V t T G 9 j Y X R p b 2 4 + P F N 0 Y W J s Z U V u d H J p Z X M v P j w v S X R l b T 4 8 S X R l b T 4 8 S X R l b U x v Y 2 F 0 a W 9 u P j x J d G V t V H l w Z T 5 G b 3 J t d W x h P C 9 J d G V t V H l w Z T 4 8 S X R l b V B h d G g + U 2 V j d G l v b j E v T 3 J k Z X J z L 1 N w b G l 0 J T I w Q 2 9 s d W 1 u J T I w Y n k l M j B Q b 3 N p d G l v b j E 8 L 0 l 0 Z W 1 Q Y X R o P j w v S X R l b U x v Y 2 F 0 a W 9 u P j x T d G F i b G V F b n R y a W V z L z 4 8 L 0 l 0 Z W 0 + P E l 0 Z W 0 + P E l 0 Z W 1 M b 2 N h d G l v b j 4 8 S X R l b V R 5 c G U + R m 9 y b X V s Y T w v S X R l b V R 5 c G U + P E l 0 Z W 1 Q Y X R o P l N l Y 3 R p b 2 4 x L 0 9 y Z G V y c y 9 D a G F u Z 2 V k J T I w V H l w Z T I 8 L 0 l 0 Z W 1 Q Y X R o P j w v S X R l b U x v Y 2 F 0 a W 9 u P j x T d G F i b G V F b n R y a W V z L z 4 8 L 0 l 0 Z W 0 + P E l 0 Z W 0 + P E l 0 Z W 1 M b 2 N h d G l v b j 4 8 S X R l b V R 5 c G U + R m 9 y b X V s Y T w v S X R l b V R 5 c G U + P E l 0 Z W 1 Q Y X R o P l N l Y 3 R p b 2 4 x L 0 9 y Z G V y c y 9 S Z W 5 h b W V k J T I w Q 2 9 s d W 1 u c z E 8 L 0 l 0 Z W 1 Q Y X R o P j w v S X R l b U x v Y 2 F 0 a W 9 u P j x T d G F i b G V F b n R y a W V z L z 4 8 L 0 l 0 Z W 0 + P E l 0 Z W 0 + P E l 0 Z W 1 M b 2 N h d G l v b j 4 8 S X R l b V R 5 c G U + R m 9 y b X V s Y T w v S X R l b V R 5 c G U + P E l 0 Z W 1 Q Y X R o P l N l Y 3 R p b 2 4 x L 0 9 y Z G V y c y 9 T c G x p d C U y M E N v b H V t b i U y M G J 5 J T I w U G 9 z a X R p b 2 4 y P C 9 J d G V t U G F 0 a D 4 8 L 0 l 0 Z W 1 M b 2 N h d G l v b j 4 8 U 3 R h Y m x l R W 5 0 c m l l c y 8 + P C 9 J d G V t P j x J d G V t P j x J d G V t T G 9 j Y X R p b 2 4 + P E l 0 Z W 1 U e X B l P k Z v c m 1 1 b G E 8 L 0 l 0 Z W 1 U e X B l P j x J d G V t U G F 0 a D 5 T Z W N 0 a W 9 u M S 9 P c m R l c n M v Q 2 h h b m d l Z C U y M F R 5 c G U z P C 9 J d G V t U G F 0 a D 4 8 L 0 l 0 Z W 1 M b 2 N h d G l v b j 4 8 U 3 R h Y m x l R W 5 0 c m l l c y 8 + P C 9 J d G V t P j x J d G V t P j x J d G V t T G 9 j Y X R p b 2 4 + P E l 0 Z W 1 U e X B l P k Z v c m 1 1 b G E 8 L 0 l 0 Z W 1 U e X B l P j x J d G V t U G F 0 a D 5 T Z W N 0 a W 9 u M S 9 P c m R l c n M v U m V t b 3 Z l Z C U y M E N v b H V t b n M 8 L 0 l 0 Z W 1 Q Y X R o P j w v S X R l b U x v Y 2 F 0 a W 9 u P j x T d G F i b G V F b n R y a W V z L z 4 8 L 0 l 0 Z W 0 + P E l 0 Z W 0 + P E l 0 Z W 1 M b 2 N h d G l v b j 4 8 S X R l b V R 5 c G U + R m 9 y b X V s Y T w v S X R l b V R 5 c G U + P E l 0 Z W 1 Q Y X R o P l N l Y 3 R p b 2 4 x L 0 9 y Z G V y c y 9 T c G x p d C U y M E N v b H V t b i U y M G J 5 J T I w U G 9 z a X R p b 2 4 z P C 9 J d G V t U G F 0 a D 4 8 L 0 l 0 Z W 1 M b 2 N h d G l v b j 4 8 U 3 R h Y m x l R W 5 0 c m l l c y 8 + P C 9 J d G V t P j x J d G V t P j x J d G V t T G 9 j Y X R p b 2 4 + P E l 0 Z W 1 U e X B l P k Z v c m 1 1 b G E 8 L 0 l 0 Z W 1 U e X B l P j x J d G V t U G F 0 a D 5 T Z W N 0 a W 9 u M S 9 P c m R l c n M v T W V y Z 2 V k J T I w Q 2 9 s d W 1 u c z E 8 L 0 l 0 Z W 1 Q Y X R o P j w v S X R l b U x v Y 2 F 0 a W 9 u P j x T d G F i b G V F b n R y a W V z L z 4 8 L 0 l 0 Z W 0 + P E l 0 Z W 0 + P E l 0 Z W 1 M b 2 N h d G l v b j 4 8 S X R l b V R 5 c G U + R m 9 y b X V s Y T w v S X R l b V R 5 c G U + P E l 0 Z W 1 Q Y X R o P l N l Y 3 R p b 2 4 x L 0 9 y Z G V y c y 9 D a G F u Z 2 V k J T I w V H l w Z T U 8 L 0 l 0 Z W 1 Q Y X R o P j w v S X R l b U x v Y 2 F 0 a W 9 u P j x T d G F i b G V F b n R y a W V z L z 4 8 L 0 l 0 Z W 0 + P E l 0 Z W 0 + P E l 0 Z W 1 M b 2 N h d G l v b j 4 8 S X R l b V R 5 c G U + R m 9 y b X V s Y T w v S X R l b V R 5 c G U + P E l 0 Z W 1 Q Y X R o P l N l Y 3 R p b 2 4 x L 0 9 y Z G V y c y 9 T c G x p d C U y M E N v b H V t b i U y M G J 5 J T I w R G V s a W 1 p d G V y P C 9 J d G V t U G F 0 a D 4 8 L 0 l 0 Z W 1 M b 2 N h d G l v b j 4 8 U 3 R h Y m x l R W 5 0 c m l l c y 8 + P C 9 J d G V t P j x J d G V t P j x J d G V t T G 9 j Y X R p b 2 4 + P E l 0 Z W 1 U e X B l P k Z v c m 1 1 b G E 8 L 0 l 0 Z W 1 U e X B l P j x J d G V t U G F 0 a D 5 T Z W N 0 a W 9 u M S 9 P c m R l c n M v Q 2 h h b m d l Z C U y M F R 5 c G U 2 P C 9 J d G V t U G F 0 a D 4 8 L 0 l 0 Z W 1 M b 2 N h d G l v b j 4 8 U 3 R h Y m x l R W 5 0 c m l l c y 8 + P C 9 J d G V t P j x J d G V t P j x J d G V t T G 9 j Y X R p b 2 4 + P E l 0 Z W 1 U e X B l P k Z v c m 1 1 b G E 8 L 0 l 0 Z W 1 U e X B l P j x J d G V t U G F 0 a D 5 T Z W N 0 a W 9 u M S 9 P c m R l c n M v U m V u Y W 1 l Z C U y M E N v b H V t b n M y P C 9 J d G V t U G F 0 a D 4 8 L 0 l 0 Z W 1 M b 2 N h d G l v b j 4 8 U 3 R h Y m x l R W 5 0 c m l l c y 8 + P C 9 J d G V t P j x J d G V t P j x J d G V t T G 9 j Y X R p b 2 4 + P E l 0 Z W 1 U e X B l P k Z v c m 1 1 b G E 8 L 0 l 0 Z W 1 U e X B l P j x J d G V t U G F 0 a D 5 T Z W N 0 a W 9 u M S 9 P c m R l c n M v Q 2 h h b m d l Z C U y M F R 5 c G U 3 P C 9 J d G V t U G F 0 a D 4 8 L 0 l 0 Z W 1 M b 2 N h d G l v b j 4 8 U 3 R h Y m x l R W 5 0 c m l l c y 8 + P C 9 J d G V t P j x J d G V t P j x J d G V t T G 9 j Y X R p b 2 4 + P E l 0 Z W 1 U e X B l P k Z v c m 1 1 b G E 8 L 0 l 0 Z W 1 U e X B l P j x J d G V t U G F 0 a D 5 T Z W N 0 a W 9 u M S 9 P c m R l c n M v Q W R k Z W Q l M j B D d X N 0 b 2 0 8 L 0 l 0 Z W 1 Q Y X R o P j w v S X R l b U x v Y 2 F 0 a W 9 u P j x T d G F i b G V F b n R y a W V z L z 4 8 L 0 l 0 Z W 0 + P E l 0 Z W 0 + P E l 0 Z W 1 M b 2 N h d G l v b j 4 8 S X R l b V R 5 c G U + R m 9 y b X V s Y T w v S X R l b V R 5 c G U + P E l 0 Z W 1 Q Y X R o P l N l Y 3 R p b 2 4 x L 0 9 y Z G V y c y 9 S Z W 9 y Z G V y Z W Q l M j B D b 2 x 1 b W 5 z P C 9 J d G V t U G F 0 a D 4 8 L 0 l 0 Z W 1 M b 2 N h d G l v b j 4 8 U 3 R h Y m x l R W 5 0 c m l l c y 8 + P C 9 J d G V t P j x J d G V t P j x J d G V t T G 9 j Y X R p b 2 4 + P E l 0 Z W 1 U e X B l P k Z v c m 1 1 b G E 8 L 0 l 0 Z W 1 U e X B l P j x J d G V t U G F 0 a D 5 T Z W N 0 a W 9 u M S 9 P c m R l c n M v Q W R k Z W Q l M j B D d X N 0 b 2 0 x P C 9 J d G V t U G F 0 a D 4 8 L 0 l 0 Z W 1 M b 2 N h d G l v b j 4 8 U 3 R h Y m x l R W 5 0 c m l l c y 8 + P C 9 J d G V t P j x J d G V t P j x J d G V t T G 9 j Y X R p b 2 4 + P E l 0 Z W 1 U e X B l P k Z v c m 1 1 b G E 8 L 0 l 0 Z W 1 U e X B l P j x J d G V t U G F 0 a D 5 T Z W N 0 a W 9 u M S 9 P c m R l c n M v U m V v c m R l c m V k J T I w Q 2 9 s d W 1 u c z E 8 L 0 l 0 Z W 1 Q Y X R o P j w v S X R l b U x v Y 2 F 0 a W 9 u P j x T d G F i b G V F b n R y a W V z L z 4 8 L 0 l 0 Z W 0 + P E l 0 Z W 0 + P E l 0 Z W 1 M b 2 N h d G l v b j 4 8 S X R l b V R 5 c G U + R m 9 y b X V s Y T w v S X R l b V R 5 c G U + P E l 0 Z W 1 Q Y X R o P l N l Y 3 R p b 2 4 x L 0 9 y Z G V y c y 9 B Z G R l Z C U y M E l u Z G V 4 P C 9 J d G V t U G F 0 a D 4 8 L 0 l 0 Z W 1 M b 2 N h d G l v b j 4 8 U 3 R h Y m x l R W 5 0 c m l l c y 8 + P C 9 J d G V t P j x J d G V t P j x J d G V t T G 9 j Y X R p b 2 4 + P E l 0 Z W 1 U e X B l P k Z v c m 1 1 b G E 8 L 0 l 0 Z W 1 U e X B l P j x J d G V t U G F 0 a D 5 T Z W N 0 a W 9 u M S 9 P c m R l c n M v S W 5 z Z X J 0 Z W Q l M j B N b 2 R 1 b G 8 8 L 0 l 0 Z W 1 Q Y X R o P j w v S X R l b U x v Y 2 F 0 a W 9 u P j x T d G F i b G V F b n R y a W V z L z 4 8 L 0 l 0 Z W 0 + P E l 0 Z W 0 + P E l 0 Z W 1 M b 2 N h d G l v b j 4 8 S X R l b V R 5 c G U + R m 9 y b X V s Y T w v S X R l b V R 5 c G U + P E l 0 Z W 1 Q Y X R o P l N l Y 3 R p b 2 4 x L 0 9 y Z G V y c y 9 S Z W 5 h b W V k J T I w Q 2 9 s d W 1 u c z M 8 L 0 l 0 Z W 1 Q Y X R o P j w v S X R l b U x v Y 2 F 0 a W 9 u P j x T d G F i b G V F b n R y a W V z L z 4 8 L 0 l 0 Z W 0 + P E l 0 Z W 0 + P E l 0 Z W 1 M b 2 N h d G l v b j 4 8 S X R l b V R 5 c G U + R m 9 y b X V s Y T w v S X R l b V R 5 c G U + P E l 0 Z W 1 Q Y X R o P l N l Y 3 R p b 2 4 x L 0 9 y Z G V y c y 9 B Z G R l Z C U y M E l u Z G V 4 M T w v S X R l b V B h d G g + P C 9 J d G V t T G 9 j Y X R p b 2 4 + P F N 0 Y W J s Z U V u d H J p Z X M v P j w v S X R l b T 4 8 S X R l b T 4 8 S X R l b U x v Y 2 F 0 a W 9 u P j x J d G V t V H l w Z T 5 G b 3 J t d W x h P C 9 J d G V t V H l w Z T 4 8 S X R l b V B h d G g + U 2 V j d G l v b j E v T 3 J k Z X J z L 1 J l b 3 J k Z X J l Z C U y M E N v b H V t b n M y P C 9 J d G V t U G F 0 a D 4 8 L 0 l 0 Z W 1 M b 2 N h d G l v b j 4 8 U 3 R h Y m x l R W 5 0 c m l l c y 8 + P C 9 J d G V t P j x J d G V t P j x J d G V t T G 9 j Y X R p b 2 4 + P E l 0 Z W 1 U e X B l P k Z v c m 1 1 b G E 8 L 0 l 0 Z W 1 U e X B l P j x J d G V t U G F 0 a D 5 T Z W N 0 a W 9 u M S 9 Q Z W 9 w b G U v U H J v b W 9 0 Z W Q l M j B I Z W F k Z X J z P C 9 J d G V t U G F 0 a D 4 8 L 0 l 0 Z W 1 M b 2 N h d G l v b j 4 8 U 3 R h Y m x l R W 5 0 c m l l c y 8 + P C 9 J d G V t P j x J d G V t P j x J d G V t T G 9 j Y X R p b 2 4 + P E l 0 Z W 1 U e X B l P k Z v c m 1 1 b G E 8 L 0 l 0 Z W 1 U e X B l P j x J d G V t U G F 0 a D 5 T Z W N 0 a W 9 u M S 9 S Z X R 1 c m 4 v U H J v b W 9 0 Z W Q l M j B I Z W F k Z X J z P C 9 J d G V t U G F 0 a D 4 8 L 0 l 0 Z W 1 M b 2 N h d G l v b j 4 8 U 3 R h Y m x l R W 5 0 c m l l c y 8 + P C 9 J d G V t P j x J d G V t P j x J d G V t T G 9 j Y X R p b 2 4 + P E l 0 Z W 1 U e X B l P k Z v c m 1 1 b G E 8 L 0 l 0 Z W 1 U e X B l P j x J d G V t U G F 0 a D 5 T Z W N 0 a W 9 u M S 9 T a G l w c G l u Z y U y M E N v c 3 Q v U 2 9 1 c m N l P C 9 J d G V t U G F 0 a D 4 8 L 0 l 0 Z W 1 M b 2 N h d G l v b j 4 8 U 3 R h Y m x l R W 5 0 c m l l c y 8 + P C 9 J d G V t P j x J d G V t P j x J d G V t T G 9 j Y X R p b 2 4 + P E l 0 Z W 1 U e X B l P k Z v c m 1 1 b G E 8 L 0 l 0 Z W 1 U e X B l P j x J d G V t U G F 0 a D 5 T Z W N 0 a W 9 u M S 9 T a G l w c G l u Z y U y M E N v c 3 Q v U 2 h p c H B p b m c l M j B D b 3 N 0 X 1 N o Z W V 0 P C 9 J d G V t U G F 0 a D 4 8 L 0 l 0 Z W 1 M b 2 N h d G l v b j 4 8 U 3 R h Y m x l R W 5 0 c m l l c y 8 + P C 9 J d G V t P j x J d G V t P j x J d G V t T G 9 j Y X R p b 2 4 + P E l 0 Z W 1 U e X B l P k Z v c m 1 1 b G E 8 L 0 l 0 Z W 1 U e X B l P j x J d G V t U G F 0 a D 5 T Z W N 0 a W 9 u M S 9 T a G l w c G l u Z y U y M E N v c 3 Q v U H J v b W 9 0 Z W Q l M j B I Z W F k Z X J z P C 9 J d G V t U G F 0 a D 4 8 L 0 l 0 Z W 1 M b 2 N h d G l v b j 4 8 U 3 R h Y m x l R W 5 0 c m l l c y 8 + P C 9 J d G V t P j x J d G V t P j x J d G V t T G 9 j Y X R p b 2 4 + P E l 0 Z W 1 U e X B l P k Z v c m 1 1 b G E 8 L 0 l 0 Z W 1 U e X B l P j x J d G V t U G F 0 a D 5 T Z W N 0 a W 9 u M S 9 T a G l w c G l u Z y U y M E N v c 3 Q v Q 2 h h b m d l Z C U y M F R 5 c G U 8 L 0 l 0 Z W 1 Q Y X R o P j w v S X R l b U x v Y 2 F 0 a W 9 u P j x T d G F i b G V F b n R y a W V z L z 4 8 L 0 l 0 Z W 0 + P E l 0 Z W 0 + P E l 0 Z W 1 M b 2 N h d G l v b j 4 8 S X R l b V R 5 c G U + R m 9 y b X V s Y T w v S X R l b V R 5 c G U + P E l 0 Z W 1 Q Y X R o P l N l Y 3 R p b 2 4 x L 0 9 y Z G V y c y 9 B Z G R l Z C U y M E N 1 c 3 R v b T I 8 L 0 l 0 Z W 1 Q Y X R o P j w v S X R l b U x v Y 2 F 0 a W 9 u P j x T d G F i b G V F b n R y a W V z L z 4 8 L 0 l 0 Z W 0 + P E l 0 Z W 0 + P E l 0 Z W 1 M b 2 N h d G l v b j 4 8 S X R l b V R 5 c G U + R m 9 y b X V s Y T w v S X R l b V R 5 c G U + P E l 0 Z W 1 Q Y X R o P l N l Y 3 R p b 2 4 x L 0 9 y Z G V y c y 9 D a G F u Z 2 V k J T I w V H l w Z T k 8 L 0 l 0 Z W 1 Q Y X R o P j w v S X R l b U x v Y 2 F 0 a W 9 u P j x T d G F i b G V F b n R y a W V z L z 4 8 L 0 l 0 Z W 0 + P E l 0 Z W 0 + P E l 0 Z W 1 M b 2 N h d G l v b j 4 8 S X R l b V R 5 c G U + R m 9 y b X V s Y T w v S X R l b V R 5 c G U + P E l 0 Z W 1 Q Y X R o P l N l Y 3 R p b 2 4 x L 0 9 y Z G V y c y 9 N Z X J n Z W Q l M j B D b 2 x 1 b W 5 z M j w v S X R l b V B h d G g + P C 9 J d G V t T G 9 j Y X R p b 2 4 + P F N 0 Y W J s Z U V u d H J p Z X M v P j w v S X R l b T 4 8 S X R l b T 4 8 S X R l b U x v Y 2 F 0 a W 9 u P j x J d G V t V H l w Z T 5 G b 3 J t d W x h P C 9 J d G V t V H l w Z T 4 8 S X R l b V B h d G g + U 2 V j d G l v b j E v T 3 J k Z X J z L 1 J l b m F t Z W Q l M j B D b 2 x 1 b W 5 z N D w v S X R l b V B h d G g + P C 9 J d G V t T G 9 j Y X R p b 2 4 + P F N 0 Y W J s Z U V u d H J p Z X M v P j w v S X R l b T 4 8 S X R l b T 4 8 S X R l b U x v Y 2 F 0 a W 9 u P j x J d G V t V H l w Z T 5 G b 3 J t d W x h P C 9 J d G V t V H l w Z T 4 8 S X R l b V B h d G g + U 2 V j d G l v b j E v T 3 J k Z X J z L 1 J l b 3 J k Z X J l Z C U y M E N v b H V t b n M z P C 9 J d G V t U G F 0 a D 4 8 L 0 l 0 Z W 1 M b 2 N h d G l v b j 4 8 U 3 R h Y m x l R W 5 0 c m l l c y 8 + P C 9 J d G V t P j x J d G V t P j x J d G V t T G 9 j Y X R p b 2 4 + P E l 0 Z W 1 U e X B l P k Z v c m 1 1 b G E 8 L 0 l 0 Z W 1 U e X B l P j x J d G V t U G F 0 a D 5 T Z W N 0 a W 9 u M S 9 P c m R l c n M v U 3 B s a X Q l M j B D b 2 x 1 b W 4 l M j B i e S U y M E R l b G l t a X R l c j E 8 L 0 l 0 Z W 1 Q Y X R o P j w v S X R l b U x v Y 2 F 0 a W 9 u P j x T d G F i b G V F b n R y a W V z L z 4 8 L 0 l 0 Z W 0 + P E l 0 Z W 0 + P E l 0 Z W 1 M b 2 N h d G l v b j 4 8 S X R l b V R 5 c G U + R m 9 y b X V s Y T w v S X R l b V R 5 c G U + P E l 0 Z W 1 Q Y X R o P l N l Y 3 R p b 2 4 x L 0 9 y Z G V y c y 9 B Z G R l Z C U y M E N 1 c 3 R v b T M 8 L 0 l 0 Z W 1 Q Y X R o P j w v S X R l b U x v Y 2 F 0 a W 9 u P j x T d G F i b G V F b n R y a W V z L z 4 8 L 0 l 0 Z W 0 + P E l 0 Z W 0 + P E l 0 Z W 1 M b 2 N h d G l v b j 4 8 S X R l b V R 5 c G U + R m 9 y b X V s Y T w v S X R l b V R 5 c G U + P E l 0 Z W 1 Q Y X R o P l N l Y 3 R p b 2 4 x L 0 9 y Z G V y c y 9 D a G F u Z 2 V k J T I w V H l w Z T g 8 L 0 l 0 Z W 1 Q Y X R o P j w v S X R l b U x v Y 2 F 0 a W 9 u P j x T d G F i b G V F b n R y a W V z L z 4 8 L 0 l 0 Z W 0 + P E l 0 Z W 0 + P E l 0 Z W 1 M b 2 N h d G l v b j 4 8 S X R l b V R 5 c G U + R m 9 y b X V s Y T w v S X R l b V R 5 c G U + P E l 0 Z W 1 Q Y X R o P l N l Y 3 R p b 2 4 x L 0 9 y Z G V y c y 9 D a G F u Z 2 V k J T I w V H l w Z T E w P C 9 J d G V t U G F 0 a D 4 8 L 0 l 0 Z W 1 M b 2 N h d G l v b j 4 8 U 3 R h Y m x l R W 5 0 c m l l c y 8 + P C 9 J d G V t P j x J d G V t P j x J d G V t T G 9 j Y X R p b 2 4 + P E l 0 Z W 1 U e X B l P k Z v c m 1 1 b G E 8 L 0 l 0 Z W 1 U e X B l P j x J d G V t U G F 0 a D 5 T Z W N 0 a W 9 u M S 9 P c m R l c n M v T W V y Z 2 V k J T I w Q 2 9 s d W 1 u c z M 8 L 0 l 0 Z W 1 Q Y X R o P j w v S X R l b U x v Y 2 F 0 a W 9 u P j x T d G F i b G V F b n R y a W V z L z 4 8 L 0 l 0 Z W 0 + P E l 0 Z W 0 + P E l 0 Z W 1 M b 2 N h d G l v b j 4 8 S X R l b V R 5 c G U + R m 9 y b X V s Y T w v S X R l b V R 5 c G U + P E l 0 Z W 1 Q Y X R o P l N l Y 3 R p b 2 4 x L 0 9 y Z G V y c y 9 S Z W 5 h b W V k J T I w Q 2 9 s d W 1 u c z U 8 L 0 l 0 Z W 1 Q Y X R o P j w v S X R l b U x v Y 2 F 0 a W 9 u P j x T d G F i b G V F b n R y a W V z L z 4 8 L 0 l 0 Z W 0 + P E l 0 Z W 0 + P E l 0 Z W 1 M b 2 N h d G l v b j 4 8 S X R l b V R 5 c G U + R m 9 y b X V s Y T w v S X R l b V R 5 c G U + P E l 0 Z W 1 Q Y X R o P l N l Y 3 R p b 2 4 x L 0 9 y Z G V y c y 9 S Z X B s Y W N l Z C U y M F Z h b H V l P C 9 J d G V t U G F 0 a D 4 8 L 0 l 0 Z W 1 M b 2 N h d G l v b j 4 8 U 3 R h Y m x l R W 5 0 c m l l c y 8 + P C 9 J d G V t P j x J d G V t P j x J d G V t T G 9 j Y X R p b 2 4 + P E l 0 Z W 1 U e X B l P k Z v c m 1 1 b G E 8 L 0 l 0 Z W 1 U e X B l P j x J d G V t U G F 0 a D 5 T Z W N 0 a W 9 u M S 9 P c m R l c n M v T W V y Z 2 V k J T I w Q 2 9 s d W 1 u c z Q 8 L 0 l 0 Z W 1 Q Y X R o P j w v S X R l b U x v Y 2 F 0 a W 9 u P j x T d G F i b G V F b n R y a W V z L z 4 8 L 0 l 0 Z W 0 + P E l 0 Z W 0 + P E l 0 Z W 1 M b 2 N h d G l v b j 4 8 S X R l b V R 5 c G U + R m 9 y b X V s Y T w v S X R l b V R 5 c G U + P E l 0 Z W 1 Q Y X R o P l N l Y 3 R p b 2 4 x L 0 9 y Z G V y c y 9 T c G x p d C U y M E N v b H V t b i U y M G J 5 J T I w U G 9 z a X R p b 2 4 0 P C 9 J d G V t U G F 0 a D 4 8 L 0 l 0 Z W 1 M b 2 N h d G l v b j 4 8 U 3 R h Y m x l R W 5 0 c m l l c y 8 + P C 9 J d G V t P j x J d G V t P j x J d G V t T G 9 j Y X R p b 2 4 + P E l 0 Z W 1 U e X B l P k Z v c m 1 1 b G E 8 L 0 l 0 Z W 1 U e X B l P j x J d G V t U G F 0 a D 5 T Z W N 0 a W 9 u M S 9 P c m R l c n M v U m V t b 3 Z l Z C U y M E N v b H V t b n M x P C 9 J d G V t U G F 0 a D 4 8 L 0 l 0 Z W 1 M b 2 N h d G l v b j 4 8 U 3 R h Y m x l R W 5 0 c m l l c y 8 + P C 9 J d G V t P j x J d G V t P j x J d G V t T G 9 j Y X R p b 2 4 + P E l 0 Z W 1 U e X B l P k Z v c m 1 1 b G E 8 L 0 l 0 Z W 1 U e X B l P j x J d G V t U G F 0 a D 5 T Z W N 0 a W 9 u M S 9 P c m R l c n M v Q 2 h h b m d l Z C U y M F R 5 c G U 0 P C 9 J d G V t U G F 0 a D 4 8 L 0 l 0 Z W 1 M b 2 N h d G l v b j 4 8 U 3 R h Y m x l R W 5 0 c m l l c y 8 + P C 9 J d G V t P j x J d G V t P j x J d G V t T G 9 j Y X R p b 2 4 + P E l 0 Z W 1 U e X B l P k Z v c m 1 1 b G E 8 L 0 l 0 Z W 1 U e X B l P j x J d G V t U G F 0 a D 5 T Z W N 0 a W 9 u M S 9 P c m R l c n M v U m V v c m R l c m V k J T I w Q 2 9 s d W 1 u c z Q 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H y 8 y o 2 K 9 r 1 G g e 7 K + H 0 H g M Y A A A A A A g A A A A A A E G Y A A A A B A A A g A A A A j x G y 0 n j s 5 M Q g F 6 6 B S c k q Q 0 l h D L F N J h H f t D F X G r l s r 8 g A A A A A D o A A A A A C A A A g A A A A Z W q C I l E + c U d X t E O A w 4 j D k X D w B U X l d c S / k E 8 9 3 J a 3 o Y d Q A A A A j C m j B P c C + 6 z 1 g 9 / X M B / I 3 V t h T F n r 5 / L b Q l G 5 + u 0 n h 8 i j 7 c X N z c N c G u q 7 W S G l b Z n u Z D n 8 z 8 D K T u Z m u 1 K s q v O 3 z Q f E + k P c n c c C L f 6 d z l g R 2 B Z A A A A A n 6 u X h D Q p J k f 8 b j B B U N w 4 W U 4 N 6 8 c R H g / 2 6 y e v T n R L T B P S A s V z Y 6 n L O L V c H O r u K A C 4 l A f n I y K 1 P a v C 3 i n I 5 n l J t A = = < / D a t a M a s h u p > 
</file>

<file path=customXml/item5.xml>��< ? x m l   v e r s i o n = " 1 . 0 "   e n c o d i n g = " U T F - 1 6 " ? > < G e m i n i   x m l n s = " h t t p : / / g e m i n i / p i v o t c u s t o m i z a t i o n / T a b l e X M L _ R e t u r n " > < C u s t o m C o n t e n t > < ! [ C D A T A [ < T a b l e W i d g e t G r i d S e r i a l i z a t i o n   x m l n s : x s d = " h t t p : / / w w w . w 3 . o r g / 2 0 0 1 / X M L S c h e m a "   x m l n s : x s i = " h t t p : / / w w w . w 3 . o r g / 2 0 0 1 / X M L S c h e m a - i n s t a n c e " > < C o l u m n S u g g e s t e d T y p e   / > < C o l u m n F o r m a t   / > < C o l u m n A c c u r a c y   / > < C o l u m n C u r r e n c y S y m b o l   / > < C o l u m n P o s i t i v e P a t t e r n   / > < C o l u m n N e g a t i v e P a t t e r n   / > < C o l u m n W i d t h s > < i t e m > < k e y > < s t r i n g > R e t u r n e d < / s t r i n g > < / k e y > < v a l u e > < i n t > 1 1 4 < / i n t > < / v a l u e > < / i t e m > < i t e m > < k e y > < s t r i n g > O r d e r   I D < / s t r i n g > < / k e y > < v a l u e > < i n t > 1 1 1 < / i n t > < / v a l u e > < / i t e m > < / C o l u m n W i d t h s > < C o l u m n D i s p l a y I n d e x > < i t e m > < k e y > < s t r i n g > R e t u r n e d < / s t r i n g > < / k e y > < v a l u e > < i n t > 0 < / i n t > < / v a l u e > < / i t e m > < i t e m > < k e y > < s t r i n g > O r d e r   I D < / 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C u s t o m C o n t e n t > < / G e m i n i > 
</file>

<file path=customXml/item7.xml>��< ? x m l   v e r s i o n = " 1 . 0 "   e n c o d i n g = " U T F - 1 6 " ? > < G e m i n i   x m l n s = " h t t p : / / g e m i n i / p i v o t c u s t o m i z a t i o n / 3 a 3 9 8 c 3 0 - b 9 f 2 - 4 2 7 2 - 8 1 7 b - 0 d a 1 f 2 d e 3 d 8 3 " > < 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8.xml>��< ? x m l   v e r s i o n = " 1 . 0 "   e n c o d i n g = " U T F - 1 6 " ? > < G e m i n i   x m l n s = " h t t p : / / g e m i n i / p i v o t c u s t o m i z a t i o n / 0 1 0 7 5 2 b 6 - f b d c - 4 d 5 4 - 8 5 4 9 - 7 b 1 3 3 3 a 7 9 b 8 5 " > < 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9.xml>��< ? x m l   v e r s i o n = " 1 . 0 "   e n c o d i n g = " U T F - 1 6 " ? > < G e m i n i   x m l n s = " h t t p : / / g e m i n i / p i v o t c u s t o m i z a t i o n / b 6 8 a 3 2 7 2 - 9 d 1 5 - 4 8 f 5 - 8 3 c e - 7 4 d 8 a 1 8 0 a 2 2 6 " > < C u s t o m C o n t e n t > < ! [ C D A T A [ < ? x m l   v e r s i o n = " 1 . 0 "   e n c o d i n g = " u t f - 1 6 " ? > < S e t t i n g s > < C a l c u l a t e d F i e l d s > < i t e m > < M e a s u r e N a m e > T o t a l   C u s t o m e r < / M e a s u r e N a m e > < D i s p l a y N a m e > T o t a l   C u s t o m e r < / D i s p l a y N a m e > < V i s i b l e > F a l s e < / V i s i b l e > < / i t e m > < i t e m > < M e a s u r e N a m e > T o t a l   O r d e r s < / M e a s u r e N a m e > < D i s p l a y N a m e > T o t a l   O r d e r s < / D i s p l a y N a m e > < V i s i b l e > F a l s e < / V i s i b l e > < / i t e m > < i t e m > < M e a s u r e N a m e > P r o f i t   p e r   c u s t o m e r < / M e a s u r e N a m e > < D i s p l a y N a m e > P r o f i t   p e r   c u s t o m e r < / D i s p l a y N a m e > < V i s i b l e > F a l s e < / V i s i b l e > < / i t e m > < i t e m > < M e a s u r e N a m e > P r o f i t   P e r   O r d e r < / M e a s u r e N a m e > < D i s p l a y N a m e > P r o f i t   P e r   O r d e r < / D i s p l a y N a m e > < V i s i b l e > F a l s e < / V i s i b l e > < / i t e m > < i t e m > < M e a s u r e N a m e > A V G   P r o f i t < / M e a s u r e N a m e > < D i s p l a y N a m e > A V G   P r o f i t < / D i s p l a y N a m e > < V i s i b l e > F a l s e < / V i s i b l e > < / i t e m > < i t e m > < M e a s u r e N a m e > P r o f i t   i n   F l o r d a < / M e a s u r e N a m e > < D i s p l a y N a m e > P r o f i t   i n   F l o r d a < / D i s p l a y N a m e > < V i s i b l e > F a l s e < / V i s i b l e > < / 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9BE2CE34-D4DE-4ED2-8F6E-BF5C14D15791}">
  <ds:schemaRefs/>
</ds:datastoreItem>
</file>

<file path=customXml/itemProps10.xml><?xml version="1.0" encoding="utf-8"?>
<ds:datastoreItem xmlns:ds="http://schemas.openxmlformats.org/officeDocument/2006/customXml" ds:itemID="{8E332BC7-A28C-4B3A-8566-5F32C1C78697}">
  <ds:schemaRefs/>
</ds:datastoreItem>
</file>

<file path=customXml/itemProps11.xml><?xml version="1.0" encoding="utf-8"?>
<ds:datastoreItem xmlns:ds="http://schemas.openxmlformats.org/officeDocument/2006/customXml" ds:itemID="{54B7A61C-BB62-44D8-943A-93F16EBFB670}">
  <ds:schemaRefs/>
</ds:datastoreItem>
</file>

<file path=customXml/itemProps12.xml><?xml version="1.0" encoding="utf-8"?>
<ds:datastoreItem xmlns:ds="http://schemas.openxmlformats.org/officeDocument/2006/customXml" ds:itemID="{5EA84B7C-32D0-4E92-9650-71D685224B14}">
  <ds:schemaRefs/>
</ds:datastoreItem>
</file>

<file path=customXml/itemProps13.xml><?xml version="1.0" encoding="utf-8"?>
<ds:datastoreItem xmlns:ds="http://schemas.openxmlformats.org/officeDocument/2006/customXml" ds:itemID="{EB2A6F1C-9EC6-4B87-8D31-B5B0FB1E9623}">
  <ds:schemaRefs/>
</ds:datastoreItem>
</file>

<file path=customXml/itemProps14.xml><?xml version="1.0" encoding="utf-8"?>
<ds:datastoreItem xmlns:ds="http://schemas.openxmlformats.org/officeDocument/2006/customXml" ds:itemID="{6AC2DF13-6A93-43A3-9703-D1692E80A13F}">
  <ds:schemaRefs/>
</ds:datastoreItem>
</file>

<file path=customXml/itemProps15.xml><?xml version="1.0" encoding="utf-8"?>
<ds:datastoreItem xmlns:ds="http://schemas.openxmlformats.org/officeDocument/2006/customXml" ds:itemID="{6520610A-8A40-4D61-8209-4E82D6483E71}">
  <ds:schemaRefs/>
</ds:datastoreItem>
</file>

<file path=customXml/itemProps16.xml><?xml version="1.0" encoding="utf-8"?>
<ds:datastoreItem xmlns:ds="http://schemas.openxmlformats.org/officeDocument/2006/customXml" ds:itemID="{3C8977EF-4580-4E7C-A335-8C95CFBF4A55}">
  <ds:schemaRefs/>
</ds:datastoreItem>
</file>

<file path=customXml/itemProps17.xml><?xml version="1.0" encoding="utf-8"?>
<ds:datastoreItem xmlns:ds="http://schemas.openxmlformats.org/officeDocument/2006/customXml" ds:itemID="{1F8E7E61-1B3C-4E10-87A2-5A11C82C12B4}">
  <ds:schemaRefs/>
</ds:datastoreItem>
</file>

<file path=customXml/itemProps18.xml><?xml version="1.0" encoding="utf-8"?>
<ds:datastoreItem xmlns:ds="http://schemas.openxmlformats.org/officeDocument/2006/customXml" ds:itemID="{8E371842-44DE-4724-8D20-6F27B8111FF8}">
  <ds:schemaRefs/>
</ds:datastoreItem>
</file>

<file path=customXml/itemProps19.xml><?xml version="1.0" encoding="utf-8"?>
<ds:datastoreItem xmlns:ds="http://schemas.openxmlformats.org/officeDocument/2006/customXml" ds:itemID="{388FCA8B-6301-4827-90B6-EE801E628039}">
  <ds:schemaRefs/>
</ds:datastoreItem>
</file>

<file path=customXml/itemProps2.xml><?xml version="1.0" encoding="utf-8"?>
<ds:datastoreItem xmlns:ds="http://schemas.openxmlformats.org/officeDocument/2006/customXml" ds:itemID="{7D82C5CA-3508-4316-923B-9814708F5FCA}">
  <ds:schemaRefs/>
</ds:datastoreItem>
</file>

<file path=customXml/itemProps20.xml><?xml version="1.0" encoding="utf-8"?>
<ds:datastoreItem xmlns:ds="http://schemas.openxmlformats.org/officeDocument/2006/customXml" ds:itemID="{1049A932-A31A-49CF-8E1A-F2BD6A1E31B7}">
  <ds:schemaRefs/>
</ds:datastoreItem>
</file>

<file path=customXml/itemProps21.xml><?xml version="1.0" encoding="utf-8"?>
<ds:datastoreItem xmlns:ds="http://schemas.openxmlformats.org/officeDocument/2006/customXml" ds:itemID="{D4A199AA-10FC-4023-A18F-9FDCFC8E5D68}">
  <ds:schemaRefs/>
</ds:datastoreItem>
</file>

<file path=customXml/itemProps22.xml><?xml version="1.0" encoding="utf-8"?>
<ds:datastoreItem xmlns:ds="http://schemas.openxmlformats.org/officeDocument/2006/customXml" ds:itemID="{D8645135-2CDC-4158-9863-1E089402A32B}">
  <ds:schemaRefs/>
</ds:datastoreItem>
</file>

<file path=customXml/itemProps23.xml><?xml version="1.0" encoding="utf-8"?>
<ds:datastoreItem xmlns:ds="http://schemas.openxmlformats.org/officeDocument/2006/customXml" ds:itemID="{3DC471C7-65A5-44E3-A923-1AE7ED5443E5}">
  <ds:schemaRefs/>
</ds:datastoreItem>
</file>

<file path=customXml/itemProps24.xml><?xml version="1.0" encoding="utf-8"?>
<ds:datastoreItem xmlns:ds="http://schemas.openxmlformats.org/officeDocument/2006/customXml" ds:itemID="{28AA05AB-6C2E-479C-B23F-BB0F2578EFC1}">
  <ds:schemaRefs/>
</ds:datastoreItem>
</file>

<file path=customXml/itemProps25.xml><?xml version="1.0" encoding="utf-8"?>
<ds:datastoreItem xmlns:ds="http://schemas.openxmlformats.org/officeDocument/2006/customXml" ds:itemID="{0639EE62-750C-4C16-9F32-CD5E0FB47972}">
  <ds:schemaRefs/>
</ds:datastoreItem>
</file>

<file path=customXml/itemProps26.xml><?xml version="1.0" encoding="utf-8"?>
<ds:datastoreItem xmlns:ds="http://schemas.openxmlformats.org/officeDocument/2006/customXml" ds:itemID="{EDA1F3F3-AB94-4350-9F46-EC021DB245DF}">
  <ds:schemaRefs/>
</ds:datastoreItem>
</file>

<file path=customXml/itemProps27.xml><?xml version="1.0" encoding="utf-8"?>
<ds:datastoreItem xmlns:ds="http://schemas.openxmlformats.org/officeDocument/2006/customXml" ds:itemID="{EA826C76-FE72-4AFE-AFE5-0A87549F7919}">
  <ds:schemaRefs/>
</ds:datastoreItem>
</file>

<file path=customXml/itemProps28.xml><?xml version="1.0" encoding="utf-8"?>
<ds:datastoreItem xmlns:ds="http://schemas.openxmlformats.org/officeDocument/2006/customXml" ds:itemID="{218863F4-26A8-4D01-B123-A811F737C5CA}">
  <ds:schemaRefs/>
</ds:datastoreItem>
</file>

<file path=customXml/itemProps29.xml><?xml version="1.0" encoding="utf-8"?>
<ds:datastoreItem xmlns:ds="http://schemas.openxmlformats.org/officeDocument/2006/customXml" ds:itemID="{5644F6E7-D13F-475D-95DE-D905BCA19E69}">
  <ds:schemaRefs/>
</ds:datastoreItem>
</file>

<file path=customXml/itemProps3.xml><?xml version="1.0" encoding="utf-8"?>
<ds:datastoreItem xmlns:ds="http://schemas.openxmlformats.org/officeDocument/2006/customXml" ds:itemID="{15201F99-6240-40FA-B04B-8E008E47ECEB}">
  <ds:schemaRefs/>
</ds:datastoreItem>
</file>

<file path=customXml/itemProps30.xml><?xml version="1.0" encoding="utf-8"?>
<ds:datastoreItem xmlns:ds="http://schemas.openxmlformats.org/officeDocument/2006/customXml" ds:itemID="{F564FDC9-E6CC-4960-AE0A-0148B58CB558}">
  <ds:schemaRefs/>
</ds:datastoreItem>
</file>

<file path=customXml/itemProps31.xml><?xml version="1.0" encoding="utf-8"?>
<ds:datastoreItem xmlns:ds="http://schemas.openxmlformats.org/officeDocument/2006/customXml" ds:itemID="{3769B30F-FA7B-4C33-981F-1894CAC60BCB}">
  <ds:schemaRefs/>
</ds:datastoreItem>
</file>

<file path=customXml/itemProps32.xml><?xml version="1.0" encoding="utf-8"?>
<ds:datastoreItem xmlns:ds="http://schemas.openxmlformats.org/officeDocument/2006/customXml" ds:itemID="{DD584397-402D-4718-9D44-A586BC83EE00}">
  <ds:schemaRefs/>
</ds:datastoreItem>
</file>

<file path=customXml/itemProps33.xml><?xml version="1.0" encoding="utf-8"?>
<ds:datastoreItem xmlns:ds="http://schemas.openxmlformats.org/officeDocument/2006/customXml" ds:itemID="{957B7F5B-CF1A-4169-B636-91D2E29F4CE7}">
  <ds:schemaRefs/>
</ds:datastoreItem>
</file>

<file path=customXml/itemProps34.xml><?xml version="1.0" encoding="utf-8"?>
<ds:datastoreItem xmlns:ds="http://schemas.openxmlformats.org/officeDocument/2006/customXml" ds:itemID="{804E8510-1A79-419E-913E-CF160652046C}">
  <ds:schemaRefs/>
</ds:datastoreItem>
</file>

<file path=customXml/itemProps35.xml><?xml version="1.0" encoding="utf-8"?>
<ds:datastoreItem xmlns:ds="http://schemas.openxmlformats.org/officeDocument/2006/customXml" ds:itemID="{76A23CE3-9EE7-4917-946B-F7969E06D1B7}">
  <ds:schemaRefs/>
</ds:datastoreItem>
</file>

<file path=customXml/itemProps36.xml><?xml version="1.0" encoding="utf-8"?>
<ds:datastoreItem xmlns:ds="http://schemas.openxmlformats.org/officeDocument/2006/customXml" ds:itemID="{EAA32D50-D148-4E00-8CAB-74CC64A086AD}">
  <ds:schemaRefs/>
</ds:datastoreItem>
</file>

<file path=customXml/itemProps37.xml><?xml version="1.0" encoding="utf-8"?>
<ds:datastoreItem xmlns:ds="http://schemas.openxmlformats.org/officeDocument/2006/customXml" ds:itemID="{5DC1559A-BEBE-44D8-A27B-4D15DFED2EA1}">
  <ds:schemaRefs/>
</ds:datastoreItem>
</file>

<file path=customXml/itemProps38.xml><?xml version="1.0" encoding="utf-8"?>
<ds:datastoreItem xmlns:ds="http://schemas.openxmlformats.org/officeDocument/2006/customXml" ds:itemID="{E05C0749-2068-446C-8344-1648A455A0A8}">
  <ds:schemaRefs/>
</ds:datastoreItem>
</file>

<file path=customXml/itemProps39.xml><?xml version="1.0" encoding="utf-8"?>
<ds:datastoreItem xmlns:ds="http://schemas.openxmlformats.org/officeDocument/2006/customXml" ds:itemID="{1555EE57-E256-4C89-8F5A-5E8E9AE41C89}">
  <ds:schemaRefs/>
</ds:datastoreItem>
</file>

<file path=customXml/itemProps4.xml><?xml version="1.0" encoding="utf-8"?>
<ds:datastoreItem xmlns:ds="http://schemas.openxmlformats.org/officeDocument/2006/customXml" ds:itemID="{D6BB64B4-5AC9-47CA-BABB-B6E2A568ECC5}">
  <ds:schemaRefs/>
</ds:datastoreItem>
</file>

<file path=customXml/itemProps40.xml><?xml version="1.0" encoding="utf-8"?>
<ds:datastoreItem xmlns:ds="http://schemas.openxmlformats.org/officeDocument/2006/customXml" ds:itemID="{258460D0-1B8E-49CB-8C24-C1122187824C}">
  <ds:schemaRefs/>
</ds:datastoreItem>
</file>

<file path=customXml/itemProps41.xml><?xml version="1.0" encoding="utf-8"?>
<ds:datastoreItem xmlns:ds="http://schemas.openxmlformats.org/officeDocument/2006/customXml" ds:itemID="{05022C7C-19C2-4DAE-BE7A-A72AEB388775}">
  <ds:schemaRefs/>
</ds:datastoreItem>
</file>

<file path=customXml/itemProps42.xml><?xml version="1.0" encoding="utf-8"?>
<ds:datastoreItem xmlns:ds="http://schemas.openxmlformats.org/officeDocument/2006/customXml" ds:itemID="{55AF5106-62AA-4E27-99B3-D570814C6DF9}">
  <ds:schemaRefs/>
</ds:datastoreItem>
</file>

<file path=customXml/itemProps43.xml><?xml version="1.0" encoding="utf-8"?>
<ds:datastoreItem xmlns:ds="http://schemas.openxmlformats.org/officeDocument/2006/customXml" ds:itemID="{A39A9C3D-8C66-46CA-8698-9784FB9BE558}">
  <ds:schemaRefs/>
</ds:datastoreItem>
</file>

<file path=customXml/itemProps44.xml><?xml version="1.0" encoding="utf-8"?>
<ds:datastoreItem xmlns:ds="http://schemas.openxmlformats.org/officeDocument/2006/customXml" ds:itemID="{37FB0C58-3400-42C2-9A12-667AEE9E37D1}">
  <ds:schemaRefs/>
</ds:datastoreItem>
</file>

<file path=customXml/itemProps45.xml><?xml version="1.0" encoding="utf-8"?>
<ds:datastoreItem xmlns:ds="http://schemas.openxmlformats.org/officeDocument/2006/customXml" ds:itemID="{32C36E6D-17A6-4F57-88C6-0EA73CF5725E}">
  <ds:schemaRefs/>
</ds:datastoreItem>
</file>

<file path=customXml/itemProps46.xml><?xml version="1.0" encoding="utf-8"?>
<ds:datastoreItem xmlns:ds="http://schemas.openxmlformats.org/officeDocument/2006/customXml" ds:itemID="{E6B9B75E-F936-435B-9CFC-18A97209F9AD}">
  <ds:schemaRefs/>
</ds:datastoreItem>
</file>

<file path=customXml/itemProps47.xml><?xml version="1.0" encoding="utf-8"?>
<ds:datastoreItem xmlns:ds="http://schemas.openxmlformats.org/officeDocument/2006/customXml" ds:itemID="{2B5F36E0-41A1-4BD0-871B-695C41957FBF}">
  <ds:schemaRefs>
    <ds:schemaRef ds:uri="http://schemas.microsoft.com/DataMashup"/>
  </ds:schemaRefs>
</ds:datastoreItem>
</file>

<file path=customXml/itemProps5.xml><?xml version="1.0" encoding="utf-8"?>
<ds:datastoreItem xmlns:ds="http://schemas.openxmlformats.org/officeDocument/2006/customXml" ds:itemID="{2926B524-80FA-43AB-9B4E-E57862D8CDD9}">
  <ds:schemaRefs/>
</ds:datastoreItem>
</file>

<file path=customXml/itemProps6.xml><?xml version="1.0" encoding="utf-8"?>
<ds:datastoreItem xmlns:ds="http://schemas.openxmlformats.org/officeDocument/2006/customXml" ds:itemID="{ADF59FCC-1713-4650-987F-9B6F369808C8}">
  <ds:schemaRefs/>
</ds:datastoreItem>
</file>

<file path=customXml/itemProps7.xml><?xml version="1.0" encoding="utf-8"?>
<ds:datastoreItem xmlns:ds="http://schemas.openxmlformats.org/officeDocument/2006/customXml" ds:itemID="{A16FC3E9-0284-41E3-9521-E620270A4967}">
  <ds:schemaRefs/>
</ds:datastoreItem>
</file>

<file path=customXml/itemProps8.xml><?xml version="1.0" encoding="utf-8"?>
<ds:datastoreItem xmlns:ds="http://schemas.openxmlformats.org/officeDocument/2006/customXml" ds:itemID="{B115598C-7EFD-47EF-90A2-2BC7D90B8B37}">
  <ds:schemaRefs/>
</ds:datastoreItem>
</file>

<file path=customXml/itemProps9.xml><?xml version="1.0" encoding="utf-8"?>
<ds:datastoreItem xmlns:ds="http://schemas.openxmlformats.org/officeDocument/2006/customXml" ds:itemID="{2DA20435-3FA3-414A-A73D-50C4B8B364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Dashboard 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G-Soft</cp:lastModifiedBy>
  <dcterms:created xsi:type="dcterms:W3CDTF">2023-12-21T16:51:23Z</dcterms:created>
  <dcterms:modified xsi:type="dcterms:W3CDTF">2024-01-22T17:44:37Z</dcterms:modified>
</cp:coreProperties>
</file>