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IF()" sheetId="1" r:id="rId4"/>
    <sheet state="visible" name="2. IFS()" sheetId="2" r:id="rId5"/>
    <sheet state="visible" name="3. SUM()" sheetId="3" r:id="rId6"/>
    <sheet state="visible" name="4. SUMIF()" sheetId="4" r:id="rId7"/>
    <sheet state="visible" name="5. SUMIFS()" sheetId="5" r:id="rId8"/>
    <sheet state="visible" name="6. COUNT()" sheetId="6" r:id="rId9"/>
    <sheet state="visible" name="7. COUNTIF()" sheetId="7" r:id="rId10"/>
    <sheet state="visible" name="8. COUNTIFS()" sheetId="8" r:id="rId11"/>
    <sheet state="visible" name="9. AVERAGE()" sheetId="9" r:id="rId12"/>
    <sheet state="visible" name="10. AVERAGEIF()" sheetId="10" r:id="rId13"/>
    <sheet state="visible" name="11. AVERAGEIFS()" sheetId="11" r:id="rId14"/>
    <sheet state="visible" name="12. AND()" sheetId="12" r:id="rId15"/>
  </sheets>
  <definedNames/>
  <calcPr/>
</workbook>
</file>

<file path=xl/sharedStrings.xml><?xml version="1.0" encoding="utf-8"?>
<sst xmlns="http://schemas.openxmlformats.org/spreadsheetml/2006/main" count="407" uniqueCount="116">
  <si>
    <t>1. IF()</t>
  </si>
  <si>
    <t>Sales Data</t>
  </si>
  <si>
    <t>Sales Amount</t>
  </si>
  <si>
    <t>Sale Label</t>
  </si>
  <si>
    <t>Employee Data</t>
  </si>
  <si>
    <t>Employee Name</t>
  </si>
  <si>
    <t>Performance Score</t>
  </si>
  <si>
    <t>Performance Label</t>
  </si>
  <si>
    <t>John Doe</t>
  </si>
  <si>
    <t>Jane Smith</t>
  </si>
  <si>
    <t>Mark Brown</t>
  </si>
  <si>
    <t>Lucy Green</t>
  </si>
  <si>
    <t>Inventory Management</t>
  </si>
  <si>
    <t>Item Name</t>
  </si>
  <si>
    <t>Sales Price</t>
  </si>
  <si>
    <t>Price Label</t>
  </si>
  <si>
    <t>Widget A</t>
  </si>
  <si>
    <t>Widget B</t>
  </si>
  <si>
    <t>Widget C</t>
  </si>
  <si>
    <t>Widget D</t>
  </si>
  <si>
    <t>Student Grades</t>
  </si>
  <si>
    <t>Student Name</t>
  </si>
  <si>
    <t>Score</t>
  </si>
  <si>
    <t>Grade Label</t>
  </si>
  <si>
    <t>Alice</t>
  </si>
  <si>
    <t>Bob</t>
  </si>
  <si>
    <t>Charlie</t>
  </si>
  <si>
    <t>David</t>
  </si>
  <si>
    <t>Letter Grade</t>
  </si>
  <si>
    <t>Stock Level</t>
  </si>
  <si>
    <t>Stock Classification</t>
  </si>
  <si>
    <t>Performance Classification</t>
  </si>
  <si>
    <t>Expense Tracker</t>
  </si>
  <si>
    <t>Expense Type</t>
  </si>
  <si>
    <t>Amount</t>
  </si>
  <si>
    <t>Expense Classification</t>
  </si>
  <si>
    <t>Rent</t>
  </si>
  <si>
    <t>Utilities</t>
  </si>
  <si>
    <t>Groceries</t>
  </si>
  <si>
    <t>3. SUM()</t>
  </si>
  <si>
    <t>Month</t>
  </si>
  <si>
    <t>Expenses</t>
  </si>
  <si>
    <t>January</t>
  </si>
  <si>
    <t>February</t>
  </si>
  <si>
    <t>March</t>
  </si>
  <si>
    <t>April</t>
  </si>
  <si>
    <t>Total</t>
  </si>
  <si>
    <t>Product Name</t>
  </si>
  <si>
    <t>Product A</t>
  </si>
  <si>
    <t>Product B</t>
  </si>
  <si>
    <t>Product C</t>
  </si>
  <si>
    <t>Salary</t>
  </si>
  <si>
    <t>Math Score</t>
  </si>
  <si>
    <t>SUMIF()</t>
  </si>
  <si>
    <t>Total (Rent)</t>
  </si>
  <si>
    <t>Category</t>
  </si>
  <si>
    <t>Electronics</t>
  </si>
  <si>
    <t>Clothing</t>
  </si>
  <si>
    <t>Purchase Price</t>
  </si>
  <si>
    <t>Region</t>
  </si>
  <si>
    <t>West</t>
  </si>
  <si>
    <t>East</t>
  </si>
  <si>
    <t>Total (West)</t>
  </si>
  <si>
    <t>5. SUMIFS()</t>
  </si>
  <si>
    <t>Total (Rent &gt; 1000)</t>
  </si>
  <si>
    <t>North</t>
  </si>
  <si>
    <t>South</t>
  </si>
  <si>
    <t>Total (Electronics, North)</t>
  </si>
  <si>
    <t>Department</t>
  </si>
  <si>
    <t>IT</t>
  </si>
  <si>
    <t>HR</t>
  </si>
  <si>
    <t>Total (IT, Score &gt; 4.0)</t>
  </si>
  <si>
    <t>Home</t>
  </si>
  <si>
    <t>Total (Home, Stock &gt; 10)</t>
  </si>
  <si>
    <t>????</t>
  </si>
  <si>
    <t>6. COUNT()</t>
  </si>
  <si>
    <t>Count</t>
  </si>
  <si>
    <t>Total Count</t>
  </si>
  <si>
    <t>7. COUNTIF()</t>
  </si>
  <si>
    <t>Count (IT)</t>
  </si>
  <si>
    <t>Count (Passed)</t>
  </si>
  <si>
    <t>Student Grades (Math)</t>
  </si>
  <si>
    <t>Count (&gt;70)</t>
  </si>
  <si>
    <t>Count (Clothing)</t>
  </si>
  <si>
    <t>8. COUNTIFS()</t>
  </si>
  <si>
    <t>Count (HR, &gt;50000)</t>
  </si>
  <si>
    <t>Count (Electronics, North)</t>
  </si>
  <si>
    <t>Count (Electronics, Stock &gt;10, Price &gt;800)</t>
  </si>
  <si>
    <t>Count (Rent, &gt;1000)</t>
  </si>
  <si>
    <t>9. AVERAGE()</t>
  </si>
  <si>
    <t>Average</t>
  </si>
  <si>
    <t>10. AVERAGEIF()</t>
  </si>
  <si>
    <t>Average (Electronics)</t>
  </si>
  <si>
    <t>Average (Rent)</t>
  </si>
  <si>
    <t>Average (HR)</t>
  </si>
  <si>
    <t>Average (Score)</t>
  </si>
  <si>
    <t>11. AVERAGEIFS()</t>
  </si>
  <si>
    <t>Average (Electronics, North)</t>
  </si>
  <si>
    <t>Average (IT, Score &gt; 4)</t>
  </si>
  <si>
    <t>Average (Home, Stock &gt; 10)</t>
  </si>
  <si>
    <t>Class</t>
  </si>
  <si>
    <t>A</t>
  </si>
  <si>
    <t>Average (Class A)</t>
  </si>
  <si>
    <t>12. AND()</t>
  </si>
  <si>
    <t xml:space="preserve">Employee Data </t>
  </si>
  <si>
    <t>Result</t>
  </si>
  <si>
    <t>John</t>
  </si>
  <si>
    <t>Jane</t>
  </si>
  <si>
    <t>Mike</t>
  </si>
  <si>
    <t>Science Score</t>
  </si>
  <si>
    <t xml:space="preserve">Expense Tracker </t>
  </si>
  <si>
    <t>Expense Category</t>
  </si>
  <si>
    <t xml:space="preserve">Inventory Management </t>
  </si>
  <si>
    <t>Item A</t>
  </si>
  <si>
    <t>Item B</t>
  </si>
  <si>
    <t>Item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</si>
</sst>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6" numFmtId="0" xfId="0" applyAlignment="1" applyFont="1">
      <alignment horizontal="center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2"/>
      <c r="B2" s="2"/>
    </row>
    <row r="3">
      <c r="A3" s="2" t="s">
        <v>1</v>
      </c>
    </row>
    <row r="4">
      <c r="A4" s="1" t="s">
        <v>2</v>
      </c>
      <c r="B4" s="1" t="s">
        <v>3</v>
      </c>
    </row>
    <row r="5">
      <c r="A5" s="3">
        <v>600.0</v>
      </c>
      <c r="B5" s="3" t="str">
        <f t="shared" ref="B5:B8" si="1">IF(A5 &gt; 500, "High", "Low")</f>
        <v>High</v>
      </c>
    </row>
    <row r="6">
      <c r="A6" s="3">
        <v>450.0</v>
      </c>
      <c r="B6" s="3" t="str">
        <f t="shared" si="1"/>
        <v>Low</v>
      </c>
    </row>
    <row r="7">
      <c r="A7" s="3">
        <v>800.0</v>
      </c>
      <c r="B7" s="3" t="str">
        <f t="shared" si="1"/>
        <v>High</v>
      </c>
    </row>
    <row r="8">
      <c r="A8" s="3">
        <v>300.0</v>
      </c>
      <c r="B8" s="3" t="str">
        <f t="shared" si="1"/>
        <v>Low</v>
      </c>
    </row>
    <row r="10">
      <c r="A10" s="1" t="s">
        <v>4</v>
      </c>
    </row>
    <row r="11">
      <c r="A11" s="1" t="s">
        <v>5</v>
      </c>
      <c r="B11" s="1" t="s">
        <v>6</v>
      </c>
      <c r="C11" s="1" t="s">
        <v>7</v>
      </c>
    </row>
    <row r="12">
      <c r="A12" s="4" t="s">
        <v>8</v>
      </c>
      <c r="B12" s="4">
        <v>4.5</v>
      </c>
      <c r="C12" s="4" t="str">
        <f t="shared" ref="C12:C15" si="2">IF(B12 &gt;= 4, "Good", "Needs Improvement")</f>
        <v>Good</v>
      </c>
    </row>
    <row r="13">
      <c r="A13" s="4" t="s">
        <v>9</v>
      </c>
      <c r="B13" s="4">
        <v>3.0</v>
      </c>
      <c r="C13" s="4" t="str">
        <f t="shared" si="2"/>
        <v>Needs Improvement</v>
      </c>
    </row>
    <row r="14">
      <c r="A14" s="4" t="s">
        <v>10</v>
      </c>
      <c r="B14" s="4">
        <v>4.0</v>
      </c>
      <c r="C14" s="4" t="str">
        <f t="shared" si="2"/>
        <v>Good</v>
      </c>
    </row>
    <row r="15">
      <c r="A15" s="4" t="s">
        <v>11</v>
      </c>
      <c r="B15" s="4">
        <v>3.5</v>
      </c>
      <c r="C15" s="4" t="str">
        <f t="shared" si="2"/>
        <v>Needs Improvement</v>
      </c>
    </row>
    <row r="17">
      <c r="A17" s="1" t="s">
        <v>12</v>
      </c>
    </row>
    <row r="18">
      <c r="A18" s="1" t="s">
        <v>13</v>
      </c>
      <c r="B18" s="1" t="s">
        <v>14</v>
      </c>
      <c r="C18" s="1" t="s">
        <v>15</v>
      </c>
    </row>
    <row r="19">
      <c r="A19" s="4" t="s">
        <v>16</v>
      </c>
      <c r="B19" s="4">
        <v>120.0</v>
      </c>
      <c r="C19" s="4" t="str">
        <f t="shared" ref="C19:C22" si="3">IF(B19 &gt; 100, "Expensive", "Affordable")</f>
        <v>Expensive</v>
      </c>
    </row>
    <row r="20">
      <c r="A20" s="4" t="s">
        <v>17</v>
      </c>
      <c r="B20" s="4">
        <v>80.0</v>
      </c>
      <c r="C20" s="4" t="str">
        <f t="shared" si="3"/>
        <v>Affordable</v>
      </c>
    </row>
    <row r="21">
      <c r="A21" s="4" t="s">
        <v>18</v>
      </c>
      <c r="B21" s="4">
        <v>200.0</v>
      </c>
      <c r="C21" s="4" t="str">
        <f t="shared" si="3"/>
        <v>Expensive</v>
      </c>
    </row>
    <row r="22">
      <c r="A22" s="4" t="s">
        <v>19</v>
      </c>
      <c r="B22" s="4">
        <v>30.0</v>
      </c>
      <c r="C22" s="4" t="str">
        <f t="shared" si="3"/>
        <v>Affordable</v>
      </c>
    </row>
    <row r="23">
      <c r="A23" s="4"/>
    </row>
    <row r="24">
      <c r="A24" s="1" t="s">
        <v>20</v>
      </c>
    </row>
    <row r="25">
      <c r="A25" s="1" t="s">
        <v>21</v>
      </c>
      <c r="B25" s="1" t="s">
        <v>22</v>
      </c>
      <c r="C25" s="1" t="s">
        <v>23</v>
      </c>
    </row>
    <row r="26">
      <c r="A26" s="4" t="s">
        <v>24</v>
      </c>
      <c r="B26" s="4">
        <v>85.0</v>
      </c>
      <c r="C26" s="4" t="str">
        <f t="shared" ref="C26:C29" si="4">IF(B26 &gt;= 75, "Distinction", "Pass")</f>
        <v>Distinction</v>
      </c>
    </row>
    <row r="27">
      <c r="A27" s="4" t="s">
        <v>25</v>
      </c>
      <c r="B27" s="4">
        <v>65.0</v>
      </c>
      <c r="C27" s="4" t="str">
        <f t="shared" si="4"/>
        <v>Pass</v>
      </c>
    </row>
    <row r="28">
      <c r="A28" s="4" t="s">
        <v>26</v>
      </c>
      <c r="B28" s="4">
        <v>75.0</v>
      </c>
      <c r="C28" s="4" t="str">
        <f t="shared" si="4"/>
        <v>Distinction</v>
      </c>
    </row>
    <row r="29">
      <c r="A29" s="4" t="s">
        <v>27</v>
      </c>
      <c r="B29" s="4">
        <v>50.0</v>
      </c>
      <c r="C29" s="4" t="str">
        <f t="shared" si="4"/>
        <v>Pass</v>
      </c>
    </row>
  </sheetData>
  <mergeCells count="4">
    <mergeCell ref="A3:B3"/>
    <mergeCell ref="A10:C10"/>
    <mergeCell ref="A17:C17"/>
    <mergeCell ref="A24:C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20</v>
      </c>
    </row>
    <row r="2">
      <c r="A2" s="1" t="s">
        <v>21</v>
      </c>
      <c r="B2" s="1" t="s">
        <v>22</v>
      </c>
      <c r="C2" s="1" t="s">
        <v>28</v>
      </c>
    </row>
    <row r="3">
      <c r="A3" s="4" t="s">
        <v>24</v>
      </c>
      <c r="B3" s="4">
        <v>90.0</v>
      </c>
      <c r="C3" s="5" t="str">
        <f t="shared" ref="C3:C6" si="1">IFS(B3 &gt;= 85, "A", B3 &gt;= 70, "B", B3 &gt;= 50, "C", B3 &lt; 50, "D")</f>
        <v>A</v>
      </c>
    </row>
    <row r="4">
      <c r="A4" s="4" t="s">
        <v>25</v>
      </c>
      <c r="B4" s="4">
        <v>75.0</v>
      </c>
      <c r="C4" s="5" t="str">
        <f t="shared" si="1"/>
        <v>B</v>
      </c>
    </row>
    <row r="5">
      <c r="A5" s="4" t="s">
        <v>26</v>
      </c>
      <c r="B5" s="4">
        <v>55.0</v>
      </c>
      <c r="C5" s="5" t="str">
        <f t="shared" si="1"/>
        <v>C</v>
      </c>
    </row>
    <row r="6">
      <c r="A6" s="4" t="s">
        <v>27</v>
      </c>
      <c r="B6" s="4">
        <v>45.0</v>
      </c>
      <c r="C6" s="5" t="str">
        <f t="shared" si="1"/>
        <v>D</v>
      </c>
    </row>
    <row r="7">
      <c r="A7" s="4"/>
    </row>
    <row r="8">
      <c r="A8" s="4" t="s">
        <v>12</v>
      </c>
    </row>
    <row r="9">
      <c r="A9" s="1" t="s">
        <v>13</v>
      </c>
      <c r="B9" s="1" t="s">
        <v>29</v>
      </c>
      <c r="C9" s="1" t="s">
        <v>30</v>
      </c>
    </row>
    <row r="10">
      <c r="A10" s="4" t="s">
        <v>16</v>
      </c>
      <c r="B10" s="4">
        <v>5.0</v>
      </c>
      <c r="C10" s="4" t="str">
        <f t="shared" ref="C10:C12" si="2">IFS(B10 &lt; 10, "Low", B10 &lt;= 30, "Moderate", B10 &gt; 30, "High")</f>
        <v>Low</v>
      </c>
    </row>
    <row r="11">
      <c r="A11" s="4" t="s">
        <v>17</v>
      </c>
      <c r="B11" s="4">
        <v>20.0</v>
      </c>
      <c r="C11" s="4" t="str">
        <f t="shared" si="2"/>
        <v>Moderate</v>
      </c>
    </row>
    <row r="12">
      <c r="A12" s="4" t="s">
        <v>18</v>
      </c>
      <c r="B12" s="4">
        <v>35.0</v>
      </c>
      <c r="C12" s="4" t="str">
        <f t="shared" si="2"/>
        <v>High</v>
      </c>
    </row>
    <row r="13">
      <c r="A13" s="4"/>
    </row>
    <row r="14">
      <c r="A14" s="4" t="s">
        <v>1</v>
      </c>
    </row>
    <row r="15">
      <c r="A15" s="1" t="s">
        <v>2</v>
      </c>
      <c r="B15" s="1" t="s">
        <v>31</v>
      </c>
    </row>
    <row r="16">
      <c r="A16" s="4">
        <v>750.0</v>
      </c>
      <c r="B16" s="4" t="str">
        <f t="shared" ref="B16:B19" si="3">IFS(A16 &gt; 700, "Excellent", A16 &gt;= 400, "Good", A16 &gt;= 200, "Moderate", A16 &lt; 200, "Poor")</f>
        <v>Excellent</v>
      </c>
    </row>
    <row r="17">
      <c r="A17" s="4">
        <v>500.0</v>
      </c>
      <c r="B17" s="4" t="str">
        <f t="shared" si="3"/>
        <v>Good</v>
      </c>
    </row>
    <row r="18">
      <c r="A18" s="4">
        <v>300.0</v>
      </c>
      <c r="B18" s="4" t="str">
        <f t="shared" si="3"/>
        <v>Moderate</v>
      </c>
    </row>
    <row r="19">
      <c r="A19" s="4">
        <v>100.0</v>
      </c>
      <c r="B19" s="4" t="str">
        <f t="shared" si="3"/>
        <v>Poor</v>
      </c>
    </row>
    <row r="20">
      <c r="A20" s="4"/>
    </row>
    <row r="21">
      <c r="A21" s="4" t="s">
        <v>32</v>
      </c>
    </row>
    <row r="22">
      <c r="A22" s="1" t="s">
        <v>33</v>
      </c>
      <c r="B22" s="1" t="s">
        <v>34</v>
      </c>
      <c r="C22" s="1" t="s">
        <v>35</v>
      </c>
    </row>
    <row r="23">
      <c r="A23" s="4" t="s">
        <v>36</v>
      </c>
      <c r="B23" s="4">
        <v>950.0</v>
      </c>
      <c r="C23" s="4" t="str">
        <f t="shared" ref="C23:C25" si="4">IFS(B23 &gt; 900, "High", B23 &gt;= 500, "Medium", B23 &lt; 500, "Low")</f>
        <v>High</v>
      </c>
    </row>
    <row r="24">
      <c r="A24" s="4" t="s">
        <v>37</v>
      </c>
      <c r="B24" s="4">
        <v>450.0</v>
      </c>
      <c r="C24" s="4" t="str">
        <f t="shared" si="4"/>
        <v>Low</v>
      </c>
    </row>
    <row r="25">
      <c r="A25" s="4" t="s">
        <v>38</v>
      </c>
      <c r="B25" s="4">
        <v>600.0</v>
      </c>
      <c r="C25" s="4" t="str">
        <f t="shared" si="4"/>
        <v>Medium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39</v>
      </c>
    </row>
    <row r="2">
      <c r="A2" s="4"/>
    </row>
    <row r="3">
      <c r="A3" s="4" t="s">
        <v>32</v>
      </c>
    </row>
    <row r="4">
      <c r="A4" s="1" t="s">
        <v>40</v>
      </c>
      <c r="B4" s="1" t="s">
        <v>41</v>
      </c>
    </row>
    <row r="5">
      <c r="A5" s="4" t="s">
        <v>42</v>
      </c>
      <c r="B5" s="4">
        <v>300.0</v>
      </c>
    </row>
    <row r="6">
      <c r="A6" s="4" t="s">
        <v>43</v>
      </c>
      <c r="B6" s="4">
        <v>400.0</v>
      </c>
    </row>
    <row r="7">
      <c r="A7" s="4" t="s">
        <v>44</v>
      </c>
      <c r="B7" s="4">
        <v>500.0</v>
      </c>
    </row>
    <row r="8">
      <c r="A8" s="4" t="s">
        <v>45</v>
      </c>
      <c r="B8" s="4">
        <v>600.0</v>
      </c>
    </row>
    <row r="9">
      <c r="A9" s="4" t="s">
        <v>46</v>
      </c>
      <c r="B9" s="4">
        <f>SUM(B5:B8)</f>
        <v>1800</v>
      </c>
    </row>
    <row r="10">
      <c r="A10" s="4"/>
    </row>
    <row r="11">
      <c r="A11" s="4" t="s">
        <v>1</v>
      </c>
    </row>
    <row r="12">
      <c r="A12" s="1" t="s">
        <v>47</v>
      </c>
      <c r="B12" s="1" t="s">
        <v>2</v>
      </c>
    </row>
    <row r="13">
      <c r="A13" s="4" t="s">
        <v>48</v>
      </c>
      <c r="B13" s="4">
        <v>1500.0</v>
      </c>
    </row>
    <row r="14">
      <c r="A14" s="4" t="s">
        <v>49</v>
      </c>
      <c r="B14" s="4">
        <v>2000.0</v>
      </c>
    </row>
    <row r="15">
      <c r="A15" s="4" t="s">
        <v>50</v>
      </c>
      <c r="B15" s="4">
        <v>2500.0</v>
      </c>
    </row>
    <row r="16">
      <c r="A16" s="4" t="s">
        <v>46</v>
      </c>
      <c r="B16" s="4">
        <f>SUM(B13:B15)</f>
        <v>6000</v>
      </c>
    </row>
    <row r="17">
      <c r="A17" s="4"/>
    </row>
    <row r="18">
      <c r="A18" s="4" t="s">
        <v>4</v>
      </c>
    </row>
    <row r="19">
      <c r="A19" s="1" t="s">
        <v>5</v>
      </c>
      <c r="B19" s="1" t="s">
        <v>51</v>
      </c>
    </row>
    <row r="20">
      <c r="A20" s="4" t="s">
        <v>8</v>
      </c>
      <c r="B20" s="4">
        <v>55000.0</v>
      </c>
    </row>
    <row r="21">
      <c r="A21" s="4" t="s">
        <v>9</v>
      </c>
      <c r="B21" s="4">
        <v>60000.0</v>
      </c>
    </row>
    <row r="22">
      <c r="A22" s="4" t="s">
        <v>10</v>
      </c>
      <c r="B22" s="4">
        <v>50000.0</v>
      </c>
    </row>
    <row r="23">
      <c r="A23" s="4" t="s">
        <v>46</v>
      </c>
      <c r="B23" s="4">
        <f>SUM(B20:B22)</f>
        <v>165000</v>
      </c>
    </row>
    <row r="24">
      <c r="A24" s="4"/>
    </row>
    <row r="25">
      <c r="A25" s="4" t="s">
        <v>20</v>
      </c>
    </row>
    <row r="26">
      <c r="A26" s="1" t="s">
        <v>21</v>
      </c>
      <c r="B26" s="1" t="s">
        <v>52</v>
      </c>
    </row>
    <row r="27">
      <c r="A27" s="4" t="s">
        <v>24</v>
      </c>
      <c r="B27" s="4">
        <v>85.0</v>
      </c>
    </row>
    <row r="28">
      <c r="A28" s="4" t="s">
        <v>25</v>
      </c>
      <c r="B28" s="4">
        <v>75.0</v>
      </c>
    </row>
    <row r="29">
      <c r="A29" s="4" t="s">
        <v>26</v>
      </c>
      <c r="B29" s="4">
        <v>65.0</v>
      </c>
    </row>
    <row r="30">
      <c r="A30" s="4" t="s">
        <v>46</v>
      </c>
      <c r="B30" s="4">
        <f>SUM(B27:B29)</f>
        <v>225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</v>
      </c>
    </row>
    <row r="2">
      <c r="A2" s="4"/>
    </row>
    <row r="3">
      <c r="A3" s="4" t="s">
        <v>32</v>
      </c>
    </row>
    <row r="4">
      <c r="A4" s="1" t="s">
        <v>33</v>
      </c>
      <c r="B4" s="1" t="s">
        <v>34</v>
      </c>
    </row>
    <row r="5">
      <c r="A5" s="4" t="s">
        <v>36</v>
      </c>
      <c r="B5" s="4">
        <v>1000.0</v>
      </c>
    </row>
    <row r="6">
      <c r="A6" s="4" t="s">
        <v>37</v>
      </c>
      <c r="B6" s="4">
        <v>200.0</v>
      </c>
    </row>
    <row r="7">
      <c r="A7" s="4" t="s">
        <v>36</v>
      </c>
      <c r="B7" s="4">
        <v>1200.0</v>
      </c>
    </row>
    <row r="8">
      <c r="A8" s="4" t="s">
        <v>54</v>
      </c>
      <c r="B8" s="7">
        <f>SUMIF(A5:A7, "Rent", B5:B7)</f>
        <v>2200</v>
      </c>
    </row>
    <row r="9">
      <c r="A9" s="4"/>
    </row>
    <row r="10">
      <c r="A10" s="4" t="s">
        <v>1</v>
      </c>
    </row>
    <row r="11">
      <c r="A11" s="1" t="s">
        <v>47</v>
      </c>
      <c r="B11" s="1" t="s">
        <v>55</v>
      </c>
      <c r="C11" s="1" t="s">
        <v>2</v>
      </c>
    </row>
    <row r="12">
      <c r="A12" s="4" t="s">
        <v>48</v>
      </c>
      <c r="B12" s="4" t="s">
        <v>56</v>
      </c>
      <c r="C12" s="4">
        <v>1500.0</v>
      </c>
    </row>
    <row r="13">
      <c r="A13" s="4" t="s">
        <v>49</v>
      </c>
      <c r="B13" s="4" t="s">
        <v>57</v>
      </c>
      <c r="C13" s="4">
        <v>2000.0</v>
      </c>
    </row>
    <row r="14">
      <c r="A14" s="4" t="s">
        <v>50</v>
      </c>
      <c r="B14" s="4" t="s">
        <v>56</v>
      </c>
      <c r="C14" s="4">
        <v>2500.0</v>
      </c>
    </row>
    <row r="15">
      <c r="A15" s="4" t="s">
        <v>46</v>
      </c>
      <c r="B15" s="8"/>
      <c r="C15" s="7">
        <f>SUMIF(B12:B14, "Electronics", C12:C14)</f>
        <v>4000</v>
      </c>
    </row>
    <row r="16">
      <c r="A16" s="4"/>
    </row>
    <row r="17">
      <c r="A17" s="4" t="s">
        <v>12</v>
      </c>
    </row>
    <row r="18">
      <c r="A18" s="1" t="s">
        <v>13</v>
      </c>
      <c r="B18" s="1" t="s">
        <v>55</v>
      </c>
      <c r="C18" s="1" t="s">
        <v>58</v>
      </c>
    </row>
    <row r="19">
      <c r="A19" s="4" t="s">
        <v>16</v>
      </c>
      <c r="B19" s="4" t="s">
        <v>57</v>
      </c>
      <c r="C19" s="4">
        <v>50.0</v>
      </c>
    </row>
    <row r="20">
      <c r="A20" s="4" t="s">
        <v>17</v>
      </c>
      <c r="B20" s="4" t="s">
        <v>56</v>
      </c>
      <c r="C20" s="4">
        <v>100.0</v>
      </c>
    </row>
    <row r="21">
      <c r="A21" s="4" t="s">
        <v>18</v>
      </c>
      <c r="B21" s="4" t="s">
        <v>57</v>
      </c>
      <c r="C21" s="4">
        <v>70.0</v>
      </c>
    </row>
    <row r="22">
      <c r="A22" s="4" t="s">
        <v>46</v>
      </c>
      <c r="B22" s="8"/>
      <c r="C22" s="7">
        <f>SUMIF(B19:B21, "Clothing", C19:C21)</f>
        <v>120</v>
      </c>
    </row>
    <row r="23">
      <c r="A23" s="4"/>
    </row>
    <row r="24">
      <c r="A24" s="4" t="s">
        <v>1</v>
      </c>
    </row>
    <row r="25">
      <c r="A25" s="1" t="s">
        <v>47</v>
      </c>
      <c r="B25" s="1" t="s">
        <v>59</v>
      </c>
      <c r="C25" s="1" t="s">
        <v>2</v>
      </c>
    </row>
    <row r="26">
      <c r="A26" s="4" t="s">
        <v>48</v>
      </c>
      <c r="B26" s="4" t="s">
        <v>60</v>
      </c>
      <c r="C26" s="4">
        <v>1500.0</v>
      </c>
    </row>
    <row r="27">
      <c r="A27" s="4" t="s">
        <v>49</v>
      </c>
      <c r="B27" s="4" t="s">
        <v>61</v>
      </c>
      <c r="C27" s="4">
        <v>2000.0</v>
      </c>
    </row>
    <row r="28">
      <c r="A28" s="4" t="s">
        <v>50</v>
      </c>
      <c r="B28" s="4" t="s">
        <v>60</v>
      </c>
      <c r="C28" s="4">
        <v>2500.0</v>
      </c>
    </row>
    <row r="29">
      <c r="A29" s="4" t="s">
        <v>62</v>
      </c>
      <c r="B29" s="8"/>
      <c r="C29" s="4">
        <f>SUMIF(B26:B28, "West", C26:C28)
</f>
        <v>4000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6" t="s">
        <v>63</v>
      </c>
    </row>
    <row r="2">
      <c r="A2" s="4"/>
    </row>
    <row r="3">
      <c r="A3" s="4" t="s">
        <v>32</v>
      </c>
    </row>
    <row r="4">
      <c r="A4" s="1" t="s">
        <v>33</v>
      </c>
      <c r="B4" s="1" t="s">
        <v>34</v>
      </c>
      <c r="C4" s="1" t="s">
        <v>40</v>
      </c>
    </row>
    <row r="5">
      <c r="A5" s="4" t="s">
        <v>36</v>
      </c>
      <c r="B5" s="4">
        <v>1200.0</v>
      </c>
      <c r="C5" s="4" t="s">
        <v>42</v>
      </c>
    </row>
    <row r="6">
      <c r="A6" s="4" t="s">
        <v>36</v>
      </c>
      <c r="B6" s="4">
        <v>2000.0</v>
      </c>
      <c r="C6" s="4" t="s">
        <v>43</v>
      </c>
    </row>
    <row r="7">
      <c r="A7" s="4" t="s">
        <v>37</v>
      </c>
      <c r="B7" s="4">
        <v>1500.0</v>
      </c>
      <c r="C7" s="4" t="s">
        <v>44</v>
      </c>
    </row>
    <row r="8">
      <c r="A8" s="4" t="s">
        <v>64</v>
      </c>
      <c r="B8" s="8"/>
      <c r="C8" s="7">
        <f>SUMIFS(B5:B7, A5:A7, "Rent", B5:B7, "&gt;1000")</f>
        <v>3200</v>
      </c>
    </row>
    <row r="9">
      <c r="A9" s="4"/>
    </row>
    <row r="10">
      <c r="A10" s="4" t="s">
        <v>1</v>
      </c>
    </row>
    <row r="11">
      <c r="A11" s="1" t="s">
        <v>47</v>
      </c>
      <c r="B11" s="1" t="s">
        <v>55</v>
      </c>
      <c r="C11" s="1" t="s">
        <v>59</v>
      </c>
      <c r="D11" s="1" t="s">
        <v>2</v>
      </c>
    </row>
    <row r="12">
      <c r="A12" s="4" t="s">
        <v>48</v>
      </c>
      <c r="B12" s="4" t="s">
        <v>56</v>
      </c>
      <c r="C12" s="4" t="s">
        <v>65</v>
      </c>
      <c r="D12" s="4">
        <v>1500.0</v>
      </c>
    </row>
    <row r="13">
      <c r="A13" s="4" t="s">
        <v>49</v>
      </c>
      <c r="B13" s="4" t="s">
        <v>57</v>
      </c>
      <c r="C13" s="4" t="s">
        <v>66</v>
      </c>
      <c r="D13" s="4">
        <v>2000.0</v>
      </c>
    </row>
    <row r="14">
      <c r="A14" s="4" t="s">
        <v>50</v>
      </c>
      <c r="B14" s="4" t="s">
        <v>56</v>
      </c>
      <c r="C14" s="4" t="s">
        <v>65</v>
      </c>
      <c r="D14" s="4">
        <v>2500.0</v>
      </c>
    </row>
    <row r="15">
      <c r="A15" s="4" t="s">
        <v>67</v>
      </c>
      <c r="B15" s="8"/>
      <c r="C15" s="8"/>
      <c r="D15" s="7">
        <f>SUMIFS(D12:D14, B12:B14, "Electronics", C12:C14, "North")</f>
        <v>4000</v>
      </c>
    </row>
    <row r="16">
      <c r="A16" s="4"/>
    </row>
    <row r="17">
      <c r="A17" s="4" t="s">
        <v>4</v>
      </c>
    </row>
    <row r="18">
      <c r="A18" s="1" t="s">
        <v>5</v>
      </c>
      <c r="B18" s="1" t="s">
        <v>68</v>
      </c>
      <c r="C18" s="1" t="s">
        <v>51</v>
      </c>
      <c r="D18" s="1" t="s">
        <v>6</v>
      </c>
    </row>
    <row r="19">
      <c r="A19" s="4" t="s">
        <v>8</v>
      </c>
      <c r="B19" s="4" t="s">
        <v>69</v>
      </c>
      <c r="C19" s="4">
        <v>60000.0</v>
      </c>
      <c r="D19" s="4">
        <v>4.5</v>
      </c>
    </row>
    <row r="20">
      <c r="A20" s="4" t="s">
        <v>9</v>
      </c>
      <c r="B20" s="4" t="s">
        <v>70</v>
      </c>
      <c r="C20" s="4">
        <v>50000.0</v>
      </c>
      <c r="D20" s="4">
        <v>3.0</v>
      </c>
    </row>
    <row r="21">
      <c r="A21" s="4" t="s">
        <v>10</v>
      </c>
      <c r="B21" s="4" t="s">
        <v>69</v>
      </c>
      <c r="C21" s="4">
        <v>55000.0</v>
      </c>
      <c r="D21" s="4">
        <v>4.2</v>
      </c>
    </row>
    <row r="22">
      <c r="A22" s="4" t="s">
        <v>71</v>
      </c>
      <c r="B22" s="8"/>
      <c r="C22" s="8"/>
      <c r="D22" s="4">
        <f>SUMIFS(C19:C21, B19:B21, "IT", D19:D21, "&gt;4.0")</f>
        <v>115000</v>
      </c>
    </row>
    <row r="23">
      <c r="A23" s="4"/>
    </row>
    <row r="24">
      <c r="A24" s="4" t="s">
        <v>12</v>
      </c>
    </row>
    <row r="25">
      <c r="A25" s="1" t="s">
        <v>13</v>
      </c>
      <c r="B25" s="1" t="s">
        <v>55</v>
      </c>
      <c r="C25" s="1" t="s">
        <v>29</v>
      </c>
      <c r="D25" s="1" t="s">
        <v>14</v>
      </c>
    </row>
    <row r="26">
      <c r="A26" s="4" t="s">
        <v>16</v>
      </c>
      <c r="B26" s="4" t="s">
        <v>72</v>
      </c>
      <c r="C26" s="4">
        <v>15.0</v>
      </c>
      <c r="D26" s="4">
        <v>100.0</v>
      </c>
    </row>
    <row r="27">
      <c r="A27" s="4" t="s">
        <v>17</v>
      </c>
      <c r="B27" s="4" t="s">
        <v>72</v>
      </c>
      <c r="C27" s="4">
        <v>5.0</v>
      </c>
      <c r="D27" s="4">
        <v>200.0</v>
      </c>
    </row>
    <row r="28">
      <c r="A28" s="4" t="s">
        <v>18</v>
      </c>
      <c r="B28" s="4" t="s">
        <v>72</v>
      </c>
      <c r="C28" s="4">
        <v>20.0</v>
      </c>
      <c r="D28" s="4">
        <v>150.0</v>
      </c>
    </row>
    <row r="29">
      <c r="A29" s="4" t="s">
        <v>73</v>
      </c>
      <c r="B29" s="8"/>
      <c r="C29" s="8"/>
      <c r="D29" s="7">
        <f>SUMIFS(D26:D28, B26:B28, "Home", C26:C28, "&gt;10")</f>
        <v>250</v>
      </c>
      <c r="E29" s="3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6" t="s">
        <v>75</v>
      </c>
    </row>
    <row r="2">
      <c r="A2" s="4" t="s">
        <v>4</v>
      </c>
    </row>
    <row r="3">
      <c r="A3" s="1" t="s">
        <v>5</v>
      </c>
      <c r="B3" s="1" t="s">
        <v>76</v>
      </c>
      <c r="C3" s="1"/>
    </row>
    <row r="4">
      <c r="A4" s="4" t="s">
        <v>8</v>
      </c>
      <c r="B4" s="9">
        <v>0.0</v>
      </c>
      <c r="C4" s="8"/>
    </row>
    <row r="5">
      <c r="A5" s="4" t="s">
        <v>9</v>
      </c>
      <c r="B5" s="9">
        <v>0.0</v>
      </c>
      <c r="C5" s="8"/>
    </row>
    <row r="6">
      <c r="A6" s="4" t="s">
        <v>10</v>
      </c>
      <c r="B6" s="9">
        <v>0.0</v>
      </c>
      <c r="C6" s="8"/>
    </row>
    <row r="7">
      <c r="A7" s="4" t="s">
        <v>77</v>
      </c>
      <c r="B7" s="8">
        <f>COUNT(A4:B6)</f>
        <v>3</v>
      </c>
      <c r="C7" s="4"/>
    </row>
    <row r="8">
      <c r="A8" s="4"/>
    </row>
    <row r="9">
      <c r="A9" s="4" t="s">
        <v>20</v>
      </c>
    </row>
    <row r="10">
      <c r="A10" s="1" t="s">
        <v>21</v>
      </c>
      <c r="B10" s="1" t="s">
        <v>76</v>
      </c>
    </row>
    <row r="11">
      <c r="A11" s="4" t="s">
        <v>24</v>
      </c>
      <c r="B11" s="10">
        <v>0.0</v>
      </c>
      <c r="C11" s="11"/>
    </row>
    <row r="12">
      <c r="A12" s="4" t="s">
        <v>25</v>
      </c>
      <c r="B12" s="12">
        <v>0.0</v>
      </c>
      <c r="C12" s="11"/>
    </row>
    <row r="13">
      <c r="A13" s="4" t="s">
        <v>26</v>
      </c>
      <c r="B13" s="12">
        <v>0.0</v>
      </c>
      <c r="C13" s="11"/>
    </row>
    <row r="14">
      <c r="A14" s="4" t="s">
        <v>77</v>
      </c>
      <c r="B14" s="8">
        <f>COUNT(B11:B13)</f>
        <v>3</v>
      </c>
    </row>
    <row r="15">
      <c r="A15" s="4"/>
      <c r="B15" s="4"/>
    </row>
    <row r="16">
      <c r="A16" s="4" t="s">
        <v>1</v>
      </c>
    </row>
    <row r="17">
      <c r="A17" s="1" t="s">
        <v>47</v>
      </c>
      <c r="B17" s="1" t="s">
        <v>76</v>
      </c>
    </row>
    <row r="18">
      <c r="A18" s="4" t="s">
        <v>48</v>
      </c>
      <c r="B18" s="13">
        <v>5.0</v>
      </c>
    </row>
    <row r="19">
      <c r="A19" s="4" t="s">
        <v>49</v>
      </c>
      <c r="B19" s="9">
        <v>5.0</v>
      </c>
    </row>
    <row r="20">
      <c r="A20" s="4" t="s">
        <v>77</v>
      </c>
      <c r="B20" s="8">
        <f>COUNT(B18:B19)</f>
        <v>2</v>
      </c>
    </row>
    <row r="21">
      <c r="A21" s="4"/>
      <c r="B21" s="4"/>
    </row>
    <row r="22">
      <c r="A22" s="4" t="s">
        <v>32</v>
      </c>
    </row>
    <row r="23">
      <c r="A23" s="1" t="s">
        <v>33</v>
      </c>
      <c r="B23" s="1" t="s">
        <v>34</v>
      </c>
      <c r="C23" s="1"/>
    </row>
    <row r="24">
      <c r="A24" s="4" t="s">
        <v>36</v>
      </c>
      <c r="B24" s="4">
        <v>1000.0</v>
      </c>
      <c r="C24" s="8"/>
    </row>
    <row r="25">
      <c r="A25" s="4" t="s">
        <v>38</v>
      </c>
      <c r="B25" s="4">
        <v>200.0</v>
      </c>
      <c r="C25" s="8"/>
    </row>
    <row r="26">
      <c r="A26" s="4" t="s">
        <v>77</v>
      </c>
      <c r="B26" s="4">
        <f>COUNT(B24:B25)</f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78</v>
      </c>
    </row>
    <row r="2">
      <c r="A2" s="4"/>
    </row>
    <row r="3">
      <c r="A3" s="4" t="s">
        <v>4</v>
      </c>
    </row>
    <row r="4">
      <c r="A4" s="1" t="s">
        <v>5</v>
      </c>
      <c r="B4" s="1" t="s">
        <v>68</v>
      </c>
      <c r="C4" s="1" t="s">
        <v>51</v>
      </c>
    </row>
    <row r="5">
      <c r="A5" s="4" t="s">
        <v>8</v>
      </c>
      <c r="B5" s="4" t="s">
        <v>69</v>
      </c>
      <c r="C5" s="4">
        <v>60000.0</v>
      </c>
    </row>
    <row r="6">
      <c r="A6" s="4" t="s">
        <v>9</v>
      </c>
      <c r="B6" s="4" t="s">
        <v>70</v>
      </c>
      <c r="C6" s="4">
        <v>50000.0</v>
      </c>
    </row>
    <row r="7">
      <c r="A7" s="4" t="s">
        <v>79</v>
      </c>
      <c r="B7" s="8"/>
      <c r="C7" s="7">
        <f>COUNTIF(B5:B6, "IT")</f>
        <v>1</v>
      </c>
    </row>
    <row r="8">
      <c r="A8" s="4"/>
    </row>
    <row r="9">
      <c r="A9" s="4" t="s">
        <v>20</v>
      </c>
    </row>
    <row r="10">
      <c r="A10" s="1" t="s">
        <v>21</v>
      </c>
      <c r="B10" s="1" t="s">
        <v>22</v>
      </c>
    </row>
    <row r="11">
      <c r="A11" s="4" t="s">
        <v>24</v>
      </c>
      <c r="B11" s="4">
        <v>85.0</v>
      </c>
    </row>
    <row r="12">
      <c r="A12" s="4" t="s">
        <v>25</v>
      </c>
      <c r="B12" s="4">
        <v>75.0</v>
      </c>
    </row>
    <row r="13">
      <c r="A13" s="4" t="s">
        <v>80</v>
      </c>
      <c r="B13" s="14">
        <f>COUNTIF(B11:B12, "&gt;=70")</f>
        <v>2</v>
      </c>
    </row>
    <row r="14">
      <c r="A14" s="4"/>
    </row>
    <row r="15">
      <c r="A15" s="4" t="s">
        <v>81</v>
      </c>
    </row>
    <row r="16">
      <c r="A16" s="1" t="s">
        <v>21</v>
      </c>
      <c r="B16" s="1" t="s">
        <v>52</v>
      </c>
    </row>
    <row r="17">
      <c r="A17" s="4" t="s">
        <v>24</v>
      </c>
      <c r="B17" s="4">
        <v>85.0</v>
      </c>
    </row>
    <row r="18">
      <c r="A18" s="4" t="s">
        <v>25</v>
      </c>
      <c r="B18" s="4">
        <v>75.0</v>
      </c>
    </row>
    <row r="19">
      <c r="A19" s="4" t="s">
        <v>82</v>
      </c>
      <c r="B19" s="14">
        <f>COUNTIF(B17:B18, "&gt;=70")</f>
        <v>2</v>
      </c>
    </row>
    <row r="20">
      <c r="A20" s="4"/>
    </row>
    <row r="21">
      <c r="A21" s="4" t="s">
        <v>1</v>
      </c>
    </row>
    <row r="22">
      <c r="A22" s="1" t="s">
        <v>47</v>
      </c>
      <c r="B22" s="1" t="s">
        <v>55</v>
      </c>
      <c r="C22" s="1" t="s">
        <v>2</v>
      </c>
    </row>
    <row r="23">
      <c r="A23" s="4" t="s">
        <v>48</v>
      </c>
      <c r="B23" s="4" t="s">
        <v>57</v>
      </c>
      <c r="C23" s="4">
        <v>1500.0</v>
      </c>
    </row>
    <row r="24">
      <c r="A24" s="4" t="s">
        <v>49</v>
      </c>
      <c r="B24" s="4" t="s">
        <v>56</v>
      </c>
      <c r="C24" s="4">
        <v>2000.0</v>
      </c>
    </row>
    <row r="25">
      <c r="A25" s="4" t="s">
        <v>83</v>
      </c>
      <c r="B25" s="8"/>
      <c r="C25" s="14">
        <f>COUNTIF(B23:B24, "Clothing")</f>
        <v>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84</v>
      </c>
    </row>
    <row r="2">
      <c r="A2" s="4"/>
    </row>
    <row r="3">
      <c r="A3" s="4" t="s">
        <v>4</v>
      </c>
    </row>
    <row r="4">
      <c r="A4" s="1" t="s">
        <v>5</v>
      </c>
      <c r="B4" s="1" t="s">
        <v>68</v>
      </c>
      <c r="C4" s="1" t="s">
        <v>51</v>
      </c>
      <c r="D4" s="1" t="s">
        <v>76</v>
      </c>
    </row>
    <row r="5">
      <c r="A5" s="4" t="s">
        <v>8</v>
      </c>
      <c r="B5" s="4" t="s">
        <v>70</v>
      </c>
      <c r="C5" s="4">
        <v>60000.0</v>
      </c>
      <c r="D5" s="8"/>
      <c r="E5" s="8"/>
    </row>
    <row r="6">
      <c r="A6" s="4" t="s">
        <v>9</v>
      </c>
      <c r="B6" s="4" t="s">
        <v>70</v>
      </c>
      <c r="C6" s="4">
        <v>55000.0</v>
      </c>
      <c r="D6" s="8"/>
      <c r="E6" s="8"/>
    </row>
    <row r="7">
      <c r="A7" s="4" t="s">
        <v>85</v>
      </c>
      <c r="B7" s="8"/>
      <c r="C7" s="8"/>
      <c r="D7" s="8">
        <f>COUNTIFS(B5:B6, "HR", C5:C6, "&gt;50000")</f>
        <v>2</v>
      </c>
      <c r="E7" s="4"/>
    </row>
    <row r="8">
      <c r="A8" s="4"/>
    </row>
    <row r="9">
      <c r="A9" s="4" t="s">
        <v>1</v>
      </c>
    </row>
    <row r="10">
      <c r="A10" s="1" t="s">
        <v>47</v>
      </c>
      <c r="B10" s="1" t="s">
        <v>55</v>
      </c>
      <c r="C10" s="1" t="s">
        <v>59</v>
      </c>
      <c r="D10" s="1" t="s">
        <v>2</v>
      </c>
      <c r="E10" s="1" t="s">
        <v>76</v>
      </c>
    </row>
    <row r="11">
      <c r="A11" s="4" t="s">
        <v>48</v>
      </c>
      <c r="B11" s="4" t="s">
        <v>56</v>
      </c>
      <c r="C11" s="4" t="s">
        <v>65</v>
      </c>
      <c r="D11" s="4">
        <v>1500.0</v>
      </c>
      <c r="E11" s="8"/>
      <c r="F11" s="8"/>
    </row>
    <row r="12">
      <c r="A12" s="4" t="s">
        <v>49</v>
      </c>
      <c r="B12" s="4" t="s">
        <v>57</v>
      </c>
      <c r="C12" s="4" t="s">
        <v>65</v>
      </c>
      <c r="D12" s="4">
        <v>2000.0</v>
      </c>
      <c r="E12" s="8"/>
      <c r="F12" s="8"/>
    </row>
    <row r="13">
      <c r="A13" s="4" t="s">
        <v>86</v>
      </c>
      <c r="B13" s="8"/>
      <c r="C13" s="8"/>
      <c r="D13" s="8"/>
      <c r="E13" s="8">
        <f>COUNTIFS(B11:B12, "Electronics", C11:C12, "North")</f>
        <v>1</v>
      </c>
      <c r="F13" s="4"/>
    </row>
    <row r="14">
      <c r="A14" s="4"/>
    </row>
    <row r="15">
      <c r="A15" s="4" t="s">
        <v>12</v>
      </c>
    </row>
    <row r="16">
      <c r="A16" s="1" t="s">
        <v>13</v>
      </c>
      <c r="B16" s="1" t="s">
        <v>55</v>
      </c>
      <c r="C16" s="1" t="s">
        <v>29</v>
      </c>
      <c r="D16" s="1" t="s">
        <v>14</v>
      </c>
      <c r="E16" s="1" t="s">
        <v>76</v>
      </c>
    </row>
    <row r="17">
      <c r="A17" s="4" t="s">
        <v>16</v>
      </c>
      <c r="B17" s="4" t="s">
        <v>56</v>
      </c>
      <c r="C17" s="4">
        <v>15.0</v>
      </c>
      <c r="D17" s="4">
        <v>900.0</v>
      </c>
      <c r="E17" s="8"/>
      <c r="F17" s="8"/>
    </row>
    <row r="18">
      <c r="A18" s="4" t="s">
        <v>17</v>
      </c>
      <c r="B18" s="4" t="s">
        <v>56</v>
      </c>
      <c r="C18" s="4">
        <v>25.0</v>
      </c>
      <c r="D18" s="4">
        <v>1000.0</v>
      </c>
      <c r="E18" s="8"/>
      <c r="F18" s="8"/>
    </row>
    <row r="19">
      <c r="A19" s="4" t="s">
        <v>87</v>
      </c>
      <c r="B19" s="8"/>
      <c r="C19" s="8"/>
      <c r="D19" s="8"/>
      <c r="E19" s="8">
        <f>COUNTIFS(B17:B18, "Electronics", C17:C18, "&gt;10", D17:D18, "&gt;800")</f>
        <v>2</v>
      </c>
      <c r="F19" s="4"/>
    </row>
    <row r="20">
      <c r="A20" s="4"/>
    </row>
    <row r="21">
      <c r="A21" s="4" t="s">
        <v>32</v>
      </c>
    </row>
    <row r="22">
      <c r="A22" s="1" t="s">
        <v>33</v>
      </c>
      <c r="B22" s="1" t="s">
        <v>34</v>
      </c>
      <c r="C22" s="1" t="s">
        <v>40</v>
      </c>
      <c r="D22" s="1" t="s">
        <v>76</v>
      </c>
    </row>
    <row r="23">
      <c r="A23" s="4" t="s">
        <v>36</v>
      </c>
      <c r="B23" s="4">
        <v>1200.0</v>
      </c>
      <c r="C23" s="4" t="s">
        <v>42</v>
      </c>
      <c r="D23" s="8"/>
      <c r="E23" s="8"/>
    </row>
    <row r="24">
      <c r="A24" s="4" t="s">
        <v>36</v>
      </c>
      <c r="B24" s="4">
        <v>2000.0</v>
      </c>
      <c r="C24" s="4" t="s">
        <v>43</v>
      </c>
      <c r="D24" s="8"/>
      <c r="E24" s="8"/>
    </row>
    <row r="25">
      <c r="A25" s="4" t="s">
        <v>88</v>
      </c>
      <c r="B25" s="8"/>
      <c r="C25" s="8"/>
      <c r="D25" s="8">
        <f>COUNTIFS(A23:A24, "Rent", B23:B24, "&gt;1000")</f>
        <v>2</v>
      </c>
      <c r="E25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89</v>
      </c>
    </row>
    <row r="2">
      <c r="A2" s="4"/>
    </row>
    <row r="3">
      <c r="A3" s="4" t="s">
        <v>1</v>
      </c>
    </row>
    <row r="4">
      <c r="A4" s="1" t="s">
        <v>47</v>
      </c>
      <c r="B4" s="1" t="s">
        <v>2</v>
      </c>
      <c r="C4" s="1"/>
    </row>
    <row r="5">
      <c r="A5" s="4" t="s">
        <v>48</v>
      </c>
      <c r="B5" s="4">
        <v>1500.0</v>
      </c>
      <c r="C5" s="8"/>
      <c r="D5" s="8"/>
    </row>
    <row r="6">
      <c r="A6" s="4" t="s">
        <v>49</v>
      </c>
      <c r="B6" s="4">
        <v>2000.0</v>
      </c>
      <c r="C6" s="8"/>
      <c r="D6" s="8"/>
    </row>
    <row r="7">
      <c r="A7" s="4" t="s">
        <v>50</v>
      </c>
      <c r="B7" s="4">
        <v>2500.0</v>
      </c>
      <c r="C7" s="8"/>
      <c r="D7" s="8"/>
    </row>
    <row r="8">
      <c r="A8" s="4" t="s">
        <v>90</v>
      </c>
      <c r="B8" s="8">
        <f>AVERAGE(B5:B7)</f>
        <v>2000</v>
      </c>
      <c r="D8" s="4"/>
    </row>
    <row r="9">
      <c r="A9" s="4"/>
    </row>
    <row r="10">
      <c r="A10" s="4" t="s">
        <v>4</v>
      </c>
    </row>
    <row r="11">
      <c r="A11" s="1" t="s">
        <v>5</v>
      </c>
      <c r="B11" s="1" t="s">
        <v>51</v>
      </c>
      <c r="C11" s="1"/>
    </row>
    <row r="12">
      <c r="A12" s="4" t="s">
        <v>8</v>
      </c>
      <c r="B12" s="4">
        <v>55000.0</v>
      </c>
      <c r="C12" s="8"/>
      <c r="D12" s="8"/>
    </row>
    <row r="13">
      <c r="A13" s="4" t="s">
        <v>9</v>
      </c>
      <c r="B13" s="4">
        <v>60000.0</v>
      </c>
      <c r="C13" s="8"/>
      <c r="D13" s="8"/>
    </row>
    <row r="14">
      <c r="A14" s="4" t="s">
        <v>10</v>
      </c>
      <c r="B14" s="4">
        <v>50000.0</v>
      </c>
      <c r="C14" s="8"/>
      <c r="D14" s="8"/>
    </row>
    <row r="15">
      <c r="A15" s="4" t="s">
        <v>90</v>
      </c>
      <c r="B15" s="8">
        <f>AVERAGE(B12:B14)</f>
        <v>55000</v>
      </c>
      <c r="D15" s="4"/>
    </row>
    <row r="16">
      <c r="A16" s="4"/>
    </row>
    <row r="17">
      <c r="A17" s="4" t="s">
        <v>12</v>
      </c>
    </row>
    <row r="18">
      <c r="A18" s="1" t="s">
        <v>13</v>
      </c>
      <c r="B18" s="1" t="s">
        <v>58</v>
      </c>
      <c r="C18" s="1"/>
      <c r="D18" s="1"/>
    </row>
    <row r="19">
      <c r="A19" s="4" t="s">
        <v>16</v>
      </c>
      <c r="B19" s="4">
        <v>50.0</v>
      </c>
      <c r="C19" s="8"/>
      <c r="D19" s="8"/>
    </row>
    <row r="20">
      <c r="A20" s="4" t="s">
        <v>17</v>
      </c>
      <c r="B20" s="4">
        <v>100.0</v>
      </c>
      <c r="C20" s="8"/>
      <c r="D20" s="8"/>
    </row>
    <row r="21">
      <c r="A21" s="4" t="s">
        <v>18</v>
      </c>
      <c r="B21" s="4">
        <v>70.0</v>
      </c>
      <c r="C21" s="8"/>
      <c r="D21" s="8"/>
    </row>
    <row r="22">
      <c r="A22" s="4" t="s">
        <v>90</v>
      </c>
      <c r="B22" s="8">
        <f>AVERAGE(B19:B21)</f>
        <v>73.33333333</v>
      </c>
      <c r="D22" s="4"/>
    </row>
    <row r="23">
      <c r="A23" s="4"/>
    </row>
    <row r="24">
      <c r="A24" s="4" t="s">
        <v>1</v>
      </c>
    </row>
    <row r="25">
      <c r="A25" s="1" t="s">
        <v>59</v>
      </c>
      <c r="B25" s="1" t="s">
        <v>2</v>
      </c>
      <c r="C25" s="1"/>
    </row>
    <row r="26">
      <c r="A26" s="4" t="s">
        <v>65</v>
      </c>
      <c r="B26" s="4">
        <v>1500.0</v>
      </c>
      <c r="C26" s="8"/>
      <c r="D26" s="8"/>
    </row>
    <row r="27">
      <c r="A27" s="4" t="s">
        <v>66</v>
      </c>
      <c r="B27" s="4">
        <v>2000.0</v>
      </c>
      <c r="C27" s="8"/>
      <c r="D27" s="8"/>
    </row>
    <row r="28">
      <c r="A28" s="4" t="s">
        <v>46</v>
      </c>
      <c r="B28" s="4">
        <v>3500.0</v>
      </c>
      <c r="D28" s="4"/>
    </row>
    <row r="29">
      <c r="A29" s="1" t="s">
        <v>90</v>
      </c>
      <c r="B29" s="8">
        <f>AVERAGE(B26:B27)</f>
        <v>1750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91</v>
      </c>
    </row>
    <row r="2">
      <c r="A2" s="4"/>
    </row>
    <row r="3">
      <c r="A3" s="4" t="s">
        <v>1</v>
      </c>
    </row>
    <row r="4">
      <c r="A4" s="1" t="s">
        <v>55</v>
      </c>
      <c r="B4" s="1" t="s">
        <v>2</v>
      </c>
      <c r="C4" s="1"/>
      <c r="D4" s="1"/>
    </row>
    <row r="5">
      <c r="A5" s="4" t="s">
        <v>56</v>
      </c>
      <c r="B5" s="4">
        <v>1500.0</v>
      </c>
      <c r="C5" s="8"/>
      <c r="D5" s="8"/>
    </row>
    <row r="6">
      <c r="A6" s="4" t="s">
        <v>57</v>
      </c>
      <c r="B6" s="4">
        <v>2000.0</v>
      </c>
      <c r="C6" s="8"/>
      <c r="D6" s="8"/>
    </row>
    <row r="7">
      <c r="A7" s="4" t="s">
        <v>92</v>
      </c>
      <c r="B7" s="8">
        <f>AVERAGEIF(A5:A6, "Electronics", B5:B6)</f>
        <v>1500</v>
      </c>
      <c r="D7" s="4"/>
    </row>
    <row r="8">
      <c r="A8" s="4"/>
    </row>
    <row r="9">
      <c r="A9" s="4" t="s">
        <v>32</v>
      </c>
    </row>
    <row r="10">
      <c r="A10" s="1" t="s">
        <v>33</v>
      </c>
      <c r="B10" s="1" t="s">
        <v>34</v>
      </c>
      <c r="C10" s="1"/>
      <c r="D10" s="1"/>
    </row>
    <row r="11">
      <c r="A11" s="4" t="s">
        <v>36</v>
      </c>
      <c r="B11" s="4">
        <v>1200.0</v>
      </c>
      <c r="C11" s="8"/>
      <c r="D11" s="8"/>
    </row>
    <row r="12">
      <c r="A12" s="4" t="s">
        <v>38</v>
      </c>
      <c r="B12" s="4">
        <v>200.0</v>
      </c>
      <c r="C12" s="8"/>
      <c r="D12" s="8"/>
    </row>
    <row r="13">
      <c r="A13" s="4" t="s">
        <v>93</v>
      </c>
      <c r="B13" s="8">
        <f>AVERAGEIF(A11:A12, "Rent", B11:B12)</f>
        <v>1200</v>
      </c>
      <c r="D13" s="4"/>
    </row>
    <row r="14">
      <c r="A14" s="4"/>
    </row>
    <row r="15">
      <c r="A15" s="4" t="s">
        <v>4</v>
      </c>
    </row>
    <row r="16">
      <c r="A16" s="1" t="s">
        <v>5</v>
      </c>
      <c r="B16" s="1" t="s">
        <v>51</v>
      </c>
      <c r="C16" s="1" t="s">
        <v>68</v>
      </c>
      <c r="D16" s="1"/>
      <c r="E16" s="1"/>
    </row>
    <row r="17">
      <c r="A17" s="4" t="s">
        <v>8</v>
      </c>
      <c r="B17" s="4">
        <v>60000.0</v>
      </c>
      <c r="C17" s="4" t="s">
        <v>70</v>
      </c>
      <c r="D17" s="8"/>
      <c r="E17" s="8"/>
    </row>
    <row r="18">
      <c r="A18" s="4" t="s">
        <v>9</v>
      </c>
      <c r="B18" s="4">
        <v>50000.0</v>
      </c>
      <c r="C18" s="4" t="s">
        <v>69</v>
      </c>
      <c r="D18" s="8"/>
      <c r="E18" s="8"/>
    </row>
    <row r="19">
      <c r="A19" s="4" t="s">
        <v>94</v>
      </c>
      <c r="B19" s="8">
        <f>AVERAGEIF(C17, "HR", B17:B18)</f>
        <v>60000</v>
      </c>
      <c r="C19" s="8"/>
      <c r="E19" s="4"/>
    </row>
    <row r="20">
      <c r="A20" s="4"/>
    </row>
    <row r="21">
      <c r="A21" s="4" t="s">
        <v>20</v>
      </c>
    </row>
    <row r="22">
      <c r="A22" s="1" t="s">
        <v>21</v>
      </c>
      <c r="B22" s="1" t="s">
        <v>22</v>
      </c>
      <c r="C22" s="1"/>
      <c r="D22" s="1"/>
    </row>
    <row r="23">
      <c r="A23" s="4" t="s">
        <v>24</v>
      </c>
      <c r="B23" s="4">
        <v>85.0</v>
      </c>
      <c r="C23" s="8"/>
      <c r="D23" s="8"/>
    </row>
    <row r="24">
      <c r="A24" s="4" t="s">
        <v>25</v>
      </c>
      <c r="B24" s="4">
        <v>75.0</v>
      </c>
      <c r="C24" s="8"/>
      <c r="D24" s="8"/>
    </row>
    <row r="25">
      <c r="A25" s="4" t="s">
        <v>95</v>
      </c>
      <c r="B25" s="8">
        <f>AVERAGEIF(B23:B24, "&gt;70")</f>
        <v>80</v>
      </c>
      <c r="D25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4" max="4" width="16.0"/>
  </cols>
  <sheetData>
    <row r="1">
      <c r="A1" s="6" t="s">
        <v>96</v>
      </c>
    </row>
    <row r="2">
      <c r="A2" s="4"/>
    </row>
    <row r="3">
      <c r="A3" s="4" t="s">
        <v>1</v>
      </c>
    </row>
    <row r="4">
      <c r="A4" s="1" t="s">
        <v>55</v>
      </c>
      <c r="B4" s="1" t="s">
        <v>59</v>
      </c>
      <c r="C4" s="1" t="s">
        <v>2</v>
      </c>
      <c r="D4" s="1"/>
      <c r="E4" s="1"/>
    </row>
    <row r="5">
      <c r="A5" s="4" t="s">
        <v>56</v>
      </c>
      <c r="B5" s="4" t="s">
        <v>65</v>
      </c>
      <c r="C5" s="4">
        <v>1500.0</v>
      </c>
      <c r="D5" s="8"/>
      <c r="E5" s="8"/>
    </row>
    <row r="6">
      <c r="A6" s="4" t="s">
        <v>56</v>
      </c>
      <c r="B6" s="4" t="s">
        <v>66</v>
      </c>
      <c r="C6" s="4">
        <v>2000.0</v>
      </c>
      <c r="D6" s="8"/>
      <c r="E6" s="8"/>
    </row>
    <row r="7">
      <c r="A7" s="4" t="s">
        <v>97</v>
      </c>
      <c r="B7" s="8"/>
      <c r="C7" s="8">
        <f>AVERAGEIFS(C5:C6, A5:A6, "Electronics", B5:B6, "North")</f>
        <v>1500</v>
      </c>
      <c r="E7" s="4"/>
    </row>
    <row r="8">
      <c r="A8" s="4"/>
    </row>
    <row r="9">
      <c r="A9" s="4" t="s">
        <v>4</v>
      </c>
    </row>
    <row r="10">
      <c r="A10" s="1" t="s">
        <v>5</v>
      </c>
      <c r="B10" s="1" t="s">
        <v>68</v>
      </c>
      <c r="C10" s="1" t="s">
        <v>51</v>
      </c>
      <c r="D10" s="1" t="s">
        <v>6</v>
      </c>
      <c r="E10" s="1"/>
      <c r="F10" s="1"/>
    </row>
    <row r="11">
      <c r="A11" s="4" t="s">
        <v>8</v>
      </c>
      <c r="B11" s="4" t="s">
        <v>69</v>
      </c>
      <c r="C11" s="4">
        <v>60000.0</v>
      </c>
      <c r="D11" s="4">
        <v>4.5</v>
      </c>
      <c r="E11" s="8"/>
      <c r="F11" s="8"/>
    </row>
    <row r="12">
      <c r="A12" s="4" t="s">
        <v>9</v>
      </c>
      <c r="B12" s="4" t="s">
        <v>69</v>
      </c>
      <c r="C12" s="4">
        <v>55000.0</v>
      </c>
      <c r="D12" s="4">
        <v>4.2</v>
      </c>
      <c r="E12" s="8"/>
      <c r="F12" s="8"/>
    </row>
    <row r="13">
      <c r="A13" s="4" t="s">
        <v>98</v>
      </c>
      <c r="B13" s="8"/>
      <c r="C13" s="8"/>
      <c r="D13" s="8">
        <f>AVERAGEIFS(C11:C12, B11:B12, "IT", D11:D12, "&gt;4")</f>
        <v>57500</v>
      </c>
      <c r="E13" s="4"/>
      <c r="F13" s="8"/>
    </row>
    <row r="14">
      <c r="A14" s="4"/>
    </row>
    <row r="15">
      <c r="A15" s="4" t="s">
        <v>12</v>
      </c>
    </row>
    <row r="16">
      <c r="A16" s="1" t="s">
        <v>13</v>
      </c>
      <c r="B16" s="1" t="s">
        <v>55</v>
      </c>
      <c r="C16" s="1" t="s">
        <v>29</v>
      </c>
      <c r="D16" s="1" t="s">
        <v>58</v>
      </c>
      <c r="E16" s="1"/>
      <c r="F16" s="1"/>
    </row>
    <row r="17">
      <c r="A17" s="4" t="s">
        <v>16</v>
      </c>
      <c r="B17" s="4" t="s">
        <v>72</v>
      </c>
      <c r="C17" s="4">
        <v>15.0</v>
      </c>
      <c r="D17" s="4">
        <v>200.0</v>
      </c>
      <c r="E17" s="8"/>
      <c r="F17" s="8"/>
    </row>
    <row r="18">
      <c r="A18" s="4" t="s">
        <v>17</v>
      </c>
      <c r="B18" s="4" t="s">
        <v>72</v>
      </c>
      <c r="C18" s="4">
        <v>20.0</v>
      </c>
      <c r="D18" s="4">
        <v>300.0</v>
      </c>
      <c r="E18" s="8"/>
      <c r="F18" s="8"/>
    </row>
    <row r="19">
      <c r="A19" s="4" t="s">
        <v>99</v>
      </c>
      <c r="B19" s="8"/>
      <c r="C19" s="8"/>
      <c r="D19" s="8">
        <f>AVERAGEIFS(D17:D18, B17:B18, "Home", C17:C18, "&gt;10")</f>
        <v>250</v>
      </c>
      <c r="E19" s="4"/>
      <c r="F19" s="8"/>
    </row>
    <row r="20">
      <c r="A20" s="4"/>
    </row>
    <row r="21">
      <c r="A21" s="4" t="s">
        <v>20</v>
      </c>
    </row>
    <row r="22">
      <c r="A22" s="1" t="s">
        <v>21</v>
      </c>
      <c r="B22" s="1" t="s">
        <v>22</v>
      </c>
      <c r="C22" s="1" t="s">
        <v>100</v>
      </c>
      <c r="D22" s="1"/>
      <c r="E22" s="1"/>
    </row>
    <row r="23">
      <c r="A23" s="4" t="s">
        <v>24</v>
      </c>
      <c r="B23" s="4">
        <v>85.0</v>
      </c>
      <c r="C23" s="4" t="s">
        <v>101</v>
      </c>
      <c r="D23" s="8"/>
      <c r="E23" s="8"/>
    </row>
    <row r="24">
      <c r="A24" s="4" t="s">
        <v>25</v>
      </c>
      <c r="B24" s="4">
        <v>90.0</v>
      </c>
      <c r="C24" s="4" t="s">
        <v>101</v>
      </c>
      <c r="D24" s="8"/>
      <c r="E24" s="8"/>
    </row>
    <row r="25">
      <c r="A25" s="4" t="s">
        <v>102</v>
      </c>
      <c r="B25" s="8"/>
      <c r="C25" s="8">
        <f>AVERAGEIFS(B23:B24, C23:C24, "A")</f>
        <v>87.5</v>
      </c>
      <c r="E25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103</v>
      </c>
      <c r="B1" s="16"/>
      <c r="C1" s="16"/>
      <c r="D1" s="16"/>
    </row>
    <row r="2">
      <c r="A2" s="15"/>
      <c r="B2" s="16"/>
      <c r="C2" s="16"/>
      <c r="D2" s="16"/>
    </row>
    <row r="3">
      <c r="A3" s="15" t="s">
        <v>104</v>
      </c>
      <c r="B3" s="16"/>
      <c r="C3" s="16"/>
      <c r="D3" s="16"/>
    </row>
    <row r="4">
      <c r="A4" s="17" t="s">
        <v>5</v>
      </c>
      <c r="B4" s="17" t="s">
        <v>51</v>
      </c>
      <c r="C4" s="17" t="s">
        <v>6</v>
      </c>
      <c r="D4" s="17" t="s">
        <v>105</v>
      </c>
    </row>
    <row r="5">
      <c r="A5" s="15" t="s">
        <v>106</v>
      </c>
      <c r="B5" s="15">
        <v>60000.0</v>
      </c>
      <c r="C5" s="15">
        <v>4.0</v>
      </c>
      <c r="D5" s="18" t="str">
        <f t="shared" ref="D5:D7" si="1">IF(AND(B5&gt;50000, C5&gt;3.5), "Yes", "No")</f>
        <v>Yes</v>
      </c>
    </row>
    <row r="6">
      <c r="A6" s="15" t="s">
        <v>107</v>
      </c>
      <c r="B6" s="15">
        <v>48000.0</v>
      </c>
      <c r="C6" s="15">
        <v>4.2</v>
      </c>
      <c r="D6" s="18" t="str">
        <f t="shared" si="1"/>
        <v>No</v>
      </c>
    </row>
    <row r="7">
      <c r="A7" s="15" t="s">
        <v>108</v>
      </c>
      <c r="B7" s="15">
        <v>52000.0</v>
      </c>
      <c r="C7" s="15">
        <v>3.0</v>
      </c>
      <c r="D7" s="18" t="str">
        <f t="shared" si="1"/>
        <v>No</v>
      </c>
    </row>
    <row r="8">
      <c r="A8" s="15"/>
      <c r="B8" s="16"/>
      <c r="C8" s="16"/>
      <c r="D8" s="16"/>
    </row>
    <row r="9">
      <c r="A9" s="15" t="s">
        <v>20</v>
      </c>
      <c r="B9" s="16"/>
      <c r="C9" s="16"/>
      <c r="D9" s="16"/>
    </row>
    <row r="10">
      <c r="A10" s="17" t="s">
        <v>21</v>
      </c>
      <c r="B10" s="17" t="s">
        <v>52</v>
      </c>
      <c r="C10" s="17" t="s">
        <v>109</v>
      </c>
      <c r="D10" s="17" t="s">
        <v>105</v>
      </c>
    </row>
    <row r="11">
      <c r="A11" s="15" t="s">
        <v>24</v>
      </c>
      <c r="B11" s="15">
        <v>75.0</v>
      </c>
      <c r="C11" s="15">
        <v>80.0</v>
      </c>
      <c r="D11" s="18" t="str">
        <f t="shared" ref="D11:D13" si="2">IF(AND(B11&gt;70, C11&gt;70), "Yes", "No")</f>
        <v>Yes</v>
      </c>
    </row>
    <row r="12">
      <c r="A12" s="15" t="s">
        <v>25</v>
      </c>
      <c r="B12" s="15">
        <v>65.0</v>
      </c>
      <c r="C12" s="15">
        <v>90.0</v>
      </c>
      <c r="D12" s="18" t="str">
        <f t="shared" si="2"/>
        <v>No</v>
      </c>
    </row>
    <row r="13">
      <c r="A13" s="15" t="s">
        <v>26</v>
      </c>
      <c r="B13" s="15">
        <v>85.0</v>
      </c>
      <c r="C13" s="15">
        <v>70.0</v>
      </c>
      <c r="D13" s="18" t="str">
        <f t="shared" si="2"/>
        <v>No</v>
      </c>
    </row>
    <row r="14">
      <c r="A14" s="15"/>
      <c r="B14" s="16"/>
      <c r="C14" s="16"/>
      <c r="D14" s="16"/>
    </row>
    <row r="15">
      <c r="A15" s="15" t="s">
        <v>110</v>
      </c>
      <c r="B15" s="16"/>
      <c r="C15" s="16"/>
      <c r="D15" s="16"/>
    </row>
    <row r="16">
      <c r="A16" s="17" t="s">
        <v>111</v>
      </c>
      <c r="B16" s="17" t="s">
        <v>34</v>
      </c>
      <c r="C16" s="17" t="s">
        <v>105</v>
      </c>
      <c r="D16" s="16"/>
    </row>
    <row r="17">
      <c r="A17" s="15" t="s">
        <v>38</v>
      </c>
      <c r="B17" s="15">
        <v>350.0</v>
      </c>
      <c r="C17" s="18" t="str">
        <f t="shared" ref="C17:C19" si="3">IF(AND(A17="Groceries", B17&gt;300), "True", "False")</f>
        <v>True</v>
      </c>
      <c r="D17" s="16"/>
    </row>
    <row r="18">
      <c r="A18" s="15" t="s">
        <v>37</v>
      </c>
      <c r="B18" s="15">
        <v>150.0</v>
      </c>
      <c r="C18" s="18" t="str">
        <f t="shared" si="3"/>
        <v>False</v>
      </c>
      <c r="D18" s="16"/>
    </row>
    <row r="19">
      <c r="A19" s="15" t="s">
        <v>38</v>
      </c>
      <c r="B19" s="15">
        <v>200.0</v>
      </c>
      <c r="C19" s="18" t="str">
        <f t="shared" si="3"/>
        <v>False</v>
      </c>
      <c r="D19" s="16"/>
    </row>
    <row r="20">
      <c r="A20" s="15"/>
      <c r="B20" s="16"/>
      <c r="C20" s="16"/>
      <c r="D20" s="16"/>
    </row>
    <row r="21">
      <c r="A21" s="15" t="s">
        <v>112</v>
      </c>
      <c r="B21" s="16"/>
      <c r="C21" s="16"/>
      <c r="D21" s="16"/>
    </row>
    <row r="22">
      <c r="A22" s="17" t="s">
        <v>13</v>
      </c>
      <c r="B22" s="17" t="s">
        <v>29</v>
      </c>
      <c r="C22" s="17" t="s">
        <v>14</v>
      </c>
      <c r="D22" s="17" t="s">
        <v>105</v>
      </c>
    </row>
    <row r="23">
      <c r="A23" s="15" t="s">
        <v>113</v>
      </c>
      <c r="B23" s="15">
        <v>25.0</v>
      </c>
      <c r="C23" s="15">
        <v>60.0</v>
      </c>
      <c r="D23" s="18" t="str">
        <f t="shared" ref="D23:D25" si="4">IF(AND(B23&gt;20, C23&gt;50), "Yes", "No")</f>
        <v>Yes</v>
      </c>
    </row>
    <row r="24">
      <c r="A24" s="15" t="s">
        <v>114</v>
      </c>
      <c r="B24" s="15">
        <v>15.0</v>
      </c>
      <c r="C24" s="15">
        <v>70.0</v>
      </c>
      <c r="D24" s="18" t="str">
        <f t="shared" si="4"/>
        <v>No</v>
      </c>
    </row>
    <row r="25">
      <c r="A25" s="15" t="s">
        <v>115</v>
      </c>
      <c r="B25" s="15">
        <v>30.0</v>
      </c>
      <c r="C25" s="15">
        <v>45.0</v>
      </c>
      <c r="D25" s="18" t="str">
        <f t="shared" si="4"/>
        <v>No</v>
      </c>
    </row>
  </sheetData>
  <drawing r:id="rId1"/>
</worksheet>
</file>