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a\Desktop\"/>
    </mc:Choice>
  </mc:AlternateContent>
  <xr:revisionPtr revIDLastSave="0" documentId="13_ncr:1_{A4365526-2418-4023-A8E3-77A333492AC7}" xr6:coauthVersionLast="47" xr6:coauthVersionMax="47" xr10:uidLastSave="{00000000-0000-0000-0000-000000000000}"/>
  <bookViews>
    <workbookView xWindow="-120" yWindow="-120" windowWidth="29040" windowHeight="15840" activeTab="1" xr2:uid="{439052B0-851C-4F53-8981-E55866FF2B43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Sheet1!$A$4:$A$10</definedName>
    <definedName name="_xlchart.v1.0" hidden="1">Sheet1!$A$1:$B$11</definedName>
    <definedName name="_xlchart.v1.1" hidden="1">Sheet1!$A$5:$B$11</definedName>
    <definedName name="_xlchart.v1.10" hidden="1">Sheet1!$H$3:$H$4</definedName>
    <definedName name="_xlchart.v1.11" hidden="1">Sheet1!$H$6:$H$11</definedName>
    <definedName name="_xlchart.v1.2" hidden="1">Sheet1!$C$3:$C$4</definedName>
    <definedName name="_xlchart.v1.3" hidden="1">Sheet1!$C$5:$C$11</definedName>
    <definedName name="_xlchart.v1.4" hidden="1">Sheet1!$D$3:$D$4</definedName>
    <definedName name="_xlchart.v1.5" hidden="1">Sheet1!$D$5:$D$11</definedName>
    <definedName name="_xlchart.v1.6" hidden="1">Sheet1!$E$3:$E$4</definedName>
    <definedName name="_xlchart.v1.7" hidden="1">Sheet1!$E$5:$E$11</definedName>
    <definedName name="_xlchart.v1.8" hidden="1">Sheet1!$G$3:$G$4</definedName>
    <definedName name="_xlchart.v1.9" hidden="1">Sheet1!$G$5:$G$11</definedName>
    <definedName name="_xlcn.WorksheetConnection_Sheet1C4G111" hidden="1">Sheet1!$C$4:$H$11</definedName>
    <definedName name="_xlnm.Extract" localSheetId="1">Sheet1!$L$5:$L$13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C$4:$G$1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التاريخ" columnId="التاريخ">
                <x16:calculatedTimeColumn columnName="التاريخ (Month Index)" columnId="التاريخ (Month Index)" contentType="monthsindex" isSelected="1"/>
                <x16:calculatedTimeColumn columnName="التاريخ (Month)" columnId="التاريخ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  <c r="E5" i="1"/>
  <c r="E6" i="1"/>
  <c r="E7" i="1"/>
  <c r="E8" i="1"/>
  <c r="E9" i="1"/>
  <c r="E10" i="1"/>
  <c r="A11" i="1"/>
  <c r="C11" i="1"/>
  <c r="B11" i="1"/>
  <c r="D6" i="1"/>
  <c r="D7" i="1"/>
  <c r="D8" i="1"/>
  <c r="D9" i="1"/>
  <c r="D10" i="1"/>
  <c r="D5" i="1"/>
  <c r="E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0AE199-FE01-4F58-969F-B6E87B381A9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8F3FF2-BE5F-4FED-B8DE-6A87800AF893}" name="WorksheetConnection_Sheet1!$C$4:$G$1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C4G111"/>
        </x15:connection>
      </ext>
    </extLst>
  </connection>
</connections>
</file>

<file path=xl/sharedStrings.xml><?xml version="1.0" encoding="utf-8"?>
<sst xmlns="http://schemas.openxmlformats.org/spreadsheetml/2006/main" count="72" uniqueCount="36">
  <si>
    <t>اسم العميل</t>
  </si>
  <si>
    <t>البيان</t>
  </si>
  <si>
    <t>القيمة</t>
  </si>
  <si>
    <t>المنطقة</t>
  </si>
  <si>
    <t>التاريخ</t>
  </si>
  <si>
    <t>بيانات العملاء</t>
  </si>
  <si>
    <t>حسن سلوكة</t>
  </si>
  <si>
    <t>فاتورة</t>
  </si>
  <si>
    <t>بلقس</t>
  </si>
  <si>
    <t>محمد ايمن</t>
  </si>
  <si>
    <t>القناطر الخيرية</t>
  </si>
  <si>
    <t>يوسف علي</t>
  </si>
  <si>
    <t>المرج</t>
  </si>
  <si>
    <t>محمد اشرف</t>
  </si>
  <si>
    <t>المطارية</t>
  </si>
  <si>
    <t>متحت خالد</t>
  </si>
  <si>
    <t>الزمالك</t>
  </si>
  <si>
    <t>التجمع الأول</t>
  </si>
  <si>
    <t>ضريبة</t>
  </si>
  <si>
    <t>الصافي</t>
  </si>
  <si>
    <t>مرتجع</t>
  </si>
  <si>
    <t>الاسماء من غير تكرار</t>
  </si>
  <si>
    <t>Sum of القيمة</t>
  </si>
  <si>
    <t>Sum of ضريبة</t>
  </si>
  <si>
    <t>Sum of الصافي</t>
  </si>
  <si>
    <t>Column Labels</t>
  </si>
  <si>
    <t>(blank)</t>
  </si>
  <si>
    <t>Total Sum of القيمة</t>
  </si>
  <si>
    <t>Total Sum of ضريبة</t>
  </si>
  <si>
    <t>Total Sum of الصافي</t>
  </si>
  <si>
    <t>Feb</t>
  </si>
  <si>
    <t>Mar</t>
  </si>
  <si>
    <t>Row Labels</t>
  </si>
  <si>
    <t>Grand Total</t>
  </si>
  <si>
    <t/>
  </si>
  <si>
    <t>النسب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</si>
</sst>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1010000]d/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1" fillId="2" borderId="2" xfId="0" applyFont="1" applyFill="1" applyBorder="1"/>
    <xf numFmtId="2" fontId="1" fillId="2" borderId="2" xfId="0" applyNumberFormat="1" applyFont="1" applyFill="1" applyBorder="1"/>
    <xf numFmtId="2" fontId="0" fillId="0" borderId="2" xfId="0" applyNumberFormat="1" applyBorder="1"/>
    <xf numFmtId="2" fontId="0" fillId="0" borderId="0" xfId="0" applyNumberFormat="1"/>
    <xf numFmtId="164" fontId="1" fillId="2" borderId="2" xfId="0" applyNumberFormat="1" applyFont="1" applyFill="1" applyBorder="1"/>
    <xf numFmtId="164" fontId="0" fillId="0" borderId="2" xfId="0" applyNumberFormat="1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3" borderId="2" xfId="0" applyFill="1" applyBorder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2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9521087314910107E-3"/>
          <c:y val="1.848634489199774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1.2375822661269235E-2"/>
          <c:w val="0.92993381077314052"/>
          <c:h val="0.17719644078257976"/>
        </c:manualLayout>
      </c:layout>
      <c:ofPieChart>
        <c:ofPieType val="pie"/>
        <c:varyColors val="1"/>
        <c:ser>
          <c:idx val="0"/>
          <c:order val="0"/>
          <c:explosion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7F-453B-8140-DAA26BC31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7F-453B-8140-DAA26BC31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7F-453B-8140-DAA26BC310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7F-453B-8140-DAA26BC310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7F-453B-8140-DAA26BC310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7F-453B-8140-DAA26BC310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7F-453B-8140-DAA26BC310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7F-453B-8140-DAA26BC310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Sheet1!$A$4:$H$10</c:f>
              <c:multiLvlStrCache>
                <c:ptCount val="8"/>
                <c:lvl>
                  <c:pt idx="0">
                    <c:v>محمد ايمن</c:v>
                  </c:pt>
                  <c:pt idx="1">
                    <c:v>فاتورة</c:v>
                  </c:pt>
                  <c:pt idx="2">
                    <c:v>206.00</c:v>
                  </c:pt>
                  <c:pt idx="3">
                    <c:v>28.84</c:v>
                  </c:pt>
                  <c:pt idx="4">
                    <c:v>177.16</c:v>
                  </c:pt>
                  <c:pt idx="5">
                    <c:v>31.64%</c:v>
                  </c:pt>
                  <c:pt idx="6">
                    <c:v>التجمع الأول</c:v>
                  </c:pt>
                  <c:pt idx="7">
                    <c:v>2/3/2025</c:v>
                  </c:pt>
                </c:lvl>
                <c:lvl>
                  <c:pt idx="0">
                    <c:v>متحت خالد</c:v>
                  </c:pt>
                  <c:pt idx="1">
                    <c:v>مرتجع</c:v>
                  </c:pt>
                  <c:pt idx="2">
                    <c:v>155.00</c:v>
                  </c:pt>
                  <c:pt idx="3">
                    <c:v>21.70</c:v>
                  </c:pt>
                  <c:pt idx="4">
                    <c:v>133.30</c:v>
                  </c:pt>
                  <c:pt idx="5">
                    <c:v>23.81%</c:v>
                  </c:pt>
                  <c:pt idx="6">
                    <c:v>الزمالك</c:v>
                  </c:pt>
                  <c:pt idx="7">
                    <c:v>1/3/2025</c:v>
                  </c:pt>
                </c:lvl>
                <c:lvl>
                  <c:pt idx="0">
                    <c:v>محمد اشرف</c:v>
                  </c:pt>
                  <c:pt idx="1">
                    <c:v>مرتجع</c:v>
                  </c:pt>
                  <c:pt idx="2">
                    <c:v>123.00</c:v>
                  </c:pt>
                  <c:pt idx="3">
                    <c:v>17.22</c:v>
                  </c:pt>
                  <c:pt idx="4">
                    <c:v>105.78</c:v>
                  </c:pt>
                  <c:pt idx="5">
                    <c:v>18.89%</c:v>
                  </c:pt>
                  <c:pt idx="6">
                    <c:v>المطارية</c:v>
                  </c:pt>
                  <c:pt idx="7">
                    <c:v>28/2/2025</c:v>
                  </c:pt>
                </c:lvl>
                <c:lvl>
                  <c:pt idx="0">
                    <c:v>يوسف علي</c:v>
                  </c:pt>
                  <c:pt idx="1">
                    <c:v>فاتورة</c:v>
                  </c:pt>
                  <c:pt idx="2">
                    <c:v>111.00</c:v>
                  </c:pt>
                  <c:pt idx="3">
                    <c:v>15.54</c:v>
                  </c:pt>
                  <c:pt idx="4">
                    <c:v>95.46</c:v>
                  </c:pt>
                  <c:pt idx="5">
                    <c:v>17.05%</c:v>
                  </c:pt>
                  <c:pt idx="6">
                    <c:v>المرج</c:v>
                  </c:pt>
                  <c:pt idx="7">
                    <c:v>27/2/2025</c:v>
                  </c:pt>
                </c:lvl>
                <c:lvl>
                  <c:pt idx="0">
                    <c:v>محمد ايمن</c:v>
                  </c:pt>
                  <c:pt idx="1">
                    <c:v>مرتجع</c:v>
                  </c:pt>
                  <c:pt idx="2">
                    <c:v>45.00</c:v>
                  </c:pt>
                  <c:pt idx="3">
                    <c:v>6.30</c:v>
                  </c:pt>
                  <c:pt idx="4">
                    <c:v>38.70</c:v>
                  </c:pt>
                  <c:pt idx="5">
                    <c:v>6.91%</c:v>
                  </c:pt>
                  <c:pt idx="6">
                    <c:v>القناطر الخيرية</c:v>
                  </c:pt>
                  <c:pt idx="7">
                    <c:v>26/2/2025</c:v>
                  </c:pt>
                </c:lvl>
                <c:lvl>
                  <c:pt idx="0">
                    <c:v>حسن سلوكة</c:v>
                  </c:pt>
                  <c:pt idx="1">
                    <c:v>فاتورة</c:v>
                  </c:pt>
                  <c:pt idx="2">
                    <c:v>11.00</c:v>
                  </c:pt>
                  <c:pt idx="3">
                    <c:v>1.54</c:v>
                  </c:pt>
                  <c:pt idx="4">
                    <c:v>9.46</c:v>
                  </c:pt>
                  <c:pt idx="5">
                    <c:v>1.69%</c:v>
                  </c:pt>
                  <c:pt idx="6">
                    <c:v>بلقس</c:v>
                  </c:pt>
                  <c:pt idx="7">
                    <c:v>25/2/2025</c:v>
                  </c:pt>
                </c:lvl>
                <c:lvl>
                  <c:pt idx="0">
                    <c:v>اسم العميل</c:v>
                  </c:pt>
                  <c:pt idx="1">
                    <c:v>البيان</c:v>
                  </c:pt>
                  <c:pt idx="2">
                    <c:v>القيمة</c:v>
                  </c:pt>
                  <c:pt idx="3">
                    <c:v>ضريبة</c:v>
                  </c:pt>
                  <c:pt idx="4">
                    <c:v>الصافي</c:v>
                  </c:pt>
                  <c:pt idx="5">
                    <c:v>النسب</c:v>
                  </c:pt>
                  <c:pt idx="6">
                    <c:v>المنطقة</c:v>
                  </c:pt>
                  <c:pt idx="7">
                    <c:v>التاريخ</c:v>
                  </c:pt>
                </c:lvl>
              </c:multiLvlStrCache>
            </c:multiLvlStrRef>
          </c:cat>
          <c:val>
            <c:numRef>
              <c:f>Sheet1!$A$11:$H$11</c:f>
              <c:numCache>
                <c:formatCode>General</c:formatCode>
                <c:ptCount val="8"/>
                <c:pt idx="0">
                  <c:v>6</c:v>
                </c:pt>
                <c:pt idx="1">
                  <c:v>328</c:v>
                </c:pt>
                <c:pt idx="2" formatCode="0.00">
                  <c:v>651</c:v>
                </c:pt>
                <c:pt idx="4" formatCode="0.00">
                  <c:v>559.86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A-4845-9AD1-8FB056C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65748031496062"/>
          <c:y val="0.46006561679790026"/>
          <c:w val="0.8533424882474876"/>
          <c:h val="0.53993447849018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_xlchart.v1.0</cx:f>
      </cx:strDim>
      <cx:numDim type="val">
        <cx:f>_xlchart.v1.5</cx:f>
      </cx:numDim>
    </cx:data>
    <cx:data id="2">
      <cx:strDim type="cat">
        <cx:f>_xlchart.v1.0</cx:f>
      </cx:strDim>
      <cx:numDim type="val">
        <cx:f>_xlchart.v1.7</cx:f>
      </cx:numDim>
    </cx:data>
    <cx:data id="3">
      <cx:strDim type="cat">
        <cx:f>_xlchart.v1.0</cx:f>
      </cx:strDim>
      <cx:numDim type="val">
        <cx:f>_xlchart.v1.9</cx:f>
      </cx:numDim>
    </cx:data>
    <cx:data id="4">
      <cx:strDim type="cat">
        <cx:f>_xlchart.v1.0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0817D40A-EA41-4F1E-BD72-427E1AA03702}" formatIdx="0">
          <cx:tx>
            <cx:txData>
              <cx:f>_xlchart.v1.2</cx:f>
              <cx:v>القيمة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6298342-0057-4113-8DD2-D5D90FA1DB78}" formatIdx="1">
          <cx:axisId val="2"/>
        </cx:series>
        <cx:series layoutId="clusteredColumn" hidden="1" uniqueId="{C1366B43-7F5E-4E19-B562-5F99404DBA7E}" formatIdx="2">
          <cx:tx>
            <cx:txData>
              <cx:f>_xlchart.v1.4</cx:f>
              <cx:v>ضريبة</cx:v>
            </cx:txData>
          </cx:tx>
          <cx:dataId val="1"/>
          <cx:layoutPr>
            <cx:aggregation/>
          </cx:layoutPr>
          <cx:axisId val="1"/>
        </cx:series>
        <cx:series layoutId="paretoLine" ownerIdx="2" uniqueId="{14B7B428-1FA0-4523-9A27-EB9474CB6F38}" formatIdx="3">
          <cx:axisId val="2"/>
        </cx:series>
        <cx:series layoutId="clusteredColumn" hidden="1" uniqueId="{6648A89B-F92B-4D7C-A0D4-F3C61BD8B622}" formatIdx="4">
          <cx:tx>
            <cx:txData>
              <cx:f>_xlchart.v1.6</cx:f>
              <cx:v>الصافي</cx:v>
            </cx:txData>
          </cx:tx>
          <cx:dataId val="2"/>
          <cx:layoutPr>
            <cx:aggregation/>
          </cx:layoutPr>
          <cx:axisId val="1"/>
        </cx:series>
        <cx:series layoutId="paretoLine" ownerIdx="4" uniqueId="{43708AA5-B9E6-4389-83E2-8BB5B6A3E230}" formatIdx="5">
          <cx:axisId val="2"/>
        </cx:series>
        <cx:series layoutId="clusteredColumn" hidden="1" uniqueId="{2DB04B90-5F8F-4A8F-B954-B0306CFC9D32}" formatIdx="6">
          <cx:tx>
            <cx:txData>
              <cx:f>_xlchart.v1.8</cx:f>
              <cx:v>المنطقة</cx:v>
            </cx:txData>
          </cx:tx>
          <cx:dataId val="3"/>
          <cx:layoutPr>
            <cx:aggregation/>
          </cx:layoutPr>
          <cx:axisId val="1"/>
        </cx:series>
        <cx:series layoutId="paretoLine" ownerIdx="6" uniqueId="{1167BBEB-24DC-4DDC-89F1-5775A6276396}" formatIdx="7">
          <cx:axisId val="2"/>
        </cx:series>
        <cx:series layoutId="clusteredColumn" hidden="1" uniqueId="{817349C0-F748-46D6-B817-8F0493ED3175}" formatIdx="8">
          <cx:tx>
            <cx:txData>
              <cx:f>_xlchart.v1.10</cx:f>
              <cx:v>التاريخ</cx:v>
            </cx:txData>
          </cx:tx>
          <cx:dataId val="4"/>
          <cx:layoutPr>
            <cx:aggregation/>
          </cx:layoutPr>
          <cx:axisId val="1"/>
        </cx:series>
        <cx:series layoutId="paretoLine" ownerIdx="8" uniqueId="{D0900540-4227-4F56-86F9-B9FAA470BD2D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55295</xdr:colOff>
      <xdr:row>2</xdr:row>
      <xdr:rowOff>28541</xdr:rowOff>
    </xdr:from>
    <xdr:to>
      <xdr:col>27</xdr:col>
      <xdr:colOff>535112</xdr:colOff>
      <xdr:row>18</xdr:row>
      <xdr:rowOff>65999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C54A2F-405D-4BB5-BDFE-C25AD75B39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1301688" y="409541"/>
              <a:ext cx="4747017" cy="3094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230099</xdr:colOff>
      <xdr:row>2</xdr:row>
      <xdr:rowOff>117723</xdr:rowOff>
    </xdr:from>
    <xdr:to>
      <xdr:col>19</xdr:col>
      <xdr:colOff>557588</xdr:colOff>
      <xdr:row>16</xdr:row>
      <xdr:rowOff>57897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1F237-E889-4D9F-A549-28928FCB6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 aymen" refreshedDate="45748.430833101855" backgroundQuery="1" createdVersion="7" refreshedVersion="7" minRefreshableVersion="3" recordCount="0" supportSubquery="1" supportAdvancedDrill="1" xr:uid="{5A93BA76-7D1E-45C1-8B48-3CF53D32F1C9}">
  <cacheSource type="external" connectionId="1"/>
  <cacheFields count="6">
    <cacheField name="[Measures].[Sum of القيمة]" caption="Sum of القيمة" numFmtId="0" hierarchy="9" level="32767"/>
    <cacheField name="[Measures].[Sum of ضريبة]" caption="Sum of ضريبة" numFmtId="0" hierarchy="10" level="32767"/>
    <cacheField name="[Measures].[Sum of الصافي]" caption="Sum of الصافي" numFmtId="0" hierarchy="11" level="32767"/>
    <cacheField name="[Range].[التاريخ (Month)].[التاريخ (Month)]" caption="التاريخ (Month)" numFmtId="0" hierarchy="5" level="1">
      <sharedItems count="3">
        <s v=""/>
        <s v="Feb"/>
        <s v="Mar"/>
      </sharedItems>
    </cacheField>
    <cacheField name="[Range].[المنطقة].[المنطقة]" caption="المنطقة" numFmtId="0" hierarchy="3" level="1">
      <sharedItems containsBlank="1" count="7">
        <m/>
        <s v="التجمع الأول"/>
        <s v="الزمالك"/>
        <s v="القناطر الخيرية"/>
        <s v="المرج"/>
        <s v="المطارية"/>
        <s v="بلقس"/>
      </sharedItems>
    </cacheField>
    <cacheField name="[Range].[التاريخ].[التاريخ]" caption="التاريخ" numFmtId="0" hierarchy="4" level="1">
      <sharedItems containsNonDate="0" containsDate="1" containsString="0" containsBlank="1" minDate="2025-02-25T00:00:00" maxDate="2025-03-03T00:00:00" count="7">
        <m/>
        <d v="2025-02-25T00:00:00"/>
        <d v="2025-02-26T00:00:00"/>
        <d v="2025-02-27T00:00:00"/>
        <d v="2025-02-28T00:00:00"/>
        <d v="2025-03-01T00:00:00"/>
        <d v="2025-03-02T00:00:00"/>
      </sharedItems>
    </cacheField>
  </cacheFields>
  <cacheHierarchies count="12">
    <cacheHierarchy uniqueName="[Range].[القيمة]" caption="القيمة" attribute="1" defaultMemberUniqueName="[Range].[القيمة].[All]" allUniqueName="[Range].[القيمة].[All]" dimensionUniqueName="[Range]" displayFolder="" count="0" memberValueDatatype="20" unbalanced="0"/>
    <cacheHierarchy uniqueName="[Range].[ضريبة]" caption="ضريبة" attribute="1" defaultMemberUniqueName="[Range].[ضريبة].[All]" allUniqueName="[Range].[ضريبة].[All]" dimensionUniqueName="[Range]" displayFolder="" count="0" memberValueDatatype="5" unbalanced="0"/>
    <cacheHierarchy uniqueName="[Range].[الصافي]" caption="الصافي" attribute="1" defaultMemberUniqueName="[Range].[الصافي].[All]" allUniqueName="[Range].[الصافي].[All]" dimensionUniqueName="[Range]" displayFolder="" count="0" memberValueDatatype="5" unbalanced="0"/>
    <cacheHierarchy uniqueName="[Range].[المنطقة]" caption="المنطقة" attribute="1" defaultMemberUniqueName="[Range].[المنطقة].[All]" allUniqueName="[Range].[المنطقة].[All]" dimensionUniqueName="[Range]" displayFolder="" count="2" memberValueDatatype="130" unbalanced="0">
      <fieldsUsage count="2">
        <fieldUsage x="-1"/>
        <fieldUsage x="4"/>
      </fieldsUsage>
    </cacheHierarchy>
    <cacheHierarchy uniqueName="[Range].[التاريخ]" caption="التاريخ" attribute="1" time="1" defaultMemberUniqueName="[Range].[التاريخ].[All]" allUniqueName="[Range].[التاريخ].[All]" dimensionUniqueName="[Range]" displayFolder="" count="2" memberValueDatatype="7" unbalanced="0">
      <fieldsUsage count="2">
        <fieldUsage x="-1"/>
        <fieldUsage x="5"/>
      </fieldsUsage>
    </cacheHierarchy>
    <cacheHierarchy uniqueName="[Range].[التاريخ (Month)]" caption="التاريخ (Month)" attribute="1" defaultMemberUniqueName="[Range].[التاريخ (Month)].[All]" allUniqueName="[Range].[التاريخ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التاريخ (Month Index)]" caption="التاريخ (Month Index)" attribute="1" defaultMemberUniqueName="[Range].[التاريخ (Month Index)].[All]" allUniqueName="[Range].[التاريخ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القيمة]" caption="Sum of القيمة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ضريبة]" caption="Sum of ضريبة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الصافي]" caption="Sum of الصافي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781D4-F12B-46C3-B0B2-7B5BF5F161D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Y14" firstHeaderRow="1" firstDataRow="4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3"/>
    <field x="5"/>
    <field x="-2"/>
  </colFields>
  <colItems count="24">
    <i>
      <x/>
      <x/>
      <x/>
    </i>
    <i r="2" i="1">
      <x v="1"/>
    </i>
    <i r="2" i="2">
      <x v="2"/>
    </i>
    <i>
      <x v="1"/>
      <x v="1"/>
      <x/>
    </i>
    <i r="2" i="1">
      <x v="1"/>
    </i>
    <i r="2" i="2">
      <x v="2"/>
    </i>
    <i r="1">
      <x v="2"/>
      <x/>
    </i>
    <i r="2" i="1">
      <x v="1"/>
    </i>
    <i r="2" i="2">
      <x v="2"/>
    </i>
    <i r="1">
      <x v="3"/>
      <x/>
    </i>
    <i r="2" i="1">
      <x v="1"/>
    </i>
    <i r="2" i="2">
      <x v="2"/>
    </i>
    <i r="1">
      <x v="4"/>
      <x/>
    </i>
    <i r="2" i="1">
      <x v="1"/>
    </i>
    <i r="2" i="2">
      <x v="2"/>
    </i>
    <i>
      <x v="2"/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t="grand">
      <x/>
    </i>
    <i t="grand" i="1">
      <x/>
    </i>
    <i t="grand" i="2">
      <x/>
    </i>
  </colItems>
  <dataFields count="3">
    <dataField name="Sum of القيمة" fld="0" baseField="0" baseItem="0"/>
    <dataField name="Sum of ضريبة" fld="1" baseField="0" baseItem="0"/>
    <dataField name="Sum of الصافي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3">
    <colHierarchyUsage hierarchyUsage="5"/>
    <colHierarchyUsage hierarchyUsage="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4:$G$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70BF-6F51-4C9F-AECB-1C4E96160C7C}">
  <dimension ref="A3:Y14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2.140625" bestFit="1" customWidth="1"/>
    <col min="5" max="5" width="12.28515625" bestFit="1" customWidth="1"/>
    <col min="6" max="7" width="12.140625" bestFit="1" customWidth="1"/>
    <col min="8" max="8" width="12.28515625" bestFit="1" customWidth="1"/>
    <col min="9" max="10" width="12.140625" bestFit="1" customWidth="1"/>
    <col min="11" max="11" width="12.28515625" bestFit="1" customWidth="1"/>
    <col min="12" max="13" width="12.140625" bestFit="1" customWidth="1"/>
    <col min="14" max="14" width="12.28515625" bestFit="1" customWidth="1"/>
    <col min="15" max="16" width="12.140625" bestFit="1" customWidth="1"/>
    <col min="17" max="17" width="12.28515625" bestFit="1" customWidth="1"/>
    <col min="18" max="19" width="12.140625" bestFit="1" customWidth="1"/>
    <col min="20" max="20" width="12.28515625" bestFit="1" customWidth="1"/>
    <col min="21" max="22" width="12.140625" bestFit="1" customWidth="1"/>
    <col min="23" max="23" width="17.42578125" bestFit="1" customWidth="1"/>
    <col min="24" max="25" width="17.28515625" bestFit="1" customWidth="1"/>
  </cols>
  <sheetData>
    <row r="3" spans="1:25" x14ac:dyDescent="0.25">
      <c r="B3" s="12" t="s">
        <v>25</v>
      </c>
    </row>
    <row r="4" spans="1:25" x14ac:dyDescent="0.25">
      <c r="B4" t="s">
        <v>34</v>
      </c>
      <c r="E4" t="s">
        <v>30</v>
      </c>
      <c r="Q4" t="s">
        <v>31</v>
      </c>
      <c r="W4" t="s">
        <v>27</v>
      </c>
      <c r="X4" t="s">
        <v>28</v>
      </c>
      <c r="Y4" t="s">
        <v>29</v>
      </c>
    </row>
    <row r="5" spans="1:25" x14ac:dyDescent="0.25">
      <c r="B5" t="s">
        <v>26</v>
      </c>
      <c r="E5" s="13">
        <v>45713</v>
      </c>
      <c r="H5" s="13">
        <v>45714</v>
      </c>
      <c r="K5" s="13">
        <v>45715</v>
      </c>
      <c r="N5" s="13">
        <v>45716</v>
      </c>
      <c r="Q5" s="13">
        <v>45717</v>
      </c>
      <c r="T5" s="13">
        <v>45718</v>
      </c>
    </row>
    <row r="6" spans="1:25" x14ac:dyDescent="0.25">
      <c r="A6" s="12" t="s">
        <v>32</v>
      </c>
      <c r="B6" t="s">
        <v>22</v>
      </c>
      <c r="C6" t="s">
        <v>23</v>
      </c>
      <c r="D6" t="s">
        <v>24</v>
      </c>
      <c r="E6" t="s">
        <v>22</v>
      </c>
      <c r="F6" t="s">
        <v>23</v>
      </c>
      <c r="G6" t="s">
        <v>24</v>
      </c>
      <c r="H6" t="s">
        <v>22</v>
      </c>
      <c r="I6" t="s">
        <v>23</v>
      </c>
      <c r="J6" t="s">
        <v>24</v>
      </c>
      <c r="K6" t="s">
        <v>22</v>
      </c>
      <c r="L6" t="s">
        <v>23</v>
      </c>
      <c r="M6" t="s">
        <v>24</v>
      </c>
      <c r="N6" t="s">
        <v>22</v>
      </c>
      <c r="O6" t="s">
        <v>23</v>
      </c>
      <c r="P6" t="s">
        <v>24</v>
      </c>
      <c r="Q6" t="s">
        <v>22</v>
      </c>
      <c r="R6" t="s">
        <v>23</v>
      </c>
      <c r="S6" t="s">
        <v>24</v>
      </c>
      <c r="T6" t="s">
        <v>22</v>
      </c>
      <c r="U6" t="s">
        <v>23</v>
      </c>
      <c r="V6" t="s">
        <v>24</v>
      </c>
    </row>
    <row r="7" spans="1:25" x14ac:dyDescent="0.25">
      <c r="A7" s="14" t="s">
        <v>26</v>
      </c>
      <c r="B7" s="9">
        <v>651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651</v>
      </c>
      <c r="X7" s="9"/>
      <c r="Y7" s="9"/>
    </row>
    <row r="8" spans="1:25" x14ac:dyDescent="0.25">
      <c r="A8" s="14" t="s">
        <v>17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206</v>
      </c>
      <c r="U8" s="9">
        <v>28.840000000000003</v>
      </c>
      <c r="V8" s="9">
        <v>177.16</v>
      </c>
      <c r="W8" s="9">
        <v>206</v>
      </c>
      <c r="X8" s="9">
        <v>28.840000000000003</v>
      </c>
      <c r="Y8" s="9">
        <v>177.16</v>
      </c>
    </row>
    <row r="9" spans="1:25" x14ac:dyDescent="0.25">
      <c r="A9" s="14" t="s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v>155</v>
      </c>
      <c r="R9" s="9">
        <v>21.700000000000003</v>
      </c>
      <c r="S9" s="9">
        <v>133.30000000000001</v>
      </c>
      <c r="T9" s="9"/>
      <c r="U9" s="9"/>
      <c r="V9" s="9"/>
      <c r="W9" s="9">
        <v>155</v>
      </c>
      <c r="X9" s="9">
        <v>21.700000000000003</v>
      </c>
      <c r="Y9" s="9">
        <v>133.30000000000001</v>
      </c>
    </row>
    <row r="10" spans="1:25" x14ac:dyDescent="0.25">
      <c r="A10" s="14" t="s">
        <v>10</v>
      </c>
      <c r="B10" s="9"/>
      <c r="C10" s="9"/>
      <c r="D10" s="9"/>
      <c r="E10" s="9"/>
      <c r="F10" s="9"/>
      <c r="G10" s="9"/>
      <c r="H10" s="9">
        <v>45</v>
      </c>
      <c r="I10" s="9">
        <v>6.3000000000000007</v>
      </c>
      <c r="J10" s="9">
        <v>38.700000000000003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45</v>
      </c>
      <c r="X10" s="9">
        <v>6.3000000000000007</v>
      </c>
      <c r="Y10" s="9">
        <v>38.700000000000003</v>
      </c>
    </row>
    <row r="11" spans="1:25" x14ac:dyDescent="0.25">
      <c r="A11" s="14" t="s">
        <v>12</v>
      </c>
      <c r="B11" s="9"/>
      <c r="C11" s="9"/>
      <c r="D11" s="9"/>
      <c r="E11" s="9"/>
      <c r="F11" s="9"/>
      <c r="G11" s="9"/>
      <c r="H11" s="9"/>
      <c r="I11" s="9"/>
      <c r="J11" s="9"/>
      <c r="K11" s="9">
        <v>111</v>
      </c>
      <c r="L11" s="9">
        <v>15.540000000000001</v>
      </c>
      <c r="M11" s="9">
        <v>95.46</v>
      </c>
      <c r="N11" s="9"/>
      <c r="O11" s="9"/>
      <c r="P11" s="9"/>
      <c r="Q11" s="9"/>
      <c r="R11" s="9"/>
      <c r="S11" s="9"/>
      <c r="T11" s="9"/>
      <c r="U11" s="9"/>
      <c r="V11" s="9"/>
      <c r="W11" s="9">
        <v>111</v>
      </c>
      <c r="X11" s="9">
        <v>15.540000000000001</v>
      </c>
      <c r="Y11" s="9">
        <v>95.46</v>
      </c>
    </row>
    <row r="12" spans="1:25" x14ac:dyDescent="0.25">
      <c r="A12" s="14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v>123</v>
      </c>
      <c r="O12" s="9">
        <v>17.220000000000002</v>
      </c>
      <c r="P12" s="9">
        <v>105.78</v>
      </c>
      <c r="Q12" s="9"/>
      <c r="R12" s="9"/>
      <c r="S12" s="9"/>
      <c r="T12" s="9"/>
      <c r="U12" s="9"/>
      <c r="V12" s="9"/>
      <c r="W12" s="9">
        <v>123</v>
      </c>
      <c r="X12" s="9">
        <v>17.220000000000002</v>
      </c>
      <c r="Y12" s="9">
        <v>105.78</v>
      </c>
    </row>
    <row r="13" spans="1:25" x14ac:dyDescent="0.25">
      <c r="A13" s="14" t="s">
        <v>8</v>
      </c>
      <c r="B13" s="9"/>
      <c r="C13" s="9"/>
      <c r="D13" s="9"/>
      <c r="E13" s="9">
        <v>11</v>
      </c>
      <c r="F13" s="9">
        <v>1.54</v>
      </c>
      <c r="G13" s="9">
        <v>9.4600000000000009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11</v>
      </c>
      <c r="X13" s="9">
        <v>1.54</v>
      </c>
      <c r="Y13" s="9">
        <v>9.4600000000000009</v>
      </c>
    </row>
    <row r="14" spans="1:25" x14ac:dyDescent="0.25">
      <c r="A14" s="14" t="s">
        <v>33</v>
      </c>
      <c r="B14" s="9">
        <v>651</v>
      </c>
      <c r="C14" s="9"/>
      <c r="D14" s="9"/>
      <c r="E14" s="9">
        <v>11</v>
      </c>
      <c r="F14" s="9">
        <v>1.54</v>
      </c>
      <c r="G14" s="9">
        <v>9.4600000000000009</v>
      </c>
      <c r="H14" s="9">
        <v>45</v>
      </c>
      <c r="I14" s="9">
        <v>6.3000000000000007</v>
      </c>
      <c r="J14" s="9">
        <v>38.700000000000003</v>
      </c>
      <c r="K14" s="9">
        <v>111</v>
      </c>
      <c r="L14" s="9">
        <v>15.540000000000001</v>
      </c>
      <c r="M14" s="9">
        <v>95.46</v>
      </c>
      <c r="N14" s="9">
        <v>123</v>
      </c>
      <c r="O14" s="9">
        <v>17.220000000000002</v>
      </c>
      <c r="P14" s="9">
        <v>105.78</v>
      </c>
      <c r="Q14" s="9">
        <v>155</v>
      </c>
      <c r="R14" s="9">
        <v>21.700000000000003</v>
      </c>
      <c r="S14" s="9">
        <v>133.30000000000001</v>
      </c>
      <c r="T14" s="9">
        <v>206</v>
      </c>
      <c r="U14" s="9">
        <v>28.840000000000003</v>
      </c>
      <c r="V14" s="9">
        <v>177.16</v>
      </c>
      <c r="W14" s="9">
        <v>1302</v>
      </c>
      <c r="X14" s="9">
        <v>91.140000000000015</v>
      </c>
      <c r="Y14" s="9">
        <v>559.86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F4D2-F64E-4C0C-B8DF-0717EA8A13A9}">
  <dimension ref="A3:N16"/>
  <sheetViews>
    <sheetView rightToLeft="1" tabSelected="1" zoomScale="178" zoomScaleNormal="178" workbookViewId="0">
      <selection activeCell="F12" sqref="F12"/>
    </sheetView>
  </sheetViews>
  <sheetFormatPr defaultRowHeight="15" x14ac:dyDescent="0.25"/>
  <cols>
    <col min="1" max="1" width="8.5703125" bestFit="1" customWidth="1"/>
    <col min="2" max="2" width="8.42578125" bestFit="1" customWidth="1"/>
    <col min="3" max="3" width="7.85546875" style="5" bestFit="1" customWidth="1"/>
    <col min="4" max="5" width="7.85546875" style="5" customWidth="1"/>
    <col min="6" max="6" width="9.28515625" style="5" customWidth="1"/>
    <col min="7" max="7" width="10.28515625" bestFit="1" customWidth="1"/>
    <col min="8" max="8" width="10.5703125" style="8" bestFit="1" customWidth="1"/>
    <col min="12" max="12" width="15.7109375" bestFit="1" customWidth="1"/>
  </cols>
  <sheetData>
    <row r="3" spans="1:14" ht="15.75" x14ac:dyDescent="0.25">
      <c r="A3" s="15" t="s">
        <v>5</v>
      </c>
      <c r="B3" s="16"/>
      <c r="C3" s="16"/>
      <c r="D3" s="16"/>
      <c r="E3" s="16"/>
      <c r="F3" s="16"/>
      <c r="G3" s="16"/>
      <c r="H3" s="16"/>
    </row>
    <row r="4" spans="1:14" x14ac:dyDescent="0.25">
      <c r="A4" s="2" t="s">
        <v>0</v>
      </c>
      <c r="B4" s="2" t="s">
        <v>1</v>
      </c>
      <c r="C4" s="3" t="s">
        <v>2</v>
      </c>
      <c r="D4" s="3" t="s">
        <v>18</v>
      </c>
      <c r="E4" s="3" t="s">
        <v>19</v>
      </c>
      <c r="F4" s="3" t="s">
        <v>35</v>
      </c>
      <c r="G4" s="2" t="s">
        <v>3</v>
      </c>
      <c r="H4" s="6" t="s">
        <v>4</v>
      </c>
      <c r="L4" s="11" t="s">
        <v>21</v>
      </c>
      <c r="M4" s="11"/>
      <c r="N4" s="1"/>
    </row>
    <row r="5" spans="1:14" x14ac:dyDescent="0.25">
      <c r="A5" t="s">
        <v>6</v>
      </c>
      <c r="B5" s="1" t="s">
        <v>7</v>
      </c>
      <c r="C5" s="4">
        <v>11</v>
      </c>
      <c r="D5" s="4">
        <f>C5*0.14</f>
        <v>1.54</v>
      </c>
      <c r="E5" s="4">
        <f>C5-D5</f>
        <v>9.4600000000000009</v>
      </c>
      <c r="F5" s="17">
        <f>E5/559.86</f>
        <v>1.6897081413210446E-2</v>
      </c>
      <c r="G5" s="1" t="s">
        <v>8</v>
      </c>
      <c r="H5" s="10">
        <v>45713</v>
      </c>
      <c r="I5" s="9"/>
      <c r="L5" s="1" t="s">
        <v>0</v>
      </c>
      <c r="M5" s="1"/>
    </row>
    <row r="6" spans="1:14" x14ac:dyDescent="0.25">
      <c r="A6" s="1" t="s">
        <v>9</v>
      </c>
      <c r="B6" s="1" t="s">
        <v>20</v>
      </c>
      <c r="C6" s="4">
        <v>45</v>
      </c>
      <c r="D6" s="4">
        <f t="shared" ref="D6:D10" si="0">C6*0.14</f>
        <v>6.3000000000000007</v>
      </c>
      <c r="E6" s="4">
        <f t="shared" ref="E6:E10" si="1">C6-D6</f>
        <v>38.700000000000003</v>
      </c>
      <c r="F6" s="17">
        <f t="shared" ref="F6:F10" si="2">E6/559.86</f>
        <v>6.9124423963133647E-2</v>
      </c>
      <c r="G6" s="1" t="s">
        <v>10</v>
      </c>
      <c r="H6" s="10">
        <v>45714</v>
      </c>
      <c r="L6" s="1" t="s">
        <v>6</v>
      </c>
      <c r="M6" s="1"/>
    </row>
    <row r="7" spans="1:14" x14ac:dyDescent="0.25">
      <c r="A7" s="1" t="s">
        <v>11</v>
      </c>
      <c r="B7" s="1" t="s">
        <v>7</v>
      </c>
      <c r="C7" s="4">
        <v>111</v>
      </c>
      <c r="D7" s="4">
        <f t="shared" si="0"/>
        <v>15.540000000000001</v>
      </c>
      <c r="E7" s="4">
        <f t="shared" si="1"/>
        <v>95.46</v>
      </c>
      <c r="F7" s="17">
        <f t="shared" si="2"/>
        <v>0.1705069124423963</v>
      </c>
      <c r="G7" s="1" t="s">
        <v>12</v>
      </c>
      <c r="H7" s="10">
        <v>45715</v>
      </c>
      <c r="L7" s="1" t="s">
        <v>9</v>
      </c>
      <c r="M7" s="1"/>
    </row>
    <row r="8" spans="1:14" x14ac:dyDescent="0.25">
      <c r="A8" s="1" t="s">
        <v>13</v>
      </c>
      <c r="B8" s="1" t="s">
        <v>20</v>
      </c>
      <c r="C8" s="4">
        <v>123</v>
      </c>
      <c r="D8" s="4">
        <f t="shared" si="0"/>
        <v>17.220000000000002</v>
      </c>
      <c r="E8" s="4">
        <f t="shared" si="1"/>
        <v>105.78</v>
      </c>
      <c r="F8" s="17">
        <f t="shared" si="2"/>
        <v>0.1889400921658986</v>
      </c>
      <c r="G8" s="1" t="s">
        <v>14</v>
      </c>
      <c r="H8" s="10">
        <v>45716</v>
      </c>
      <c r="L8" s="1" t="s">
        <v>11</v>
      </c>
      <c r="M8" s="1"/>
    </row>
    <row r="9" spans="1:14" x14ac:dyDescent="0.25">
      <c r="A9" s="1" t="s">
        <v>15</v>
      </c>
      <c r="B9" s="1" t="s">
        <v>20</v>
      </c>
      <c r="C9" s="4">
        <v>155</v>
      </c>
      <c r="D9" s="4">
        <f t="shared" si="0"/>
        <v>21.700000000000003</v>
      </c>
      <c r="E9" s="4">
        <f t="shared" si="1"/>
        <v>133.30000000000001</v>
      </c>
      <c r="F9" s="17">
        <f t="shared" si="2"/>
        <v>0.23809523809523811</v>
      </c>
      <c r="G9" s="1" t="s">
        <v>16</v>
      </c>
      <c r="H9" s="10">
        <v>45717</v>
      </c>
      <c r="L9" s="1" t="s">
        <v>13</v>
      </c>
      <c r="M9" s="1"/>
    </row>
    <row r="10" spans="1:14" x14ac:dyDescent="0.25">
      <c r="A10" s="1" t="s">
        <v>9</v>
      </c>
      <c r="B10" s="1" t="s">
        <v>7</v>
      </c>
      <c r="C10" s="4">
        <v>206</v>
      </c>
      <c r="D10" s="4">
        <f t="shared" si="0"/>
        <v>28.840000000000003</v>
      </c>
      <c r="E10" s="4">
        <f t="shared" si="1"/>
        <v>177.16</v>
      </c>
      <c r="F10" s="17">
        <f t="shared" si="2"/>
        <v>0.31643625192012287</v>
      </c>
      <c r="G10" s="1" t="s">
        <v>17</v>
      </c>
      <c r="H10" s="10">
        <v>45718</v>
      </c>
      <c r="L10" s="1" t="s">
        <v>15</v>
      </c>
      <c r="M10" s="1"/>
    </row>
    <row r="11" spans="1:14" x14ac:dyDescent="0.25">
      <c r="A11" s="1">
        <f>COUNTA(A5:A10)</f>
        <v>6</v>
      </c>
      <c r="B11" s="1">
        <f>SUMIFS(C5:C10,B5:B10,B7)</f>
        <v>328</v>
      </c>
      <c r="C11" s="4">
        <f>SUM(C5:C10)</f>
        <v>651</v>
      </c>
      <c r="D11" s="4"/>
      <c r="E11" s="4">
        <f>SUM(E4:E10)</f>
        <v>559.86</v>
      </c>
      <c r="F11" s="4"/>
      <c r="G11" s="1"/>
      <c r="H11" s="7"/>
      <c r="M11" s="1"/>
    </row>
    <row r="12" spans="1:14" x14ac:dyDescent="0.25">
      <c r="A12" s="1"/>
      <c r="B12" s="1"/>
      <c r="C12" s="4"/>
      <c r="D12" s="4"/>
      <c r="E12" s="4"/>
      <c r="F12" s="4"/>
      <c r="G12" s="1"/>
      <c r="H12" s="7"/>
      <c r="L12" s="1"/>
      <c r="M12" s="1"/>
    </row>
    <row r="13" spans="1:14" x14ac:dyDescent="0.25">
      <c r="A13" s="1"/>
      <c r="B13" s="1"/>
      <c r="C13" s="4"/>
      <c r="D13" s="4"/>
      <c r="E13" s="4"/>
      <c r="F13" s="4"/>
      <c r="G13" s="1"/>
      <c r="H13" s="7"/>
      <c r="L13" s="1"/>
      <c r="M13" s="1"/>
    </row>
    <row r="14" spans="1:14" x14ac:dyDescent="0.25">
      <c r="A14" s="1"/>
      <c r="B14" s="1"/>
      <c r="C14" s="4"/>
      <c r="D14" s="4"/>
      <c r="E14" s="4"/>
      <c r="F14" s="4"/>
      <c r="G14" s="1"/>
      <c r="H14" s="7"/>
    </row>
    <row r="15" spans="1:14" x14ac:dyDescent="0.25">
      <c r="A15" s="1"/>
      <c r="B15" s="1"/>
      <c r="C15" s="4"/>
      <c r="D15" s="4"/>
      <c r="E15" s="4"/>
      <c r="F15" s="4"/>
      <c r="G15" s="1"/>
      <c r="H15" s="7"/>
    </row>
    <row r="16" spans="1:14" x14ac:dyDescent="0.25">
      <c r="A16" s="1"/>
      <c r="B16" s="1"/>
      <c r="C16" s="4"/>
      <c r="D16" s="4"/>
      <c r="E16" s="4"/>
      <c r="F16" s="4"/>
      <c r="G16" s="1"/>
      <c r="H16" s="7"/>
    </row>
  </sheetData>
  <mergeCells count="1">
    <mergeCell ref="A3:H3"/>
  </mergeCells>
  <phoneticPr fontId="3" type="noConversion"/>
  <conditionalFormatting sqref="F4:F10">
    <cfRule type="top10" dxfId="0" priority="1" percent="1" rank="10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C2A-2046-46B1-9E79-36D3A8AEDDF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aymen</dc:creator>
  <cp:lastModifiedBy>mohamed aymen</cp:lastModifiedBy>
  <dcterms:created xsi:type="dcterms:W3CDTF">2024-06-20T13:50:41Z</dcterms:created>
  <dcterms:modified xsi:type="dcterms:W3CDTF">2025-04-01T09:18:07Z</dcterms:modified>
</cp:coreProperties>
</file>