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R:\MscPy\MscDSB-MDS171-23122123-MohammedRayan\CAC2\"/>
    </mc:Choice>
  </mc:AlternateContent>
  <xr:revisionPtr revIDLastSave="0" documentId="13_ncr:1_{A11EBF12-D4FC-43D5-8C2F-8F9FBA0D2844}" xr6:coauthVersionLast="47" xr6:coauthVersionMax="47" xr10:uidLastSave="{00000000-0000-0000-0000-000000000000}"/>
  <bookViews>
    <workbookView xWindow="-108" yWindow="-108" windowWidth="23256" windowHeight="12456" activeTab="1" xr2:uid="{00000000-000D-0000-FFFF-FFFF00000000}"/>
  </bookViews>
  <sheets>
    <sheet name="Form Responses 1" sheetId="1" r:id="rId1"/>
    <sheet name="Sheet1" sheetId="2" r:id="rId2"/>
    <sheet name="Sheet2" sheetId="3" r:id="rId3"/>
    <sheet name="dashboard" sheetId="6" r:id="rId4"/>
  </sheets>
  <definedNames>
    <definedName name="Clarity">Sheet1!$M$1</definedName>
    <definedName name="ConveyInfo">Sheet1!$O$1</definedName>
    <definedName name="Course">Sheet1!$F$1</definedName>
    <definedName name="Improvements">Sheet1!$P$1</definedName>
    <definedName name="MissedInfo">Sheet1!$K$1</definedName>
    <definedName name="PreferedSource">Sheet1!$Z$1</definedName>
    <definedName name="Promptness">Sheet1!$N$1</definedName>
    <definedName name="Ratings">Sheet1!$H$1</definedName>
    <definedName name="Slicer_7.a_Should_the_institute_rely_on_one_or_two_main_sources_to_convey_information?">#N/A</definedName>
    <definedName name="Slicer_Gender">#N/A</definedName>
    <definedName name="Slicer_Which_course_do_you_study_in?">#N/A</definedName>
    <definedName name="Slicer_Which_course_do_you_study_in?1">#N/A</definedName>
    <definedName name="Sporadically">Sheet1!$I$1</definedName>
    <definedName name="Survey">Sheet1!$G$1</definedName>
  </definedNames>
  <calcPr calcId="191029"/>
  <pivotCaches>
    <pivotCache cacheId="8" r:id="rId5"/>
    <pivotCache cacheId="9"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F29" i="2" l="1"/>
  <c r="AF28" i="2"/>
  <c r="AF27" i="2"/>
  <c r="AF26" i="2"/>
  <c r="AF25" i="2"/>
  <c r="AF24" i="2"/>
  <c r="AF23" i="2"/>
  <c r="AF22" i="2"/>
  <c r="P135" i="2"/>
  <c r="P131" i="2"/>
  <c r="P134" i="2"/>
  <c r="P133" i="2"/>
  <c r="P132" i="2"/>
  <c r="P130" i="2"/>
  <c r="P129" i="2"/>
  <c r="C128" i="1"/>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J3" i="2"/>
  <c r="J2" i="2"/>
  <c r="E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alcChain>
</file>

<file path=xl/sharedStrings.xml><?xml version="1.0" encoding="utf-8"?>
<sst xmlns="http://schemas.openxmlformats.org/spreadsheetml/2006/main" count="2993" uniqueCount="423">
  <si>
    <t>Timestamp</t>
  </si>
  <si>
    <t>Email Address</t>
  </si>
  <si>
    <t>Registration Number:</t>
  </si>
  <si>
    <t>Name:</t>
  </si>
  <si>
    <t>Gender</t>
  </si>
  <si>
    <t>Which course do you study in?</t>
  </si>
  <si>
    <t>1. How do you usually receive official information from the institution regarding events, important notifications, seminars, talks, etc? (Select all that apply)</t>
  </si>
  <si>
    <t xml:space="preserve">2. On a scale from 1 to 5, how satisfied are you with the current methods of information distribution? 
</t>
  </si>
  <si>
    <t xml:space="preserve">3.How frequently do you believe important information is communicated to you by the institution?
 </t>
  </si>
  <si>
    <t>4. a)Have you ever missed important information due to the current methods of distribution?</t>
  </si>
  <si>
    <t>4.b) If Yes please provide an example.</t>
  </si>
  <si>
    <t>5. Do you feel that there is transparency in how information is distributed within the institution? 
(i.e. miscommunications and misunderstandings in the information conveyed)</t>
  </si>
  <si>
    <t xml:space="preserve">6.How would you describe the timeliness of information distribution in the institution?
</t>
  </si>
  <si>
    <t>7.a)Should the institute rely on one or two main sources to convey information?</t>
  </si>
  <si>
    <t>7.b) Which mode/source would you prefer to receive that information?</t>
  </si>
  <si>
    <t xml:space="preserve">8.What improvements would you suggest for better information distribution in the institution?
</t>
  </si>
  <si>
    <t>anushya.francisca@msds.christuniversity.in</t>
  </si>
  <si>
    <t>Anushya Francisca E.P</t>
  </si>
  <si>
    <t>Female</t>
  </si>
  <si>
    <t>MSC DATA SCIENCE</t>
  </si>
  <si>
    <t>Email, WhatsApp groups, Screens on campus, Social media (Instagram posts, Story updates etc), Word of mouth or spoken conversation, Class teacher interactions, Classroom announcements</t>
  </si>
  <si>
    <t>Occasionally</t>
  </si>
  <si>
    <t>Yes</t>
  </si>
  <si>
    <t>Not Very Timely</t>
  </si>
  <si>
    <t>britto.fernandes@msds.christuniversity.in</t>
  </si>
  <si>
    <t xml:space="preserve">Britto Fernandes </t>
  </si>
  <si>
    <t>Male</t>
  </si>
  <si>
    <t xml:space="preserve">Email, KnowledgePro portal, WhatsApp groups, Printed materials, Screens on campus, Social media (Instagram posts, Story updates etc), Word of mouth or spoken conversation, Class teacher interactions, Classroom announcements, </t>
  </si>
  <si>
    <t>No</t>
  </si>
  <si>
    <t>Somewhat Timely</t>
  </si>
  <si>
    <t xml:space="preserve">Provide iPhone to everyone </t>
  </si>
  <si>
    <t>mohammed.rayan@msds.christuniversity.in</t>
  </si>
  <si>
    <t>Mohammed Rayan</t>
  </si>
  <si>
    <t>Email, WhatsApp groups, Classroom announcements</t>
  </si>
  <si>
    <t>Somewhat frequently</t>
  </si>
  <si>
    <t>Maybe</t>
  </si>
  <si>
    <t>WhatsApp groups, Classroom announcements</t>
  </si>
  <si>
    <t>🫦</t>
  </si>
  <si>
    <t>trikalagga.saha@msds.christuniversity.in</t>
  </si>
  <si>
    <t xml:space="preserve">Trikalagga Saha </t>
  </si>
  <si>
    <t>Email, WhatsApp groups, Social media (Instagram posts, Story updates etc), Word of mouth or spoken conversation</t>
  </si>
  <si>
    <t>Very frequently</t>
  </si>
  <si>
    <t>aditya.singh@msds.christuniversity.in</t>
  </si>
  <si>
    <t>Aditya Kumar Singh</t>
  </si>
  <si>
    <t>Email, KnowledgePro portal, WhatsApp groups, Screens on campus, Classroom announcements</t>
  </si>
  <si>
    <t>The existing system is fine</t>
  </si>
  <si>
    <t>Email, KnowledgePro portal, WhatsApp groups</t>
  </si>
  <si>
    <t>jeffinshaji.s@msds.christuniversity.in</t>
  </si>
  <si>
    <t>Jeffin shaji</t>
  </si>
  <si>
    <t>Email, WhatsApp groups</t>
  </si>
  <si>
    <t>Email, WhatsApp groups, Class teacher interactions, Classroom announcements</t>
  </si>
  <si>
    <t>siddharth.nautiyal@msds.christuniversity.in</t>
  </si>
  <si>
    <t xml:space="preserve">Siddharth Nautiyal </t>
  </si>
  <si>
    <t>Email, KnowledgePro portal, WhatsApp groups, Printed materials, Screens on campus, Social media (Instagram posts, Story updates etc), Word of mouth or spoken conversation, Class teacher interactions, Classroom announcements</t>
  </si>
  <si>
    <t>Email, KnowledgePro portal</t>
  </si>
  <si>
    <t>naveen.krishna@msds.christuniversity.in</t>
  </si>
  <si>
    <t>Naveen Krishna</t>
  </si>
  <si>
    <t>Email, Class teacher interactions</t>
  </si>
  <si>
    <t>Very Timely</t>
  </si>
  <si>
    <t>yeswanth.pg@msds.christuniversity.in</t>
  </si>
  <si>
    <t>Yeswanth P G</t>
  </si>
  <si>
    <t>Rarely</t>
  </si>
  <si>
    <t>Not sure</t>
  </si>
  <si>
    <t>amrutha.paalathara@msds.christuniversity.in</t>
  </si>
  <si>
    <t xml:space="preserve">Amrutha Paalathara </t>
  </si>
  <si>
    <t>Email</t>
  </si>
  <si>
    <t xml:space="preserve">Since I'm not going through the emails frequently </t>
  </si>
  <si>
    <t>nikhil.pr@msds.christuniversity.in</t>
  </si>
  <si>
    <t xml:space="preserve">Nikhil </t>
  </si>
  <si>
    <t>ubale.mayuri@msds.chrsituniversity.in</t>
  </si>
  <si>
    <t>Mayuri Ubale</t>
  </si>
  <si>
    <t>Email, WhatsApp groups, Word of mouth or spoken conversation</t>
  </si>
  <si>
    <t>harini.sruthi@msds.christuniversity.in</t>
  </si>
  <si>
    <t>Harini Sruthi T S</t>
  </si>
  <si>
    <t>WhatsApp groups</t>
  </si>
  <si>
    <t xml:space="preserve">I missed a class due to improper communication </t>
  </si>
  <si>
    <t>KnowledgePro portal, WhatsApp groups, Screens on campus, Social media (Instagram posts, Story updates etc), Word of mouth or spoken conversation, Class teacher interactions, Classroom announcements</t>
  </si>
  <si>
    <t>yashi.s@msds.christuniversity.in</t>
  </si>
  <si>
    <t>Yashi</t>
  </si>
  <si>
    <t>Email, WhatsApp groups, Social media (Instagram posts, Story updates etc)</t>
  </si>
  <si>
    <t>kingsuk.rakshit@msds.christuniversity.in</t>
  </si>
  <si>
    <t>Kingsuk Rakshit</t>
  </si>
  <si>
    <t>hitanshi.gupta@msds.christuniversity.in</t>
  </si>
  <si>
    <t>Hitanshi Gupta</t>
  </si>
  <si>
    <t>Email, WhatsApp groups, Social media (Instagram posts, Story updates etc), Classroom announcements</t>
  </si>
  <si>
    <t>swastik.roy@msds.christuniversity.in</t>
  </si>
  <si>
    <t>Swastik Roy</t>
  </si>
  <si>
    <t>harshil.mishra@bsceah.christuniversity.in</t>
  </si>
  <si>
    <t xml:space="preserve">Harshil Mishra </t>
  </si>
  <si>
    <t>BSC ECONOMICS AND ANALYTICS</t>
  </si>
  <si>
    <t>No.</t>
  </si>
  <si>
    <t>Email, WhatsApp groups, Social media (Instagram posts, Story updates etc), Word of mouth or spoken conversation, Classroom announcements</t>
  </si>
  <si>
    <t>:)</t>
  </si>
  <si>
    <t>dipanwita.das@science.christuniversity.in</t>
  </si>
  <si>
    <t>Dipanwita Das</t>
  </si>
  <si>
    <t>Email, WhatsApp groups, Social media (Instagram posts, Story updates etc), Word of mouth or spoken conversation, Class teacher interactions, Classroom announcements</t>
  </si>
  <si>
    <t>Email, KnowledgePro portal, WhatsApp groups, Word of mouth or spoken conversation, Class teacher interactions, Classroom announcements</t>
  </si>
  <si>
    <t>sankar.murugan@msds.christuniversity.in</t>
  </si>
  <si>
    <t xml:space="preserve">Sankar Murugan </t>
  </si>
  <si>
    <t>anya.gonsalves@law.christuniversity.in</t>
  </si>
  <si>
    <t>Anya Nicole Correia Gonsalves</t>
  </si>
  <si>
    <t>BA LLB</t>
  </si>
  <si>
    <t xml:space="preserve">Proper event planning so that the information can be communicated in advance. </t>
  </si>
  <si>
    <t>siddhartha.sinha@msds.christuniversity.in</t>
  </si>
  <si>
    <t xml:space="preserve">Siddhartha Sinha </t>
  </si>
  <si>
    <t>Email, WhatsApp groups, Screens on campus</t>
  </si>
  <si>
    <t>leran.carvalho@msds.christuniversity.in</t>
  </si>
  <si>
    <t xml:space="preserve">Leran Anthony Carvalho </t>
  </si>
  <si>
    <t>Email, KnowledgePro portal, WhatsApp groups, Screens on campus, Word of mouth or spoken conversation, Class teacher interactions, Classroom announcements</t>
  </si>
  <si>
    <t>jyosna.philip@msds.christuniversity.in</t>
  </si>
  <si>
    <t xml:space="preserve">Jyosna </t>
  </si>
  <si>
    <t>juhi.rathore@bsceah.christuniversity.in</t>
  </si>
  <si>
    <t xml:space="preserve">Juhi Rathore </t>
  </si>
  <si>
    <t>WhatsApp groups, Printed materials, Word of mouth or spoken conversation, Classroom announcements</t>
  </si>
  <si>
    <t>annriya.liz@law.christuniversity.in</t>
  </si>
  <si>
    <t>Annriya Liz Siji</t>
  </si>
  <si>
    <t>Email, Printed materials</t>
  </si>
  <si>
    <t>Nothing</t>
  </si>
  <si>
    <t>shruti.mall@msds.christuniversity.in</t>
  </si>
  <si>
    <t>Shruti Mall</t>
  </si>
  <si>
    <t>Email, KnowledgePro portal, WhatsApp groups, Social media (Instagram posts, Story updates etc), Word of mouth or spoken conversation, Class teacher interactions, Classroom announcements</t>
  </si>
  <si>
    <t>devika.vinod@msds.christuniversity.in</t>
  </si>
  <si>
    <t>Devika S Vinod</t>
  </si>
  <si>
    <t>Email, WhatsApp groups, Word of mouth or spoken conversation, Class teacher interactions</t>
  </si>
  <si>
    <t>tanuja.gupta@msds.christuniversity.in</t>
  </si>
  <si>
    <t>Tanuja Gupta</t>
  </si>
  <si>
    <t>stuty.das@msds.christuniversity.in</t>
  </si>
  <si>
    <t>Stuty Das</t>
  </si>
  <si>
    <t>Email, KnowledgePro portal, WhatsApp groups, Printed materials, Word of mouth or spoken conversation, Class teacher interactions, Classroom announcements</t>
  </si>
  <si>
    <t>arun.m@msds.christuniversity.in</t>
  </si>
  <si>
    <t>Arun M</t>
  </si>
  <si>
    <t>Class teacher interactions, Classroom announcements</t>
  </si>
  <si>
    <t>Siddharth Nautiyal</t>
  </si>
  <si>
    <t>WhatsApp groups, Social media (Instagram posts, Story updates etc), Word of mouth or spoken conversation, Class teacher interactions, Classroom announcements</t>
  </si>
  <si>
    <t>v.sravani@msds.christuniversity.in</t>
  </si>
  <si>
    <t xml:space="preserve">V.Sravani </t>
  </si>
  <si>
    <t>george.thomas@msds.christuniversity.in</t>
  </si>
  <si>
    <t>george thomas</t>
  </si>
  <si>
    <t>nearl1552@gmail.com</t>
  </si>
  <si>
    <t xml:space="preserve">Nicole Earl </t>
  </si>
  <si>
    <t>BBA LLB</t>
  </si>
  <si>
    <t>Email, KnowledgePro portal, Classroom announcements</t>
  </si>
  <si>
    <t>divyani.a@law.christuniversity.in</t>
  </si>
  <si>
    <t xml:space="preserve">Divyani </t>
  </si>
  <si>
    <t>sandeep.kumar@science.christuniversity.in</t>
  </si>
  <si>
    <t xml:space="preserve">Sandeep Kumar </t>
  </si>
  <si>
    <t>Email, KnowledgePro portal, Printed materials, Social media (Instagram posts, Story updates etc)</t>
  </si>
  <si>
    <t>All good</t>
  </si>
  <si>
    <t>chowdhurysouvik15@gmail.com</t>
  </si>
  <si>
    <t xml:space="preserve">Souvik Chowdhury </t>
  </si>
  <si>
    <t xml:space="preserve">We don’t want anything except leave </t>
  </si>
  <si>
    <t>thamizhanbu.e@msds.christuniversity.in</t>
  </si>
  <si>
    <t>Thamizhanbu E</t>
  </si>
  <si>
    <t>Email, KnowledgePro portal, WhatsApp groups, Screens on campus, Social media (Instagram posts, Story updates etc), Word of mouth or spoken conversation, Classroom announcements</t>
  </si>
  <si>
    <t>I missed applying for an important forum since I was receiving too many mails and whatsapp message</t>
  </si>
  <si>
    <t xml:space="preserve">Site or web pages that display events and other activities </t>
  </si>
  <si>
    <t>abhay.singh@msds.christuniversity.in</t>
  </si>
  <si>
    <t>Abhay Singh</t>
  </si>
  <si>
    <t>Email, KnowledgePro portal, WhatsApp groups, Class teacher interactions</t>
  </si>
  <si>
    <t>Email, KnowledgePro portal, WhatsApp groups, Printed materials, Class teacher interactions</t>
  </si>
  <si>
    <t>aman.singh@msds.christuniversity.in</t>
  </si>
  <si>
    <t>Aman</t>
  </si>
  <si>
    <t>Email, Classroom announcements</t>
  </si>
  <si>
    <t>debamala.adhikari@msds.christuniversity.in</t>
  </si>
  <si>
    <t xml:space="preserve">Debamala </t>
  </si>
  <si>
    <t>vedant.nehal@msds.christuniversity.in</t>
  </si>
  <si>
    <t>Vedant  Nehal</t>
  </si>
  <si>
    <t>Email, KnowledgePro portal, WhatsApp groups, Screens on campus, Class teacher interactions, Classroom announcements</t>
  </si>
  <si>
    <t>Email, KnowledgePro portal, WhatsApp groups, Printed materials, Screens on campus</t>
  </si>
  <si>
    <t>Everything is fine</t>
  </si>
  <si>
    <t>KnowledgePro portal, WhatsApp groups</t>
  </si>
  <si>
    <t>WhatsApp groups, Printed materials</t>
  </si>
  <si>
    <t>lingesh.m@msds.christuniversity.in</t>
  </si>
  <si>
    <t>LINGESH M</t>
  </si>
  <si>
    <t>Email, WhatsApp groups, Class teacher interactions</t>
  </si>
  <si>
    <t>gungun.agnihotri@msds.christuniversity.in</t>
  </si>
  <si>
    <t>Gungun</t>
  </si>
  <si>
    <t>george</t>
  </si>
  <si>
    <t>need early clear cut information</t>
  </si>
  <si>
    <t>adharsh.jaison@msds.christuniversity.in</t>
  </si>
  <si>
    <t>Adharsh jaison</t>
  </si>
  <si>
    <t>Email, KnowledgePro portal, WhatsApp groups, Word of mouth or spoken conversation, Classroom announcements</t>
  </si>
  <si>
    <t>sandeep.kumar@msds.christuniversity.in</t>
  </si>
  <si>
    <t>Sandeep</t>
  </si>
  <si>
    <t>KnowledgePro portal, Printed materials, Social media (Instagram posts, Story updates etc)</t>
  </si>
  <si>
    <t>WhatsApp groups, Screens on campus, Word of mouth or spoken conversation, Class teacher interactions</t>
  </si>
  <si>
    <t>nandhana.rajeev@msds.christuniversity.in</t>
  </si>
  <si>
    <t xml:space="preserve">Nandhana Rajeev </t>
  </si>
  <si>
    <t>Not Timely at All</t>
  </si>
  <si>
    <t>Screens on campus, Social media (Instagram posts, Story updates etc)</t>
  </si>
  <si>
    <t>vikash.shakya@msds.christuniversity.in</t>
  </si>
  <si>
    <t>Vikash Shakya</t>
  </si>
  <si>
    <t>Email, KnowledgePro portal, WhatsApp groups, Printed materials, Screens on campus, Social media (Instagram posts, Story updates etc), Class teacher interactions</t>
  </si>
  <si>
    <t>ansel.paul@msds.christuniversity.in</t>
  </si>
  <si>
    <t xml:space="preserve">Ansel Paul </t>
  </si>
  <si>
    <t>Email, KnowledgePro portal, WhatsApp groups, Printed materials, Screens on campus, Social media (Instagram posts, Story updates etc), Word of mouth or spoken conversation</t>
  </si>
  <si>
    <t>vikas.k@msds.christuniversity.in</t>
  </si>
  <si>
    <t>Vikas K</t>
  </si>
  <si>
    <t>Email, Word of mouth or spoken conversation</t>
  </si>
  <si>
    <t>Nil</t>
  </si>
  <si>
    <t>falak.ansari@msds.christuniversity.in</t>
  </si>
  <si>
    <t xml:space="preserve">Falak Ansari </t>
  </si>
  <si>
    <t>gokul.manoj@msds.christuniversity.in</t>
  </si>
  <si>
    <t xml:space="preserve">Gokul Manoj </t>
  </si>
  <si>
    <t>jofin.siby@msds.christuniversity.in</t>
  </si>
  <si>
    <t>Jofin James</t>
  </si>
  <si>
    <t>Email, WhatsApp groups, Screens on campus, Social media (Instagram posts, Story updates etc), Word of mouth or spoken conversation, Classroom announcements</t>
  </si>
  <si>
    <t>divyank.yadav@msea.christuniversity.in</t>
  </si>
  <si>
    <t xml:space="preserve">Divyank Kumar Yadav </t>
  </si>
  <si>
    <t>MSC ECONOMICS AND ANALYTICS</t>
  </si>
  <si>
    <t>Word of mouth or spoken conversation, Class teacher interactions</t>
  </si>
  <si>
    <t>manika.sehgal@science.christuniversity.in</t>
  </si>
  <si>
    <t xml:space="preserve">Manika Sehgal </t>
  </si>
  <si>
    <t>abin.roy@science.christuniversity.in</t>
  </si>
  <si>
    <t>Abin Roy</t>
  </si>
  <si>
    <t>mubashir.salim@msds.christuniversity.in</t>
  </si>
  <si>
    <t>Mubahsir Salim</t>
  </si>
  <si>
    <t>Email, Social media (Instagram posts, Story updates etc)</t>
  </si>
  <si>
    <t xml:space="preserve">SWASTIK ROY </t>
  </si>
  <si>
    <t>Never</t>
  </si>
  <si>
    <t>hiranlal.h@science.christuniversity.in</t>
  </si>
  <si>
    <t>Hiranlal H</t>
  </si>
  <si>
    <t>jaise.george@msds.christuniversity.in</t>
  </si>
  <si>
    <t xml:space="preserve">Jaise george </t>
  </si>
  <si>
    <t>WhatsApp groups, Social media (Instagram posts, Story updates etc)</t>
  </si>
  <si>
    <t>Email, KnowledgePro portal, WhatsApp groups, Printed materials</t>
  </si>
  <si>
    <t>ujjawal.ahuja@law.christuniversity.in</t>
  </si>
  <si>
    <t>Ujjawal ahuja</t>
  </si>
  <si>
    <t>Email, KnowledgePro portal, WhatsApp groups, Classroom announcements</t>
  </si>
  <si>
    <t>oshukumar5@gmail.com</t>
  </si>
  <si>
    <t>Om kumar</t>
  </si>
  <si>
    <t>BBA</t>
  </si>
  <si>
    <t>Screens on campus</t>
  </si>
  <si>
    <t>.</t>
  </si>
  <si>
    <t>Printed materials, Word of mouth or spoken conversation</t>
  </si>
  <si>
    <t xml:space="preserve">Abhay Singh </t>
  </si>
  <si>
    <t>Email, KnowledgePro portal, WhatsApp groups, Social media (Instagram posts, Story updates etc)</t>
  </si>
  <si>
    <t>anurag.yadav@msds.christuniversity.in</t>
  </si>
  <si>
    <t>Anurag yadav</t>
  </si>
  <si>
    <t>Email, WhatsApp groups, Screens on campus, Classroom announcements</t>
  </si>
  <si>
    <t>no i have not</t>
  </si>
  <si>
    <t>prajwal.singh@msds.christuniversity.in</t>
  </si>
  <si>
    <t>Prajwal Singh</t>
  </si>
  <si>
    <t>sarnalika.paul@msds.christuniversity.in</t>
  </si>
  <si>
    <t>Sarnalika Paul</t>
  </si>
  <si>
    <t>shubham.kumar@msds.christuniversity.in</t>
  </si>
  <si>
    <t>Shubham kumar</t>
  </si>
  <si>
    <t>A notification in the knowledge pro when ever some notification drops</t>
  </si>
  <si>
    <t>s.shivangis.sharma.1999@gmail.com</t>
  </si>
  <si>
    <t xml:space="preserve">Shivangi Sharma </t>
  </si>
  <si>
    <t>Should be more communicative</t>
  </si>
  <si>
    <t>souvik.chowdhury@msds.christuniversity.in</t>
  </si>
  <si>
    <t>Souvik</t>
  </si>
  <si>
    <t>nishi.singh@msds.christuniversity.in</t>
  </si>
  <si>
    <t>Nishi Singh</t>
  </si>
  <si>
    <t>suraj.mishra@msds.christuniversity.in</t>
  </si>
  <si>
    <t>Suraj Mishra</t>
  </si>
  <si>
    <t>Na</t>
  </si>
  <si>
    <t>patha.harishkumar@msds.christuniversity.in</t>
  </si>
  <si>
    <t>Patha Harish Kumar</t>
  </si>
  <si>
    <t>Not Using whatsapp often in campus</t>
  </si>
  <si>
    <t xml:space="preserve">class teacher or cr interaction </t>
  </si>
  <si>
    <t>r.lalrinmawii@msds.christuniversity.in</t>
  </si>
  <si>
    <t>R Lalrinmawii</t>
  </si>
  <si>
    <t>KnowledgePro portal</t>
  </si>
  <si>
    <t>Social media (Instagram posts, Story updates etc), Classroom announcements</t>
  </si>
  <si>
    <t>Vedant Nehal</t>
  </si>
  <si>
    <t>Nothing happened</t>
  </si>
  <si>
    <t>No suggestion</t>
  </si>
  <si>
    <t>sampadha.varanasi@msea.christuniversity.in</t>
  </si>
  <si>
    <t>Sam</t>
  </si>
  <si>
    <t>Printed materials, Social media (Instagram posts, Story updates etc)</t>
  </si>
  <si>
    <t>reya.dutta@law.christuniversity.in</t>
  </si>
  <si>
    <t>Reya</t>
  </si>
  <si>
    <t>There is a lot of ambiguity among teachers and students both and no one is generally clear about anything thus word of mouth sometimes increases rumors and confusion.</t>
  </si>
  <si>
    <t>There is a need for an official announcement time to time regarding issues, updates regarding guest lectures and Competitions.</t>
  </si>
  <si>
    <t>anand.kj@msds.christuniversity.in</t>
  </si>
  <si>
    <t>Anand K J</t>
  </si>
  <si>
    <t>aleena.sebastian@science.christuniversity.in</t>
  </si>
  <si>
    <t>Aleena Mariya Sebastian</t>
  </si>
  <si>
    <t>nil</t>
  </si>
  <si>
    <t>rose.rajan@ecoa.christuniversity.in</t>
  </si>
  <si>
    <t>Rose Maria Rajan</t>
  </si>
  <si>
    <t>Email, WhatsApp groups, Screens on campus, Class teacher interactions</t>
  </si>
  <si>
    <t>srivinatikarre@gmail.com</t>
  </si>
  <si>
    <t xml:space="preserve">Karre Sri Vinati </t>
  </si>
  <si>
    <t>rodda.sathvika@msds.christuniversity.in</t>
  </si>
  <si>
    <t xml:space="preserve">R Sathvika teja </t>
  </si>
  <si>
    <t>paulayush2005@gmail.com</t>
  </si>
  <si>
    <t>Ayush Paul</t>
  </si>
  <si>
    <t xml:space="preserve">Time - to - Time and early </t>
  </si>
  <si>
    <t>mehuli.dutta@bsceah.christuniversity.in</t>
  </si>
  <si>
    <t>Mehuli Dutta</t>
  </si>
  <si>
    <t>ruchita.r@law.christuniversity.in</t>
  </si>
  <si>
    <t xml:space="preserve">Ruchita </t>
  </si>
  <si>
    <t>kathrynphilip2003@gmail.com</t>
  </si>
  <si>
    <t>Kathryn Philip</t>
  </si>
  <si>
    <t>Email, WhatsApp groups, Screens on campus, Social media (Instagram posts, Story updates etc)</t>
  </si>
  <si>
    <t>shruti.mishra@bsceah.christuniversity.in</t>
  </si>
  <si>
    <t>Shruti Mishra</t>
  </si>
  <si>
    <t>Notify on time and give reminder. Not on last date</t>
  </si>
  <si>
    <t>chayan.sankhla@law.christuniversity.in</t>
  </si>
  <si>
    <t xml:space="preserve">Chayan Sankhla </t>
  </si>
  <si>
    <t>tsguru007@gmail.com</t>
  </si>
  <si>
    <t xml:space="preserve">Guru Prakash T S </t>
  </si>
  <si>
    <t>MBA</t>
  </si>
  <si>
    <t>Social media (Instagram posts, Story updates etc), Word of mouth or spoken conversation</t>
  </si>
  <si>
    <t>sakthi.murugan@mba.christuniversity.in</t>
  </si>
  <si>
    <t xml:space="preserve">Sakthi Murugan C </t>
  </si>
  <si>
    <t>vishnukumar22strike@gmail.com</t>
  </si>
  <si>
    <t xml:space="preserve">Vishnu kumar </t>
  </si>
  <si>
    <t>sagi.vishal@bsceah.christuniversity.in</t>
  </si>
  <si>
    <t xml:space="preserve">Sagi.Vishal varma </t>
  </si>
  <si>
    <t>Email, WhatsApp groups, Screens on campus, Social media (Instagram posts, Story updates etc), Class teacher interactions, Classroom announcements</t>
  </si>
  <si>
    <t>smaira.pandita@bsceah.christuniversity.in</t>
  </si>
  <si>
    <t>Smaira</t>
  </si>
  <si>
    <t>WhatsApp groups, Screens on campus</t>
  </si>
  <si>
    <t>anagha.easanan@law.christuniversity.in</t>
  </si>
  <si>
    <t xml:space="preserve">Anagha V Easanan </t>
  </si>
  <si>
    <t>Email, WhatsApp groups, Screens on campus, Word of mouth or spoken conversation, Classroom announcements</t>
  </si>
  <si>
    <t xml:space="preserve">Should ensure that there is constant flow of information. If there is an event, information may be given earlier but it should be ensured that there is constant update on the information and shouldnt just stop at the first instance </t>
  </si>
  <si>
    <t>chirag.n@msds.christuniversity.in</t>
  </si>
  <si>
    <t>Chirag N</t>
  </si>
  <si>
    <t>Printed materials, Class teacher interactions</t>
  </si>
  <si>
    <t>ardra.ks@msds.christuniversity.in</t>
  </si>
  <si>
    <t xml:space="preserve">Ardra K S </t>
  </si>
  <si>
    <t>abhidev.sp@msds.christuniversity.in</t>
  </si>
  <si>
    <t>Abhidev SP</t>
  </si>
  <si>
    <t>Printed materials, Screens on campus</t>
  </si>
  <si>
    <t>john.thattil@msds.christuniversity.in</t>
  </si>
  <si>
    <t>John George Thattil</t>
  </si>
  <si>
    <t>fathimathul.shoukkathali@msds.christuniversity.in</t>
  </si>
  <si>
    <t>Fathima</t>
  </si>
  <si>
    <t>thumar.dhruvil@msds.christuniversity.in</t>
  </si>
  <si>
    <t>dhruvil patel</t>
  </si>
  <si>
    <t>debolina.chatterjee@msds.christuniversity.in</t>
  </si>
  <si>
    <t xml:space="preserve">Debolina Chatterjee </t>
  </si>
  <si>
    <t>V.Sravani</t>
  </si>
  <si>
    <t>sudeshna.ghosh@msds.christuniversity.in</t>
  </si>
  <si>
    <t>Sudeshna Ghosh</t>
  </si>
  <si>
    <t>N/A</t>
  </si>
  <si>
    <t>aadith.mathew@msds.christuniversity.in</t>
  </si>
  <si>
    <t xml:space="preserve">Aadith Joseph Mathew </t>
  </si>
  <si>
    <t>Screens on campus, Classroom announcements</t>
  </si>
  <si>
    <t>riya.pc@msds.christuniversity.in</t>
  </si>
  <si>
    <t>Riya PC</t>
  </si>
  <si>
    <t>parul.sharma@msds.christuniversity.in</t>
  </si>
  <si>
    <t xml:space="preserve">Parul Sharma </t>
  </si>
  <si>
    <t>sukanna.das@msds.christuniversity.in</t>
  </si>
  <si>
    <t>Sukanna Das</t>
  </si>
  <si>
    <t>WhatsApp groups, Word of mouth or spoken conversation</t>
  </si>
  <si>
    <t>selina.lana@msds.christuniversity.in</t>
  </si>
  <si>
    <t>Selina Lana H Blah</t>
  </si>
  <si>
    <t>yaswanth0512@gmail.com</t>
  </si>
  <si>
    <t>Yaswanth kumar</t>
  </si>
  <si>
    <t>maanya.menezes@mba.christuniversity.in</t>
  </si>
  <si>
    <t xml:space="preserve">Maanya Francesca Menezes </t>
  </si>
  <si>
    <t>alengrowalmss@gmail.com</t>
  </si>
  <si>
    <t xml:space="preserve">Alengrow Alms </t>
  </si>
  <si>
    <t>mankan515@gmail.com</t>
  </si>
  <si>
    <t>V Manikandan</t>
  </si>
  <si>
    <t>This is fine</t>
  </si>
  <si>
    <t>rohithnanda1992sk@gmail.com</t>
  </si>
  <si>
    <t xml:space="preserve">Rohith Nair </t>
  </si>
  <si>
    <t>a.akash@mba.christuniversity.in</t>
  </si>
  <si>
    <t>Akash A</t>
  </si>
  <si>
    <t>Lavasa to Pune Bus registration form is not widely communicated through multiple platforms which is a major hurdle.</t>
  </si>
  <si>
    <t>Each and every department's should be connected to each other and they should not work like silos.</t>
  </si>
  <si>
    <t>Age</t>
  </si>
  <si>
    <t>Converting</t>
  </si>
  <si>
    <t>Row Labels</t>
  </si>
  <si>
    <t>Grand Total</t>
  </si>
  <si>
    <t>Count of Name:</t>
  </si>
  <si>
    <t>Column Labels</t>
  </si>
  <si>
    <t xml:space="preserve">Count of 2. On a scale from 1 to 5, how satisfied are you with the current methods of information distribution? </t>
  </si>
  <si>
    <t>(All)</t>
  </si>
  <si>
    <t>Count of 7.a)Should the institute rely on one or two main sources to convey information?</t>
  </si>
  <si>
    <t>Column1</t>
  </si>
  <si>
    <t>Column2</t>
  </si>
  <si>
    <t>Column3</t>
  </si>
  <si>
    <t>Column4</t>
  </si>
  <si>
    <t>Column5</t>
  </si>
  <si>
    <t>Column6</t>
  </si>
  <si>
    <t>Column7</t>
  </si>
  <si>
    <t>Column8</t>
  </si>
  <si>
    <t>Column9</t>
  </si>
  <si>
    <t xml:space="preserve"> Classroom announcements</t>
  </si>
  <si>
    <t xml:space="preserve"> WhatsApp groups</t>
  </si>
  <si>
    <t xml:space="preserve"> KnowledgePro portal</t>
  </si>
  <si>
    <t xml:space="preserve"> Class teacher interactions</t>
  </si>
  <si>
    <t xml:space="preserve"> Printed materials</t>
  </si>
  <si>
    <t xml:space="preserve"> Screens on campus</t>
  </si>
  <si>
    <t xml:space="preserve"> Social media (Instagram posts</t>
  </si>
  <si>
    <t xml:space="preserve"> Story updates etc)</t>
  </si>
  <si>
    <t xml:space="preserve"> Word of mouth or spoken conversation</t>
  </si>
  <si>
    <t>Class teacher interactions</t>
  </si>
  <si>
    <t>Word of mouth or spoken conversation</t>
  </si>
  <si>
    <t>Printed materials</t>
  </si>
  <si>
    <t>Social media (Instagram posts</t>
  </si>
  <si>
    <t>DashBoard</t>
  </si>
  <si>
    <t xml:space="preserve">Age </t>
  </si>
  <si>
    <t>Registrer No:</t>
  </si>
  <si>
    <t>Course</t>
  </si>
  <si>
    <t>Count of Converting</t>
  </si>
  <si>
    <t>Emails</t>
  </si>
  <si>
    <t>Whatsapp</t>
  </si>
  <si>
    <t>KP</t>
  </si>
  <si>
    <t>Campus Screens</t>
  </si>
  <si>
    <t>Printed Material</t>
  </si>
  <si>
    <t>Social Media</t>
  </si>
  <si>
    <t>Class Teacher Interaction</t>
  </si>
  <si>
    <t>Prefferd Sources</t>
  </si>
  <si>
    <t>Information Distribution Survey</t>
  </si>
  <si>
    <t>Dashboard</t>
  </si>
  <si>
    <t>LookUp</t>
  </si>
  <si>
    <t>Gender:</t>
  </si>
  <si>
    <t>Course:</t>
  </si>
  <si>
    <t>Email ID:</t>
  </si>
  <si>
    <t>Rating for the existing system:</t>
  </si>
  <si>
    <t>Missed any Info:</t>
  </si>
  <si>
    <t>Should the institution rely on one Source:</t>
  </si>
  <si>
    <t>Whats is the preffered Source:</t>
  </si>
  <si>
    <t>Slicers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</si>
</sst>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10" x14ac:knownFonts="1">
    <font>
      <sz val="10"/>
      <color rgb="FF000000"/>
      <name val="Arial"/>
      <scheme val="minor"/>
    </font>
    <font>
      <sz val="10"/>
      <color theme="1"/>
      <name val="Arial"/>
      <family val="2"/>
      <scheme val="minor"/>
    </font>
    <font>
      <sz val="10"/>
      <color theme="1"/>
      <name val="Arial"/>
      <scheme val="minor"/>
    </font>
    <font>
      <sz val="8"/>
      <name val="Arial"/>
      <scheme val="minor"/>
    </font>
    <font>
      <b/>
      <sz val="10"/>
      <color rgb="FF000000"/>
      <name val="Arial"/>
      <family val="2"/>
      <scheme val="minor"/>
    </font>
    <font>
      <b/>
      <sz val="14"/>
      <color rgb="FF000000"/>
      <name val="Arial"/>
      <family val="2"/>
      <scheme val="minor"/>
    </font>
    <font>
      <sz val="14"/>
      <color rgb="FF000000"/>
      <name val="Arial"/>
      <family val="2"/>
      <scheme val="minor"/>
    </font>
    <font>
      <b/>
      <sz val="36"/>
      <color rgb="FF000000"/>
      <name val="Arial"/>
      <family val="2"/>
      <scheme val="minor"/>
    </font>
    <font>
      <b/>
      <sz val="14"/>
      <color theme="1"/>
      <name val="Arial"/>
      <family val="2"/>
      <scheme val="minor"/>
    </font>
    <font>
      <b/>
      <sz val="12"/>
      <color rgb="FF000000"/>
      <name val="Arial"/>
      <family val="2"/>
      <scheme val="minor"/>
    </font>
  </fonts>
  <fills count="5">
    <fill>
      <patternFill patternType="none"/>
    </fill>
    <fill>
      <patternFill patternType="gray125"/>
    </fill>
    <fill>
      <patternFill patternType="solid">
        <fgColor theme="5" tint="0.79998168889431442"/>
        <bgColor indexed="64"/>
      </patternFill>
    </fill>
    <fill>
      <patternFill patternType="solid">
        <fgColor theme="5" tint="0.59999389629810485"/>
        <bgColor indexed="64"/>
      </patternFill>
    </fill>
    <fill>
      <patternFill patternType="solid">
        <fgColor theme="7" tint="0.59999389629810485"/>
        <bgColor indexed="64"/>
      </patternFill>
    </fill>
  </fills>
  <borders count="19">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45">
    <xf numFmtId="0" fontId="0" fillId="0" borderId="0" xfId="0"/>
    <xf numFmtId="0" fontId="1" fillId="0" borderId="0" xfId="0" applyFont="1"/>
    <xf numFmtId="164" fontId="1" fillId="0" borderId="0" xfId="0" applyNumberFormat="1" applyFont="1"/>
    <xf numFmtId="0" fontId="2" fillId="0" borderId="0" xfId="0" applyFont="1"/>
    <xf numFmtId="0" fontId="0" fillId="0" borderId="0" xfId="0" pivotButton="1"/>
    <xf numFmtId="0" fontId="0" fillId="0" borderId="0" xfId="0" applyAlignment="1">
      <alignment horizontal="left"/>
    </xf>
    <xf numFmtId="0" fontId="4"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4" fillId="0" borderId="10" xfId="0" applyFont="1" applyBorder="1"/>
    <xf numFmtId="0" fontId="0" fillId="0" borderId="10" xfId="0" applyBorder="1" applyAlignment="1">
      <alignment vertical="center"/>
    </xf>
    <xf numFmtId="0" fontId="5" fillId="0" borderId="10" xfId="0" applyFont="1" applyBorder="1" applyAlignment="1">
      <alignment horizontal="center"/>
    </xf>
    <xf numFmtId="0" fontId="0" fillId="0" borderId="10" xfId="0" applyBorder="1" applyAlignment="1">
      <alignment horizontal="center"/>
    </xf>
    <xf numFmtId="0" fontId="9" fillId="3" borderId="11" xfId="0" applyFont="1" applyFill="1" applyBorder="1" applyAlignment="1">
      <alignment horizontal="center"/>
    </xf>
    <xf numFmtId="0" fontId="9" fillId="3" borderId="13" xfId="0" applyFont="1" applyFill="1" applyBorder="1" applyAlignment="1">
      <alignment horizontal="center"/>
    </xf>
    <xf numFmtId="0" fontId="8" fillId="3" borderId="14" xfId="0" applyFont="1" applyFill="1" applyBorder="1" applyAlignment="1">
      <alignment horizontal="center" vertical="center"/>
    </xf>
    <xf numFmtId="0" fontId="1" fillId="3" borderId="0" xfId="0" applyFont="1" applyFill="1" applyAlignment="1">
      <alignment horizontal="center" vertical="center"/>
    </xf>
    <xf numFmtId="0" fontId="1" fillId="3" borderId="15" xfId="0" applyFont="1" applyFill="1" applyBorder="1" applyAlignment="1">
      <alignment horizontal="center" vertical="center"/>
    </xf>
    <xf numFmtId="0" fontId="1" fillId="3" borderId="16" xfId="0" applyFont="1" applyFill="1" applyBorder="1" applyAlignment="1">
      <alignment horizontal="center" vertical="center"/>
    </xf>
    <xf numFmtId="0" fontId="1" fillId="3" borderId="17" xfId="0" applyFont="1" applyFill="1" applyBorder="1" applyAlignment="1">
      <alignment horizontal="center" vertical="center"/>
    </xf>
    <xf numFmtId="0" fontId="1" fillId="3" borderId="18" xfId="0" applyFont="1" applyFill="1" applyBorder="1" applyAlignment="1">
      <alignment horizontal="center" vertical="center"/>
    </xf>
    <xf numFmtId="0" fontId="0" fillId="0" borderId="0" xfId="0" applyAlignment="1">
      <alignment horizontal="center"/>
    </xf>
    <xf numFmtId="0" fontId="5" fillId="4" borderId="11" xfId="0" applyFont="1" applyFill="1" applyBorder="1" applyAlignment="1">
      <alignment horizontal="center" vertical="center"/>
    </xf>
    <xf numFmtId="0" fontId="6" fillId="4" borderId="12" xfId="0" applyFont="1" applyFill="1" applyBorder="1" applyAlignment="1">
      <alignment horizontal="center" vertical="center"/>
    </xf>
    <xf numFmtId="0" fontId="6" fillId="4" borderId="13" xfId="0" applyFont="1" applyFill="1" applyBorder="1" applyAlignment="1">
      <alignment horizontal="center" vertical="center"/>
    </xf>
    <xf numFmtId="0" fontId="6" fillId="4" borderId="16" xfId="0" applyFont="1" applyFill="1" applyBorder="1" applyAlignment="1">
      <alignment horizontal="center" vertical="center"/>
    </xf>
    <xf numFmtId="0" fontId="6" fillId="4" borderId="17" xfId="0" applyFont="1" applyFill="1" applyBorder="1" applyAlignment="1">
      <alignment horizontal="center" vertical="center"/>
    </xf>
    <xf numFmtId="0" fontId="6" fillId="4" borderId="18" xfId="0" applyFont="1" applyFill="1" applyBorder="1" applyAlignment="1">
      <alignment horizontal="center" vertical="center"/>
    </xf>
    <xf numFmtId="0" fontId="7" fillId="2" borderId="11" xfId="0" applyFont="1" applyFill="1" applyBorder="1" applyAlignment="1">
      <alignment horizontal="center" vertical="center"/>
    </xf>
    <xf numFmtId="0" fontId="7" fillId="2" borderId="12" xfId="0" applyFont="1" applyFill="1" applyBorder="1" applyAlignment="1">
      <alignment horizontal="center" vertical="center"/>
    </xf>
    <xf numFmtId="0" fontId="7" fillId="2" borderId="13" xfId="0" applyFont="1" applyFill="1" applyBorder="1" applyAlignment="1">
      <alignment horizontal="center" vertical="center"/>
    </xf>
    <xf numFmtId="0" fontId="7" fillId="2" borderId="14" xfId="0" applyFont="1" applyFill="1" applyBorder="1" applyAlignment="1">
      <alignment horizontal="center" vertical="center"/>
    </xf>
    <xf numFmtId="0" fontId="7" fillId="2" borderId="0" xfId="0" applyFont="1" applyFill="1" applyAlignment="1">
      <alignment horizontal="center" vertical="center"/>
    </xf>
    <xf numFmtId="0" fontId="7" fillId="2" borderId="15" xfId="0" applyFont="1" applyFill="1" applyBorder="1" applyAlignment="1">
      <alignment horizontal="center" vertical="center"/>
    </xf>
    <xf numFmtId="0" fontId="7" fillId="2" borderId="16" xfId="0" applyFont="1" applyFill="1" applyBorder="1" applyAlignment="1">
      <alignment horizontal="center" vertical="center"/>
    </xf>
    <xf numFmtId="0" fontId="7" fillId="2" borderId="17" xfId="0" applyFont="1" applyFill="1" applyBorder="1" applyAlignment="1">
      <alignment horizontal="center" vertical="center"/>
    </xf>
    <xf numFmtId="0" fontId="7" fillId="2" borderId="18" xfId="0" applyFont="1" applyFill="1" applyBorder="1" applyAlignment="1">
      <alignment horizontal="center" vertical="center"/>
    </xf>
  </cellXfs>
  <cellStyles count="1">
    <cellStyle name="Normal" xfId="0" builtinId="0"/>
  </cellStyles>
  <dxfs count="25">
    <dxf>
      <font>
        <b val="0"/>
        <i val="0"/>
        <strike val="0"/>
        <condense val="0"/>
        <extend val="0"/>
        <outline val="0"/>
        <shadow val="0"/>
        <u val="none"/>
        <vertAlign val="baseline"/>
        <sz val="10"/>
        <color theme="1"/>
        <name val="Arial"/>
        <family val="2"/>
        <scheme val="minor"/>
      </font>
      <numFmt numFmtId="164" formatCode="m/d/yyyy\ h:mm:ss"/>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Prefferd Sources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D9C-4D3F-8036-FAEF4EBF764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D9C-4D3F-8036-FAEF4EBF764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D9C-4D3F-8036-FAEF4EBF764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D9C-4D3F-8036-FAEF4EBF764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D9C-4D3F-8036-FAEF4EBF764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D9C-4D3F-8036-FAEF4EBF764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D9C-4D3F-8036-FAEF4EBF7646}"/>
              </c:ext>
            </c:extLst>
          </c:dPt>
          <c:cat>
            <c:strRef>
              <c:f>Sheet1!$O$129:$O$135</c:f>
              <c:strCache>
                <c:ptCount val="7"/>
                <c:pt idx="0">
                  <c:v>Emails</c:v>
                </c:pt>
                <c:pt idx="1">
                  <c:v>Whatsapp</c:v>
                </c:pt>
                <c:pt idx="2">
                  <c:v>KP</c:v>
                </c:pt>
                <c:pt idx="3">
                  <c:v>Campus Screens</c:v>
                </c:pt>
                <c:pt idx="4">
                  <c:v>Printed Material</c:v>
                </c:pt>
                <c:pt idx="5">
                  <c:v>Social Media</c:v>
                </c:pt>
                <c:pt idx="6">
                  <c:v>Class Teacher Interaction</c:v>
                </c:pt>
              </c:strCache>
            </c:strRef>
          </c:cat>
          <c:val>
            <c:numRef>
              <c:f>Sheet1!$P$129:$P$135</c:f>
              <c:numCache>
                <c:formatCode>General</c:formatCode>
                <c:ptCount val="7"/>
                <c:pt idx="0">
                  <c:v>89</c:v>
                </c:pt>
                <c:pt idx="1">
                  <c:v>13</c:v>
                </c:pt>
                <c:pt idx="2">
                  <c:v>1</c:v>
                </c:pt>
                <c:pt idx="3">
                  <c:v>3</c:v>
                </c:pt>
                <c:pt idx="4">
                  <c:v>6</c:v>
                </c:pt>
                <c:pt idx="5">
                  <c:v>3</c:v>
                </c:pt>
                <c:pt idx="6">
                  <c:v>3</c:v>
                </c:pt>
              </c:numCache>
            </c:numRef>
          </c:val>
          <c:extLst>
            <c:ext xmlns:c16="http://schemas.microsoft.com/office/drawing/2014/chart" uri="{C3380CC4-5D6E-409C-BE32-E72D297353CC}">
              <c16:uniqueId val="{00000000-BCE2-4EC1-BE72-1BAB045AD3A2}"/>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Copy of Information_Distribution_Survey__(Responses)_Final(1)(1).xlsx]Sheet2!Course wise data</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Students based on Course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Sheet2!$B$71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Sheet2!$A$72:$A$79</c:f>
              <c:strCache>
                <c:ptCount val="7"/>
                <c:pt idx="0">
                  <c:v>BA LLB</c:v>
                </c:pt>
                <c:pt idx="1">
                  <c:v>BBA</c:v>
                </c:pt>
                <c:pt idx="2">
                  <c:v>BBA LLB</c:v>
                </c:pt>
                <c:pt idx="3">
                  <c:v>BSC ECONOMICS AND ANALYTICS</c:v>
                </c:pt>
                <c:pt idx="4">
                  <c:v>MBA</c:v>
                </c:pt>
                <c:pt idx="5">
                  <c:v>MSC DATA SCIENCE</c:v>
                </c:pt>
                <c:pt idx="6">
                  <c:v>MSC ECONOMICS AND ANALYTICS</c:v>
                </c:pt>
              </c:strCache>
            </c:strRef>
          </c:cat>
          <c:val>
            <c:numRef>
              <c:f>Sheet2!$B$72:$B$79</c:f>
              <c:numCache>
                <c:formatCode>General</c:formatCode>
                <c:ptCount val="7"/>
                <c:pt idx="0">
                  <c:v>7</c:v>
                </c:pt>
                <c:pt idx="1">
                  <c:v>1</c:v>
                </c:pt>
                <c:pt idx="2">
                  <c:v>5</c:v>
                </c:pt>
                <c:pt idx="3">
                  <c:v>7</c:v>
                </c:pt>
                <c:pt idx="4">
                  <c:v>9</c:v>
                </c:pt>
                <c:pt idx="5">
                  <c:v>90</c:v>
                </c:pt>
                <c:pt idx="6">
                  <c:v>2</c:v>
                </c:pt>
              </c:numCache>
            </c:numRef>
          </c:val>
          <c:smooth val="0"/>
          <c:extLst>
            <c:ext xmlns:c16="http://schemas.microsoft.com/office/drawing/2014/chart" uri="{C3380CC4-5D6E-409C-BE32-E72D297353CC}">
              <c16:uniqueId val="{00000000-D2C5-4076-BC8E-68B49E00BAA7}"/>
            </c:ext>
          </c:extLst>
        </c:ser>
        <c:dLbls>
          <c:showLegendKey val="0"/>
          <c:showVal val="0"/>
          <c:showCatName val="0"/>
          <c:showSerName val="0"/>
          <c:showPercent val="0"/>
          <c:showBubbleSize val="0"/>
        </c:dLbls>
        <c:marker val="1"/>
        <c:smooth val="0"/>
        <c:axId val="1272986927"/>
        <c:axId val="1368390143"/>
      </c:lineChart>
      <c:catAx>
        <c:axId val="1272986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390143"/>
        <c:crosses val="autoZero"/>
        <c:auto val="1"/>
        <c:lblAlgn val="ctr"/>
        <c:lblOffset val="100"/>
        <c:noMultiLvlLbl val="0"/>
      </c:catAx>
      <c:valAx>
        <c:axId val="1368390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98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Copy of Information_Distribution_Survey__(Responses)_Final(1)(1).xlsx]Sheet2!course wise Ratings</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Sheet2!$B$104:$B$105</c:f>
              <c:strCache>
                <c:ptCount val="1"/>
                <c:pt idx="0">
                  <c:v>1</c:v>
                </c:pt>
              </c:strCache>
            </c:strRef>
          </c:tx>
          <c:spPr>
            <a:solidFill>
              <a:schemeClr val="accent1"/>
            </a:solidFill>
            <a:ln>
              <a:noFill/>
            </a:ln>
            <a:effectLst/>
          </c:spPr>
          <c:invertIfNegative val="0"/>
          <c:cat>
            <c:strRef>
              <c:f>Sheet2!$A$106:$A$113</c:f>
              <c:strCache>
                <c:ptCount val="7"/>
                <c:pt idx="0">
                  <c:v>BA LLB</c:v>
                </c:pt>
                <c:pt idx="1">
                  <c:v>BBA</c:v>
                </c:pt>
                <c:pt idx="2">
                  <c:v>BBA LLB</c:v>
                </c:pt>
                <c:pt idx="3">
                  <c:v>BSC ECONOMICS AND ANALYTICS</c:v>
                </c:pt>
                <c:pt idx="4">
                  <c:v>MBA</c:v>
                </c:pt>
                <c:pt idx="5">
                  <c:v>MSC DATA SCIENCE</c:v>
                </c:pt>
                <c:pt idx="6">
                  <c:v>MSC ECONOMICS AND ANALYTICS</c:v>
                </c:pt>
              </c:strCache>
            </c:strRef>
          </c:cat>
          <c:val>
            <c:numRef>
              <c:f>Sheet2!$B$106:$B$113</c:f>
              <c:numCache>
                <c:formatCode>General</c:formatCode>
                <c:ptCount val="7"/>
                <c:pt idx="0">
                  <c:v>1</c:v>
                </c:pt>
                <c:pt idx="5">
                  <c:v>2</c:v>
                </c:pt>
              </c:numCache>
            </c:numRef>
          </c:val>
          <c:extLst>
            <c:ext xmlns:c16="http://schemas.microsoft.com/office/drawing/2014/chart" uri="{C3380CC4-5D6E-409C-BE32-E72D297353CC}">
              <c16:uniqueId val="{00000000-BE70-4C08-86A4-DEE7FB18BDFC}"/>
            </c:ext>
          </c:extLst>
        </c:ser>
        <c:ser>
          <c:idx val="1"/>
          <c:order val="1"/>
          <c:tx>
            <c:strRef>
              <c:f>Sheet2!$C$104:$C$105</c:f>
              <c:strCache>
                <c:ptCount val="1"/>
                <c:pt idx="0">
                  <c:v>2</c:v>
                </c:pt>
              </c:strCache>
            </c:strRef>
          </c:tx>
          <c:spPr>
            <a:solidFill>
              <a:schemeClr val="accent2"/>
            </a:solidFill>
            <a:ln>
              <a:noFill/>
            </a:ln>
            <a:effectLst/>
          </c:spPr>
          <c:invertIfNegative val="0"/>
          <c:cat>
            <c:strRef>
              <c:f>Sheet2!$A$106:$A$113</c:f>
              <c:strCache>
                <c:ptCount val="7"/>
                <c:pt idx="0">
                  <c:v>BA LLB</c:v>
                </c:pt>
                <c:pt idx="1">
                  <c:v>BBA</c:v>
                </c:pt>
                <c:pt idx="2">
                  <c:v>BBA LLB</c:v>
                </c:pt>
                <c:pt idx="3">
                  <c:v>BSC ECONOMICS AND ANALYTICS</c:v>
                </c:pt>
                <c:pt idx="4">
                  <c:v>MBA</c:v>
                </c:pt>
                <c:pt idx="5">
                  <c:v>MSC DATA SCIENCE</c:v>
                </c:pt>
                <c:pt idx="6">
                  <c:v>MSC ECONOMICS AND ANALYTICS</c:v>
                </c:pt>
              </c:strCache>
            </c:strRef>
          </c:cat>
          <c:val>
            <c:numRef>
              <c:f>Sheet2!$C$106:$C$113</c:f>
              <c:numCache>
                <c:formatCode>General</c:formatCode>
                <c:ptCount val="7"/>
                <c:pt idx="5">
                  <c:v>7</c:v>
                </c:pt>
              </c:numCache>
            </c:numRef>
          </c:val>
          <c:extLst>
            <c:ext xmlns:c16="http://schemas.microsoft.com/office/drawing/2014/chart" uri="{C3380CC4-5D6E-409C-BE32-E72D297353CC}">
              <c16:uniqueId val="{00000005-C8FE-4FC3-AB7E-117AE02D669A}"/>
            </c:ext>
          </c:extLst>
        </c:ser>
        <c:ser>
          <c:idx val="2"/>
          <c:order val="2"/>
          <c:tx>
            <c:strRef>
              <c:f>Sheet2!$D$104:$D$105</c:f>
              <c:strCache>
                <c:ptCount val="1"/>
                <c:pt idx="0">
                  <c:v>3</c:v>
                </c:pt>
              </c:strCache>
            </c:strRef>
          </c:tx>
          <c:spPr>
            <a:solidFill>
              <a:schemeClr val="accent3"/>
            </a:solidFill>
            <a:ln>
              <a:noFill/>
            </a:ln>
            <a:effectLst/>
          </c:spPr>
          <c:invertIfNegative val="0"/>
          <c:cat>
            <c:strRef>
              <c:f>Sheet2!$A$106:$A$113</c:f>
              <c:strCache>
                <c:ptCount val="7"/>
                <c:pt idx="0">
                  <c:v>BA LLB</c:v>
                </c:pt>
                <c:pt idx="1">
                  <c:v>BBA</c:v>
                </c:pt>
                <c:pt idx="2">
                  <c:v>BBA LLB</c:v>
                </c:pt>
                <c:pt idx="3">
                  <c:v>BSC ECONOMICS AND ANALYTICS</c:v>
                </c:pt>
                <c:pt idx="4">
                  <c:v>MBA</c:v>
                </c:pt>
                <c:pt idx="5">
                  <c:v>MSC DATA SCIENCE</c:v>
                </c:pt>
                <c:pt idx="6">
                  <c:v>MSC ECONOMICS AND ANALYTICS</c:v>
                </c:pt>
              </c:strCache>
            </c:strRef>
          </c:cat>
          <c:val>
            <c:numRef>
              <c:f>Sheet2!$D$106:$D$113</c:f>
              <c:numCache>
                <c:formatCode>General</c:formatCode>
                <c:ptCount val="7"/>
                <c:pt idx="0">
                  <c:v>1</c:v>
                </c:pt>
                <c:pt idx="2">
                  <c:v>1</c:v>
                </c:pt>
                <c:pt idx="3">
                  <c:v>3</c:v>
                </c:pt>
                <c:pt idx="4">
                  <c:v>3</c:v>
                </c:pt>
                <c:pt idx="5">
                  <c:v>41</c:v>
                </c:pt>
                <c:pt idx="6">
                  <c:v>1</c:v>
                </c:pt>
              </c:numCache>
            </c:numRef>
          </c:val>
          <c:extLst>
            <c:ext xmlns:c16="http://schemas.microsoft.com/office/drawing/2014/chart" uri="{C3380CC4-5D6E-409C-BE32-E72D297353CC}">
              <c16:uniqueId val="{00000006-C8FE-4FC3-AB7E-117AE02D669A}"/>
            </c:ext>
          </c:extLst>
        </c:ser>
        <c:ser>
          <c:idx val="3"/>
          <c:order val="3"/>
          <c:tx>
            <c:strRef>
              <c:f>Sheet2!$E$104:$E$105</c:f>
              <c:strCache>
                <c:ptCount val="1"/>
                <c:pt idx="0">
                  <c:v>4</c:v>
                </c:pt>
              </c:strCache>
            </c:strRef>
          </c:tx>
          <c:spPr>
            <a:solidFill>
              <a:schemeClr val="accent4"/>
            </a:solidFill>
            <a:ln>
              <a:noFill/>
            </a:ln>
            <a:effectLst/>
          </c:spPr>
          <c:invertIfNegative val="0"/>
          <c:cat>
            <c:strRef>
              <c:f>Sheet2!$A$106:$A$113</c:f>
              <c:strCache>
                <c:ptCount val="7"/>
                <c:pt idx="0">
                  <c:v>BA LLB</c:v>
                </c:pt>
                <c:pt idx="1">
                  <c:v>BBA</c:v>
                </c:pt>
                <c:pt idx="2">
                  <c:v>BBA LLB</c:v>
                </c:pt>
                <c:pt idx="3">
                  <c:v>BSC ECONOMICS AND ANALYTICS</c:v>
                </c:pt>
                <c:pt idx="4">
                  <c:v>MBA</c:v>
                </c:pt>
                <c:pt idx="5">
                  <c:v>MSC DATA SCIENCE</c:v>
                </c:pt>
                <c:pt idx="6">
                  <c:v>MSC ECONOMICS AND ANALYTICS</c:v>
                </c:pt>
              </c:strCache>
            </c:strRef>
          </c:cat>
          <c:val>
            <c:numRef>
              <c:f>Sheet2!$E$106:$E$113</c:f>
              <c:numCache>
                <c:formatCode>General</c:formatCode>
                <c:ptCount val="7"/>
                <c:pt idx="0">
                  <c:v>4</c:v>
                </c:pt>
                <c:pt idx="2">
                  <c:v>3</c:v>
                </c:pt>
                <c:pt idx="3">
                  <c:v>2</c:v>
                </c:pt>
                <c:pt idx="4">
                  <c:v>5</c:v>
                </c:pt>
                <c:pt idx="5">
                  <c:v>28</c:v>
                </c:pt>
                <c:pt idx="6">
                  <c:v>1</c:v>
                </c:pt>
              </c:numCache>
            </c:numRef>
          </c:val>
          <c:extLst>
            <c:ext xmlns:c16="http://schemas.microsoft.com/office/drawing/2014/chart" uri="{C3380CC4-5D6E-409C-BE32-E72D297353CC}">
              <c16:uniqueId val="{00000007-C8FE-4FC3-AB7E-117AE02D669A}"/>
            </c:ext>
          </c:extLst>
        </c:ser>
        <c:ser>
          <c:idx val="4"/>
          <c:order val="4"/>
          <c:tx>
            <c:strRef>
              <c:f>Sheet2!$F$104:$F$105</c:f>
              <c:strCache>
                <c:ptCount val="1"/>
                <c:pt idx="0">
                  <c:v>5</c:v>
                </c:pt>
              </c:strCache>
            </c:strRef>
          </c:tx>
          <c:spPr>
            <a:solidFill>
              <a:schemeClr val="accent5"/>
            </a:solidFill>
            <a:ln>
              <a:noFill/>
            </a:ln>
            <a:effectLst/>
          </c:spPr>
          <c:invertIfNegative val="0"/>
          <c:cat>
            <c:strRef>
              <c:f>Sheet2!$A$106:$A$113</c:f>
              <c:strCache>
                <c:ptCount val="7"/>
                <c:pt idx="0">
                  <c:v>BA LLB</c:v>
                </c:pt>
                <c:pt idx="1">
                  <c:v>BBA</c:v>
                </c:pt>
                <c:pt idx="2">
                  <c:v>BBA LLB</c:v>
                </c:pt>
                <c:pt idx="3">
                  <c:v>BSC ECONOMICS AND ANALYTICS</c:v>
                </c:pt>
                <c:pt idx="4">
                  <c:v>MBA</c:v>
                </c:pt>
                <c:pt idx="5">
                  <c:v>MSC DATA SCIENCE</c:v>
                </c:pt>
                <c:pt idx="6">
                  <c:v>MSC ECONOMICS AND ANALYTICS</c:v>
                </c:pt>
              </c:strCache>
            </c:strRef>
          </c:cat>
          <c:val>
            <c:numRef>
              <c:f>Sheet2!$F$106:$F$113</c:f>
              <c:numCache>
                <c:formatCode>General</c:formatCode>
                <c:ptCount val="7"/>
                <c:pt idx="0">
                  <c:v>1</c:v>
                </c:pt>
                <c:pt idx="1">
                  <c:v>1</c:v>
                </c:pt>
                <c:pt idx="2">
                  <c:v>1</c:v>
                </c:pt>
                <c:pt idx="3">
                  <c:v>2</c:v>
                </c:pt>
                <c:pt idx="4">
                  <c:v>1</c:v>
                </c:pt>
                <c:pt idx="5">
                  <c:v>12</c:v>
                </c:pt>
              </c:numCache>
            </c:numRef>
          </c:val>
          <c:extLst>
            <c:ext xmlns:c16="http://schemas.microsoft.com/office/drawing/2014/chart" uri="{C3380CC4-5D6E-409C-BE32-E72D297353CC}">
              <c16:uniqueId val="{00000008-C8FE-4FC3-AB7E-117AE02D669A}"/>
            </c:ext>
          </c:extLst>
        </c:ser>
        <c:dLbls>
          <c:showLegendKey val="0"/>
          <c:showVal val="0"/>
          <c:showCatName val="0"/>
          <c:showSerName val="0"/>
          <c:showPercent val="0"/>
          <c:showBubbleSize val="0"/>
        </c:dLbls>
        <c:gapWidth val="219"/>
        <c:overlap val="-27"/>
        <c:axId val="1272989375"/>
        <c:axId val="1368384687"/>
      </c:barChart>
      <c:catAx>
        <c:axId val="1272989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384687"/>
        <c:crosses val="autoZero"/>
        <c:auto val="1"/>
        <c:lblAlgn val="ctr"/>
        <c:lblOffset val="100"/>
        <c:noMultiLvlLbl val="0"/>
      </c:catAx>
      <c:valAx>
        <c:axId val="1368384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9893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Copy of Information_Distribution_Survey__(Responses)_Final(1)(1).xlsx]Sheet2!Gender wise Distribution with Course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wise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Sheet2!$B$140</c:f>
              <c:strCache>
                <c:ptCount val="1"/>
                <c:pt idx="0">
                  <c:v>Total</c:v>
                </c:pt>
              </c:strCache>
            </c:strRef>
          </c:tx>
          <c:spPr>
            <a:solidFill>
              <a:schemeClr val="accent1"/>
            </a:solidFill>
            <a:ln>
              <a:noFill/>
            </a:ln>
            <a:effectLst/>
          </c:spPr>
          <c:invertIfNegative val="0"/>
          <c:cat>
            <c:strRef>
              <c:f>Sheet2!$A$141:$A$142</c:f>
              <c:strCache>
                <c:ptCount val="1"/>
                <c:pt idx="0">
                  <c:v>Male</c:v>
                </c:pt>
              </c:strCache>
            </c:strRef>
          </c:cat>
          <c:val>
            <c:numRef>
              <c:f>Sheet2!$B$141:$B$142</c:f>
              <c:numCache>
                <c:formatCode>General</c:formatCode>
                <c:ptCount val="1"/>
                <c:pt idx="0">
                  <c:v>69</c:v>
                </c:pt>
              </c:numCache>
            </c:numRef>
          </c:val>
          <c:extLst>
            <c:ext xmlns:c16="http://schemas.microsoft.com/office/drawing/2014/chart" uri="{C3380CC4-5D6E-409C-BE32-E72D297353CC}">
              <c16:uniqueId val="{00000000-274E-4AD9-B8A9-433C8AC15A8C}"/>
            </c:ext>
          </c:extLst>
        </c:ser>
        <c:dLbls>
          <c:showLegendKey val="0"/>
          <c:showVal val="0"/>
          <c:showCatName val="0"/>
          <c:showSerName val="0"/>
          <c:showPercent val="0"/>
          <c:showBubbleSize val="0"/>
        </c:dLbls>
        <c:gapWidth val="219"/>
        <c:overlap val="-27"/>
        <c:axId val="1276016927"/>
        <c:axId val="1528308207"/>
      </c:barChart>
      <c:catAx>
        <c:axId val="1276016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308207"/>
        <c:crosses val="autoZero"/>
        <c:auto val="1"/>
        <c:lblAlgn val="ctr"/>
        <c:lblOffset val="100"/>
        <c:noMultiLvlLbl val="0"/>
      </c:catAx>
      <c:valAx>
        <c:axId val="1528308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01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Copy of Information_Distribution_Survey__(Responses)_Final(1)(1).xlsx]Sheet2!Age wise Covey info</c:name>
    <c:fmtId val="13"/>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486695983314943E-2"/>
          <c:y val="9.856718073177155E-2"/>
          <c:w val="0.65317188127659553"/>
          <c:h val="0.66417104111986003"/>
        </c:manualLayout>
      </c:layout>
      <c:lineChart>
        <c:grouping val="stacked"/>
        <c:varyColors val="0"/>
        <c:ser>
          <c:idx val="0"/>
          <c:order val="0"/>
          <c:tx>
            <c:strRef>
              <c:f>Sheet2!$B$188:$B$189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Sheet2!$A$190:$A$198</c:f>
              <c:strCache>
                <c:ptCount val="8"/>
                <c:pt idx="0">
                  <c:v>18</c:v>
                </c:pt>
                <c:pt idx="1">
                  <c:v>19</c:v>
                </c:pt>
                <c:pt idx="2">
                  <c:v>20</c:v>
                </c:pt>
                <c:pt idx="3">
                  <c:v>21</c:v>
                </c:pt>
                <c:pt idx="4">
                  <c:v>22</c:v>
                </c:pt>
                <c:pt idx="5">
                  <c:v>23</c:v>
                </c:pt>
                <c:pt idx="6">
                  <c:v>24</c:v>
                </c:pt>
                <c:pt idx="7">
                  <c:v>25</c:v>
                </c:pt>
              </c:strCache>
            </c:strRef>
          </c:cat>
          <c:val>
            <c:numRef>
              <c:f>Sheet2!$B$190:$B$198</c:f>
              <c:numCache>
                <c:formatCode>General</c:formatCode>
                <c:ptCount val="8"/>
                <c:pt idx="0">
                  <c:v>4</c:v>
                </c:pt>
                <c:pt idx="1">
                  <c:v>2</c:v>
                </c:pt>
                <c:pt idx="2">
                  <c:v>3</c:v>
                </c:pt>
                <c:pt idx="3">
                  <c:v>2</c:v>
                </c:pt>
                <c:pt idx="5">
                  <c:v>2</c:v>
                </c:pt>
                <c:pt idx="6">
                  <c:v>5</c:v>
                </c:pt>
                <c:pt idx="7">
                  <c:v>3</c:v>
                </c:pt>
              </c:numCache>
            </c:numRef>
          </c:val>
          <c:smooth val="0"/>
          <c:extLst>
            <c:ext xmlns:c16="http://schemas.microsoft.com/office/drawing/2014/chart" uri="{C3380CC4-5D6E-409C-BE32-E72D297353CC}">
              <c16:uniqueId val="{00000000-CD31-4768-8FEB-E6B91860AA58}"/>
            </c:ext>
          </c:extLst>
        </c:ser>
        <c:ser>
          <c:idx val="1"/>
          <c:order val="1"/>
          <c:tx>
            <c:strRef>
              <c:f>Sheet2!$C$188:$C$189</c:f>
              <c:strCache>
                <c:ptCount val="1"/>
                <c:pt idx="0">
                  <c:v>The existing system is fine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Sheet2!$A$190:$A$198</c:f>
              <c:strCache>
                <c:ptCount val="8"/>
                <c:pt idx="0">
                  <c:v>18</c:v>
                </c:pt>
                <c:pt idx="1">
                  <c:v>19</c:v>
                </c:pt>
                <c:pt idx="2">
                  <c:v>20</c:v>
                </c:pt>
                <c:pt idx="3">
                  <c:v>21</c:v>
                </c:pt>
                <c:pt idx="4">
                  <c:v>22</c:v>
                </c:pt>
                <c:pt idx="5">
                  <c:v>23</c:v>
                </c:pt>
                <c:pt idx="6">
                  <c:v>24</c:v>
                </c:pt>
                <c:pt idx="7">
                  <c:v>25</c:v>
                </c:pt>
              </c:strCache>
            </c:strRef>
          </c:cat>
          <c:val>
            <c:numRef>
              <c:f>Sheet2!$C$190:$C$198</c:f>
              <c:numCache>
                <c:formatCode>General</c:formatCode>
                <c:ptCount val="8"/>
                <c:pt idx="0">
                  <c:v>5</c:v>
                </c:pt>
                <c:pt idx="1">
                  <c:v>4</c:v>
                </c:pt>
                <c:pt idx="2">
                  <c:v>3</c:v>
                </c:pt>
                <c:pt idx="3">
                  <c:v>7</c:v>
                </c:pt>
                <c:pt idx="4">
                  <c:v>1</c:v>
                </c:pt>
                <c:pt idx="5">
                  <c:v>1</c:v>
                </c:pt>
                <c:pt idx="6">
                  <c:v>3</c:v>
                </c:pt>
                <c:pt idx="7">
                  <c:v>5</c:v>
                </c:pt>
              </c:numCache>
            </c:numRef>
          </c:val>
          <c:smooth val="0"/>
          <c:extLst>
            <c:ext xmlns:c16="http://schemas.microsoft.com/office/drawing/2014/chart" uri="{C3380CC4-5D6E-409C-BE32-E72D297353CC}">
              <c16:uniqueId val="{00000001-CD31-4768-8FEB-E6B91860AA58}"/>
            </c:ext>
          </c:extLst>
        </c:ser>
        <c:ser>
          <c:idx val="2"/>
          <c:order val="2"/>
          <c:tx>
            <c:strRef>
              <c:f>Sheet2!$D$188:$D$189</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Sheet2!$A$190:$A$198</c:f>
              <c:strCache>
                <c:ptCount val="8"/>
                <c:pt idx="0">
                  <c:v>18</c:v>
                </c:pt>
                <c:pt idx="1">
                  <c:v>19</c:v>
                </c:pt>
                <c:pt idx="2">
                  <c:v>20</c:v>
                </c:pt>
                <c:pt idx="3">
                  <c:v>21</c:v>
                </c:pt>
                <c:pt idx="4">
                  <c:v>22</c:v>
                </c:pt>
                <c:pt idx="5">
                  <c:v>23</c:v>
                </c:pt>
                <c:pt idx="6">
                  <c:v>24</c:v>
                </c:pt>
                <c:pt idx="7">
                  <c:v>25</c:v>
                </c:pt>
              </c:strCache>
            </c:strRef>
          </c:cat>
          <c:val>
            <c:numRef>
              <c:f>Sheet2!$D$190:$D$198</c:f>
              <c:numCache>
                <c:formatCode>General</c:formatCode>
                <c:ptCount val="8"/>
                <c:pt idx="0">
                  <c:v>7</c:v>
                </c:pt>
                <c:pt idx="1">
                  <c:v>8</c:v>
                </c:pt>
                <c:pt idx="2">
                  <c:v>10</c:v>
                </c:pt>
                <c:pt idx="3">
                  <c:v>11</c:v>
                </c:pt>
                <c:pt idx="4">
                  <c:v>7</c:v>
                </c:pt>
                <c:pt idx="5">
                  <c:v>9</c:v>
                </c:pt>
                <c:pt idx="6">
                  <c:v>6</c:v>
                </c:pt>
                <c:pt idx="7">
                  <c:v>13</c:v>
                </c:pt>
              </c:numCache>
            </c:numRef>
          </c:val>
          <c:smooth val="0"/>
          <c:extLst>
            <c:ext xmlns:c16="http://schemas.microsoft.com/office/drawing/2014/chart" uri="{C3380CC4-5D6E-409C-BE32-E72D297353CC}">
              <c16:uniqueId val="{00000002-CD31-4768-8FEB-E6B91860AA58}"/>
            </c:ext>
          </c:extLst>
        </c:ser>
        <c:dLbls>
          <c:showLegendKey val="0"/>
          <c:showVal val="0"/>
          <c:showCatName val="0"/>
          <c:showSerName val="0"/>
          <c:showPercent val="0"/>
          <c:showBubbleSize val="0"/>
        </c:dLbls>
        <c:marker val="1"/>
        <c:smooth val="0"/>
        <c:axId val="1486755983"/>
        <c:axId val="1600478351"/>
      </c:lineChart>
      <c:catAx>
        <c:axId val="1486755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478351"/>
        <c:crosses val="autoZero"/>
        <c:auto val="1"/>
        <c:lblAlgn val="ctr"/>
        <c:lblOffset val="100"/>
        <c:noMultiLvlLbl val="0"/>
      </c:catAx>
      <c:valAx>
        <c:axId val="1600478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755983"/>
        <c:crosses val="autoZero"/>
        <c:crossBetween val="between"/>
      </c:valAx>
      <c:spPr>
        <a:noFill/>
        <a:ln>
          <a:noFill/>
        </a:ln>
        <a:effectLst/>
      </c:spPr>
    </c:plotArea>
    <c:legend>
      <c:legendPos val="r"/>
      <c:layout>
        <c:manualLayout>
          <c:xMode val="edge"/>
          <c:yMode val="edge"/>
          <c:x val="0.74270563973139903"/>
          <c:y val="0.40338038608495175"/>
          <c:w val="0.24156942946094973"/>
          <c:h val="0.299006419943639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Copy of Information_Distribution_Survey__(Responses)_Final(1)(1).xlsx]Sheet2!Course wise Convey info</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Students opinion on Existing Sources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Sheet2!$B$219:$B$220</c:f>
              <c:strCache>
                <c:ptCount val="1"/>
                <c:pt idx="0">
                  <c:v>No</c:v>
                </c:pt>
              </c:strCache>
            </c:strRef>
          </c:tx>
          <c:spPr>
            <a:solidFill>
              <a:schemeClr val="accent1"/>
            </a:solidFill>
            <a:ln>
              <a:noFill/>
            </a:ln>
            <a:effectLst/>
          </c:spPr>
          <c:invertIfNegative val="0"/>
          <c:cat>
            <c:strRef>
              <c:f>Sheet2!$A$221:$A$228</c:f>
              <c:strCache>
                <c:ptCount val="7"/>
                <c:pt idx="0">
                  <c:v>BA LLB</c:v>
                </c:pt>
                <c:pt idx="1">
                  <c:v>BBA</c:v>
                </c:pt>
                <c:pt idx="2">
                  <c:v>BBA LLB</c:v>
                </c:pt>
                <c:pt idx="3">
                  <c:v>BSC ECONOMICS AND ANALYTICS</c:v>
                </c:pt>
                <c:pt idx="4">
                  <c:v>MBA</c:v>
                </c:pt>
                <c:pt idx="5">
                  <c:v>MSC DATA SCIENCE</c:v>
                </c:pt>
                <c:pt idx="6">
                  <c:v>MSC ECONOMICS AND ANALYTICS</c:v>
                </c:pt>
              </c:strCache>
            </c:strRef>
          </c:cat>
          <c:val>
            <c:numRef>
              <c:f>Sheet2!$B$221:$B$228</c:f>
              <c:numCache>
                <c:formatCode>General</c:formatCode>
                <c:ptCount val="7"/>
                <c:pt idx="0">
                  <c:v>1</c:v>
                </c:pt>
                <c:pt idx="3">
                  <c:v>1</c:v>
                </c:pt>
                <c:pt idx="4">
                  <c:v>2</c:v>
                </c:pt>
                <c:pt idx="5">
                  <c:v>17</c:v>
                </c:pt>
              </c:numCache>
            </c:numRef>
          </c:val>
          <c:extLst>
            <c:ext xmlns:c16="http://schemas.microsoft.com/office/drawing/2014/chart" uri="{C3380CC4-5D6E-409C-BE32-E72D297353CC}">
              <c16:uniqueId val="{00000000-C0C6-4C8D-84C1-968892B53A6D}"/>
            </c:ext>
          </c:extLst>
        </c:ser>
        <c:ser>
          <c:idx val="1"/>
          <c:order val="1"/>
          <c:tx>
            <c:strRef>
              <c:f>Sheet2!$C$219:$C$220</c:f>
              <c:strCache>
                <c:ptCount val="1"/>
                <c:pt idx="0">
                  <c:v>The existing system is fine</c:v>
                </c:pt>
              </c:strCache>
            </c:strRef>
          </c:tx>
          <c:spPr>
            <a:solidFill>
              <a:schemeClr val="accent2"/>
            </a:solidFill>
            <a:ln>
              <a:noFill/>
            </a:ln>
            <a:effectLst/>
          </c:spPr>
          <c:invertIfNegative val="0"/>
          <c:cat>
            <c:strRef>
              <c:f>Sheet2!$A$221:$A$228</c:f>
              <c:strCache>
                <c:ptCount val="7"/>
                <c:pt idx="0">
                  <c:v>BA LLB</c:v>
                </c:pt>
                <c:pt idx="1">
                  <c:v>BBA</c:v>
                </c:pt>
                <c:pt idx="2">
                  <c:v>BBA LLB</c:v>
                </c:pt>
                <c:pt idx="3">
                  <c:v>BSC ECONOMICS AND ANALYTICS</c:v>
                </c:pt>
                <c:pt idx="4">
                  <c:v>MBA</c:v>
                </c:pt>
                <c:pt idx="5">
                  <c:v>MSC DATA SCIENCE</c:v>
                </c:pt>
                <c:pt idx="6">
                  <c:v>MSC ECONOMICS AND ANALYTICS</c:v>
                </c:pt>
              </c:strCache>
            </c:strRef>
          </c:cat>
          <c:val>
            <c:numRef>
              <c:f>Sheet2!$C$221:$C$228</c:f>
              <c:numCache>
                <c:formatCode>General</c:formatCode>
                <c:ptCount val="7"/>
                <c:pt idx="0">
                  <c:v>2</c:v>
                </c:pt>
                <c:pt idx="2">
                  <c:v>2</c:v>
                </c:pt>
                <c:pt idx="3">
                  <c:v>2</c:v>
                </c:pt>
                <c:pt idx="4">
                  <c:v>3</c:v>
                </c:pt>
                <c:pt idx="5">
                  <c:v>20</c:v>
                </c:pt>
              </c:numCache>
            </c:numRef>
          </c:val>
          <c:extLst>
            <c:ext xmlns:c16="http://schemas.microsoft.com/office/drawing/2014/chart" uri="{C3380CC4-5D6E-409C-BE32-E72D297353CC}">
              <c16:uniqueId val="{00000001-DDC8-4A99-A1D1-6E112F803BF7}"/>
            </c:ext>
          </c:extLst>
        </c:ser>
        <c:ser>
          <c:idx val="2"/>
          <c:order val="2"/>
          <c:tx>
            <c:strRef>
              <c:f>Sheet2!$D$219:$D$220</c:f>
              <c:strCache>
                <c:ptCount val="1"/>
                <c:pt idx="0">
                  <c:v>Yes</c:v>
                </c:pt>
              </c:strCache>
            </c:strRef>
          </c:tx>
          <c:spPr>
            <a:solidFill>
              <a:schemeClr val="accent3"/>
            </a:solidFill>
            <a:ln>
              <a:noFill/>
            </a:ln>
            <a:effectLst/>
          </c:spPr>
          <c:invertIfNegative val="0"/>
          <c:cat>
            <c:strRef>
              <c:f>Sheet2!$A$221:$A$228</c:f>
              <c:strCache>
                <c:ptCount val="7"/>
                <c:pt idx="0">
                  <c:v>BA LLB</c:v>
                </c:pt>
                <c:pt idx="1">
                  <c:v>BBA</c:v>
                </c:pt>
                <c:pt idx="2">
                  <c:v>BBA LLB</c:v>
                </c:pt>
                <c:pt idx="3">
                  <c:v>BSC ECONOMICS AND ANALYTICS</c:v>
                </c:pt>
                <c:pt idx="4">
                  <c:v>MBA</c:v>
                </c:pt>
                <c:pt idx="5">
                  <c:v>MSC DATA SCIENCE</c:v>
                </c:pt>
                <c:pt idx="6">
                  <c:v>MSC ECONOMICS AND ANALYTICS</c:v>
                </c:pt>
              </c:strCache>
            </c:strRef>
          </c:cat>
          <c:val>
            <c:numRef>
              <c:f>Sheet2!$D$221:$D$228</c:f>
              <c:numCache>
                <c:formatCode>General</c:formatCode>
                <c:ptCount val="7"/>
                <c:pt idx="0">
                  <c:v>4</c:v>
                </c:pt>
                <c:pt idx="1">
                  <c:v>1</c:v>
                </c:pt>
                <c:pt idx="2">
                  <c:v>3</c:v>
                </c:pt>
                <c:pt idx="3">
                  <c:v>4</c:v>
                </c:pt>
                <c:pt idx="4">
                  <c:v>4</c:v>
                </c:pt>
                <c:pt idx="5">
                  <c:v>53</c:v>
                </c:pt>
                <c:pt idx="6">
                  <c:v>2</c:v>
                </c:pt>
              </c:numCache>
            </c:numRef>
          </c:val>
          <c:extLst>
            <c:ext xmlns:c16="http://schemas.microsoft.com/office/drawing/2014/chart" uri="{C3380CC4-5D6E-409C-BE32-E72D297353CC}">
              <c16:uniqueId val="{00000002-DDC8-4A99-A1D1-6E112F803BF7}"/>
            </c:ext>
          </c:extLst>
        </c:ser>
        <c:dLbls>
          <c:showLegendKey val="0"/>
          <c:showVal val="0"/>
          <c:showCatName val="0"/>
          <c:showSerName val="0"/>
          <c:showPercent val="0"/>
          <c:showBubbleSize val="0"/>
        </c:dLbls>
        <c:gapWidth val="150"/>
        <c:axId val="1486773343"/>
        <c:axId val="1853577503"/>
      </c:barChart>
      <c:catAx>
        <c:axId val="1486773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577503"/>
        <c:crosses val="autoZero"/>
        <c:auto val="1"/>
        <c:lblAlgn val="ctr"/>
        <c:lblOffset val="100"/>
        <c:noMultiLvlLbl val="0"/>
      </c:catAx>
      <c:valAx>
        <c:axId val="18535775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773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Copy of Information_Distribution_Survey__(Responses)_Final(1)(1).xlsx]Sheet2!PivotTable1</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Sheet2!$B$44</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37A3-4F82-BF8D-AFA128E21AD5}"/>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37A3-4F82-BF8D-AFA128E21AD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Sheet2!$A$45:$A$47</c:f>
              <c:strCache>
                <c:ptCount val="2"/>
                <c:pt idx="0">
                  <c:v>Female</c:v>
                </c:pt>
                <c:pt idx="1">
                  <c:v>Male</c:v>
                </c:pt>
              </c:strCache>
            </c:strRef>
          </c:cat>
          <c:val>
            <c:numRef>
              <c:f>Sheet2!$B$45:$B$47</c:f>
              <c:numCache>
                <c:formatCode>General</c:formatCode>
                <c:ptCount val="2"/>
                <c:pt idx="0">
                  <c:v>52</c:v>
                </c:pt>
                <c:pt idx="1">
                  <c:v>69</c:v>
                </c:pt>
              </c:numCache>
            </c:numRef>
          </c:val>
          <c:extLst>
            <c:ext xmlns:c16="http://schemas.microsoft.com/office/drawing/2014/chart" uri="{C3380CC4-5D6E-409C-BE32-E72D297353CC}">
              <c16:uniqueId val="{00000000-3767-482A-8375-F69403B7759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Copy of Information_Distribution_Survey__(Responses)_Final(1)(1).xlsx]Sheet2!Course wise data</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Sheet2!$B$71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Sheet2!$A$72:$A$79</c:f>
              <c:strCache>
                <c:ptCount val="7"/>
                <c:pt idx="0">
                  <c:v>BA LLB</c:v>
                </c:pt>
                <c:pt idx="1">
                  <c:v>BBA</c:v>
                </c:pt>
                <c:pt idx="2">
                  <c:v>BBA LLB</c:v>
                </c:pt>
                <c:pt idx="3">
                  <c:v>BSC ECONOMICS AND ANALYTICS</c:v>
                </c:pt>
                <c:pt idx="4">
                  <c:v>MBA</c:v>
                </c:pt>
                <c:pt idx="5">
                  <c:v>MSC DATA SCIENCE</c:v>
                </c:pt>
                <c:pt idx="6">
                  <c:v>MSC ECONOMICS AND ANALYTICS</c:v>
                </c:pt>
              </c:strCache>
            </c:strRef>
          </c:cat>
          <c:val>
            <c:numRef>
              <c:f>Sheet2!$B$72:$B$79</c:f>
              <c:numCache>
                <c:formatCode>General</c:formatCode>
                <c:ptCount val="7"/>
                <c:pt idx="0">
                  <c:v>7</c:v>
                </c:pt>
                <c:pt idx="1">
                  <c:v>1</c:v>
                </c:pt>
                <c:pt idx="2">
                  <c:v>5</c:v>
                </c:pt>
                <c:pt idx="3">
                  <c:v>7</c:v>
                </c:pt>
                <c:pt idx="4">
                  <c:v>9</c:v>
                </c:pt>
                <c:pt idx="5">
                  <c:v>90</c:v>
                </c:pt>
                <c:pt idx="6">
                  <c:v>2</c:v>
                </c:pt>
              </c:numCache>
            </c:numRef>
          </c:val>
          <c:smooth val="0"/>
          <c:extLst>
            <c:ext xmlns:c16="http://schemas.microsoft.com/office/drawing/2014/chart" uri="{C3380CC4-5D6E-409C-BE32-E72D297353CC}">
              <c16:uniqueId val="{00000000-8CFF-428C-89EA-085BB52EDE50}"/>
            </c:ext>
          </c:extLst>
        </c:ser>
        <c:dLbls>
          <c:showLegendKey val="0"/>
          <c:showVal val="0"/>
          <c:showCatName val="0"/>
          <c:showSerName val="0"/>
          <c:showPercent val="0"/>
          <c:showBubbleSize val="0"/>
        </c:dLbls>
        <c:marker val="1"/>
        <c:smooth val="0"/>
        <c:axId val="1272986927"/>
        <c:axId val="1368390143"/>
      </c:lineChart>
      <c:catAx>
        <c:axId val="1272986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390143"/>
        <c:crosses val="autoZero"/>
        <c:auto val="1"/>
        <c:lblAlgn val="ctr"/>
        <c:lblOffset val="100"/>
        <c:noMultiLvlLbl val="0"/>
      </c:catAx>
      <c:valAx>
        <c:axId val="1368390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98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Copy of Information_Distribution_Survey__(Responses)_Final(1)(1).xlsx]Sheet2!course wise Ratings</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Sheet2!$B$104:$B$105</c:f>
              <c:strCache>
                <c:ptCount val="1"/>
                <c:pt idx="0">
                  <c:v>1</c:v>
                </c:pt>
              </c:strCache>
            </c:strRef>
          </c:tx>
          <c:spPr>
            <a:solidFill>
              <a:schemeClr val="accent1"/>
            </a:solidFill>
            <a:ln>
              <a:noFill/>
            </a:ln>
            <a:effectLst/>
          </c:spPr>
          <c:invertIfNegative val="0"/>
          <c:cat>
            <c:strRef>
              <c:f>Sheet2!$A$106:$A$113</c:f>
              <c:strCache>
                <c:ptCount val="7"/>
                <c:pt idx="0">
                  <c:v>BA LLB</c:v>
                </c:pt>
                <c:pt idx="1">
                  <c:v>BBA</c:v>
                </c:pt>
                <c:pt idx="2">
                  <c:v>BBA LLB</c:v>
                </c:pt>
                <c:pt idx="3">
                  <c:v>BSC ECONOMICS AND ANALYTICS</c:v>
                </c:pt>
                <c:pt idx="4">
                  <c:v>MBA</c:v>
                </c:pt>
                <c:pt idx="5">
                  <c:v>MSC DATA SCIENCE</c:v>
                </c:pt>
                <c:pt idx="6">
                  <c:v>MSC ECONOMICS AND ANALYTICS</c:v>
                </c:pt>
              </c:strCache>
            </c:strRef>
          </c:cat>
          <c:val>
            <c:numRef>
              <c:f>Sheet2!$B$106:$B$113</c:f>
              <c:numCache>
                <c:formatCode>General</c:formatCode>
                <c:ptCount val="7"/>
                <c:pt idx="0">
                  <c:v>1</c:v>
                </c:pt>
                <c:pt idx="5">
                  <c:v>2</c:v>
                </c:pt>
              </c:numCache>
            </c:numRef>
          </c:val>
          <c:extLst>
            <c:ext xmlns:c16="http://schemas.microsoft.com/office/drawing/2014/chart" uri="{C3380CC4-5D6E-409C-BE32-E72D297353CC}">
              <c16:uniqueId val="{00000000-DD4C-49EC-878D-41DCE14B42FF}"/>
            </c:ext>
          </c:extLst>
        </c:ser>
        <c:ser>
          <c:idx val="1"/>
          <c:order val="1"/>
          <c:tx>
            <c:strRef>
              <c:f>Sheet2!$C$104:$C$105</c:f>
              <c:strCache>
                <c:ptCount val="1"/>
                <c:pt idx="0">
                  <c:v>2</c:v>
                </c:pt>
              </c:strCache>
            </c:strRef>
          </c:tx>
          <c:spPr>
            <a:solidFill>
              <a:schemeClr val="accent2"/>
            </a:solidFill>
            <a:ln>
              <a:noFill/>
            </a:ln>
            <a:effectLst/>
          </c:spPr>
          <c:invertIfNegative val="0"/>
          <c:cat>
            <c:strRef>
              <c:f>Sheet2!$A$106:$A$113</c:f>
              <c:strCache>
                <c:ptCount val="7"/>
                <c:pt idx="0">
                  <c:v>BA LLB</c:v>
                </c:pt>
                <c:pt idx="1">
                  <c:v>BBA</c:v>
                </c:pt>
                <c:pt idx="2">
                  <c:v>BBA LLB</c:v>
                </c:pt>
                <c:pt idx="3">
                  <c:v>BSC ECONOMICS AND ANALYTICS</c:v>
                </c:pt>
                <c:pt idx="4">
                  <c:v>MBA</c:v>
                </c:pt>
                <c:pt idx="5">
                  <c:v>MSC DATA SCIENCE</c:v>
                </c:pt>
                <c:pt idx="6">
                  <c:v>MSC ECONOMICS AND ANALYTICS</c:v>
                </c:pt>
              </c:strCache>
            </c:strRef>
          </c:cat>
          <c:val>
            <c:numRef>
              <c:f>Sheet2!$C$106:$C$113</c:f>
              <c:numCache>
                <c:formatCode>General</c:formatCode>
                <c:ptCount val="7"/>
                <c:pt idx="5">
                  <c:v>7</c:v>
                </c:pt>
              </c:numCache>
            </c:numRef>
          </c:val>
          <c:extLst>
            <c:ext xmlns:c16="http://schemas.microsoft.com/office/drawing/2014/chart" uri="{C3380CC4-5D6E-409C-BE32-E72D297353CC}">
              <c16:uniqueId val="{00000004-7C89-4A01-9AF3-9DE55BCF26C2}"/>
            </c:ext>
          </c:extLst>
        </c:ser>
        <c:ser>
          <c:idx val="2"/>
          <c:order val="2"/>
          <c:tx>
            <c:strRef>
              <c:f>Sheet2!$D$104:$D$105</c:f>
              <c:strCache>
                <c:ptCount val="1"/>
                <c:pt idx="0">
                  <c:v>3</c:v>
                </c:pt>
              </c:strCache>
            </c:strRef>
          </c:tx>
          <c:spPr>
            <a:solidFill>
              <a:schemeClr val="accent3"/>
            </a:solidFill>
            <a:ln>
              <a:noFill/>
            </a:ln>
            <a:effectLst/>
          </c:spPr>
          <c:invertIfNegative val="0"/>
          <c:cat>
            <c:strRef>
              <c:f>Sheet2!$A$106:$A$113</c:f>
              <c:strCache>
                <c:ptCount val="7"/>
                <c:pt idx="0">
                  <c:v>BA LLB</c:v>
                </c:pt>
                <c:pt idx="1">
                  <c:v>BBA</c:v>
                </c:pt>
                <c:pt idx="2">
                  <c:v>BBA LLB</c:v>
                </c:pt>
                <c:pt idx="3">
                  <c:v>BSC ECONOMICS AND ANALYTICS</c:v>
                </c:pt>
                <c:pt idx="4">
                  <c:v>MBA</c:v>
                </c:pt>
                <c:pt idx="5">
                  <c:v>MSC DATA SCIENCE</c:v>
                </c:pt>
                <c:pt idx="6">
                  <c:v>MSC ECONOMICS AND ANALYTICS</c:v>
                </c:pt>
              </c:strCache>
            </c:strRef>
          </c:cat>
          <c:val>
            <c:numRef>
              <c:f>Sheet2!$D$106:$D$113</c:f>
              <c:numCache>
                <c:formatCode>General</c:formatCode>
                <c:ptCount val="7"/>
                <c:pt idx="0">
                  <c:v>1</c:v>
                </c:pt>
                <c:pt idx="2">
                  <c:v>1</c:v>
                </c:pt>
                <c:pt idx="3">
                  <c:v>3</c:v>
                </c:pt>
                <c:pt idx="4">
                  <c:v>3</c:v>
                </c:pt>
                <c:pt idx="5">
                  <c:v>41</c:v>
                </c:pt>
                <c:pt idx="6">
                  <c:v>1</c:v>
                </c:pt>
              </c:numCache>
            </c:numRef>
          </c:val>
          <c:extLst>
            <c:ext xmlns:c16="http://schemas.microsoft.com/office/drawing/2014/chart" uri="{C3380CC4-5D6E-409C-BE32-E72D297353CC}">
              <c16:uniqueId val="{00000005-7C89-4A01-9AF3-9DE55BCF26C2}"/>
            </c:ext>
          </c:extLst>
        </c:ser>
        <c:ser>
          <c:idx val="3"/>
          <c:order val="3"/>
          <c:tx>
            <c:strRef>
              <c:f>Sheet2!$E$104:$E$105</c:f>
              <c:strCache>
                <c:ptCount val="1"/>
                <c:pt idx="0">
                  <c:v>4</c:v>
                </c:pt>
              </c:strCache>
            </c:strRef>
          </c:tx>
          <c:spPr>
            <a:solidFill>
              <a:schemeClr val="accent4"/>
            </a:solidFill>
            <a:ln>
              <a:noFill/>
            </a:ln>
            <a:effectLst/>
          </c:spPr>
          <c:invertIfNegative val="0"/>
          <c:cat>
            <c:strRef>
              <c:f>Sheet2!$A$106:$A$113</c:f>
              <c:strCache>
                <c:ptCount val="7"/>
                <c:pt idx="0">
                  <c:v>BA LLB</c:v>
                </c:pt>
                <c:pt idx="1">
                  <c:v>BBA</c:v>
                </c:pt>
                <c:pt idx="2">
                  <c:v>BBA LLB</c:v>
                </c:pt>
                <c:pt idx="3">
                  <c:v>BSC ECONOMICS AND ANALYTICS</c:v>
                </c:pt>
                <c:pt idx="4">
                  <c:v>MBA</c:v>
                </c:pt>
                <c:pt idx="5">
                  <c:v>MSC DATA SCIENCE</c:v>
                </c:pt>
                <c:pt idx="6">
                  <c:v>MSC ECONOMICS AND ANALYTICS</c:v>
                </c:pt>
              </c:strCache>
            </c:strRef>
          </c:cat>
          <c:val>
            <c:numRef>
              <c:f>Sheet2!$E$106:$E$113</c:f>
              <c:numCache>
                <c:formatCode>General</c:formatCode>
                <c:ptCount val="7"/>
                <c:pt idx="0">
                  <c:v>4</c:v>
                </c:pt>
                <c:pt idx="2">
                  <c:v>3</c:v>
                </c:pt>
                <c:pt idx="3">
                  <c:v>2</c:v>
                </c:pt>
                <c:pt idx="4">
                  <c:v>5</c:v>
                </c:pt>
                <c:pt idx="5">
                  <c:v>28</c:v>
                </c:pt>
                <c:pt idx="6">
                  <c:v>1</c:v>
                </c:pt>
              </c:numCache>
            </c:numRef>
          </c:val>
          <c:extLst>
            <c:ext xmlns:c16="http://schemas.microsoft.com/office/drawing/2014/chart" uri="{C3380CC4-5D6E-409C-BE32-E72D297353CC}">
              <c16:uniqueId val="{00000006-7C89-4A01-9AF3-9DE55BCF26C2}"/>
            </c:ext>
          </c:extLst>
        </c:ser>
        <c:ser>
          <c:idx val="4"/>
          <c:order val="4"/>
          <c:tx>
            <c:strRef>
              <c:f>Sheet2!$F$104:$F$105</c:f>
              <c:strCache>
                <c:ptCount val="1"/>
                <c:pt idx="0">
                  <c:v>5</c:v>
                </c:pt>
              </c:strCache>
            </c:strRef>
          </c:tx>
          <c:spPr>
            <a:solidFill>
              <a:schemeClr val="accent5"/>
            </a:solidFill>
            <a:ln>
              <a:noFill/>
            </a:ln>
            <a:effectLst/>
          </c:spPr>
          <c:invertIfNegative val="0"/>
          <c:cat>
            <c:strRef>
              <c:f>Sheet2!$A$106:$A$113</c:f>
              <c:strCache>
                <c:ptCount val="7"/>
                <c:pt idx="0">
                  <c:v>BA LLB</c:v>
                </c:pt>
                <c:pt idx="1">
                  <c:v>BBA</c:v>
                </c:pt>
                <c:pt idx="2">
                  <c:v>BBA LLB</c:v>
                </c:pt>
                <c:pt idx="3">
                  <c:v>BSC ECONOMICS AND ANALYTICS</c:v>
                </c:pt>
                <c:pt idx="4">
                  <c:v>MBA</c:v>
                </c:pt>
                <c:pt idx="5">
                  <c:v>MSC DATA SCIENCE</c:v>
                </c:pt>
                <c:pt idx="6">
                  <c:v>MSC ECONOMICS AND ANALYTICS</c:v>
                </c:pt>
              </c:strCache>
            </c:strRef>
          </c:cat>
          <c:val>
            <c:numRef>
              <c:f>Sheet2!$F$106:$F$113</c:f>
              <c:numCache>
                <c:formatCode>General</c:formatCode>
                <c:ptCount val="7"/>
                <c:pt idx="0">
                  <c:v>1</c:v>
                </c:pt>
                <c:pt idx="1">
                  <c:v>1</c:v>
                </c:pt>
                <c:pt idx="2">
                  <c:v>1</c:v>
                </c:pt>
                <c:pt idx="3">
                  <c:v>2</c:v>
                </c:pt>
                <c:pt idx="4">
                  <c:v>1</c:v>
                </c:pt>
                <c:pt idx="5">
                  <c:v>12</c:v>
                </c:pt>
              </c:numCache>
            </c:numRef>
          </c:val>
          <c:extLst>
            <c:ext xmlns:c16="http://schemas.microsoft.com/office/drawing/2014/chart" uri="{C3380CC4-5D6E-409C-BE32-E72D297353CC}">
              <c16:uniqueId val="{00000007-7C89-4A01-9AF3-9DE55BCF26C2}"/>
            </c:ext>
          </c:extLst>
        </c:ser>
        <c:dLbls>
          <c:showLegendKey val="0"/>
          <c:showVal val="0"/>
          <c:showCatName val="0"/>
          <c:showSerName val="0"/>
          <c:showPercent val="0"/>
          <c:showBubbleSize val="0"/>
        </c:dLbls>
        <c:gapWidth val="219"/>
        <c:overlap val="-27"/>
        <c:axId val="1272989375"/>
        <c:axId val="1368384687"/>
      </c:barChart>
      <c:catAx>
        <c:axId val="1272989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384687"/>
        <c:crosses val="autoZero"/>
        <c:auto val="1"/>
        <c:lblAlgn val="ctr"/>
        <c:lblOffset val="100"/>
        <c:noMultiLvlLbl val="0"/>
      </c:catAx>
      <c:valAx>
        <c:axId val="1368384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989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Copy of Information_Distribution_Survey__(Responses)_Final(1)(1).xlsx]Sheet2!Gender wise Distribution with Course</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Sheet2!$B$140</c:f>
              <c:strCache>
                <c:ptCount val="1"/>
                <c:pt idx="0">
                  <c:v>Total</c:v>
                </c:pt>
              </c:strCache>
            </c:strRef>
          </c:tx>
          <c:spPr>
            <a:solidFill>
              <a:schemeClr val="accent1"/>
            </a:solidFill>
            <a:ln>
              <a:noFill/>
            </a:ln>
            <a:effectLst/>
          </c:spPr>
          <c:invertIfNegative val="0"/>
          <c:cat>
            <c:strRef>
              <c:f>Sheet2!$A$141:$A$142</c:f>
              <c:strCache>
                <c:ptCount val="1"/>
                <c:pt idx="0">
                  <c:v>Male</c:v>
                </c:pt>
              </c:strCache>
            </c:strRef>
          </c:cat>
          <c:val>
            <c:numRef>
              <c:f>Sheet2!$B$141:$B$142</c:f>
              <c:numCache>
                <c:formatCode>General</c:formatCode>
                <c:ptCount val="1"/>
                <c:pt idx="0">
                  <c:v>69</c:v>
                </c:pt>
              </c:numCache>
            </c:numRef>
          </c:val>
          <c:extLst>
            <c:ext xmlns:c16="http://schemas.microsoft.com/office/drawing/2014/chart" uri="{C3380CC4-5D6E-409C-BE32-E72D297353CC}">
              <c16:uniqueId val="{00000000-F1DB-4C49-981D-DA4E04AFF097}"/>
            </c:ext>
          </c:extLst>
        </c:ser>
        <c:dLbls>
          <c:showLegendKey val="0"/>
          <c:showVal val="0"/>
          <c:showCatName val="0"/>
          <c:showSerName val="0"/>
          <c:showPercent val="0"/>
          <c:showBubbleSize val="0"/>
        </c:dLbls>
        <c:gapWidth val="219"/>
        <c:overlap val="-27"/>
        <c:axId val="1276016927"/>
        <c:axId val="1528308207"/>
      </c:barChart>
      <c:catAx>
        <c:axId val="1276016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308207"/>
        <c:crosses val="autoZero"/>
        <c:auto val="1"/>
        <c:lblAlgn val="ctr"/>
        <c:lblOffset val="100"/>
        <c:noMultiLvlLbl val="0"/>
      </c:catAx>
      <c:valAx>
        <c:axId val="1528308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01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Copy of Information_Distribution_Survey__(Responses)_Final(1)(1).xlsx]Sheet2!Gender wise Ratings</c:name>
    <c:fmtId val="1"/>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Sheet2!$B$164:$B$165</c:f>
              <c:strCache>
                <c:ptCount val="1"/>
                <c:pt idx="0">
                  <c:v>1</c:v>
                </c:pt>
              </c:strCache>
            </c:strRef>
          </c:tx>
          <c:spPr>
            <a:solidFill>
              <a:schemeClr val="accent1"/>
            </a:solidFill>
            <a:ln>
              <a:noFill/>
            </a:ln>
            <a:effectLst/>
            <a:sp3d/>
          </c:spPr>
          <c:invertIfNegative val="0"/>
          <c:cat>
            <c:strRef>
              <c:f>Sheet2!$A$166:$A$167</c:f>
              <c:strCache>
                <c:ptCount val="1"/>
                <c:pt idx="0">
                  <c:v>Male</c:v>
                </c:pt>
              </c:strCache>
            </c:strRef>
          </c:cat>
          <c:val>
            <c:numRef>
              <c:f>Sheet2!$B$166:$B$167</c:f>
              <c:numCache>
                <c:formatCode>General</c:formatCode>
                <c:ptCount val="1"/>
                <c:pt idx="0">
                  <c:v>2</c:v>
                </c:pt>
              </c:numCache>
            </c:numRef>
          </c:val>
          <c:extLst>
            <c:ext xmlns:c16="http://schemas.microsoft.com/office/drawing/2014/chart" uri="{C3380CC4-5D6E-409C-BE32-E72D297353CC}">
              <c16:uniqueId val="{00000000-74C5-4A39-BC52-4D5628A20556}"/>
            </c:ext>
          </c:extLst>
        </c:ser>
        <c:ser>
          <c:idx val="1"/>
          <c:order val="1"/>
          <c:tx>
            <c:strRef>
              <c:f>Sheet2!$C$164:$C$165</c:f>
              <c:strCache>
                <c:ptCount val="1"/>
                <c:pt idx="0">
                  <c:v>2</c:v>
                </c:pt>
              </c:strCache>
            </c:strRef>
          </c:tx>
          <c:spPr>
            <a:solidFill>
              <a:schemeClr val="accent2"/>
            </a:solidFill>
            <a:ln>
              <a:noFill/>
            </a:ln>
            <a:effectLst/>
            <a:sp3d/>
          </c:spPr>
          <c:invertIfNegative val="0"/>
          <c:cat>
            <c:strRef>
              <c:f>Sheet2!$A$166:$A$167</c:f>
              <c:strCache>
                <c:ptCount val="1"/>
                <c:pt idx="0">
                  <c:v>Male</c:v>
                </c:pt>
              </c:strCache>
            </c:strRef>
          </c:cat>
          <c:val>
            <c:numRef>
              <c:f>Sheet2!$C$166:$C$167</c:f>
              <c:numCache>
                <c:formatCode>General</c:formatCode>
                <c:ptCount val="1"/>
                <c:pt idx="0">
                  <c:v>3</c:v>
                </c:pt>
              </c:numCache>
            </c:numRef>
          </c:val>
          <c:extLst>
            <c:ext xmlns:c16="http://schemas.microsoft.com/office/drawing/2014/chart" uri="{C3380CC4-5D6E-409C-BE32-E72D297353CC}">
              <c16:uniqueId val="{00000001-74C5-4A39-BC52-4D5628A20556}"/>
            </c:ext>
          </c:extLst>
        </c:ser>
        <c:ser>
          <c:idx val="2"/>
          <c:order val="2"/>
          <c:tx>
            <c:strRef>
              <c:f>Sheet2!$D$164:$D$165</c:f>
              <c:strCache>
                <c:ptCount val="1"/>
                <c:pt idx="0">
                  <c:v>3</c:v>
                </c:pt>
              </c:strCache>
            </c:strRef>
          </c:tx>
          <c:spPr>
            <a:solidFill>
              <a:schemeClr val="accent3"/>
            </a:solidFill>
            <a:ln>
              <a:noFill/>
            </a:ln>
            <a:effectLst/>
            <a:sp3d/>
          </c:spPr>
          <c:invertIfNegative val="0"/>
          <c:cat>
            <c:strRef>
              <c:f>Sheet2!$A$166:$A$167</c:f>
              <c:strCache>
                <c:ptCount val="1"/>
                <c:pt idx="0">
                  <c:v>Male</c:v>
                </c:pt>
              </c:strCache>
            </c:strRef>
          </c:cat>
          <c:val>
            <c:numRef>
              <c:f>Sheet2!$D$166:$D$167</c:f>
              <c:numCache>
                <c:formatCode>General</c:formatCode>
                <c:ptCount val="1"/>
                <c:pt idx="0">
                  <c:v>27</c:v>
                </c:pt>
              </c:numCache>
            </c:numRef>
          </c:val>
          <c:extLst>
            <c:ext xmlns:c16="http://schemas.microsoft.com/office/drawing/2014/chart" uri="{C3380CC4-5D6E-409C-BE32-E72D297353CC}">
              <c16:uniqueId val="{00000002-74C5-4A39-BC52-4D5628A20556}"/>
            </c:ext>
          </c:extLst>
        </c:ser>
        <c:ser>
          <c:idx val="3"/>
          <c:order val="3"/>
          <c:tx>
            <c:strRef>
              <c:f>Sheet2!$E$164:$E$165</c:f>
              <c:strCache>
                <c:ptCount val="1"/>
                <c:pt idx="0">
                  <c:v>4</c:v>
                </c:pt>
              </c:strCache>
            </c:strRef>
          </c:tx>
          <c:spPr>
            <a:solidFill>
              <a:schemeClr val="accent4"/>
            </a:solidFill>
            <a:ln>
              <a:noFill/>
            </a:ln>
            <a:effectLst/>
            <a:sp3d/>
          </c:spPr>
          <c:invertIfNegative val="0"/>
          <c:cat>
            <c:strRef>
              <c:f>Sheet2!$A$166:$A$167</c:f>
              <c:strCache>
                <c:ptCount val="1"/>
                <c:pt idx="0">
                  <c:v>Male</c:v>
                </c:pt>
              </c:strCache>
            </c:strRef>
          </c:cat>
          <c:val>
            <c:numRef>
              <c:f>Sheet2!$E$166:$E$167</c:f>
              <c:numCache>
                <c:formatCode>General</c:formatCode>
                <c:ptCount val="1"/>
                <c:pt idx="0">
                  <c:v>24</c:v>
                </c:pt>
              </c:numCache>
            </c:numRef>
          </c:val>
          <c:extLst>
            <c:ext xmlns:c16="http://schemas.microsoft.com/office/drawing/2014/chart" uri="{C3380CC4-5D6E-409C-BE32-E72D297353CC}">
              <c16:uniqueId val="{00000003-74C5-4A39-BC52-4D5628A20556}"/>
            </c:ext>
          </c:extLst>
        </c:ser>
        <c:ser>
          <c:idx val="4"/>
          <c:order val="4"/>
          <c:tx>
            <c:strRef>
              <c:f>Sheet2!$F$164:$F$165</c:f>
              <c:strCache>
                <c:ptCount val="1"/>
                <c:pt idx="0">
                  <c:v>5</c:v>
                </c:pt>
              </c:strCache>
            </c:strRef>
          </c:tx>
          <c:spPr>
            <a:solidFill>
              <a:schemeClr val="accent5"/>
            </a:solidFill>
            <a:ln>
              <a:noFill/>
            </a:ln>
            <a:effectLst/>
            <a:sp3d/>
          </c:spPr>
          <c:invertIfNegative val="0"/>
          <c:cat>
            <c:strRef>
              <c:f>Sheet2!$A$166:$A$167</c:f>
              <c:strCache>
                <c:ptCount val="1"/>
                <c:pt idx="0">
                  <c:v>Male</c:v>
                </c:pt>
              </c:strCache>
            </c:strRef>
          </c:cat>
          <c:val>
            <c:numRef>
              <c:f>Sheet2!$F$166:$F$167</c:f>
              <c:numCache>
                <c:formatCode>General</c:formatCode>
                <c:ptCount val="1"/>
                <c:pt idx="0">
                  <c:v>13</c:v>
                </c:pt>
              </c:numCache>
            </c:numRef>
          </c:val>
          <c:extLst>
            <c:ext xmlns:c16="http://schemas.microsoft.com/office/drawing/2014/chart" uri="{C3380CC4-5D6E-409C-BE32-E72D297353CC}">
              <c16:uniqueId val="{00000004-74C5-4A39-BC52-4D5628A20556}"/>
            </c:ext>
          </c:extLst>
        </c:ser>
        <c:dLbls>
          <c:showLegendKey val="0"/>
          <c:showVal val="0"/>
          <c:showCatName val="0"/>
          <c:showSerName val="0"/>
          <c:showPercent val="0"/>
          <c:showBubbleSize val="0"/>
        </c:dLbls>
        <c:gapWidth val="150"/>
        <c:shape val="box"/>
        <c:axId val="1484135119"/>
        <c:axId val="1853657919"/>
        <c:axId val="0"/>
      </c:bar3DChart>
      <c:catAx>
        <c:axId val="14841351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657919"/>
        <c:crosses val="autoZero"/>
        <c:auto val="1"/>
        <c:lblAlgn val="ctr"/>
        <c:lblOffset val="100"/>
        <c:noMultiLvlLbl val="0"/>
      </c:catAx>
      <c:valAx>
        <c:axId val="1853657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135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Copy of Information_Distribution_Survey__(Responses)_Final(1)(1).xlsx]Sheet2!Age wise Covey info</c:name>
    <c:fmtId val="4"/>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486695983314943E-2"/>
          <c:y val="9.856718073177155E-2"/>
          <c:w val="0.65317188127659553"/>
          <c:h val="0.66417104111986003"/>
        </c:manualLayout>
      </c:layout>
      <c:lineChart>
        <c:grouping val="stacked"/>
        <c:varyColors val="0"/>
        <c:ser>
          <c:idx val="0"/>
          <c:order val="0"/>
          <c:tx>
            <c:strRef>
              <c:f>Sheet2!$B$188:$B$189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Sheet2!$A$190:$A$198</c:f>
              <c:strCache>
                <c:ptCount val="8"/>
                <c:pt idx="0">
                  <c:v>18</c:v>
                </c:pt>
                <c:pt idx="1">
                  <c:v>19</c:v>
                </c:pt>
                <c:pt idx="2">
                  <c:v>20</c:v>
                </c:pt>
                <c:pt idx="3">
                  <c:v>21</c:v>
                </c:pt>
                <c:pt idx="4">
                  <c:v>22</c:v>
                </c:pt>
                <c:pt idx="5">
                  <c:v>23</c:v>
                </c:pt>
                <c:pt idx="6">
                  <c:v>24</c:v>
                </c:pt>
                <c:pt idx="7">
                  <c:v>25</c:v>
                </c:pt>
              </c:strCache>
            </c:strRef>
          </c:cat>
          <c:val>
            <c:numRef>
              <c:f>Sheet2!$B$190:$B$198</c:f>
              <c:numCache>
                <c:formatCode>General</c:formatCode>
                <c:ptCount val="8"/>
                <c:pt idx="0">
                  <c:v>4</c:v>
                </c:pt>
                <c:pt idx="1">
                  <c:v>2</c:v>
                </c:pt>
                <c:pt idx="2">
                  <c:v>3</c:v>
                </c:pt>
                <c:pt idx="3">
                  <c:v>2</c:v>
                </c:pt>
                <c:pt idx="5">
                  <c:v>2</c:v>
                </c:pt>
                <c:pt idx="6">
                  <c:v>5</c:v>
                </c:pt>
                <c:pt idx="7">
                  <c:v>3</c:v>
                </c:pt>
              </c:numCache>
            </c:numRef>
          </c:val>
          <c:smooth val="0"/>
          <c:extLst>
            <c:ext xmlns:c16="http://schemas.microsoft.com/office/drawing/2014/chart" uri="{C3380CC4-5D6E-409C-BE32-E72D297353CC}">
              <c16:uniqueId val="{00000000-63D8-4EE6-AB33-60CA326BA798}"/>
            </c:ext>
          </c:extLst>
        </c:ser>
        <c:ser>
          <c:idx val="1"/>
          <c:order val="1"/>
          <c:tx>
            <c:strRef>
              <c:f>Sheet2!$C$188:$C$189</c:f>
              <c:strCache>
                <c:ptCount val="1"/>
                <c:pt idx="0">
                  <c:v>The existing system is fine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Sheet2!$A$190:$A$198</c:f>
              <c:strCache>
                <c:ptCount val="8"/>
                <c:pt idx="0">
                  <c:v>18</c:v>
                </c:pt>
                <c:pt idx="1">
                  <c:v>19</c:v>
                </c:pt>
                <c:pt idx="2">
                  <c:v>20</c:v>
                </c:pt>
                <c:pt idx="3">
                  <c:v>21</c:v>
                </c:pt>
                <c:pt idx="4">
                  <c:v>22</c:v>
                </c:pt>
                <c:pt idx="5">
                  <c:v>23</c:v>
                </c:pt>
                <c:pt idx="6">
                  <c:v>24</c:v>
                </c:pt>
                <c:pt idx="7">
                  <c:v>25</c:v>
                </c:pt>
              </c:strCache>
            </c:strRef>
          </c:cat>
          <c:val>
            <c:numRef>
              <c:f>Sheet2!$C$190:$C$198</c:f>
              <c:numCache>
                <c:formatCode>General</c:formatCode>
                <c:ptCount val="8"/>
                <c:pt idx="0">
                  <c:v>5</c:v>
                </c:pt>
                <c:pt idx="1">
                  <c:v>4</c:v>
                </c:pt>
                <c:pt idx="2">
                  <c:v>3</c:v>
                </c:pt>
                <c:pt idx="3">
                  <c:v>7</c:v>
                </c:pt>
                <c:pt idx="4">
                  <c:v>1</c:v>
                </c:pt>
                <c:pt idx="5">
                  <c:v>1</c:v>
                </c:pt>
                <c:pt idx="6">
                  <c:v>3</c:v>
                </c:pt>
                <c:pt idx="7">
                  <c:v>5</c:v>
                </c:pt>
              </c:numCache>
            </c:numRef>
          </c:val>
          <c:smooth val="0"/>
          <c:extLst>
            <c:ext xmlns:c16="http://schemas.microsoft.com/office/drawing/2014/chart" uri="{C3380CC4-5D6E-409C-BE32-E72D297353CC}">
              <c16:uniqueId val="{00000001-63D8-4EE6-AB33-60CA326BA798}"/>
            </c:ext>
          </c:extLst>
        </c:ser>
        <c:ser>
          <c:idx val="2"/>
          <c:order val="2"/>
          <c:tx>
            <c:strRef>
              <c:f>Sheet2!$D$188:$D$189</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Sheet2!$A$190:$A$198</c:f>
              <c:strCache>
                <c:ptCount val="8"/>
                <c:pt idx="0">
                  <c:v>18</c:v>
                </c:pt>
                <c:pt idx="1">
                  <c:v>19</c:v>
                </c:pt>
                <c:pt idx="2">
                  <c:v>20</c:v>
                </c:pt>
                <c:pt idx="3">
                  <c:v>21</c:v>
                </c:pt>
                <c:pt idx="4">
                  <c:v>22</c:v>
                </c:pt>
                <c:pt idx="5">
                  <c:v>23</c:v>
                </c:pt>
                <c:pt idx="6">
                  <c:v>24</c:v>
                </c:pt>
                <c:pt idx="7">
                  <c:v>25</c:v>
                </c:pt>
              </c:strCache>
            </c:strRef>
          </c:cat>
          <c:val>
            <c:numRef>
              <c:f>Sheet2!$D$190:$D$198</c:f>
              <c:numCache>
                <c:formatCode>General</c:formatCode>
                <c:ptCount val="8"/>
                <c:pt idx="0">
                  <c:v>7</c:v>
                </c:pt>
                <c:pt idx="1">
                  <c:v>8</c:v>
                </c:pt>
                <c:pt idx="2">
                  <c:v>10</c:v>
                </c:pt>
                <c:pt idx="3">
                  <c:v>11</c:v>
                </c:pt>
                <c:pt idx="4">
                  <c:v>7</c:v>
                </c:pt>
                <c:pt idx="5">
                  <c:v>9</c:v>
                </c:pt>
                <c:pt idx="6">
                  <c:v>6</c:v>
                </c:pt>
                <c:pt idx="7">
                  <c:v>13</c:v>
                </c:pt>
              </c:numCache>
            </c:numRef>
          </c:val>
          <c:smooth val="0"/>
          <c:extLst>
            <c:ext xmlns:c16="http://schemas.microsoft.com/office/drawing/2014/chart" uri="{C3380CC4-5D6E-409C-BE32-E72D297353CC}">
              <c16:uniqueId val="{00000004-63D8-4EE6-AB33-60CA326BA798}"/>
            </c:ext>
          </c:extLst>
        </c:ser>
        <c:dLbls>
          <c:showLegendKey val="0"/>
          <c:showVal val="0"/>
          <c:showCatName val="0"/>
          <c:showSerName val="0"/>
          <c:showPercent val="0"/>
          <c:showBubbleSize val="0"/>
        </c:dLbls>
        <c:marker val="1"/>
        <c:smooth val="0"/>
        <c:axId val="1486755983"/>
        <c:axId val="1600478351"/>
      </c:lineChart>
      <c:catAx>
        <c:axId val="1486755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478351"/>
        <c:crosses val="autoZero"/>
        <c:auto val="1"/>
        <c:lblAlgn val="ctr"/>
        <c:lblOffset val="100"/>
        <c:noMultiLvlLbl val="0"/>
      </c:catAx>
      <c:valAx>
        <c:axId val="1600478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755983"/>
        <c:crosses val="autoZero"/>
        <c:crossBetween val="between"/>
      </c:valAx>
      <c:spPr>
        <a:noFill/>
        <a:ln>
          <a:noFill/>
        </a:ln>
        <a:effectLst/>
      </c:spPr>
    </c:plotArea>
    <c:legend>
      <c:legendPos val="r"/>
      <c:layout>
        <c:manualLayout>
          <c:xMode val="edge"/>
          <c:yMode val="edge"/>
          <c:x val="0.74270563973139903"/>
          <c:y val="0.40338038608495175"/>
          <c:w val="0.24156942946094973"/>
          <c:h val="0.299006419943639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Copy of Information_Distribution_Survey__(Responses)_Final(1)(1).xlsx]Sheet2!Course wise Convey info</c:name>
    <c:fmtId val="5"/>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Sheet2!$B$219:$B$220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Sheet2!$A$221:$A$228</c:f>
              <c:strCache>
                <c:ptCount val="7"/>
                <c:pt idx="0">
                  <c:v>BA LLB</c:v>
                </c:pt>
                <c:pt idx="1">
                  <c:v>BBA</c:v>
                </c:pt>
                <c:pt idx="2">
                  <c:v>BBA LLB</c:v>
                </c:pt>
                <c:pt idx="3">
                  <c:v>BSC ECONOMICS AND ANALYTICS</c:v>
                </c:pt>
                <c:pt idx="4">
                  <c:v>MBA</c:v>
                </c:pt>
                <c:pt idx="5">
                  <c:v>MSC DATA SCIENCE</c:v>
                </c:pt>
                <c:pt idx="6">
                  <c:v>MSC ECONOMICS AND ANALYTICS</c:v>
                </c:pt>
              </c:strCache>
            </c:strRef>
          </c:cat>
          <c:val>
            <c:numRef>
              <c:f>Sheet2!$B$221:$B$228</c:f>
              <c:numCache>
                <c:formatCode>General</c:formatCode>
                <c:ptCount val="7"/>
                <c:pt idx="0">
                  <c:v>1</c:v>
                </c:pt>
                <c:pt idx="3">
                  <c:v>1</c:v>
                </c:pt>
                <c:pt idx="4">
                  <c:v>2</c:v>
                </c:pt>
                <c:pt idx="5">
                  <c:v>17</c:v>
                </c:pt>
              </c:numCache>
            </c:numRef>
          </c:val>
          <c:smooth val="0"/>
          <c:extLst>
            <c:ext xmlns:c16="http://schemas.microsoft.com/office/drawing/2014/chart" uri="{C3380CC4-5D6E-409C-BE32-E72D297353CC}">
              <c16:uniqueId val="{00000000-1359-4246-B70C-A55E1A1087BD}"/>
            </c:ext>
          </c:extLst>
        </c:ser>
        <c:ser>
          <c:idx val="1"/>
          <c:order val="1"/>
          <c:tx>
            <c:strRef>
              <c:f>Sheet2!$C$219:$C$220</c:f>
              <c:strCache>
                <c:ptCount val="1"/>
                <c:pt idx="0">
                  <c:v>The existing system is fine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Sheet2!$A$221:$A$228</c:f>
              <c:strCache>
                <c:ptCount val="7"/>
                <c:pt idx="0">
                  <c:v>BA LLB</c:v>
                </c:pt>
                <c:pt idx="1">
                  <c:v>BBA</c:v>
                </c:pt>
                <c:pt idx="2">
                  <c:v>BBA LLB</c:v>
                </c:pt>
                <c:pt idx="3">
                  <c:v>BSC ECONOMICS AND ANALYTICS</c:v>
                </c:pt>
                <c:pt idx="4">
                  <c:v>MBA</c:v>
                </c:pt>
                <c:pt idx="5">
                  <c:v>MSC DATA SCIENCE</c:v>
                </c:pt>
                <c:pt idx="6">
                  <c:v>MSC ECONOMICS AND ANALYTICS</c:v>
                </c:pt>
              </c:strCache>
            </c:strRef>
          </c:cat>
          <c:val>
            <c:numRef>
              <c:f>Sheet2!$C$221:$C$228</c:f>
              <c:numCache>
                <c:formatCode>General</c:formatCode>
                <c:ptCount val="7"/>
                <c:pt idx="0">
                  <c:v>2</c:v>
                </c:pt>
                <c:pt idx="2">
                  <c:v>2</c:v>
                </c:pt>
                <c:pt idx="3">
                  <c:v>2</c:v>
                </c:pt>
                <c:pt idx="4">
                  <c:v>3</c:v>
                </c:pt>
                <c:pt idx="5">
                  <c:v>20</c:v>
                </c:pt>
              </c:numCache>
            </c:numRef>
          </c:val>
          <c:smooth val="0"/>
          <c:extLst>
            <c:ext xmlns:c16="http://schemas.microsoft.com/office/drawing/2014/chart" uri="{C3380CC4-5D6E-409C-BE32-E72D297353CC}">
              <c16:uniqueId val="{00000000-B94B-4EEF-84D0-9C5CFC14D6D1}"/>
            </c:ext>
          </c:extLst>
        </c:ser>
        <c:ser>
          <c:idx val="2"/>
          <c:order val="2"/>
          <c:tx>
            <c:strRef>
              <c:f>Sheet2!$D$219:$D$220</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Sheet2!$A$221:$A$228</c:f>
              <c:strCache>
                <c:ptCount val="7"/>
                <c:pt idx="0">
                  <c:v>BA LLB</c:v>
                </c:pt>
                <c:pt idx="1">
                  <c:v>BBA</c:v>
                </c:pt>
                <c:pt idx="2">
                  <c:v>BBA LLB</c:v>
                </c:pt>
                <c:pt idx="3">
                  <c:v>BSC ECONOMICS AND ANALYTICS</c:v>
                </c:pt>
                <c:pt idx="4">
                  <c:v>MBA</c:v>
                </c:pt>
                <c:pt idx="5">
                  <c:v>MSC DATA SCIENCE</c:v>
                </c:pt>
                <c:pt idx="6">
                  <c:v>MSC ECONOMICS AND ANALYTICS</c:v>
                </c:pt>
              </c:strCache>
            </c:strRef>
          </c:cat>
          <c:val>
            <c:numRef>
              <c:f>Sheet2!$D$221:$D$228</c:f>
              <c:numCache>
                <c:formatCode>General</c:formatCode>
                <c:ptCount val="7"/>
                <c:pt idx="0">
                  <c:v>4</c:v>
                </c:pt>
                <c:pt idx="1">
                  <c:v>1</c:v>
                </c:pt>
                <c:pt idx="2">
                  <c:v>3</c:v>
                </c:pt>
                <c:pt idx="3">
                  <c:v>4</c:v>
                </c:pt>
                <c:pt idx="4">
                  <c:v>4</c:v>
                </c:pt>
                <c:pt idx="5">
                  <c:v>53</c:v>
                </c:pt>
                <c:pt idx="6">
                  <c:v>2</c:v>
                </c:pt>
              </c:numCache>
            </c:numRef>
          </c:val>
          <c:smooth val="0"/>
          <c:extLst>
            <c:ext xmlns:c16="http://schemas.microsoft.com/office/drawing/2014/chart" uri="{C3380CC4-5D6E-409C-BE32-E72D297353CC}">
              <c16:uniqueId val="{00000001-B94B-4EEF-84D0-9C5CFC14D6D1}"/>
            </c:ext>
          </c:extLst>
        </c:ser>
        <c:dLbls>
          <c:showLegendKey val="0"/>
          <c:showVal val="0"/>
          <c:showCatName val="0"/>
          <c:showSerName val="0"/>
          <c:showPercent val="0"/>
          <c:showBubbleSize val="0"/>
        </c:dLbls>
        <c:marker val="1"/>
        <c:smooth val="0"/>
        <c:axId val="1486773343"/>
        <c:axId val="1853577503"/>
      </c:lineChart>
      <c:catAx>
        <c:axId val="1486773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577503"/>
        <c:crosses val="autoZero"/>
        <c:auto val="1"/>
        <c:lblAlgn val="ctr"/>
        <c:lblOffset val="100"/>
        <c:noMultiLvlLbl val="0"/>
      </c:catAx>
      <c:valAx>
        <c:axId val="1853577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773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Copy of Information_Distribution_Survey__(Responses)_Final(1)(1).xlsx]Sheet2!Gender wise Ratings</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Gender</a:t>
            </a:r>
            <a:r>
              <a:rPr lang="en-IN" baseline="0"/>
              <a:t> wise Ratings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Sheet2!$B$164:$B$165</c:f>
              <c:strCache>
                <c:ptCount val="1"/>
                <c:pt idx="0">
                  <c:v>1</c:v>
                </c:pt>
              </c:strCache>
            </c:strRef>
          </c:tx>
          <c:spPr>
            <a:solidFill>
              <a:schemeClr val="accent1"/>
            </a:solidFill>
            <a:ln>
              <a:noFill/>
            </a:ln>
            <a:effectLst/>
            <a:sp3d/>
          </c:spPr>
          <c:invertIfNegative val="0"/>
          <c:cat>
            <c:strRef>
              <c:f>Sheet2!$A$166:$A$167</c:f>
              <c:strCache>
                <c:ptCount val="1"/>
                <c:pt idx="0">
                  <c:v>Male</c:v>
                </c:pt>
              </c:strCache>
            </c:strRef>
          </c:cat>
          <c:val>
            <c:numRef>
              <c:f>Sheet2!$B$166:$B$167</c:f>
              <c:numCache>
                <c:formatCode>General</c:formatCode>
                <c:ptCount val="1"/>
                <c:pt idx="0">
                  <c:v>2</c:v>
                </c:pt>
              </c:numCache>
            </c:numRef>
          </c:val>
          <c:extLst>
            <c:ext xmlns:c16="http://schemas.microsoft.com/office/drawing/2014/chart" uri="{C3380CC4-5D6E-409C-BE32-E72D297353CC}">
              <c16:uniqueId val="{00000000-6810-4A5D-98E0-30286B14FBC2}"/>
            </c:ext>
          </c:extLst>
        </c:ser>
        <c:ser>
          <c:idx val="1"/>
          <c:order val="1"/>
          <c:tx>
            <c:strRef>
              <c:f>Sheet2!$C$164:$C$165</c:f>
              <c:strCache>
                <c:ptCount val="1"/>
                <c:pt idx="0">
                  <c:v>2</c:v>
                </c:pt>
              </c:strCache>
            </c:strRef>
          </c:tx>
          <c:spPr>
            <a:solidFill>
              <a:schemeClr val="accent2"/>
            </a:solidFill>
            <a:ln>
              <a:noFill/>
            </a:ln>
            <a:effectLst/>
            <a:sp3d/>
          </c:spPr>
          <c:invertIfNegative val="0"/>
          <c:cat>
            <c:strRef>
              <c:f>Sheet2!$A$166:$A$167</c:f>
              <c:strCache>
                <c:ptCount val="1"/>
                <c:pt idx="0">
                  <c:v>Male</c:v>
                </c:pt>
              </c:strCache>
            </c:strRef>
          </c:cat>
          <c:val>
            <c:numRef>
              <c:f>Sheet2!$C$166:$C$167</c:f>
              <c:numCache>
                <c:formatCode>General</c:formatCode>
                <c:ptCount val="1"/>
                <c:pt idx="0">
                  <c:v>3</c:v>
                </c:pt>
              </c:numCache>
            </c:numRef>
          </c:val>
          <c:extLst>
            <c:ext xmlns:c16="http://schemas.microsoft.com/office/drawing/2014/chart" uri="{C3380CC4-5D6E-409C-BE32-E72D297353CC}">
              <c16:uniqueId val="{00000001-6810-4A5D-98E0-30286B14FBC2}"/>
            </c:ext>
          </c:extLst>
        </c:ser>
        <c:ser>
          <c:idx val="2"/>
          <c:order val="2"/>
          <c:tx>
            <c:strRef>
              <c:f>Sheet2!$D$164:$D$165</c:f>
              <c:strCache>
                <c:ptCount val="1"/>
                <c:pt idx="0">
                  <c:v>3</c:v>
                </c:pt>
              </c:strCache>
            </c:strRef>
          </c:tx>
          <c:spPr>
            <a:solidFill>
              <a:schemeClr val="accent3"/>
            </a:solidFill>
            <a:ln>
              <a:noFill/>
            </a:ln>
            <a:effectLst/>
            <a:sp3d/>
          </c:spPr>
          <c:invertIfNegative val="0"/>
          <c:cat>
            <c:strRef>
              <c:f>Sheet2!$A$166:$A$167</c:f>
              <c:strCache>
                <c:ptCount val="1"/>
                <c:pt idx="0">
                  <c:v>Male</c:v>
                </c:pt>
              </c:strCache>
            </c:strRef>
          </c:cat>
          <c:val>
            <c:numRef>
              <c:f>Sheet2!$D$166:$D$167</c:f>
              <c:numCache>
                <c:formatCode>General</c:formatCode>
                <c:ptCount val="1"/>
                <c:pt idx="0">
                  <c:v>27</c:v>
                </c:pt>
              </c:numCache>
            </c:numRef>
          </c:val>
          <c:extLst>
            <c:ext xmlns:c16="http://schemas.microsoft.com/office/drawing/2014/chart" uri="{C3380CC4-5D6E-409C-BE32-E72D297353CC}">
              <c16:uniqueId val="{00000002-6810-4A5D-98E0-30286B14FBC2}"/>
            </c:ext>
          </c:extLst>
        </c:ser>
        <c:ser>
          <c:idx val="3"/>
          <c:order val="3"/>
          <c:tx>
            <c:strRef>
              <c:f>Sheet2!$E$164:$E$165</c:f>
              <c:strCache>
                <c:ptCount val="1"/>
                <c:pt idx="0">
                  <c:v>4</c:v>
                </c:pt>
              </c:strCache>
            </c:strRef>
          </c:tx>
          <c:spPr>
            <a:solidFill>
              <a:schemeClr val="accent4"/>
            </a:solidFill>
            <a:ln>
              <a:noFill/>
            </a:ln>
            <a:effectLst/>
            <a:sp3d/>
          </c:spPr>
          <c:invertIfNegative val="0"/>
          <c:cat>
            <c:strRef>
              <c:f>Sheet2!$A$166:$A$167</c:f>
              <c:strCache>
                <c:ptCount val="1"/>
                <c:pt idx="0">
                  <c:v>Male</c:v>
                </c:pt>
              </c:strCache>
            </c:strRef>
          </c:cat>
          <c:val>
            <c:numRef>
              <c:f>Sheet2!$E$166:$E$167</c:f>
              <c:numCache>
                <c:formatCode>General</c:formatCode>
                <c:ptCount val="1"/>
                <c:pt idx="0">
                  <c:v>24</c:v>
                </c:pt>
              </c:numCache>
            </c:numRef>
          </c:val>
          <c:extLst>
            <c:ext xmlns:c16="http://schemas.microsoft.com/office/drawing/2014/chart" uri="{C3380CC4-5D6E-409C-BE32-E72D297353CC}">
              <c16:uniqueId val="{00000003-6810-4A5D-98E0-30286B14FBC2}"/>
            </c:ext>
          </c:extLst>
        </c:ser>
        <c:ser>
          <c:idx val="4"/>
          <c:order val="4"/>
          <c:tx>
            <c:strRef>
              <c:f>Sheet2!$F$164:$F$165</c:f>
              <c:strCache>
                <c:ptCount val="1"/>
                <c:pt idx="0">
                  <c:v>5</c:v>
                </c:pt>
              </c:strCache>
            </c:strRef>
          </c:tx>
          <c:spPr>
            <a:solidFill>
              <a:schemeClr val="accent5"/>
            </a:solidFill>
            <a:ln>
              <a:noFill/>
            </a:ln>
            <a:effectLst/>
            <a:sp3d/>
          </c:spPr>
          <c:invertIfNegative val="0"/>
          <c:cat>
            <c:strRef>
              <c:f>Sheet2!$A$166:$A$167</c:f>
              <c:strCache>
                <c:ptCount val="1"/>
                <c:pt idx="0">
                  <c:v>Male</c:v>
                </c:pt>
              </c:strCache>
            </c:strRef>
          </c:cat>
          <c:val>
            <c:numRef>
              <c:f>Sheet2!$F$166:$F$167</c:f>
              <c:numCache>
                <c:formatCode>General</c:formatCode>
                <c:ptCount val="1"/>
                <c:pt idx="0">
                  <c:v>13</c:v>
                </c:pt>
              </c:numCache>
            </c:numRef>
          </c:val>
          <c:extLst>
            <c:ext xmlns:c16="http://schemas.microsoft.com/office/drawing/2014/chart" uri="{C3380CC4-5D6E-409C-BE32-E72D297353CC}">
              <c16:uniqueId val="{00000004-6810-4A5D-98E0-30286B14FBC2}"/>
            </c:ext>
          </c:extLst>
        </c:ser>
        <c:dLbls>
          <c:showLegendKey val="0"/>
          <c:showVal val="0"/>
          <c:showCatName val="0"/>
          <c:showSerName val="0"/>
          <c:showPercent val="0"/>
          <c:showBubbleSize val="0"/>
        </c:dLbls>
        <c:gapWidth val="150"/>
        <c:shape val="box"/>
        <c:axId val="1484135119"/>
        <c:axId val="1853657919"/>
        <c:axId val="0"/>
      </c:bar3DChart>
      <c:catAx>
        <c:axId val="14841351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657919"/>
        <c:crosses val="autoZero"/>
        <c:auto val="1"/>
        <c:lblAlgn val="ctr"/>
        <c:lblOffset val="100"/>
        <c:noMultiLvlLbl val="0"/>
      </c:catAx>
      <c:valAx>
        <c:axId val="1853657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135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14</xdr:col>
      <xdr:colOff>989377</xdr:colOff>
      <xdr:row>139</xdr:row>
      <xdr:rowOff>18667</xdr:rowOff>
    </xdr:from>
    <xdr:to>
      <xdr:col>15</xdr:col>
      <xdr:colOff>6022249</xdr:colOff>
      <xdr:row>155</xdr:row>
      <xdr:rowOff>104966</xdr:rowOff>
    </xdr:to>
    <xdr:graphicFrame macro="">
      <xdr:nvGraphicFramePr>
        <xdr:cNvPr id="2" name="Chart 1">
          <a:extLst>
            <a:ext uri="{FF2B5EF4-FFF2-40B4-BE49-F238E27FC236}">
              <a16:creationId xmlns:a16="http://schemas.microsoft.com/office/drawing/2014/main" id="{4D9F7EE7-4E2F-B5DB-00C3-8B58BDD845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15240</xdr:colOff>
      <xdr:row>47</xdr:row>
      <xdr:rowOff>144780</xdr:rowOff>
    </xdr:from>
    <xdr:to>
      <xdr:col>2</xdr:col>
      <xdr:colOff>1909948</xdr:colOff>
      <xdr:row>64</xdr:row>
      <xdr:rowOff>38100</xdr:rowOff>
    </xdr:to>
    <xdr:graphicFrame macro="">
      <xdr:nvGraphicFramePr>
        <xdr:cNvPr id="2" name="Chart 1">
          <a:extLst>
            <a:ext uri="{FF2B5EF4-FFF2-40B4-BE49-F238E27FC236}">
              <a16:creationId xmlns:a16="http://schemas.microsoft.com/office/drawing/2014/main" id="{5FEA7829-9929-DAAE-41D6-E566893593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80</xdr:row>
      <xdr:rowOff>0</xdr:rowOff>
    </xdr:from>
    <xdr:to>
      <xdr:col>2</xdr:col>
      <xdr:colOff>3424052</xdr:colOff>
      <xdr:row>96</xdr:row>
      <xdr:rowOff>60960</xdr:rowOff>
    </xdr:to>
    <xdr:graphicFrame macro="">
      <xdr:nvGraphicFramePr>
        <xdr:cNvPr id="3" name="Chart 2">
          <a:extLst>
            <a:ext uri="{FF2B5EF4-FFF2-40B4-BE49-F238E27FC236}">
              <a16:creationId xmlns:a16="http://schemas.microsoft.com/office/drawing/2014/main" id="{1284ED04-798B-F9BD-7713-09C1DD8303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114</xdr:row>
      <xdr:rowOff>45720</xdr:rowOff>
    </xdr:from>
    <xdr:to>
      <xdr:col>2</xdr:col>
      <xdr:colOff>6210300</xdr:colOff>
      <xdr:row>130</xdr:row>
      <xdr:rowOff>106680</xdr:rowOff>
    </xdr:to>
    <xdr:graphicFrame macro="">
      <xdr:nvGraphicFramePr>
        <xdr:cNvPr id="4" name="Chart 3">
          <a:extLst>
            <a:ext uri="{FF2B5EF4-FFF2-40B4-BE49-F238E27FC236}">
              <a16:creationId xmlns:a16="http://schemas.microsoft.com/office/drawing/2014/main" id="{579ABAFB-B3EA-4EA4-4B3B-B9FDC6736F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68580</xdr:colOff>
      <xdr:row>144</xdr:row>
      <xdr:rowOff>15240</xdr:rowOff>
    </xdr:from>
    <xdr:to>
      <xdr:col>1</xdr:col>
      <xdr:colOff>2796540</xdr:colOff>
      <xdr:row>160</xdr:row>
      <xdr:rowOff>76200</xdr:rowOff>
    </xdr:to>
    <xdr:graphicFrame macro="">
      <xdr:nvGraphicFramePr>
        <xdr:cNvPr id="5" name="Chart 4">
          <a:extLst>
            <a:ext uri="{FF2B5EF4-FFF2-40B4-BE49-F238E27FC236}">
              <a16:creationId xmlns:a16="http://schemas.microsoft.com/office/drawing/2014/main" id="{2D4E8BD4-EC6D-3720-15CB-4280047AE7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144780</xdr:colOff>
      <xdr:row>170</xdr:row>
      <xdr:rowOff>0</xdr:rowOff>
    </xdr:from>
    <xdr:to>
      <xdr:col>5</xdr:col>
      <xdr:colOff>87086</xdr:colOff>
      <xdr:row>185</xdr:row>
      <xdr:rowOff>72390</xdr:rowOff>
    </xdr:to>
    <xdr:graphicFrame macro="">
      <xdr:nvGraphicFramePr>
        <xdr:cNvPr id="6" name="Chart 5">
          <a:extLst>
            <a:ext uri="{FF2B5EF4-FFF2-40B4-BE49-F238E27FC236}">
              <a16:creationId xmlns:a16="http://schemas.microsoft.com/office/drawing/2014/main" id="{28D22943-D1E2-2257-A62A-C0E113F28F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64989</xdr:colOff>
      <xdr:row>198</xdr:row>
      <xdr:rowOff>157636</xdr:rowOff>
    </xdr:from>
    <xdr:to>
      <xdr:col>7</xdr:col>
      <xdr:colOff>1427891</xdr:colOff>
      <xdr:row>216</xdr:row>
      <xdr:rowOff>73816</xdr:rowOff>
    </xdr:to>
    <xdr:graphicFrame macro="">
      <xdr:nvGraphicFramePr>
        <xdr:cNvPr id="8" name="Chart 7">
          <a:extLst>
            <a:ext uri="{FF2B5EF4-FFF2-40B4-BE49-F238E27FC236}">
              <a16:creationId xmlns:a16="http://schemas.microsoft.com/office/drawing/2014/main" id="{60ECB271-0D41-48EE-8845-5BA1313275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34324</xdr:colOff>
      <xdr:row>228</xdr:row>
      <xdr:rowOff>83126</xdr:rowOff>
    </xdr:from>
    <xdr:to>
      <xdr:col>1</xdr:col>
      <xdr:colOff>5345545</xdr:colOff>
      <xdr:row>247</xdr:row>
      <xdr:rowOff>0</xdr:rowOff>
    </xdr:to>
    <xdr:graphicFrame macro="">
      <xdr:nvGraphicFramePr>
        <xdr:cNvPr id="12" name="Chart 11">
          <a:extLst>
            <a:ext uri="{FF2B5EF4-FFF2-40B4-BE49-F238E27FC236}">
              <a16:creationId xmlns:a16="http://schemas.microsoft.com/office/drawing/2014/main" id="{87BB8B86-5481-3125-C45C-22C930992F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15</xdr:col>
      <xdr:colOff>15240</xdr:colOff>
      <xdr:row>10</xdr:row>
      <xdr:rowOff>7196</xdr:rowOff>
    </xdr:from>
    <xdr:to>
      <xdr:col>24</xdr:col>
      <xdr:colOff>603250</xdr:colOff>
      <xdr:row>26</xdr:row>
      <xdr:rowOff>31750</xdr:rowOff>
    </xdr:to>
    <xdr:graphicFrame macro="">
      <xdr:nvGraphicFramePr>
        <xdr:cNvPr id="2" name="Chart 1">
          <a:extLst>
            <a:ext uri="{FF2B5EF4-FFF2-40B4-BE49-F238E27FC236}">
              <a16:creationId xmlns:a16="http://schemas.microsoft.com/office/drawing/2014/main" id="{EF9A954D-ECA6-4D66-B516-0B1239EEB9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21165</xdr:colOff>
      <xdr:row>30</xdr:row>
      <xdr:rowOff>10583</xdr:rowOff>
    </xdr:from>
    <xdr:to>
      <xdr:col>14</xdr:col>
      <xdr:colOff>232832</xdr:colOff>
      <xdr:row>50</xdr:row>
      <xdr:rowOff>148166</xdr:rowOff>
    </xdr:to>
    <xdr:graphicFrame macro="">
      <xdr:nvGraphicFramePr>
        <xdr:cNvPr id="4" name="Chart 3">
          <a:extLst>
            <a:ext uri="{FF2B5EF4-FFF2-40B4-BE49-F238E27FC236}">
              <a16:creationId xmlns:a16="http://schemas.microsoft.com/office/drawing/2014/main" id="{C3FC350C-C259-4231-9D56-5E48FA6BD8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6771</xdr:colOff>
      <xdr:row>30</xdr:row>
      <xdr:rowOff>11430</xdr:rowOff>
    </xdr:from>
    <xdr:to>
      <xdr:col>25</xdr:col>
      <xdr:colOff>10584</xdr:colOff>
      <xdr:row>50</xdr:row>
      <xdr:rowOff>148167</xdr:rowOff>
    </xdr:to>
    <xdr:graphicFrame macro="">
      <xdr:nvGraphicFramePr>
        <xdr:cNvPr id="5" name="Chart 4">
          <a:extLst>
            <a:ext uri="{FF2B5EF4-FFF2-40B4-BE49-F238E27FC236}">
              <a16:creationId xmlns:a16="http://schemas.microsoft.com/office/drawing/2014/main" id="{18F86A7F-91D8-4C89-8985-F593CEE6D8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1692</xdr:colOff>
      <xdr:row>10</xdr:row>
      <xdr:rowOff>15664</xdr:rowOff>
    </xdr:from>
    <xdr:to>
      <xdr:col>14</xdr:col>
      <xdr:colOff>336972</xdr:colOff>
      <xdr:row>26</xdr:row>
      <xdr:rowOff>61383</xdr:rowOff>
    </xdr:to>
    <xdr:graphicFrame macro="">
      <xdr:nvGraphicFramePr>
        <xdr:cNvPr id="6" name="Chart 5">
          <a:extLst>
            <a:ext uri="{FF2B5EF4-FFF2-40B4-BE49-F238E27FC236}">
              <a16:creationId xmlns:a16="http://schemas.microsoft.com/office/drawing/2014/main" id="{AAE5F1C6-7B4C-461D-9E20-13835D5742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0</xdr:colOff>
      <xdr:row>78</xdr:row>
      <xdr:rowOff>10584</xdr:rowOff>
    </xdr:from>
    <xdr:to>
      <xdr:col>15</xdr:col>
      <xdr:colOff>144780</xdr:colOff>
      <xdr:row>97</xdr:row>
      <xdr:rowOff>132504</xdr:rowOff>
    </xdr:to>
    <xdr:graphicFrame macro="">
      <xdr:nvGraphicFramePr>
        <xdr:cNvPr id="8" name="Chart 7">
          <a:extLst>
            <a:ext uri="{FF2B5EF4-FFF2-40B4-BE49-F238E27FC236}">
              <a16:creationId xmlns:a16="http://schemas.microsoft.com/office/drawing/2014/main" id="{8D929504-AF3E-4885-8066-CF81916BC9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xdr:colOff>
      <xdr:row>55</xdr:row>
      <xdr:rowOff>21166</xdr:rowOff>
    </xdr:from>
    <xdr:to>
      <xdr:col>14</xdr:col>
      <xdr:colOff>232833</xdr:colOff>
      <xdr:row>74</xdr:row>
      <xdr:rowOff>21165</xdr:rowOff>
    </xdr:to>
    <xdr:graphicFrame macro="">
      <xdr:nvGraphicFramePr>
        <xdr:cNvPr id="9" name="Chart 8">
          <a:extLst>
            <a:ext uri="{FF2B5EF4-FFF2-40B4-BE49-F238E27FC236}">
              <a16:creationId xmlns:a16="http://schemas.microsoft.com/office/drawing/2014/main" id="{634AE9A6-8056-485C-8AED-D0CE0527D6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321733</xdr:colOff>
      <xdr:row>11</xdr:row>
      <xdr:rowOff>99906</xdr:rowOff>
    </xdr:from>
    <xdr:to>
      <xdr:col>3</xdr:col>
      <xdr:colOff>309033</xdr:colOff>
      <xdr:row>24</xdr:row>
      <xdr:rowOff>136948</xdr:rowOff>
    </xdr:to>
    <mc:AlternateContent xmlns:mc="http://schemas.openxmlformats.org/markup-compatibility/2006" xmlns:a14="http://schemas.microsoft.com/office/drawing/2010/main">
      <mc:Choice Requires="a14">
        <xdr:graphicFrame macro="">
          <xdr:nvGraphicFramePr>
            <xdr:cNvPr id="10" name="Gender">
              <a:extLst>
                <a:ext uri="{FF2B5EF4-FFF2-40B4-BE49-F238E27FC236}">
                  <a16:creationId xmlns:a16="http://schemas.microsoft.com/office/drawing/2014/main" id="{CC18FBA3-9B64-BCF4-B6AB-C5DD59FFAAC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21733" y="2020781"/>
              <a:ext cx="1797050" cy="23071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302418</xdr:colOff>
      <xdr:row>33</xdr:row>
      <xdr:rowOff>129540</xdr:rowOff>
    </xdr:from>
    <xdr:to>
      <xdr:col>3</xdr:col>
      <xdr:colOff>309562</xdr:colOff>
      <xdr:row>47</xdr:row>
      <xdr:rowOff>34290</xdr:rowOff>
    </xdr:to>
    <mc:AlternateContent xmlns:mc="http://schemas.openxmlformats.org/markup-compatibility/2006" xmlns:a14="http://schemas.microsoft.com/office/drawing/2010/main">
      <mc:Choice Requires="a14">
        <xdr:graphicFrame macro="">
          <xdr:nvGraphicFramePr>
            <xdr:cNvPr id="11" name="Which course do you study in?">
              <a:extLst>
                <a:ext uri="{FF2B5EF4-FFF2-40B4-BE49-F238E27FC236}">
                  <a16:creationId xmlns:a16="http://schemas.microsoft.com/office/drawing/2014/main" id="{B8479631-4F45-45B5-10D7-0FB32EC01B7D}"/>
                </a:ext>
              </a:extLst>
            </xdr:cNvPr>
            <xdr:cNvGraphicFramePr/>
          </xdr:nvGraphicFramePr>
          <xdr:xfrm>
            <a:off x="0" y="0"/>
            <a:ext cx="0" cy="0"/>
          </xdr:xfrm>
          <a:graphic>
            <a:graphicData uri="http://schemas.microsoft.com/office/drawing/2010/slicer">
              <sle:slicer xmlns:sle="http://schemas.microsoft.com/office/drawing/2010/slicer" name="Which course do you study in?"/>
            </a:graphicData>
          </a:graphic>
        </xdr:graphicFrame>
      </mc:Choice>
      <mc:Fallback xmlns="">
        <xdr:sp macro="" textlink="">
          <xdr:nvSpPr>
            <xdr:cNvPr id="0" name=""/>
            <xdr:cNvSpPr>
              <a:spLocks noTextEdit="1"/>
            </xdr:cNvSpPr>
          </xdr:nvSpPr>
          <xdr:spPr>
            <a:xfrm>
              <a:off x="302418" y="5892165"/>
              <a:ext cx="1816894" cy="2349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350044</xdr:colOff>
      <xdr:row>57</xdr:row>
      <xdr:rowOff>91440</xdr:rowOff>
    </xdr:from>
    <xdr:to>
      <xdr:col>3</xdr:col>
      <xdr:colOff>357188</xdr:colOff>
      <xdr:row>70</xdr:row>
      <xdr:rowOff>162877</xdr:rowOff>
    </xdr:to>
    <mc:AlternateContent xmlns:mc="http://schemas.openxmlformats.org/markup-compatibility/2006" xmlns:a14="http://schemas.microsoft.com/office/drawing/2010/main">
      <mc:Choice Requires="a14">
        <xdr:graphicFrame macro="">
          <xdr:nvGraphicFramePr>
            <xdr:cNvPr id="13" name="Which course do you study in? 1">
              <a:extLst>
                <a:ext uri="{FF2B5EF4-FFF2-40B4-BE49-F238E27FC236}">
                  <a16:creationId xmlns:a16="http://schemas.microsoft.com/office/drawing/2014/main" id="{67C3E08D-E979-0573-474F-256D8970727E}"/>
                </a:ext>
              </a:extLst>
            </xdr:cNvPr>
            <xdr:cNvGraphicFramePr/>
          </xdr:nvGraphicFramePr>
          <xdr:xfrm>
            <a:off x="0" y="0"/>
            <a:ext cx="0" cy="0"/>
          </xdr:xfrm>
          <a:graphic>
            <a:graphicData uri="http://schemas.microsoft.com/office/drawing/2010/slicer">
              <sle:slicer xmlns:sle="http://schemas.microsoft.com/office/drawing/2010/slicer" name="Which course do you study in? 1"/>
            </a:graphicData>
          </a:graphic>
        </xdr:graphicFrame>
      </mc:Choice>
      <mc:Fallback xmlns="">
        <xdr:sp macro="" textlink="">
          <xdr:nvSpPr>
            <xdr:cNvPr id="0" name=""/>
            <xdr:cNvSpPr>
              <a:spLocks noTextEdit="1"/>
            </xdr:cNvSpPr>
          </xdr:nvSpPr>
          <xdr:spPr>
            <a:xfrm>
              <a:off x="350044" y="10045065"/>
              <a:ext cx="1816894" cy="23415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556260</xdr:colOff>
      <xdr:row>57</xdr:row>
      <xdr:rowOff>142875</xdr:rowOff>
    </xdr:from>
    <xdr:to>
      <xdr:col>17</xdr:col>
      <xdr:colOff>563404</xdr:colOff>
      <xdr:row>71</xdr:row>
      <xdr:rowOff>47625</xdr:rowOff>
    </xdr:to>
    <mc:AlternateContent xmlns:mc="http://schemas.openxmlformats.org/markup-compatibility/2006" xmlns:a14="http://schemas.microsoft.com/office/drawing/2010/main">
      <mc:Choice Requires="a14">
        <xdr:graphicFrame macro="">
          <xdr:nvGraphicFramePr>
            <xdr:cNvPr id="14" name="7.a)Should the institute rely on one or two main sources to convey information?">
              <a:extLst>
                <a:ext uri="{FF2B5EF4-FFF2-40B4-BE49-F238E27FC236}">
                  <a16:creationId xmlns:a16="http://schemas.microsoft.com/office/drawing/2014/main" id="{28E44C8F-D1B2-D701-0497-3753E4D8643C}"/>
                </a:ext>
              </a:extLst>
            </xdr:cNvPr>
            <xdr:cNvGraphicFramePr/>
          </xdr:nvGraphicFramePr>
          <xdr:xfrm>
            <a:off x="0" y="0"/>
            <a:ext cx="0" cy="0"/>
          </xdr:xfrm>
          <a:graphic>
            <a:graphicData uri="http://schemas.microsoft.com/office/drawing/2010/slicer">
              <sle:slicer xmlns:sle="http://schemas.microsoft.com/office/drawing/2010/slicer" name="7.a)Should the institute rely on one or two main sources to convey information?"/>
            </a:graphicData>
          </a:graphic>
        </xdr:graphicFrame>
      </mc:Choice>
      <mc:Fallback xmlns="">
        <xdr:sp macro="" textlink="">
          <xdr:nvSpPr>
            <xdr:cNvPr id="0" name=""/>
            <xdr:cNvSpPr>
              <a:spLocks noTextEdit="1"/>
            </xdr:cNvSpPr>
          </xdr:nvSpPr>
          <xdr:spPr>
            <a:xfrm>
              <a:off x="9001760" y="10096500"/>
              <a:ext cx="1816894" cy="2349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frost\AppData\Local\Microsoft\Windows\INetCache\IE\WXLHC939\Information_Distribution_Survey__(Responses)_Final%5b1%5d.xlsx%5d.xlsx%5d.xlsx%5d.xlsx%5d.xlsx%5d.xlsx%5d.xlsx%5d.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223.09589837963" createdVersion="8" refreshedVersion="8" minRefreshableVersion="3" recordCount="121" xr:uid="{E43004A3-1D1B-4D0D-9C81-AC6664E7C34D}">
  <cacheSource type="worksheet">
    <worksheetSource ref="A1:R122" sheet=".xlsx].xlsx].xlsx].xlsx].xlsx].xlsx].xlsx].xlsx]Sheet1" r:id="rId2"/>
  </cacheSource>
  <cacheFields count="18">
    <cacheField name="Registration Number:" numFmtId="0">
      <sharedItems containsSemiMixedTypes="0" containsString="0" containsNumber="1" containsInteger="1" minValue="2213120" maxValue="23221004"/>
    </cacheField>
    <cacheField name="Email Address" numFmtId="0">
      <sharedItems/>
    </cacheField>
    <cacheField name="Name:" numFmtId="0">
      <sharedItems count="115">
        <s v="Anushya Francisca E.P"/>
        <s v="Britto Fernandes "/>
        <s v="Mohammed Rayan"/>
        <s v="Trikalagga Saha "/>
        <s v="Aditya Kumar Singh"/>
        <s v="Jeffin shaji"/>
        <s v="Siddharth Nautiyal "/>
        <s v="Naveen Krishna"/>
        <s v="Yeswanth P G"/>
        <s v="Amrutha Paalathara "/>
        <s v="Nikhil "/>
        <s v="Mayuri Ubale"/>
        <s v="Harini Sruthi T S"/>
        <s v="Yashi"/>
        <s v="Kingsuk Rakshit"/>
        <s v="Hitanshi Gupta"/>
        <s v="Swastik Roy"/>
        <s v="Harshil Mishra "/>
        <s v="Dipanwita Das"/>
        <s v="Sankar Murugan "/>
        <s v="Anya Nicole Correia Gonsalves"/>
        <s v="Siddhartha Sinha "/>
        <s v="Leran Anthony Carvalho "/>
        <s v="Jyosna "/>
        <s v="Juhi Rathore "/>
        <s v="Annriya Liz Siji"/>
        <s v="Shruti Mall"/>
        <s v="Devika S Vinod"/>
        <s v="Tanuja Gupta"/>
        <s v="Stuty Das"/>
        <s v="Arun M"/>
        <s v="Siddharth Nautiyal"/>
        <s v="V.Sravani "/>
        <s v="george thomas"/>
        <s v="Nicole Earl "/>
        <s v="Divyani "/>
        <s v="Sandeep Kumar "/>
        <s v="Souvik Chowdhury "/>
        <s v="Thamizhanbu E"/>
        <s v="Abhay Singh"/>
        <s v="Aman"/>
        <s v="Debamala "/>
        <s v="Vedant  Nehal"/>
        <s v="LINGESH M"/>
        <s v="Gungun"/>
        <s v="george"/>
        <s v="Adharsh jaison"/>
        <s v="Sandeep"/>
        <s v="Nandhana Rajeev "/>
        <s v="Vikash Shakya"/>
        <s v="Ansel Paul "/>
        <s v="Vikas K"/>
        <s v="Falak Ansari "/>
        <s v="Gokul Manoj "/>
        <s v="Jofin James"/>
        <s v="Divyank Kumar Yadav "/>
        <s v="Manika Sehgal "/>
        <s v="Abin Roy"/>
        <s v="Mubahsir Salim"/>
        <s v="SWASTIK ROY "/>
        <s v="Hiranlal H"/>
        <s v="Jaise george "/>
        <s v="Ujjawal ahuja"/>
        <s v="Om kumar"/>
        <s v="Abhay Singh "/>
        <s v="Anurag yadav"/>
        <s v="Prajwal Singh"/>
        <s v="Sarnalika Paul"/>
        <s v="Shubham kumar"/>
        <s v="Shivangi Sharma "/>
        <s v="Souvik"/>
        <s v="Nishi Singh"/>
        <s v="Suraj Mishra"/>
        <s v="Patha Harish Kumar"/>
        <s v="R Lalrinmawii"/>
        <s v="Vedant Nehal"/>
        <s v="Sam"/>
        <s v="Reya"/>
        <s v="Anand K J"/>
        <s v="Aleena Mariya Sebastian"/>
        <s v="Rose Maria Rajan"/>
        <s v="Karre Sri Vinati "/>
        <s v="R Sathvika teja "/>
        <s v="Ayush Paul"/>
        <s v="Mehuli Dutta"/>
        <s v="Ruchita "/>
        <s v="Kathryn Philip"/>
        <s v="Shruti Mishra"/>
        <s v="Chayan Sankhla "/>
        <s v="Guru Prakash T S "/>
        <s v="Sakthi Murugan C "/>
        <s v="Vishnu kumar "/>
        <s v="Sagi.Vishal varma "/>
        <s v="Smaira"/>
        <s v="Anagha V Easanan "/>
        <s v="Chirag N"/>
        <s v="Ardra K S "/>
        <s v="Abhidev SP"/>
        <s v="John George Thattil"/>
        <s v="Fathima"/>
        <s v="dhruvil patel"/>
        <s v="Debolina Chatterjee "/>
        <s v="V.Sravani"/>
        <s v="Sudeshna Ghosh"/>
        <s v="Aadith Joseph Mathew "/>
        <s v="Riya PC"/>
        <s v="Parul Sharma "/>
        <s v="Sukanna Das"/>
        <s v="Selina Lana H Blah"/>
        <s v="Yaswanth kumar"/>
        <s v="Maanya Francesca Menezes "/>
        <s v="Alengrow Alms "/>
        <s v="V Manikandan"/>
        <s v="Rohith Nair "/>
        <s v="Akash A"/>
      </sharedItems>
    </cacheField>
    <cacheField name="Gender" numFmtId="0">
      <sharedItems count="2">
        <s v="Female"/>
        <s v="Male"/>
      </sharedItems>
    </cacheField>
    <cacheField name="Age" numFmtId="0">
      <sharedItems containsSemiMixedTypes="0" containsString="0" containsNumber="1" containsInteger="1" minValue="18" maxValue="25"/>
    </cacheField>
    <cacheField name="Which course do you study in?" numFmtId="0">
      <sharedItems count="7">
        <s v="MSC DATA SCIENCE"/>
        <s v="BSC ECONOMICS AND ANALYTICS"/>
        <s v="BA LLB"/>
        <s v="BBA LLB"/>
        <s v="MSC ECONOMICS AND ANALYTICS"/>
        <s v="BBA"/>
        <s v="MBA"/>
      </sharedItems>
    </cacheField>
    <cacheField name="1. How do you usually receive official information from the institution regarding events, important notifications, seminars, talks, etc? (Select all that apply)" numFmtId="0">
      <sharedItems/>
    </cacheField>
    <cacheField name="2. On a scale from 1 to 5, how satisfied are you with the current methods of information distribution? _x000a_" numFmtId="0">
      <sharedItems containsSemiMixedTypes="0" containsString="0" containsNumber="1" containsInteger="1" minValue="1" maxValue="5"/>
    </cacheField>
    <cacheField name="3.How frequently do you believe important information is communicated to you by the institution?_x000a_ " numFmtId="0">
      <sharedItems/>
    </cacheField>
    <cacheField name="Converting" numFmtId="0">
      <sharedItems containsSemiMixedTypes="0" containsString="0" containsNumber="1" containsInteger="1" minValue="1" maxValue="5"/>
    </cacheField>
    <cacheField name="4. a)Have you ever missed important information due to the current methods of distribution?" numFmtId="0">
      <sharedItems/>
    </cacheField>
    <cacheField name="4.b) If Yes please provide an example." numFmtId="0">
      <sharedItems containsBlank="1"/>
    </cacheField>
    <cacheField name="5. Do you feel that there is transparency in how information is distributed within the institution? _x000a_(i.e. miscommunications and misunderstandings in the information conveyed)" numFmtId="0">
      <sharedItems/>
    </cacheField>
    <cacheField name="6.How would you describe the timeliness of information distribution in the institution?_x000a_" numFmtId="0">
      <sharedItems/>
    </cacheField>
    <cacheField name="7.a)Should the institute rely on one or two main sources to convey information?" numFmtId="0">
      <sharedItems/>
    </cacheField>
    <cacheField name="7.b) Which mode/source would you prefer to receive that information?" numFmtId="0">
      <sharedItems containsBlank="1"/>
    </cacheField>
    <cacheField name="8.What improvements would you suggest for better information distribution in the institution?_x000a_" numFmtId="0">
      <sharedItems containsBlank="1"/>
    </cacheField>
    <cacheField name="Timestamp" numFmtId="164">
      <sharedItems containsSemiMixedTypes="0" containsNonDate="0" containsDate="1" containsString="0" minDate="2023-10-12T16:28:01" maxDate="2023-10-22T12:04:3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223.110579513886" createdVersion="8" refreshedVersion="8" minRefreshableVersion="3" recordCount="121" xr:uid="{8556986B-23E6-4F3A-8BB4-6B99F7E47F4C}">
  <cacheSource type="worksheet">
    <worksheetSource name="Table1"/>
  </cacheSource>
  <cacheFields count="18">
    <cacheField name="Registration Number:" numFmtId="0">
      <sharedItems containsSemiMixedTypes="0" containsString="0" containsNumber="1" containsInteger="1" minValue="2213120" maxValue="23221004"/>
    </cacheField>
    <cacheField name="Email Address" numFmtId="0">
      <sharedItems/>
    </cacheField>
    <cacheField name="Name:" numFmtId="0">
      <sharedItems count="115">
        <s v="Anushya Francisca E.P"/>
        <s v="Britto Fernandes "/>
        <s v="Mohammed Rayan"/>
        <s v="Trikalagga Saha "/>
        <s v="Aditya Kumar Singh"/>
        <s v="Jeffin shaji"/>
        <s v="Siddharth Nautiyal "/>
        <s v="Naveen Krishna"/>
        <s v="Yeswanth P G"/>
        <s v="Amrutha Paalathara "/>
        <s v="Nikhil "/>
        <s v="Mayuri Ubale"/>
        <s v="Harini Sruthi T S"/>
        <s v="Yashi"/>
        <s v="Kingsuk Rakshit"/>
        <s v="Hitanshi Gupta"/>
        <s v="Swastik Roy"/>
        <s v="Harshil Mishra "/>
        <s v="Dipanwita Das"/>
        <s v="Sankar Murugan "/>
        <s v="Anya Nicole Correia Gonsalves"/>
        <s v="Siddhartha Sinha "/>
        <s v="Leran Anthony Carvalho "/>
        <s v="Jyosna "/>
        <s v="Juhi Rathore "/>
        <s v="Annriya Liz Siji"/>
        <s v="Shruti Mall"/>
        <s v="Devika S Vinod"/>
        <s v="Tanuja Gupta"/>
        <s v="Stuty Das"/>
        <s v="Arun M"/>
        <s v="Siddharth Nautiyal"/>
        <s v="V.Sravani "/>
        <s v="george thomas"/>
        <s v="Nicole Earl "/>
        <s v="Divyani "/>
        <s v="Sandeep Kumar "/>
        <s v="Souvik Chowdhury "/>
        <s v="Thamizhanbu E"/>
        <s v="Abhay Singh"/>
        <s v="Aman"/>
        <s v="Debamala "/>
        <s v="Vedant  Nehal"/>
        <s v="LINGESH M"/>
        <s v="Gungun"/>
        <s v="george"/>
        <s v="Adharsh jaison"/>
        <s v="Sandeep"/>
        <s v="Nandhana Rajeev "/>
        <s v="Vikash Shakya"/>
        <s v="Ansel Paul "/>
        <s v="Vikas K"/>
        <s v="Falak Ansari "/>
        <s v="Gokul Manoj "/>
        <s v="Jofin James"/>
        <s v="Divyank Kumar Yadav "/>
        <s v="Manika Sehgal "/>
        <s v="Abin Roy"/>
        <s v="Mubahsir Salim"/>
        <s v="SWASTIK ROY "/>
        <s v="Hiranlal H"/>
        <s v="Jaise george "/>
        <s v="Ujjawal ahuja"/>
        <s v="Om kumar"/>
        <s v="Abhay Singh "/>
        <s v="Anurag yadav"/>
        <s v="Prajwal Singh"/>
        <s v="Sarnalika Paul"/>
        <s v="Shubham kumar"/>
        <s v="Shivangi Sharma "/>
        <s v="Souvik"/>
        <s v="Nishi Singh"/>
        <s v="Suraj Mishra"/>
        <s v="Patha Harish Kumar"/>
        <s v="R Lalrinmawii"/>
        <s v="Vedant Nehal"/>
        <s v="Sam"/>
        <s v="Reya"/>
        <s v="Anand K J"/>
        <s v="Aleena Mariya Sebastian"/>
        <s v="Rose Maria Rajan"/>
        <s v="Karre Sri Vinati "/>
        <s v="R Sathvika teja "/>
        <s v="Ayush Paul"/>
        <s v="Mehuli Dutta"/>
        <s v="Ruchita "/>
        <s v="Kathryn Philip"/>
        <s v="Shruti Mishra"/>
        <s v="Chayan Sankhla "/>
        <s v="Guru Prakash T S "/>
        <s v="Sakthi Murugan C "/>
        <s v="Vishnu kumar "/>
        <s v="Sagi.Vishal varma "/>
        <s v="Smaira"/>
        <s v="Anagha V Easanan "/>
        <s v="Chirag N"/>
        <s v="Ardra K S "/>
        <s v="Abhidev SP"/>
        <s v="John George Thattil"/>
        <s v="Fathima"/>
        <s v="dhruvil patel"/>
        <s v="Debolina Chatterjee "/>
        <s v="V.Sravani"/>
        <s v="Sudeshna Ghosh"/>
        <s v="Aadith Joseph Mathew "/>
        <s v="Riya PC"/>
        <s v="Parul Sharma "/>
        <s v="Sukanna Das"/>
        <s v="Selina Lana H Blah"/>
        <s v="Yaswanth kumar"/>
        <s v="Maanya Francesca Menezes "/>
        <s v="Alengrow Alms "/>
        <s v="V Manikandan"/>
        <s v="Rohith Nair "/>
        <s v="Akash A"/>
      </sharedItems>
    </cacheField>
    <cacheField name="Gender" numFmtId="0">
      <sharedItems count="2">
        <s v="Female"/>
        <s v="Male"/>
      </sharedItems>
    </cacheField>
    <cacheField name="Age" numFmtId="0">
      <sharedItems containsSemiMixedTypes="0" containsString="0" containsNumber="1" containsInteger="1" minValue="18" maxValue="25" count="8">
        <n v="24"/>
        <n v="25"/>
        <n v="19"/>
        <n v="18"/>
        <n v="21"/>
        <n v="23"/>
        <n v="22"/>
        <n v="20"/>
      </sharedItems>
    </cacheField>
    <cacheField name="Which course do you study in?" numFmtId="0">
      <sharedItems count="7">
        <s v="MSC DATA SCIENCE"/>
        <s v="BSC ECONOMICS AND ANALYTICS"/>
        <s v="BA LLB"/>
        <s v="BBA LLB"/>
        <s v="MSC ECONOMICS AND ANALYTICS"/>
        <s v="BBA"/>
        <s v="MBA"/>
      </sharedItems>
    </cacheField>
    <cacheField name="1. How do you usually receive official information from the institution regarding events, important notifications, seminars, talks, etc? (Select all that apply)" numFmtId="0">
      <sharedItems count="41">
        <s v="Email, WhatsApp groups, Screens on campus, Social media (Instagram posts, Story updates etc), Word of mouth or spoken conversation, Class teacher interactions, Classroom announcements"/>
        <s v="Email, KnowledgePro portal, WhatsApp groups, Printed materials, Screens on campus, Social media (Instagram posts, Story updates etc), Word of mouth or spoken conversation, Class teacher interactions, Classroom announcements, "/>
        <s v="Email, WhatsApp groups, Classroom announcements"/>
        <s v="Email, WhatsApp groups, Social media (Instagram posts, Story updates etc), Word of mouth or spoken conversation"/>
        <s v="Email, KnowledgePro portal, WhatsApp groups, Screens on campus, Classroom announcements"/>
        <s v="Email, WhatsApp groups"/>
        <s v="Email, KnowledgePro portal, WhatsApp groups, Printed materials, Screens on campus, Social media (Instagram posts, Story updates etc), Word of mouth or spoken conversation, Class teacher interactions, Classroom announcements"/>
        <s v="Email, Class teacher interactions"/>
        <s v="Email, KnowledgePro portal, WhatsApp groups"/>
        <s v="Email"/>
        <s v="Email, WhatsApp groups, Word of mouth or spoken conversation"/>
        <s v="WhatsApp groups"/>
        <s v="Email, WhatsApp groups, Social media (Instagram posts, Story updates etc)"/>
        <s v="Email, WhatsApp groups, Social media (Instagram posts, Story updates etc), Classroom announcements"/>
        <s v="Email, WhatsApp groups, Social media (Instagram posts, Story updates etc), Word of mouth or spoken conversation, Class teacher interactions, Classroom announcements"/>
        <s v="Email, KnowledgePro portal, WhatsApp groups, Screens on campus, Word of mouth or spoken conversation, Class teacher interactions, Classroom announcements"/>
        <s v="WhatsApp groups, Printed materials, Word of mouth or spoken conversation, Classroom announcements"/>
        <s v="Email, Printed materials"/>
        <s v="Email, KnowledgePro portal, WhatsApp groups, Social media (Instagram posts, Story updates etc), Word of mouth or spoken conversation, Class teacher interactions, Classroom announcements"/>
        <s v="Email, WhatsApp groups, Word of mouth or spoken conversation, Class teacher interactions"/>
        <s v="Email, KnowledgePro portal, WhatsApp groups, Screens on campus, Social media (Instagram posts, Story updates etc), Word of mouth or spoken conversation, Classroom announcements"/>
        <s v="Email, KnowledgePro portal, WhatsApp groups, Class teacher interactions"/>
        <s v="Email, KnowledgePro portal, WhatsApp groups, Screens on campus, Class teacher interactions, Classroom announcements"/>
        <s v="KnowledgePro portal, WhatsApp groups"/>
        <s v="KnowledgePro portal, Printed materials, Social media (Instagram posts, Story updates etc)"/>
        <s v="Email, KnowledgePro portal"/>
        <s v="Email, KnowledgePro portal, WhatsApp groups, Printed materials, Screens on campus, Social media (Instagram posts, Story updates etc), Class teacher interactions"/>
        <s v="Email, KnowledgePro portal, WhatsApp groups, Printed materials, Screens on campus, Social media (Instagram posts, Story updates etc), Word of mouth or spoken conversation"/>
        <s v="Email, WhatsApp groups, Screens on campus, Social media (Instagram posts, Story updates etc), Word of mouth or spoken conversation, Classroom announcements"/>
        <s v="Email, KnowledgePro portal, WhatsApp groups, Printed materials"/>
        <s v="Email, KnowledgePro portal, WhatsApp groups, Classroom announcements"/>
        <s v="Screens on campus"/>
        <s v="Email, KnowledgePro portal, WhatsApp groups, Social media (Instagram posts, Story updates etc)"/>
        <s v="Email, WhatsApp groups, Screens on campus, Classroom announcements"/>
        <s v="KnowledgePro portal"/>
        <s v="Email, WhatsApp groups, Social media (Instagram posts, Story updates etc), Word of mouth or spoken conversation, Classroom announcements"/>
        <s v="Email, WhatsApp groups, Screens on campus, Class teacher interactions"/>
        <s v="Email, WhatsApp groups, Screens on campus, Social media (Instagram posts, Story updates etc)"/>
        <s v="Email, WhatsApp groups, Screens on campus, Social media (Instagram posts, Story updates etc), Class teacher interactions, Classroom announcements"/>
        <s v="Email, WhatsApp groups, Screens on campus, Word of mouth or spoken conversation, Classroom announcements"/>
        <s v="Email, WhatsApp groups, Screens on campus"/>
      </sharedItems>
    </cacheField>
    <cacheField name="2. On a scale from 1 to 5, how satisfied are you with the current methods of information distribution? _x000a_" numFmtId="0">
      <sharedItems containsSemiMixedTypes="0" containsString="0" containsNumber="1" containsInteger="1" minValue="1" maxValue="5" count="5">
        <n v="3"/>
        <n v="4"/>
        <n v="2"/>
        <n v="5"/>
        <n v="1"/>
      </sharedItems>
    </cacheField>
    <cacheField name="3.How frequently do you believe important information is communicated to you by the institution?_x000a_ " numFmtId="0">
      <sharedItems count="5">
        <s v="Occasionally"/>
        <s v="Somewhat frequently"/>
        <s v="Very frequently"/>
        <s v="Rarely"/>
        <s v="Never"/>
      </sharedItems>
    </cacheField>
    <cacheField name="Converting" numFmtId="0">
      <sharedItems containsSemiMixedTypes="0" containsString="0" containsNumber="1" containsInteger="1" minValue="1" maxValue="5"/>
    </cacheField>
    <cacheField name="4. a)Have you ever missed important information due to the current methods of distribution?" numFmtId="0">
      <sharedItems count="3">
        <s v="Yes"/>
        <s v="No"/>
        <s v="Not sure"/>
      </sharedItems>
    </cacheField>
    <cacheField name="4.b) If Yes please provide an example." numFmtId="0">
      <sharedItems containsBlank="1"/>
    </cacheField>
    <cacheField name="5. Do you feel that there is transparency in how information is distributed within the institution? _x000a_(i.e. miscommunications and misunderstandings in the information conveyed)" numFmtId="0">
      <sharedItems count="3">
        <s v="Yes"/>
        <s v="Maybe"/>
        <s v="No"/>
      </sharedItems>
    </cacheField>
    <cacheField name="6.How would you describe the timeliness of information distribution in the institution?_x000a_" numFmtId="0">
      <sharedItems count="4">
        <s v="Not Very Timely"/>
        <s v="Somewhat Timely"/>
        <s v="Very Timely"/>
        <s v="Not Timely at All"/>
      </sharedItems>
    </cacheField>
    <cacheField name="7.a)Should the institute rely on one or two main sources to convey information?" numFmtId="0">
      <sharedItems count="3">
        <s v="Yes"/>
        <s v="No"/>
        <s v="The existing system is fine"/>
      </sharedItems>
    </cacheField>
    <cacheField name="7.b) Which mode/source would you prefer to receive that information?" numFmtId="0">
      <sharedItems containsBlank="1" count="44">
        <m/>
        <s v="WhatsApp groups, Classroom announcements"/>
        <s v="Email, WhatsApp groups, Classroom announcements"/>
        <s v="Email, KnowledgePro portal, WhatsApp groups"/>
        <s v="Email, WhatsApp groups, Class teacher interactions, Classroom announcements"/>
        <s v="Email, KnowledgePro portal"/>
        <s v="Email, WhatsApp groups"/>
        <s v="Email, KnowledgePro portal, WhatsApp groups, Printed materials, Screens on campus, Social media (Instagram posts, Story updates etc), Word of mouth or spoken conversation, Class teacher interactions, Classroom announcements"/>
        <s v="Email, WhatsApp groups, Social media (Instagram posts, Story updates etc), Word of mouth or spoken conversation"/>
        <s v="KnowledgePro portal, WhatsApp groups, Screens on campus, Social media (Instagram posts, Story updates etc), Word of mouth or spoken conversation, Class teacher interactions, Classroom announcements"/>
        <s v="Email, WhatsApp groups, Social media (Instagram posts, Story updates etc), Word of mouth or spoken conversation, Classroom announcements"/>
        <s v="Email, KnowledgePro portal, WhatsApp groups, Word of mouth or spoken conversation, Class teacher interactions, Classroom announcements"/>
        <s v="Email, WhatsApp groups, Screens on campus"/>
        <s v="WhatsApp groups, Printed materials, Word of mouth or spoken conversation, Classroom announcements"/>
        <s v="Email, WhatsApp groups, Social media (Instagram posts, Story updates etc), Word of mouth or spoken conversation, Class teacher interactions, Classroom announcements"/>
        <s v="Email, KnowledgePro portal, WhatsApp groups, Printed materials, Word of mouth or spoken conversation, Class teacher interactions, Classroom announcements"/>
        <s v="Class teacher interactions, Classroom announcements"/>
        <s v="WhatsApp groups, Social media (Instagram posts, Story updates etc), Word of mouth or spoken conversation, Class teacher interactions, Classroom announcements"/>
        <s v="Email, KnowledgePro portal, Classroom announcements"/>
        <s v="Email, KnowledgePro portal, Printed materials, Social media (Instagram posts, Story updates etc)"/>
        <s v="Email, KnowledgePro portal, WhatsApp groups, Printed materials, Class teacher interactions"/>
        <s v="Email, Classroom announcements"/>
        <s v="Email, KnowledgePro portal, WhatsApp groups, Printed materials, Screens on campus"/>
        <s v="WhatsApp groups, Printed materials"/>
        <s v="Email, WhatsApp groups, Class teacher interactions"/>
        <s v="Email, KnowledgePro portal, WhatsApp groups, Class teacher interactions"/>
        <s v="Email, KnowledgePro portal, WhatsApp groups, Word of mouth or spoken conversation, Classroom announcements"/>
        <s v="WhatsApp groups, Screens on campus, Word of mouth or spoken conversation, Class teacher interactions"/>
        <s v="Screens on campus, Social media (Instagram posts, Story updates etc)"/>
        <s v="Email, Word of mouth or spoken conversation"/>
        <s v="Word of mouth or spoken conversation, Class teacher interactions"/>
        <s v="Email, Social media (Instagram posts, Story updates etc)"/>
        <s v="Email, Class teacher interactions"/>
        <s v="WhatsApp groups, Social media (Instagram posts, Story updates etc)"/>
        <s v="Printed materials, Word of mouth or spoken conversation"/>
        <s v="Email, Printed materials"/>
        <s v="Social media (Instagram posts, Story updates etc), Classroom announcements"/>
        <s v="Printed materials, Social media (Instagram posts, Story updates etc)"/>
        <s v="Social media (Instagram posts, Story updates etc), Word of mouth or spoken conversation"/>
        <s v="WhatsApp groups, Screens on campus"/>
        <s v="Printed materials, Class teacher interactions"/>
        <s v="Printed materials, Screens on campus"/>
        <s v="Screens on campus, Classroom announcements"/>
        <s v="WhatsApp groups, Word of mouth or spoken conversation"/>
      </sharedItems>
    </cacheField>
    <cacheField name="8.What improvements would you suggest for better information distribution in the institution?_x000a_" numFmtId="0">
      <sharedItems containsBlank="1"/>
    </cacheField>
    <cacheField name="Timestamp" numFmtId="164">
      <sharedItems containsSemiMixedTypes="0" containsNonDate="0" containsDate="1" containsString="0" minDate="2023-10-12T16:28:01" maxDate="2023-10-22T12:04:38"/>
    </cacheField>
  </cacheFields>
  <extLst>
    <ext xmlns:x14="http://schemas.microsoft.com/office/spreadsheetml/2009/9/main" uri="{725AE2AE-9491-48be-B2B4-4EB974FC3084}">
      <x14:pivotCacheDefinition pivotCacheId="575930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1">
  <r>
    <n v="23122008"/>
    <s v="anushya.francisca@msds.christuniversity.in"/>
    <x v="0"/>
    <x v="0"/>
    <n v="21"/>
    <x v="0"/>
    <s v="Email, WhatsApp groups, Screens on campus, Social media (Instagram posts, Story updates etc), Word of mouth or spoken conversation, Class teacher interactions, Classroom announcements"/>
    <n v="3"/>
    <s v="Occasionally"/>
    <n v="3"/>
    <s v="Yes"/>
    <m/>
    <s v="Yes"/>
    <s v="Not Very Timely"/>
    <s v="Yes"/>
    <m/>
    <m/>
    <d v="2023-10-12T16:28:01"/>
  </r>
  <r>
    <n v="23122012"/>
    <s v="britto.fernandes@msds.christuniversity.in"/>
    <x v="1"/>
    <x v="1"/>
    <n v="22"/>
    <x v="0"/>
    <s v="Email, KnowledgePro portal, WhatsApp groups, Printed materials, Screens on campus, Social media (Instagram posts, Story updates etc), Word of mouth or spoken conversation, Class teacher interactions, Classroom announcements, "/>
    <n v="4"/>
    <s v="Occasionally"/>
    <n v="3"/>
    <s v="No"/>
    <m/>
    <s v="Yes"/>
    <s v="Somewhat Timely"/>
    <s v="No"/>
    <m/>
    <s v="Provide iPhone to everyone "/>
    <d v="2023-10-12T16:30:15"/>
  </r>
  <r>
    <n v="23122123"/>
    <s v="mohammed.rayan@msds.christuniversity.in"/>
    <x v="2"/>
    <x v="1"/>
    <n v="21"/>
    <x v="0"/>
    <s v="Email, WhatsApp groups, Classroom announcements"/>
    <n v="2"/>
    <s v="Somewhat frequently"/>
    <n v="4"/>
    <s v="Yes"/>
    <m/>
    <s v="Maybe"/>
    <s v="Somewhat Timely"/>
    <s v="Yes"/>
    <s v="WhatsApp groups, Classroom announcements"/>
    <s v="🫦"/>
    <d v="2023-10-12T16:48:20"/>
  </r>
  <r>
    <n v="23122043"/>
    <s v="trikalagga.saha@msds.christuniversity.in"/>
    <x v="3"/>
    <x v="0"/>
    <n v="24"/>
    <x v="0"/>
    <s v="Email, WhatsApp groups, Social media (Instagram posts, Story updates etc), Word of mouth or spoken conversation"/>
    <n v="5"/>
    <s v="Very frequently"/>
    <n v="5"/>
    <s v="No"/>
    <m/>
    <s v="Yes"/>
    <s v="Somewhat Timely"/>
    <s v="Yes"/>
    <s v="Email, WhatsApp groups, Classroom announcements"/>
    <m/>
    <d v="2023-10-12T16:48:42"/>
  </r>
  <r>
    <n v="23122003"/>
    <s v="aditya.singh@msds.christuniversity.in"/>
    <x v="4"/>
    <x v="1"/>
    <n v="21"/>
    <x v="0"/>
    <s v="Email, KnowledgePro portal, WhatsApp groups, Screens on campus, Classroom announcements"/>
    <n v="4"/>
    <s v="Somewhat frequently"/>
    <n v="4"/>
    <s v="Yes"/>
    <m/>
    <s v="No"/>
    <s v="Somewhat Timely"/>
    <s v="The existing system is fine"/>
    <s v="Email, KnowledgePro portal, WhatsApp groups"/>
    <m/>
    <d v="2023-10-12T16:53:59"/>
  </r>
  <r>
    <n v="23122120"/>
    <s v="jeffinshaji.s@msds.christuniversity.in"/>
    <x v="5"/>
    <x v="1"/>
    <n v="23"/>
    <x v="0"/>
    <s v="Email, WhatsApp groups"/>
    <n v="4"/>
    <s v="Very frequently"/>
    <n v="5"/>
    <s v="No"/>
    <m/>
    <s v="Yes"/>
    <s v="Somewhat Timely"/>
    <s v="Yes"/>
    <s v="Email, WhatsApp groups, Class teacher interactions, Classroom announcements"/>
    <m/>
    <d v="2023-10-12T16:54:08"/>
  </r>
  <r>
    <n v="23122137"/>
    <s v="siddharth.nautiyal@msds.christuniversity.in"/>
    <x v="6"/>
    <x v="1"/>
    <n v="18"/>
    <x v="0"/>
    <s v="Email, KnowledgePro portal, WhatsApp groups, Printed materials, Screens on campus, Social media (Instagram posts, Story updates etc), Word of mouth or spoken conversation, Class teacher interactions, Classroom announcements"/>
    <n v="3"/>
    <s v="Somewhat frequently"/>
    <n v="4"/>
    <s v="Yes"/>
    <m/>
    <s v="No"/>
    <s v="Somewhat Timely"/>
    <s v="Yes"/>
    <s v="Email, KnowledgePro portal"/>
    <m/>
    <d v="2023-10-12T16:54:14"/>
  </r>
  <r>
    <n v="23122023"/>
    <s v="naveen.krishna@msds.christuniversity.in"/>
    <x v="7"/>
    <x v="1"/>
    <n v="18"/>
    <x v="0"/>
    <s v="Email, Class teacher interactions"/>
    <n v="4"/>
    <s v="Very frequently"/>
    <n v="5"/>
    <s v="No"/>
    <m/>
    <s v="No"/>
    <s v="Very Timely"/>
    <s v="Yes"/>
    <s v="Email, KnowledgePro portal, WhatsApp groups"/>
    <m/>
    <d v="2023-10-12T16:54:46"/>
  </r>
  <r>
    <n v="23122044"/>
    <s v="yeswanth.pg@msds.christuniversity.in"/>
    <x v="8"/>
    <x v="1"/>
    <n v="18"/>
    <x v="0"/>
    <s v="Email, KnowledgePro portal, WhatsApp groups"/>
    <n v="3"/>
    <s v="Rarely"/>
    <n v="2"/>
    <s v="Not sure"/>
    <m/>
    <s v="Maybe"/>
    <s v="Not Very Timely"/>
    <s v="Yes"/>
    <s v="Email, KnowledgePro portal, WhatsApp groups"/>
    <m/>
    <d v="2023-10-12T16:57:13"/>
  </r>
  <r>
    <n v="23122004"/>
    <s v="amrutha.paalathara@msds.christuniversity.in"/>
    <x v="9"/>
    <x v="0"/>
    <n v="20"/>
    <x v="0"/>
    <s v="Email"/>
    <n v="3"/>
    <s v="Somewhat frequently"/>
    <n v="4"/>
    <s v="Yes"/>
    <s v="Since I'm not going through the emails frequently "/>
    <s v="Maybe"/>
    <s v="Somewhat Timely"/>
    <s v="Yes"/>
    <s v="Email, WhatsApp groups"/>
    <m/>
    <d v="2023-10-12T16:58:40"/>
  </r>
  <r>
    <n v="23122126"/>
    <s v="nikhil.pr@msds.christuniversity.in"/>
    <x v="10"/>
    <x v="1"/>
    <n v="24"/>
    <x v="0"/>
    <s v="Email, KnowledgePro portal, WhatsApp groups, Printed materials, Screens on campus, Social media (Instagram posts, Story updates etc), Word of mouth or spoken conversation, Class teacher interactions, Classroom announcements"/>
    <n v="5"/>
    <s v="Somewhat frequently"/>
    <n v="4"/>
    <s v="Not sure"/>
    <m/>
    <s v="No"/>
    <s v="Somewhat Timely"/>
    <s v="No"/>
    <s v="Email, KnowledgePro portal, WhatsApp groups, Printed materials, Screens on campus, Social media (Instagram posts, Story updates etc), Word of mouth or spoken conversation, Class teacher interactions, Classroom announcements"/>
    <m/>
    <d v="2023-10-12T16:58:57"/>
  </r>
  <r>
    <n v="23122139"/>
    <s v="ubale.mayuri@msds.chrsituniversity.in"/>
    <x v="11"/>
    <x v="0"/>
    <n v="18"/>
    <x v="0"/>
    <s v="Email, WhatsApp groups, Word of mouth or spoken conversation"/>
    <n v="4"/>
    <s v="Very frequently"/>
    <n v="5"/>
    <s v="No"/>
    <m/>
    <s v="No"/>
    <s v="Somewhat Timely"/>
    <s v="No"/>
    <s v="Email, WhatsApp groups, Social media (Instagram posts, Story updates etc), Word of mouth or spoken conversation"/>
    <m/>
    <d v="2023-10-12T17:03:23"/>
  </r>
  <r>
    <n v="23122119"/>
    <s v="harini.sruthi@msds.christuniversity.in"/>
    <x v="12"/>
    <x v="0"/>
    <n v="21"/>
    <x v="0"/>
    <s v="WhatsApp groups"/>
    <n v="3"/>
    <s v="Somewhat frequently"/>
    <n v="4"/>
    <s v="Yes"/>
    <s v="I missed a class due to improper communication "/>
    <s v="Maybe"/>
    <s v="Somewhat Timely"/>
    <s v="No"/>
    <s v="KnowledgePro portal, WhatsApp groups, Screens on campus, Social media (Instagram posts, Story updates etc), Word of mouth or spoken conversation, Class teacher interactions, Classroom announcements"/>
    <m/>
    <d v="2023-10-12T17:12:32"/>
  </r>
  <r>
    <n v="23122144"/>
    <s v="yashi.s@msds.christuniversity.in"/>
    <x v="13"/>
    <x v="0"/>
    <n v="23"/>
    <x v="0"/>
    <s v="Email, WhatsApp groups, Social media (Instagram posts, Story updates etc)"/>
    <n v="3"/>
    <s v="Somewhat frequently"/>
    <n v="4"/>
    <s v="No"/>
    <m/>
    <s v="No"/>
    <s v="Somewhat Timely"/>
    <s v="Yes"/>
    <s v="Email, WhatsApp groups"/>
    <m/>
    <d v="2023-10-12T17:13:45"/>
  </r>
  <r>
    <n v="23122121"/>
    <s v="kingsuk.rakshit@msds.christuniversity.in"/>
    <x v="14"/>
    <x v="1"/>
    <n v="18"/>
    <x v="0"/>
    <s v="Email, WhatsApp groups"/>
    <n v="5"/>
    <s v="Somewhat frequently"/>
    <n v="4"/>
    <s v="No"/>
    <m/>
    <s v="Yes"/>
    <s v="Very Timely"/>
    <s v="Yes"/>
    <s v="Email, WhatsApp groups"/>
    <m/>
    <d v="2023-10-12T17:15:28"/>
  </r>
  <r>
    <n v="23122015"/>
    <s v="hitanshi.gupta@msds.christuniversity.in"/>
    <x v="15"/>
    <x v="0"/>
    <n v="22"/>
    <x v="0"/>
    <s v="Email, WhatsApp groups, Social media (Instagram posts, Story updates etc), Classroom announcements"/>
    <n v="4"/>
    <s v="Somewhat frequently"/>
    <n v="4"/>
    <s v="Not sure"/>
    <m/>
    <s v="Maybe"/>
    <s v="Somewhat Timely"/>
    <s v="The existing system is fine"/>
    <s v="WhatsApp groups, Classroom announcements"/>
    <m/>
    <d v="2023-10-12T17:26:46"/>
  </r>
  <r>
    <n v="23122136"/>
    <s v="swastik.roy@msds.christuniversity.in"/>
    <x v="16"/>
    <x v="1"/>
    <n v="18"/>
    <x v="0"/>
    <s v="Email, KnowledgePro portal, WhatsApp groups, Printed materials, Screens on campus, Social media (Instagram posts, Story updates etc), Word of mouth or spoken conversation, Class teacher interactions, Classroom announcements"/>
    <n v="5"/>
    <s v="Very frequently"/>
    <n v="5"/>
    <s v="Not sure"/>
    <m/>
    <s v="Yes"/>
    <s v="Very Timely"/>
    <s v="Yes"/>
    <s v="Email, KnowledgePro portal, WhatsApp groups, Printed materials, Screens on campus, Social media (Instagram posts, Story updates etc), Word of mouth or spoken conversation, Class teacher interactions, Classroom announcements"/>
    <m/>
    <d v="2023-10-12T17:36:10"/>
  </r>
  <r>
    <n v="23112305"/>
    <s v="harshil.mishra@bsceah.christuniversity.in"/>
    <x v="17"/>
    <x v="1"/>
    <n v="23"/>
    <x v="1"/>
    <s v="Email, WhatsApp groups, Social media (Instagram posts, Story updates etc), Word of mouth or spoken conversation"/>
    <n v="4"/>
    <s v="Somewhat frequently"/>
    <n v="4"/>
    <s v="Not sure"/>
    <s v="No."/>
    <s v="Yes"/>
    <s v="Very Timely"/>
    <s v="Yes"/>
    <s v="Email, WhatsApp groups, Social media (Instagram posts, Story updates etc), Word of mouth or spoken conversation, Classroom announcements"/>
    <s v=":)"/>
    <d v="2023-10-12T17:53:20"/>
  </r>
  <r>
    <n v="23122046"/>
    <s v="dipanwita.das@science.christuniversity.in"/>
    <x v="18"/>
    <x v="0"/>
    <n v="22"/>
    <x v="0"/>
    <s v="Email, WhatsApp groups, Social media (Instagram posts, Story updates etc), Word of mouth or spoken conversation, Class teacher interactions, Classroom announcements"/>
    <n v="4"/>
    <s v="Very frequently"/>
    <n v="5"/>
    <s v="No"/>
    <m/>
    <s v="No"/>
    <s v="Somewhat Timely"/>
    <s v="Yes"/>
    <s v="Email, KnowledgePro portal, WhatsApp groups, Word of mouth or spoken conversation, Class teacher interactions, Classroom announcements"/>
    <m/>
    <d v="2023-10-12T18:11:13"/>
  </r>
  <r>
    <n v="23122031"/>
    <s v="sankar.murugan@msds.christuniversity.in"/>
    <x v="19"/>
    <x v="1"/>
    <n v="25"/>
    <x v="0"/>
    <s v="Email, WhatsApp groups"/>
    <n v="4"/>
    <s v="Occasionally"/>
    <n v="3"/>
    <s v="Not sure"/>
    <m/>
    <s v="No"/>
    <s v="Not Very Timely"/>
    <s v="The existing system is fine"/>
    <s v="Email, WhatsApp groups"/>
    <m/>
    <d v="2023-10-12T19:00:28"/>
  </r>
  <r>
    <n v="22113010"/>
    <s v="anya.gonsalves@law.christuniversity.in"/>
    <x v="20"/>
    <x v="0"/>
    <n v="19"/>
    <x v="2"/>
    <s v="WhatsApp groups"/>
    <n v="4"/>
    <s v="Somewhat frequently"/>
    <n v="4"/>
    <s v="No"/>
    <m/>
    <s v="No"/>
    <s v="Somewhat Timely"/>
    <s v="Yes"/>
    <s v="WhatsApp groups, Classroom announcements"/>
    <s v="Proper event planning so that the information can be communicated in advance. "/>
    <d v="2023-10-12T19:06:58"/>
  </r>
  <r>
    <n v="23122133"/>
    <s v="siddhartha.sinha@msds.christuniversity.in"/>
    <x v="21"/>
    <x v="1"/>
    <n v="25"/>
    <x v="0"/>
    <s v="Email, WhatsApp groups, Word of mouth or spoken conversation"/>
    <n v="4"/>
    <s v="Somewhat frequently"/>
    <n v="4"/>
    <s v="No"/>
    <m/>
    <s v="Yes"/>
    <s v="Very Timely"/>
    <s v="The existing system is fine"/>
    <s v="Email, WhatsApp groups, Screens on campus"/>
    <m/>
    <d v="2023-10-12T19:13:12"/>
  </r>
  <r>
    <n v="23122021"/>
    <s v="leran.carvalho@msds.christuniversity.in"/>
    <x v="22"/>
    <x v="1"/>
    <n v="18"/>
    <x v="0"/>
    <s v="Email, KnowledgePro portal, WhatsApp groups, Screens on campus, Word of mouth or spoken conversation, Class teacher interactions, Classroom announcements"/>
    <n v="3"/>
    <s v="Somewhat frequently"/>
    <n v="4"/>
    <s v="Yes"/>
    <m/>
    <s v="Yes"/>
    <s v="Somewhat Timely"/>
    <s v="Yes"/>
    <s v="Email, KnowledgePro portal"/>
    <m/>
    <d v="2023-10-12T19:21:22"/>
  </r>
  <r>
    <n v="23122019"/>
    <s v="jyosna.philip@msds.christuniversity.in"/>
    <x v="23"/>
    <x v="0"/>
    <n v="19"/>
    <x v="0"/>
    <s v="Email, WhatsApp groups"/>
    <n v="2"/>
    <s v="Somewhat frequently"/>
    <n v="4"/>
    <s v="Not sure"/>
    <m/>
    <s v="Yes"/>
    <s v="Not Very Timely"/>
    <s v="Yes"/>
    <s v="Email, WhatsApp groups, Classroom announcements"/>
    <m/>
    <d v="2023-10-12T19:24:08"/>
  </r>
  <r>
    <n v="23112306"/>
    <s v="juhi.rathore@bsceah.christuniversity.in"/>
    <x v="24"/>
    <x v="0"/>
    <n v="19"/>
    <x v="1"/>
    <s v="WhatsApp groups, Printed materials, Word of mouth or spoken conversation, Classroom announcements"/>
    <n v="3"/>
    <s v="Somewhat frequently"/>
    <n v="4"/>
    <s v="No"/>
    <m/>
    <s v="No"/>
    <s v="Somewhat Timely"/>
    <s v="Yes"/>
    <s v="WhatsApp groups, Printed materials, Word of mouth or spoken conversation, Classroom announcements"/>
    <m/>
    <d v="2023-10-12T20:30:44"/>
  </r>
  <r>
    <n v="22113008"/>
    <s v="annriya.liz@law.christuniversity.in"/>
    <x v="25"/>
    <x v="0"/>
    <n v="24"/>
    <x v="2"/>
    <s v="Email, Printed materials"/>
    <n v="4"/>
    <s v="Somewhat frequently"/>
    <n v="4"/>
    <s v="No"/>
    <m/>
    <s v="Maybe"/>
    <s v="Somewhat Timely"/>
    <s v="The existing system is fine"/>
    <s v="Email, WhatsApp groups"/>
    <s v="Nothing"/>
    <d v="2023-10-12T20:57:05"/>
  </r>
  <r>
    <n v="23122032"/>
    <s v="shruti.mall@msds.christuniversity.in"/>
    <x v="26"/>
    <x v="0"/>
    <n v="18"/>
    <x v="0"/>
    <s v="Email, KnowledgePro portal, WhatsApp groups, Social media (Instagram posts, Story updates etc), Word of mouth or spoken conversation, Class teacher interactions, Classroom announcements"/>
    <n v="4"/>
    <s v="Very frequently"/>
    <n v="5"/>
    <s v="No"/>
    <m/>
    <s v="Yes"/>
    <s v="Very Timely"/>
    <s v="Yes"/>
    <s v="Email, WhatsApp groups"/>
    <m/>
    <d v="2023-10-12T21:03:49"/>
  </r>
  <r>
    <n v="23122113"/>
    <s v="devika.vinod@msds.christuniversity.in"/>
    <x v="27"/>
    <x v="0"/>
    <n v="21"/>
    <x v="0"/>
    <s v="Email, WhatsApp groups, Word of mouth or spoken conversation, Class teacher interactions"/>
    <n v="4"/>
    <s v="Somewhat frequently"/>
    <n v="4"/>
    <s v="Not sure"/>
    <m/>
    <s v="No"/>
    <s v="Very Timely"/>
    <s v="The existing system is fine"/>
    <s v="Email, WhatsApp groups, Social media (Instagram posts, Story updates etc), Word of mouth or spoken conversation, Class teacher interactions, Classroom announcements"/>
    <m/>
    <d v="2023-10-12T21:09:10"/>
  </r>
  <r>
    <n v="23122137"/>
    <s v="tanuja.gupta@msds.christuniversity.in"/>
    <x v="28"/>
    <x v="0"/>
    <n v="23"/>
    <x v="0"/>
    <s v="Email, KnowledgePro portal, WhatsApp groups, Printed materials, Screens on campus, Social media (Instagram posts, Story updates etc), Word of mouth or spoken conversation, Class teacher interactions, Classroom announcements"/>
    <n v="3"/>
    <s v="Somewhat frequently"/>
    <n v="4"/>
    <s v="Not sure"/>
    <m/>
    <s v="Maybe"/>
    <s v="Not Very Timely"/>
    <s v="No"/>
    <s v="Email, WhatsApp groups, Class teacher interactions, Classroom announcements"/>
    <m/>
    <d v="2023-10-12T21:24:52"/>
  </r>
  <r>
    <n v="23122038"/>
    <s v="stuty.das@msds.christuniversity.in"/>
    <x v="29"/>
    <x v="0"/>
    <n v="18"/>
    <x v="0"/>
    <s v="Email, KnowledgePro portal, WhatsApp groups"/>
    <n v="3"/>
    <s v="Occasionally"/>
    <n v="3"/>
    <s v="Not sure"/>
    <m/>
    <s v="Maybe"/>
    <s v="Not Very Timely"/>
    <s v="No"/>
    <s v="Email, KnowledgePro portal, WhatsApp groups, Printed materials, Word of mouth or spoken conversation, Class teacher interactions, Classroom announcements"/>
    <m/>
    <d v="2023-10-12T21:24:58"/>
  </r>
  <r>
    <n v="23122110"/>
    <s v="arun.m@msds.christuniversity.in"/>
    <x v="30"/>
    <x v="1"/>
    <n v="25"/>
    <x v="0"/>
    <s v="Email, KnowledgePro portal, WhatsApp groups"/>
    <n v="3"/>
    <s v="Somewhat frequently"/>
    <n v="4"/>
    <s v="Not sure"/>
    <m/>
    <s v="Maybe"/>
    <s v="Somewhat Timely"/>
    <s v="Yes"/>
    <s v="Class teacher interactions, Classroom announcements"/>
    <m/>
    <d v="2023-10-12T21:27:03"/>
  </r>
  <r>
    <n v="23122034"/>
    <s v="siddharth.nautiyal@msds.christuniversity.in"/>
    <x v="31"/>
    <x v="1"/>
    <n v="24"/>
    <x v="0"/>
    <s v="Email, WhatsApp groups, Social media (Instagram posts, Story updates etc)"/>
    <n v="3"/>
    <s v="Occasionally"/>
    <n v="3"/>
    <s v="No"/>
    <m/>
    <s v="Yes"/>
    <s v="Somewhat Timely"/>
    <s v="Yes"/>
    <s v="WhatsApp groups, Social media (Instagram posts, Story updates etc), Word of mouth or spoken conversation, Class teacher interactions, Classroom announcements"/>
    <m/>
    <d v="2023-10-12T21:35:18"/>
  </r>
  <r>
    <n v="23122140"/>
    <s v="v.sravani@msds.christuniversity.in"/>
    <x v="32"/>
    <x v="0"/>
    <n v="21"/>
    <x v="0"/>
    <s v="Email"/>
    <n v="3"/>
    <s v="Very frequently"/>
    <n v="5"/>
    <s v="No"/>
    <m/>
    <s v="Maybe"/>
    <s v="Somewhat Timely"/>
    <s v="Yes"/>
    <s v="Email, WhatsApp groups"/>
    <m/>
    <d v="2023-10-12T22:46:50"/>
  </r>
  <r>
    <n v="23122116"/>
    <s v="george.thomas@msds.christuniversity.in"/>
    <x v="33"/>
    <x v="1"/>
    <n v="23"/>
    <x v="0"/>
    <s v="Email"/>
    <n v="3"/>
    <s v="Somewhat frequently"/>
    <n v="4"/>
    <s v="No"/>
    <m/>
    <s v="No"/>
    <s v="Somewhat Timely"/>
    <s v="No"/>
    <s v="Email, KnowledgePro portal"/>
    <m/>
    <d v="2023-10-12T23:13:16"/>
  </r>
  <r>
    <n v="23113144"/>
    <s v="nearl1552@gmail.com"/>
    <x v="34"/>
    <x v="0"/>
    <n v="22"/>
    <x v="3"/>
    <s v="Email, KnowledgePro portal, WhatsApp groups"/>
    <n v="3"/>
    <s v="Somewhat frequently"/>
    <n v="4"/>
    <s v="No"/>
    <m/>
    <s v="Yes"/>
    <s v="Very Timely"/>
    <s v="Yes"/>
    <s v="Email, KnowledgePro portal, Classroom announcements"/>
    <m/>
    <d v="2023-10-13T00:08:55"/>
  </r>
  <r>
    <n v="23113123"/>
    <s v="divyani.a@law.christuniversity.in"/>
    <x v="35"/>
    <x v="0"/>
    <n v="23"/>
    <x v="3"/>
    <s v="Email, WhatsApp groups"/>
    <n v="4"/>
    <s v="Very frequently"/>
    <n v="5"/>
    <s v="Not sure"/>
    <m/>
    <s v="Yes"/>
    <s v="Very Timely"/>
    <s v="Yes"/>
    <s v="Email, WhatsApp groups"/>
    <m/>
    <d v="2023-10-13T00:41:53"/>
  </r>
  <r>
    <n v="23122048"/>
    <s v="sandeep.kumar@science.christuniversity.in"/>
    <x v="36"/>
    <x v="1"/>
    <n v="24"/>
    <x v="0"/>
    <s v="Email"/>
    <n v="1"/>
    <s v="Very frequently"/>
    <n v="5"/>
    <s v="No"/>
    <s v="No"/>
    <s v="Yes"/>
    <s v="Very Timely"/>
    <s v="Yes"/>
    <s v="Email, KnowledgePro portal, Printed materials, Social media (Instagram posts, Story updates etc)"/>
    <s v="All good"/>
    <d v="2023-10-13T09:27:30"/>
  </r>
  <r>
    <n v="23122037"/>
    <s v="chowdhurysouvik15@gmail.com"/>
    <x v="37"/>
    <x v="1"/>
    <n v="25"/>
    <x v="0"/>
    <s v="Email"/>
    <n v="5"/>
    <s v="Very frequently"/>
    <n v="5"/>
    <s v="No"/>
    <m/>
    <s v="No"/>
    <s v="Not Very Timely"/>
    <s v="Yes"/>
    <s v="Email, WhatsApp groups"/>
    <s v="We don’t want anything except leave "/>
    <d v="2023-10-13T09:27:35"/>
  </r>
  <r>
    <n v="23122042"/>
    <s v="thamizhanbu.e@msds.christuniversity.in"/>
    <x v="38"/>
    <x v="1"/>
    <n v="23"/>
    <x v="0"/>
    <s v="Email, KnowledgePro portal, WhatsApp groups, Screens on campus, Social media (Instagram posts, Story updates etc), Word of mouth or spoken conversation, Classroom announcements"/>
    <n v="4"/>
    <s v="Somewhat frequently"/>
    <n v="4"/>
    <s v="Yes"/>
    <s v="I missed applying for an important forum since I was receiving too many mails and whatsapp message"/>
    <s v="No"/>
    <s v="Not Very Timely"/>
    <s v="Yes"/>
    <s v="Email, KnowledgePro portal"/>
    <s v="Site or web pages that display events and other activities "/>
    <d v="2023-10-13T10:17:02"/>
  </r>
  <r>
    <n v="23122102"/>
    <s v="abhay.singh@msds.christuniversity.in"/>
    <x v="39"/>
    <x v="1"/>
    <n v="22"/>
    <x v="0"/>
    <s v="Email, KnowledgePro portal, WhatsApp groups, Class teacher interactions"/>
    <n v="4"/>
    <s v="Somewhat frequently"/>
    <n v="4"/>
    <s v="Yes"/>
    <m/>
    <s v="No"/>
    <s v="Somewhat Timely"/>
    <s v="Yes"/>
    <s v="Email, KnowledgePro portal, WhatsApp groups, Printed materials, Class teacher interactions"/>
    <m/>
    <d v="2023-10-13T10:23:41"/>
  </r>
  <r>
    <n v="23122105"/>
    <s v="aman.singh@msds.christuniversity.in"/>
    <x v="40"/>
    <x v="1"/>
    <n v="19"/>
    <x v="0"/>
    <s v="WhatsApp groups"/>
    <n v="3"/>
    <s v="Occasionally"/>
    <n v="3"/>
    <s v="No"/>
    <m/>
    <s v="Yes"/>
    <s v="Not Very Timely"/>
    <s v="Yes"/>
    <s v="Email, Classroom announcements"/>
    <m/>
    <d v="2023-10-13T10:26:04"/>
  </r>
  <r>
    <n v="23122111"/>
    <s v="debamala.adhikari@msds.christuniversity.in"/>
    <x v="41"/>
    <x v="0"/>
    <n v="21"/>
    <x v="0"/>
    <s v="Email, WhatsApp groups"/>
    <n v="4"/>
    <s v="Somewhat frequently"/>
    <n v="4"/>
    <s v="Not sure"/>
    <m/>
    <s v="No"/>
    <s v="Very Timely"/>
    <s v="The existing system is fine"/>
    <s v="Email, WhatsApp groups"/>
    <m/>
    <d v="2023-10-13T10:26:11"/>
  </r>
  <r>
    <n v="23122141"/>
    <s v="vedant.nehal@msds.christuniversity.in"/>
    <x v="42"/>
    <x v="1"/>
    <n v="25"/>
    <x v="0"/>
    <s v="Email, KnowledgePro portal, WhatsApp groups, Screens on campus, Class teacher interactions, Classroom announcements"/>
    <n v="4"/>
    <s v="Very frequently"/>
    <n v="5"/>
    <s v="No"/>
    <m/>
    <s v="Yes"/>
    <s v="Very Timely"/>
    <s v="No"/>
    <s v="Email, KnowledgePro portal, WhatsApp groups, Printed materials, Screens on campus"/>
    <s v="Everything is fine"/>
    <d v="2023-10-13T10:27:08"/>
  </r>
  <r>
    <n v="23122121"/>
    <s v="kingsuk.rakshit@msds.christuniversity.in"/>
    <x v="14"/>
    <x v="1"/>
    <n v="21"/>
    <x v="0"/>
    <s v="KnowledgePro portal, WhatsApp groups"/>
    <n v="3"/>
    <s v="Somewhat frequently"/>
    <n v="4"/>
    <s v="No"/>
    <m/>
    <s v="Yes"/>
    <s v="Somewhat Timely"/>
    <s v="No"/>
    <s v="WhatsApp groups, Printed materials"/>
    <m/>
    <d v="2023-10-13T10:27:40"/>
  </r>
  <r>
    <n v="23122122"/>
    <s v="lingesh.m@msds.christuniversity.in"/>
    <x v="43"/>
    <x v="1"/>
    <n v="18"/>
    <x v="0"/>
    <s v="WhatsApp groups"/>
    <n v="5"/>
    <s v="Very frequently"/>
    <n v="5"/>
    <s v="No"/>
    <m/>
    <s v="No"/>
    <s v="Very Timely"/>
    <s v="The existing system is fine"/>
    <s v="Email, WhatsApp groups, Class teacher interactions"/>
    <m/>
    <d v="2023-10-13T10:27:56"/>
  </r>
  <r>
    <n v="23122118"/>
    <s v="gungun.agnihotri@msds.christuniversity.in"/>
    <x v="44"/>
    <x v="0"/>
    <n v="19"/>
    <x v="0"/>
    <s v="Email, KnowledgePro portal, WhatsApp groups"/>
    <n v="3"/>
    <s v="Occasionally"/>
    <n v="3"/>
    <s v="No"/>
    <m/>
    <s v="No"/>
    <s v="Somewhat Timely"/>
    <s v="Yes"/>
    <s v="Email, KnowledgePro portal, WhatsApp groups, Class teacher interactions"/>
    <m/>
    <d v="2023-10-13T10:29:14"/>
  </r>
  <r>
    <n v="23122116"/>
    <s v="george.thomas@msds.christuniversity.in"/>
    <x v="45"/>
    <x v="1"/>
    <n v="25"/>
    <x v="0"/>
    <s v="Email"/>
    <n v="3"/>
    <s v="Occasionally"/>
    <n v="3"/>
    <s v="No"/>
    <m/>
    <s v="No"/>
    <s v="Somewhat Timely"/>
    <s v="No"/>
    <s v="Email, KnowledgePro portal"/>
    <s v="need early clear cut information"/>
    <d v="2023-10-13T10:29:29"/>
  </r>
  <r>
    <n v="23122103"/>
    <s v="adharsh.jaison@msds.christuniversity.in"/>
    <x v="46"/>
    <x v="1"/>
    <n v="25"/>
    <x v="0"/>
    <s v="Email, KnowledgePro portal, WhatsApp groups"/>
    <n v="4"/>
    <s v="Occasionally"/>
    <n v="3"/>
    <s v="Not sure"/>
    <m/>
    <s v="Maybe"/>
    <s v="Somewhat Timely"/>
    <s v="The existing system is fine"/>
    <s v="Email, KnowledgePro portal, WhatsApp groups, Word of mouth or spoken conversation, Classroom announcements"/>
    <m/>
    <d v="2023-10-13T10:29:30"/>
  </r>
  <r>
    <n v="23122129"/>
    <s v="sandeep.kumar@msds.christuniversity.in"/>
    <x v="47"/>
    <x v="1"/>
    <n v="25"/>
    <x v="0"/>
    <s v="KnowledgePro portal, Printed materials, Social media (Instagram posts, Story updates etc)"/>
    <n v="2"/>
    <s v="Somewhat frequently"/>
    <n v="4"/>
    <s v="No"/>
    <m/>
    <s v="No"/>
    <s v="Somewhat Timely"/>
    <s v="No"/>
    <s v="WhatsApp groups, Screens on campus, Word of mouth or spoken conversation, Class teacher interactions"/>
    <m/>
    <d v="2023-10-13T10:30:13"/>
  </r>
  <r>
    <n v="23122125"/>
    <s v="nandhana.rajeev@msds.christuniversity.in"/>
    <x v="48"/>
    <x v="0"/>
    <n v="25"/>
    <x v="0"/>
    <s v="Email, WhatsApp groups"/>
    <n v="3"/>
    <s v="Occasionally"/>
    <n v="3"/>
    <s v="No"/>
    <m/>
    <s v="Maybe"/>
    <s v="Not Timely at All"/>
    <s v="No"/>
    <s v="Screens on campus, Social media (Instagram posts, Story updates etc)"/>
    <m/>
    <d v="2023-10-13T14:26:01"/>
  </r>
  <r>
    <n v="23122116"/>
    <s v="george.thomas@msds.christuniversity.in"/>
    <x v="45"/>
    <x v="1"/>
    <n v="24"/>
    <x v="0"/>
    <s v="Email, KnowledgePro portal"/>
    <n v="3"/>
    <s v="Somewhat frequently"/>
    <n v="4"/>
    <s v="No"/>
    <m/>
    <s v="No"/>
    <s v="Somewhat Timely"/>
    <s v="No"/>
    <s v="Email, KnowledgePro portal"/>
    <m/>
    <d v="2023-10-13T14:26:38"/>
  </r>
  <r>
    <n v="23122143"/>
    <s v="vikash.shakya@msds.christuniversity.in"/>
    <x v="49"/>
    <x v="1"/>
    <n v="19"/>
    <x v="0"/>
    <s v="Email, KnowledgePro portal, WhatsApp groups, Printed materials, Screens on campus, Social media (Instagram posts, Story updates etc), Class teacher interactions"/>
    <n v="3"/>
    <s v="Somewhat frequently"/>
    <n v="4"/>
    <s v="No"/>
    <m/>
    <s v="Yes"/>
    <s v="Somewhat Timely"/>
    <s v="No"/>
    <s v="Email, WhatsApp groups"/>
    <m/>
    <d v="2023-10-13T14:26:53"/>
  </r>
  <r>
    <n v="23122107"/>
    <s v="ansel.paul@msds.christuniversity.in"/>
    <x v="50"/>
    <x v="1"/>
    <n v="23"/>
    <x v="0"/>
    <s v="Email, KnowledgePro portal, WhatsApp groups, Printed materials, Screens on campus, Social media (Instagram posts, Story updates etc), Word of mouth or spoken conversation"/>
    <n v="2"/>
    <s v="Somewhat frequently"/>
    <n v="4"/>
    <s v="Yes"/>
    <m/>
    <s v="No"/>
    <s v="Somewhat Timely"/>
    <s v="Yes"/>
    <s v="Email, KnowledgePro portal"/>
    <m/>
    <d v="2023-10-13T14:28:00"/>
  </r>
  <r>
    <n v="23122142"/>
    <s v="vikas.k@msds.christuniversity.in"/>
    <x v="51"/>
    <x v="1"/>
    <n v="18"/>
    <x v="0"/>
    <s v="Email"/>
    <n v="3"/>
    <s v="Very frequently"/>
    <n v="5"/>
    <s v="No"/>
    <m/>
    <s v="Yes"/>
    <s v="Very Timely"/>
    <s v="Yes"/>
    <s v="Email, Word of mouth or spoken conversation"/>
    <s v="Nil"/>
    <d v="2023-10-13T14:29:01"/>
  </r>
  <r>
    <n v="23122106"/>
    <s v="falak.ansari@msds.christuniversity.in"/>
    <x v="52"/>
    <x v="0"/>
    <n v="23"/>
    <x v="0"/>
    <s v="Email"/>
    <n v="3"/>
    <s v="Somewhat frequently"/>
    <n v="4"/>
    <s v="Not sure"/>
    <m/>
    <s v="Maybe"/>
    <s v="Very Timely"/>
    <s v="Yes"/>
    <s v="Email, WhatsApp groups"/>
    <m/>
    <d v="2023-10-13T14:31:03"/>
  </r>
  <r>
    <n v="23122117"/>
    <s v="gokul.manoj@msds.christuniversity.in"/>
    <x v="53"/>
    <x v="1"/>
    <n v="22"/>
    <x v="0"/>
    <s v="Email, WhatsApp groups"/>
    <n v="4"/>
    <s v="Somewhat frequently"/>
    <n v="4"/>
    <s v="Not sure"/>
    <m/>
    <s v="Maybe"/>
    <s v="Somewhat Timely"/>
    <s v="Yes"/>
    <s v="Email, WhatsApp groups"/>
    <m/>
    <d v="2023-10-13T14:32:06"/>
  </r>
  <r>
    <n v="23122017"/>
    <s v="jofin.siby@msds.christuniversity.in"/>
    <x v="54"/>
    <x v="1"/>
    <n v="20"/>
    <x v="0"/>
    <s v="Email, WhatsApp groups, Screens on campus, Social media (Instagram posts, Story updates etc), Word of mouth or spoken conversation, Classroom announcements"/>
    <n v="3"/>
    <s v="Somewhat frequently"/>
    <n v="4"/>
    <s v="Not sure"/>
    <m/>
    <s v="Yes"/>
    <s v="Somewhat Timely"/>
    <s v="Yes"/>
    <s v="Email, WhatsApp groups"/>
    <m/>
    <d v="2023-10-13T18:19:56"/>
  </r>
  <r>
    <n v="23122302"/>
    <s v="divyank.yadav@msea.christuniversity.in"/>
    <x v="55"/>
    <x v="1"/>
    <n v="20"/>
    <x v="4"/>
    <s v="Email, WhatsApp groups, Classroom announcements"/>
    <n v="3"/>
    <s v="Somewhat frequently"/>
    <n v="4"/>
    <s v="Not sure"/>
    <m/>
    <s v="Maybe"/>
    <s v="Not Very Timely"/>
    <s v="Yes"/>
    <s v="Word of mouth or spoken conversation, Class teacher interactions"/>
    <m/>
    <d v="2023-10-14T00:05:29"/>
  </r>
  <r>
    <n v="23122308"/>
    <s v="manika.sehgal@science.christuniversity.in"/>
    <x v="56"/>
    <x v="0"/>
    <n v="25"/>
    <x v="4"/>
    <s v="Email, WhatsApp groups"/>
    <n v="4"/>
    <s v="Occasionally"/>
    <n v="3"/>
    <s v="No"/>
    <m/>
    <s v="Yes"/>
    <s v="Not Very Timely"/>
    <s v="Yes"/>
    <s v="Email, WhatsApp groups"/>
    <m/>
    <d v="2023-10-14T01:34:16"/>
  </r>
  <r>
    <n v="23122002"/>
    <s v="abin.roy@science.christuniversity.in"/>
    <x v="57"/>
    <x v="1"/>
    <n v="18"/>
    <x v="0"/>
    <s v="Email"/>
    <n v="3"/>
    <s v="Very frequently"/>
    <n v="5"/>
    <s v="No"/>
    <m/>
    <s v="No"/>
    <s v="Somewhat Timely"/>
    <s v="The existing system is fine"/>
    <s v="Email, WhatsApp groups"/>
    <m/>
    <d v="2023-10-14T01:35:35"/>
  </r>
  <r>
    <n v="23122124"/>
    <s v="mubashir.salim@msds.christuniversity.in"/>
    <x v="58"/>
    <x v="1"/>
    <n v="24"/>
    <x v="0"/>
    <s v="Email, WhatsApp groups, Social media (Instagram posts, Story updates etc)"/>
    <n v="5"/>
    <s v="Somewhat frequently"/>
    <n v="4"/>
    <s v="No"/>
    <m/>
    <s v="No"/>
    <s v="Somewhat Timely"/>
    <s v="Yes"/>
    <s v="Email, Social media (Instagram posts, Story updates etc)"/>
    <m/>
    <d v="2023-10-14T18:10:23"/>
  </r>
  <r>
    <n v="23122136"/>
    <s v="swastik.roy@msds.christuniversity.in"/>
    <x v="59"/>
    <x v="1"/>
    <n v="18"/>
    <x v="0"/>
    <s v="Email, KnowledgePro portal, WhatsApp groups, Printed materials, Screens on campus, Social media (Instagram posts, Story updates etc), Word of mouth or spoken conversation, Class teacher interactions, Classroom announcements"/>
    <n v="5"/>
    <s v="Never"/>
    <n v="1"/>
    <s v="Not sure"/>
    <m/>
    <s v="No"/>
    <s v="Somewhat Timely"/>
    <s v="Yes"/>
    <s v="Email, Class teacher interactions"/>
    <m/>
    <d v="2023-10-15T15:34:09"/>
  </r>
  <r>
    <n v="23122045"/>
    <s v="hiranlal.h@science.christuniversity.in"/>
    <x v="60"/>
    <x v="1"/>
    <n v="24"/>
    <x v="0"/>
    <s v="Email"/>
    <n v="3"/>
    <s v="Occasionally"/>
    <n v="3"/>
    <s v="Yes"/>
    <m/>
    <s v="Maybe"/>
    <s v="Somewhat Timely"/>
    <s v="Yes"/>
    <s v="Email, Social media (Instagram posts, Story updates etc)"/>
    <m/>
    <d v="2023-10-16T15:35:35"/>
  </r>
  <r>
    <n v="23122016"/>
    <s v="jaise.george@msds.christuniversity.in"/>
    <x v="61"/>
    <x v="1"/>
    <n v="20"/>
    <x v="0"/>
    <s v="WhatsApp groups"/>
    <n v="3"/>
    <s v="Occasionally"/>
    <n v="3"/>
    <s v="No"/>
    <m/>
    <s v="No"/>
    <s v="Somewhat Timely"/>
    <s v="The existing system is fine"/>
    <s v="WhatsApp groups, Social media (Instagram posts, Story updates etc)"/>
    <m/>
    <d v="2023-10-16T16:27:06"/>
  </r>
  <r>
    <n v="23122103"/>
    <s v="adharsh.jaison@msds.christuniversity.in"/>
    <x v="46"/>
    <x v="1"/>
    <n v="24"/>
    <x v="0"/>
    <s v="Email, KnowledgePro portal, WhatsApp groups, Printed materials"/>
    <n v="3"/>
    <s v="Occasionally"/>
    <n v="3"/>
    <s v="Not sure"/>
    <m/>
    <s v="Maybe"/>
    <s v="Not Very Timely"/>
    <s v="The existing system is fine"/>
    <s v="Email, KnowledgePro portal"/>
    <m/>
    <d v="2023-10-16T16:30:08"/>
  </r>
  <r>
    <n v="23113176"/>
    <s v="ujjawal.ahuja@law.christuniversity.in"/>
    <x v="62"/>
    <x v="1"/>
    <n v="20"/>
    <x v="3"/>
    <s v="Email, KnowledgePro portal, WhatsApp groups, Classroom announcements"/>
    <n v="4"/>
    <s v="Very frequently"/>
    <n v="5"/>
    <s v="No"/>
    <m/>
    <s v="Yes"/>
    <s v="Very Timely"/>
    <s v="The existing system is fine"/>
    <s v="Email, Classroom announcements"/>
    <m/>
    <d v="2023-10-16T16:56:32"/>
  </r>
  <r>
    <n v="23111341"/>
    <s v="oshukumar5@gmail.com"/>
    <x v="63"/>
    <x v="1"/>
    <n v="23"/>
    <x v="5"/>
    <s v="Screens on campus"/>
    <n v="5"/>
    <s v="Occasionally"/>
    <n v="3"/>
    <s v="Yes"/>
    <s v="."/>
    <s v="Yes"/>
    <s v="Somewhat Timely"/>
    <s v="Yes"/>
    <s v="Printed materials, Word of mouth or spoken conversation"/>
    <s v="."/>
    <d v="2023-10-16T17:14:22"/>
  </r>
  <r>
    <n v="23122118"/>
    <s v="gungun.agnihotri@msds.christuniversity.in"/>
    <x v="44"/>
    <x v="0"/>
    <n v="20"/>
    <x v="0"/>
    <s v="Email, KnowledgePro portal"/>
    <n v="3"/>
    <s v="Occasionally"/>
    <n v="3"/>
    <s v="Yes"/>
    <m/>
    <s v="No"/>
    <s v="Not Very Timely"/>
    <s v="Yes"/>
    <s v="Email, KnowledgePro portal"/>
    <m/>
    <d v="2023-10-17T10:28:57"/>
  </r>
  <r>
    <n v="23122102"/>
    <s v="abhay.singh@msds.christuniversity.in"/>
    <x v="64"/>
    <x v="1"/>
    <n v="21"/>
    <x v="0"/>
    <s v="Email, KnowledgePro portal, WhatsApp groups, Social media (Instagram posts, Story updates etc)"/>
    <n v="3"/>
    <s v="Occasionally"/>
    <n v="3"/>
    <s v="Yes"/>
    <m/>
    <s v="Maybe"/>
    <s v="Somewhat Timely"/>
    <s v="No"/>
    <s v="Email, Word of mouth or spoken conversation"/>
    <m/>
    <d v="2023-10-17T10:30:55"/>
  </r>
  <r>
    <n v="23122108"/>
    <s v="anurag.yadav@msds.christuniversity.in"/>
    <x v="65"/>
    <x v="1"/>
    <n v="21"/>
    <x v="0"/>
    <s v="Email, WhatsApp groups, Screens on campus, Classroom announcements"/>
    <n v="4"/>
    <s v="Occasionally"/>
    <n v="3"/>
    <s v="Not sure"/>
    <s v="no i have not"/>
    <s v="Maybe"/>
    <s v="Not Very Timely"/>
    <s v="The existing system is fine"/>
    <s v="Email, Class teacher interactions"/>
    <m/>
    <d v="2023-10-17T10:44:43"/>
  </r>
  <r>
    <n v="23122128"/>
    <s v="prajwal.singh@msds.christuniversity.in"/>
    <x v="66"/>
    <x v="1"/>
    <n v="21"/>
    <x v="0"/>
    <s v="Email"/>
    <n v="5"/>
    <s v="Somewhat frequently"/>
    <n v="4"/>
    <s v="No"/>
    <m/>
    <s v="Yes"/>
    <s v="Very Timely"/>
    <s v="Yes"/>
    <s v="Email, KnowledgePro portal"/>
    <m/>
    <d v="2023-10-17T10:59:51"/>
  </r>
  <r>
    <n v="23122130"/>
    <s v="sarnalika.paul@msds.christuniversity.in"/>
    <x v="67"/>
    <x v="0"/>
    <n v="22"/>
    <x v="0"/>
    <s v="Email, KnowledgePro portal, WhatsApp groups"/>
    <n v="2"/>
    <s v="Very frequently"/>
    <n v="5"/>
    <s v="No"/>
    <m/>
    <s v="No"/>
    <s v="Very Timely"/>
    <s v="Yes"/>
    <s v="Email, KnowledgePro portal"/>
    <m/>
    <d v="2023-10-17T11:14:31"/>
  </r>
  <r>
    <n v="23122033"/>
    <s v="shubham.kumar@msds.christuniversity.in"/>
    <x v="68"/>
    <x v="1"/>
    <n v="24"/>
    <x v="0"/>
    <s v="Email, KnowledgePro portal, WhatsApp groups"/>
    <n v="3"/>
    <s v="Very frequently"/>
    <n v="5"/>
    <s v="No"/>
    <s v="No"/>
    <s v="Yes"/>
    <s v="Somewhat Timely"/>
    <s v="Yes"/>
    <s v="Email, WhatsApp groups"/>
    <s v="A notification in the knowledge pro when ever some notification drops"/>
    <d v="2023-10-17T11:26:30"/>
  </r>
  <r>
    <n v="23122132"/>
    <s v="s.shivangis.sharma.1999@gmail.com"/>
    <x v="69"/>
    <x v="0"/>
    <n v="24"/>
    <x v="0"/>
    <s v="Email, WhatsApp groups, Word of mouth or spoken conversation, Class teacher interactions"/>
    <n v="3"/>
    <s v="Occasionally"/>
    <n v="3"/>
    <s v="No"/>
    <m/>
    <s v="No"/>
    <s v="Somewhat Timely"/>
    <s v="Yes"/>
    <s v="Class teacher interactions, Classroom announcements"/>
    <s v="Should be more communicative"/>
    <d v="2023-10-17T11:29:16"/>
  </r>
  <r>
    <n v="23122037"/>
    <s v="souvik.chowdhury@msds.christuniversity.in"/>
    <x v="70"/>
    <x v="1"/>
    <n v="19"/>
    <x v="0"/>
    <s v="Email, KnowledgePro portal, WhatsApp groups"/>
    <n v="4"/>
    <s v="Very frequently"/>
    <n v="5"/>
    <s v="No"/>
    <m/>
    <s v="No"/>
    <s v="Very Timely"/>
    <s v="Yes"/>
    <s v="Email, WhatsApp groups"/>
    <m/>
    <d v="2023-10-17T12:29:36"/>
  </r>
  <r>
    <n v="23122133"/>
    <s v="siddhartha.sinha@msds.christuniversity.in"/>
    <x v="21"/>
    <x v="1"/>
    <n v="18"/>
    <x v="0"/>
    <s v="Email"/>
    <n v="4"/>
    <s v="Very frequently"/>
    <n v="5"/>
    <s v="No"/>
    <m/>
    <s v="No"/>
    <s v="Somewhat Timely"/>
    <s v="The existing system is fine"/>
    <s v="Email, WhatsApp groups"/>
    <m/>
    <d v="2023-10-17T12:35:36"/>
  </r>
  <r>
    <n v="23122025"/>
    <s v="nishi.singh@msds.christuniversity.in"/>
    <x v="71"/>
    <x v="0"/>
    <n v="18"/>
    <x v="0"/>
    <s v="Email, KnowledgePro portal"/>
    <n v="3"/>
    <s v="Occasionally"/>
    <n v="3"/>
    <s v="Not sure"/>
    <m/>
    <s v="No"/>
    <s v="Not Very Timely"/>
    <s v="The existing system is fine"/>
    <s v="Email, KnowledgePro portal"/>
    <m/>
    <d v="2023-10-17T12:49:31"/>
  </r>
  <r>
    <n v="23122040"/>
    <s v="suraj.mishra@msds.christuniversity.in"/>
    <x v="72"/>
    <x v="1"/>
    <n v="23"/>
    <x v="0"/>
    <s v="Email"/>
    <n v="1"/>
    <s v="Very frequently"/>
    <n v="5"/>
    <s v="Yes"/>
    <s v="Na"/>
    <s v="Yes"/>
    <s v="Very Timely"/>
    <s v="Yes"/>
    <s v="Email, Printed materials"/>
    <s v="Na"/>
    <d v="2023-10-17T13:03:08"/>
  </r>
  <r>
    <n v="23122127"/>
    <s v="patha.harishkumar@msds.christuniversity.in"/>
    <x v="73"/>
    <x v="1"/>
    <n v="25"/>
    <x v="0"/>
    <s v="Email, WhatsApp groups"/>
    <n v="4"/>
    <s v="Somewhat frequently"/>
    <n v="4"/>
    <s v="Yes"/>
    <s v="Not Using whatsapp often in campus"/>
    <s v="Maybe"/>
    <s v="Somewhat Timely"/>
    <s v="Yes"/>
    <s v="Class teacher interactions, Classroom announcements"/>
    <s v="class teacher or cr interaction "/>
    <d v="2023-10-17T13:18:54"/>
  </r>
  <r>
    <n v="23122027"/>
    <s v="r.lalrinmawii@msds.christuniversity.in"/>
    <x v="74"/>
    <x v="0"/>
    <n v="20"/>
    <x v="0"/>
    <s v="Email"/>
    <n v="4"/>
    <s v="Somewhat frequently"/>
    <n v="4"/>
    <s v="Not sure"/>
    <m/>
    <s v="Maybe"/>
    <s v="Somewhat Timely"/>
    <s v="Yes"/>
    <s v="Email, WhatsApp groups"/>
    <m/>
    <d v="2023-10-17T13:28:22"/>
  </r>
  <r>
    <n v="23122105"/>
    <s v="aman.singh@msds.christuniversity.in"/>
    <x v="40"/>
    <x v="1"/>
    <n v="25"/>
    <x v="0"/>
    <s v="KnowledgePro portal"/>
    <n v="3"/>
    <s v="Somewhat frequently"/>
    <n v="4"/>
    <s v="Yes"/>
    <m/>
    <s v="Yes"/>
    <s v="Somewhat Timely"/>
    <s v="Yes"/>
    <s v="Social media (Instagram posts, Story updates etc), Classroom announcements"/>
    <m/>
    <d v="2023-10-17T13:30:10"/>
  </r>
  <r>
    <n v="23122141"/>
    <s v="vedant.nehal@msds.christuniversity.in"/>
    <x v="75"/>
    <x v="1"/>
    <n v="20"/>
    <x v="0"/>
    <s v="Email, KnowledgePro portal, WhatsApp groups, Printed materials"/>
    <n v="5"/>
    <s v="Very frequently"/>
    <n v="5"/>
    <s v="No"/>
    <s v="Nothing happened"/>
    <s v="Yes"/>
    <s v="Very Timely"/>
    <s v="Yes"/>
    <s v="Email, KnowledgePro portal"/>
    <s v="No suggestion"/>
    <d v="2023-10-17T16:14:10"/>
  </r>
  <r>
    <n v="23122305"/>
    <s v="sampadha.varanasi@msea.christuniversity.in"/>
    <x v="76"/>
    <x v="0"/>
    <n v="21"/>
    <x v="0"/>
    <s v="KnowledgePro portal"/>
    <n v="5"/>
    <s v="Occasionally"/>
    <n v="3"/>
    <s v="Yes"/>
    <m/>
    <s v="Yes"/>
    <s v="Somewhat Timely"/>
    <s v="Yes"/>
    <s v="Printed materials, Social media (Instagram posts, Story updates etc)"/>
    <m/>
    <d v="2023-10-17T16:16:29"/>
  </r>
  <r>
    <n v="22113057"/>
    <s v="reya.dutta@law.christuniversity.in"/>
    <x v="77"/>
    <x v="0"/>
    <n v="18"/>
    <x v="2"/>
    <s v="Email, WhatsApp groups, Social media (Instagram posts, Story updates etc), Word of mouth or spoken conversation, Classroom announcements"/>
    <n v="4"/>
    <s v="Occasionally"/>
    <n v="3"/>
    <s v="Yes"/>
    <s v="There is a lot of ambiguity among teachers and students both and no one is generally clear about anything thus word of mouth sometimes increases rumors and confusion."/>
    <s v="Yes"/>
    <s v="Very Timely"/>
    <s v="Yes"/>
    <s v="WhatsApp groups, Printed materials"/>
    <s v="There is a need for an official announcement time to time regarding issues, updates regarding guest lectures and Competitions."/>
    <d v="2023-10-17T16:19:54"/>
  </r>
  <r>
    <n v="23122006"/>
    <s v="anand.kj@msds.christuniversity.in"/>
    <x v="78"/>
    <x v="1"/>
    <n v="20"/>
    <x v="0"/>
    <s v="Email, WhatsApp groups, Social media (Instagram posts, Story updates etc)"/>
    <n v="3"/>
    <s v="Somewhat frequently"/>
    <n v="4"/>
    <s v="No"/>
    <m/>
    <s v="Maybe"/>
    <s v="Somewhat Timely"/>
    <s v="The existing system is fine"/>
    <s v="Email, WhatsApp groups"/>
    <m/>
    <d v="2023-10-17T16:21:06"/>
  </r>
  <r>
    <n v="23122104"/>
    <s v="aleena.sebastian@science.christuniversity.in"/>
    <x v="79"/>
    <x v="0"/>
    <n v="19"/>
    <x v="0"/>
    <s v="Email, KnowledgePro portal, WhatsApp groups"/>
    <n v="5"/>
    <s v="Somewhat frequently"/>
    <n v="4"/>
    <s v="No"/>
    <s v="nil"/>
    <s v="No"/>
    <s v="Very Timely"/>
    <s v="The existing system is fine"/>
    <s v="Email, KnowledgePro portal"/>
    <s v="Nil"/>
    <d v="2023-10-17T16:27:23"/>
  </r>
  <r>
    <n v="22112328"/>
    <s v="rose.rajan@ecoa.christuniversity.in"/>
    <x v="80"/>
    <x v="0"/>
    <n v="19"/>
    <x v="1"/>
    <s v="Email, WhatsApp groups, Screens on campus, Class teacher interactions"/>
    <n v="4"/>
    <s v="Occasionally"/>
    <n v="3"/>
    <s v="Not sure"/>
    <m/>
    <s v="Yes"/>
    <s v="Somewhat Timely"/>
    <s v="Yes"/>
    <s v="Email, WhatsApp groups"/>
    <m/>
    <d v="2023-10-17T16:33:19"/>
  </r>
  <r>
    <n v="22113029"/>
    <s v="srivinatikarre@gmail.com"/>
    <x v="81"/>
    <x v="0"/>
    <n v="19"/>
    <x v="2"/>
    <s v="Email, WhatsApp groups, Screens on campus, Social media (Instagram posts, Story updates etc), Word of mouth or spoken conversation, Class teacher interactions, Classroom announcements"/>
    <n v="4"/>
    <s v="Very frequently"/>
    <n v="5"/>
    <s v="No"/>
    <m/>
    <s v="Yes"/>
    <s v="Somewhat Timely"/>
    <s v="The existing system is fine"/>
    <s v="Email, WhatsApp groups"/>
    <m/>
    <d v="2023-10-17T16:34:37"/>
  </r>
  <r>
    <n v="23122029"/>
    <s v="rodda.sathvika@msds.christuniversity.in"/>
    <x v="82"/>
    <x v="0"/>
    <n v="20"/>
    <x v="0"/>
    <s v="Email"/>
    <n v="3"/>
    <s v="Occasionally"/>
    <n v="3"/>
    <s v="No"/>
    <m/>
    <s v="No"/>
    <s v="Not Very Timely"/>
    <s v="The existing system is fine"/>
    <s v="WhatsApp groups, Social media (Instagram posts, Story updates etc)"/>
    <m/>
    <d v="2023-10-17T16:39:01"/>
  </r>
  <r>
    <n v="2213120"/>
    <s v="paulayush2005@gmail.com"/>
    <x v="83"/>
    <x v="1"/>
    <n v="20"/>
    <x v="3"/>
    <s v="Email, WhatsApp groups"/>
    <n v="4"/>
    <s v="Very frequently"/>
    <n v="5"/>
    <s v="No"/>
    <m/>
    <s v="No"/>
    <s v="Somewhat Timely"/>
    <s v="Yes"/>
    <s v="Email, KnowledgePro portal"/>
    <s v="Time - to - Time and early "/>
    <d v="2023-10-17T17:03:15"/>
  </r>
  <r>
    <n v="23112308"/>
    <s v="mehuli.dutta@bsceah.christuniversity.in"/>
    <x v="84"/>
    <x v="0"/>
    <n v="22"/>
    <x v="1"/>
    <s v="Email, WhatsApp groups, Screens on campus, Social media (Instagram posts, Story updates etc), Word of mouth or spoken conversation, Class teacher interactions, Classroom announcements"/>
    <n v="5"/>
    <s v="Very frequently"/>
    <n v="5"/>
    <s v="No"/>
    <m/>
    <s v="Maybe"/>
    <s v="Somewhat Timely"/>
    <s v="The existing system is fine"/>
    <s v="Email, Classroom announcements"/>
    <m/>
    <d v="2023-10-17T17:11:58"/>
  </r>
  <r>
    <n v="23113054"/>
    <s v="ruchita.r@law.christuniversity.in"/>
    <x v="85"/>
    <x v="0"/>
    <n v="23"/>
    <x v="2"/>
    <s v="Email, KnowledgePro portal, WhatsApp groups, Screens on campus, Social media (Instagram posts, Story updates etc), Word of mouth or spoken conversation, Classroom announcements"/>
    <n v="5"/>
    <s v="Very frequently"/>
    <n v="5"/>
    <s v="Not sure"/>
    <m/>
    <s v="Maybe"/>
    <s v="Very Timely"/>
    <s v="Yes"/>
    <s v="Email, WhatsApp groups"/>
    <m/>
    <d v="2023-10-17T17:13:17"/>
  </r>
  <r>
    <n v="21113030"/>
    <s v="kathrynphilip2003@gmail.com"/>
    <x v="86"/>
    <x v="0"/>
    <n v="24"/>
    <x v="2"/>
    <s v="Email, WhatsApp groups, Screens on campus, Social media (Instagram posts, Story updates etc)"/>
    <n v="3"/>
    <s v="Somewhat frequently"/>
    <n v="4"/>
    <s v="Yes"/>
    <m/>
    <s v="No"/>
    <s v="Somewhat Timely"/>
    <s v="Yes"/>
    <s v="Email, Class teacher interactions"/>
    <m/>
    <d v="2023-10-17T17:26:55"/>
  </r>
  <r>
    <n v="23112312"/>
    <s v="shruti.mishra@bsceah.christuniversity.in"/>
    <x v="87"/>
    <x v="0"/>
    <n v="23"/>
    <x v="1"/>
    <s v="Email, WhatsApp groups, Word of mouth or spoken conversation"/>
    <n v="3"/>
    <s v="Somewhat frequently"/>
    <n v="4"/>
    <s v="No"/>
    <m/>
    <s v="Maybe"/>
    <s v="Somewhat Timely"/>
    <s v="Yes"/>
    <s v="Email, WhatsApp groups"/>
    <s v="Notify on time and give reminder. Not on last date"/>
    <d v="2023-10-17T17:33:58"/>
  </r>
  <r>
    <n v="23113118"/>
    <s v="chayan.sankhla@law.christuniversity.in"/>
    <x v="88"/>
    <x v="1"/>
    <n v="18"/>
    <x v="3"/>
    <s v="WhatsApp groups"/>
    <n v="5"/>
    <s v="Very frequently"/>
    <n v="5"/>
    <s v="No"/>
    <m/>
    <s v="No"/>
    <s v="Very Timely"/>
    <s v="The existing system is fine"/>
    <s v="Email, WhatsApp groups"/>
    <m/>
    <d v="2023-10-17T17:37:36"/>
  </r>
  <r>
    <n v="23121036"/>
    <s v="tsguru007@gmail.com"/>
    <x v="89"/>
    <x v="1"/>
    <n v="22"/>
    <x v="6"/>
    <s v="Email"/>
    <n v="5"/>
    <s v="Occasionally"/>
    <n v="3"/>
    <s v="Not sure"/>
    <m/>
    <s v="No"/>
    <s v="Not Very Timely"/>
    <s v="No"/>
    <s v="Social media (Instagram posts, Story updates etc), Word of mouth or spoken conversation"/>
    <m/>
    <d v="2023-10-17T17:39:42"/>
  </r>
  <r>
    <n v="23121127"/>
    <s v="sakthi.murugan@mba.christuniversity.in"/>
    <x v="90"/>
    <x v="1"/>
    <n v="20"/>
    <x v="6"/>
    <s v="Email, KnowledgePro portal, WhatsApp groups, Screens on campus, Word of mouth or spoken conversation, Class teacher interactions, Classroom announcements"/>
    <n v="4"/>
    <s v="Rarely"/>
    <n v="2"/>
    <s v="No"/>
    <m/>
    <s v="Yes"/>
    <s v="Somewhat Timely"/>
    <s v="Yes"/>
    <s v="Social media (Instagram posts, Story updates etc), Word of mouth or spoken conversation"/>
    <m/>
    <d v="2023-10-17T17:40:13"/>
  </r>
  <r>
    <n v="23121037"/>
    <s v="vishnukumar22strike@gmail.com"/>
    <x v="91"/>
    <x v="1"/>
    <n v="19"/>
    <x v="6"/>
    <s v="Email"/>
    <n v="4"/>
    <s v="Somewhat frequently"/>
    <n v="4"/>
    <s v="Not sure"/>
    <m/>
    <s v="Maybe"/>
    <s v="Somewhat Timely"/>
    <s v="The existing system is fine"/>
    <s v="Email, Social media (Instagram posts, Story updates etc)"/>
    <m/>
    <d v="2023-10-17T17:40:40"/>
  </r>
  <r>
    <n v="23112310"/>
    <s v="sagi.vishal@bsceah.christuniversity.in"/>
    <x v="92"/>
    <x v="1"/>
    <n v="19"/>
    <x v="1"/>
    <s v="Email, WhatsApp groups, Screens on campus, Social media (Instagram posts, Story updates etc), Class teacher interactions, Classroom announcements"/>
    <n v="5"/>
    <s v="Very frequently"/>
    <n v="5"/>
    <s v="No"/>
    <m/>
    <s v="No"/>
    <s v="Very Timely"/>
    <s v="The existing system is fine"/>
    <s v="Email, WhatsApp groups"/>
    <m/>
    <d v="2023-10-17T17:56:21"/>
  </r>
  <r>
    <n v="23112314"/>
    <s v="smaira.pandita@bsceah.christuniversity.in"/>
    <x v="93"/>
    <x v="0"/>
    <n v="19"/>
    <x v="1"/>
    <s v="WhatsApp groups"/>
    <n v="3"/>
    <s v="Occasionally"/>
    <n v="3"/>
    <s v="No"/>
    <m/>
    <s v="Yes"/>
    <s v="Somewhat Timely"/>
    <s v="No"/>
    <s v="WhatsApp groups, Screens on campus"/>
    <m/>
    <d v="2023-10-17T19:07:23"/>
  </r>
  <r>
    <n v="21113007"/>
    <s v="anagha.easanan@law.christuniversity.in"/>
    <x v="94"/>
    <x v="0"/>
    <n v="21"/>
    <x v="2"/>
    <s v="Email, WhatsApp groups, Screens on campus, Word of mouth or spoken conversation, Classroom announcements"/>
    <n v="1"/>
    <s v="Rarely"/>
    <n v="2"/>
    <s v="Yes"/>
    <m/>
    <s v="No"/>
    <s v="Not Very Timely"/>
    <s v="No"/>
    <s v="Printed materials, Social media (Instagram posts, Story updates etc)"/>
    <s v="Should ensure that there is constant flow of information. If there is an event, information may be given earlier but it should be ensured that there is constant update on the information and shouldnt just stop at the first instance "/>
    <d v="2023-10-17T20:19:25"/>
  </r>
  <r>
    <n v="23122013"/>
    <s v="chirag.n@msds.christuniversity.in"/>
    <x v="95"/>
    <x v="1"/>
    <n v="19"/>
    <x v="0"/>
    <s v="WhatsApp groups"/>
    <n v="3"/>
    <s v="Very frequently"/>
    <n v="5"/>
    <s v="Yes"/>
    <m/>
    <s v="Maybe"/>
    <s v="Somewhat Timely"/>
    <s v="Yes"/>
    <s v="Printed materials, Class teacher interactions"/>
    <m/>
    <d v="2023-10-19T15:32:00"/>
  </r>
  <r>
    <n v="23122109"/>
    <s v="ardra.ks@msds.christuniversity.in"/>
    <x v="96"/>
    <x v="0"/>
    <n v="25"/>
    <x v="0"/>
    <s v="Email, WhatsApp groups"/>
    <n v="4"/>
    <s v="Very frequently"/>
    <n v="5"/>
    <s v="Yes"/>
    <m/>
    <s v="Maybe"/>
    <s v="Somewhat Timely"/>
    <s v="Yes"/>
    <s v="Email, WhatsApp groups"/>
    <m/>
    <d v="2023-10-19T15:39:16"/>
  </r>
  <r>
    <n v="23122001"/>
    <s v="abhidev.sp@msds.christuniversity.in"/>
    <x v="97"/>
    <x v="1"/>
    <n v="21"/>
    <x v="0"/>
    <s v="Screens on campus"/>
    <n v="3"/>
    <s v="Occasionally"/>
    <n v="3"/>
    <s v="No"/>
    <m/>
    <s v="Yes"/>
    <s v="Somewhat Timely"/>
    <s v="No"/>
    <s v="Printed materials, Screens on campus"/>
    <s v="Nothing"/>
    <d v="2023-10-19T15:39:49"/>
  </r>
  <r>
    <n v="23122018"/>
    <s v="john.thattil@msds.christuniversity.in"/>
    <x v="98"/>
    <x v="1"/>
    <n v="21"/>
    <x v="0"/>
    <s v="Email"/>
    <n v="3"/>
    <s v="Somewhat frequently"/>
    <n v="4"/>
    <s v="No"/>
    <m/>
    <s v="No"/>
    <s v="Somewhat Timely"/>
    <s v="The existing system is fine"/>
    <s v="Email, WhatsApp groups"/>
    <m/>
    <d v="2023-10-19T15:43:42"/>
  </r>
  <r>
    <n v="23122014"/>
    <s v="fathimathul.shoukkathali@msds.christuniversity.in"/>
    <x v="99"/>
    <x v="0"/>
    <n v="21"/>
    <x v="0"/>
    <s v="WhatsApp groups"/>
    <n v="3"/>
    <s v="Occasionally"/>
    <n v="3"/>
    <s v="No"/>
    <m/>
    <s v="No"/>
    <s v="Not Very Timely"/>
    <s v="No"/>
    <s v="Printed materials, Screens on campus"/>
    <m/>
    <d v="2023-10-19T15:44:17"/>
  </r>
  <r>
    <n v="23122138"/>
    <s v="thumar.dhruvil@msds.christuniversity.in"/>
    <x v="100"/>
    <x v="1"/>
    <n v="22"/>
    <x v="0"/>
    <s v="Email, KnowledgePro portal, WhatsApp groups"/>
    <n v="4"/>
    <s v="Somewhat frequently"/>
    <n v="4"/>
    <s v="No"/>
    <m/>
    <s v="No"/>
    <s v="Somewhat Timely"/>
    <s v="Yes"/>
    <s v="Email, KnowledgePro portal"/>
    <m/>
    <d v="2023-10-19T15:49:37"/>
  </r>
  <r>
    <n v="23122112"/>
    <s v="debolina.chatterjee@msds.christuniversity.in"/>
    <x v="101"/>
    <x v="0"/>
    <n v="24"/>
    <x v="0"/>
    <s v="Email"/>
    <n v="4"/>
    <s v="Very frequently"/>
    <n v="5"/>
    <s v="No"/>
    <m/>
    <s v="No"/>
    <s v="Very Timely"/>
    <s v="Yes"/>
    <s v="Email, WhatsApp groups"/>
    <m/>
    <d v="2023-10-19T15:50:02"/>
  </r>
  <r>
    <n v="23122140"/>
    <s v="v.sravani@msds.christuniversity.in"/>
    <x v="102"/>
    <x v="0"/>
    <n v="19"/>
    <x v="0"/>
    <s v="Email"/>
    <n v="3"/>
    <s v="Somewhat frequently"/>
    <n v="4"/>
    <s v="No"/>
    <m/>
    <s v="Maybe"/>
    <s v="Very Timely"/>
    <s v="Yes"/>
    <s v="Email, WhatsApp groups"/>
    <m/>
    <d v="2023-10-19T15:53:53"/>
  </r>
  <r>
    <n v="23122134"/>
    <s v="sudeshna.ghosh@msds.christuniversity.in"/>
    <x v="103"/>
    <x v="0"/>
    <n v="22"/>
    <x v="0"/>
    <s v="Screens on campus"/>
    <n v="3"/>
    <s v="Somewhat frequently"/>
    <n v="4"/>
    <s v="No"/>
    <s v="N/A"/>
    <s v="Yes"/>
    <s v="Not Very Timely"/>
    <s v="Yes"/>
    <s v="WhatsApp groups, Classroom announcements"/>
    <s v="N/A"/>
    <d v="2023-10-19T15:54:35"/>
  </r>
  <r>
    <n v="23122101"/>
    <s v="aadith.mathew@msds.christuniversity.in"/>
    <x v="104"/>
    <x v="1"/>
    <n v="25"/>
    <x v="0"/>
    <s v="Email, WhatsApp groups"/>
    <n v="4"/>
    <s v="Somewhat frequently"/>
    <n v="4"/>
    <s v="No"/>
    <m/>
    <s v="Yes"/>
    <s v="Somewhat Timely"/>
    <s v="Yes"/>
    <s v="Screens on campus, Classroom announcements"/>
    <m/>
    <d v="2023-10-19T16:00:01"/>
  </r>
  <r>
    <n v="23122028"/>
    <s v="riya.pc@msds.christuniversity.in"/>
    <x v="105"/>
    <x v="0"/>
    <n v="22"/>
    <x v="0"/>
    <s v="Email, KnowledgePro portal, WhatsApp groups"/>
    <n v="4"/>
    <s v="Occasionally"/>
    <n v="3"/>
    <s v="Not sure"/>
    <m/>
    <s v="No"/>
    <s v="Not Very Timely"/>
    <s v="Yes"/>
    <s v="Email, WhatsApp groups"/>
    <m/>
    <d v="2023-10-19T16:02:02"/>
  </r>
  <r>
    <n v="23122026"/>
    <s v="parul.sharma@msds.christuniversity.in"/>
    <x v="106"/>
    <x v="0"/>
    <n v="18"/>
    <x v="0"/>
    <s v="Email, KnowledgePro portal, WhatsApp groups"/>
    <n v="4"/>
    <s v="Very frequently"/>
    <n v="5"/>
    <s v="Not sure"/>
    <m/>
    <s v="Maybe"/>
    <s v="Somewhat Timely"/>
    <s v="The existing system is fine"/>
    <s v="Email, WhatsApp groups"/>
    <m/>
    <d v="2023-10-19T16:04:37"/>
  </r>
  <r>
    <n v="23122039"/>
    <s v="sukanna.das@msds.christuniversity.in"/>
    <x v="107"/>
    <x v="0"/>
    <n v="19"/>
    <x v="0"/>
    <s v="Email, KnowledgePro portal, WhatsApp groups"/>
    <n v="2"/>
    <s v="Very frequently"/>
    <n v="5"/>
    <s v="Yes"/>
    <m/>
    <s v="No"/>
    <s v="Very Timely"/>
    <s v="The existing system is fine"/>
    <s v="WhatsApp groups, Word of mouth or spoken conversation"/>
    <m/>
    <d v="2023-10-19T16:08:13"/>
  </r>
  <r>
    <n v="23122131"/>
    <s v="selina.lana@msds.christuniversity.in"/>
    <x v="108"/>
    <x v="0"/>
    <n v="25"/>
    <x v="0"/>
    <s v="Email, KnowledgePro portal, WhatsApp groups"/>
    <n v="2"/>
    <s v="Somewhat frequently"/>
    <n v="4"/>
    <s v="Not sure"/>
    <m/>
    <s v="Maybe"/>
    <s v="Somewhat Timely"/>
    <s v="Yes"/>
    <s v="Email, KnowledgePro portal"/>
    <m/>
    <d v="2023-10-19T16:16:57"/>
  </r>
  <r>
    <n v="23121136"/>
    <s v="yaswanth0512@gmail.com"/>
    <x v="109"/>
    <x v="1"/>
    <n v="25"/>
    <x v="6"/>
    <s v="Email, WhatsApp groups, Screens on campus"/>
    <n v="4"/>
    <s v="Rarely"/>
    <n v="2"/>
    <s v="Yes"/>
    <m/>
    <s v="Yes"/>
    <s v="Somewhat Timely"/>
    <s v="Yes"/>
    <s v="Email, WhatsApp groups"/>
    <s v="Email"/>
    <d v="2023-10-19T23:16:50"/>
  </r>
  <r>
    <n v="23121023"/>
    <s v="maanya.menezes@mba.christuniversity.in"/>
    <x v="110"/>
    <x v="0"/>
    <n v="20"/>
    <x v="6"/>
    <s v="Email, WhatsApp groups"/>
    <n v="3"/>
    <s v="Occasionally"/>
    <n v="3"/>
    <s v="No"/>
    <m/>
    <s v="No"/>
    <s v="Somewhat Timely"/>
    <s v="The existing system is fine"/>
    <s v="Email, KnowledgePro portal"/>
    <m/>
    <d v="2023-10-19T23:17:45"/>
  </r>
  <r>
    <n v="23221004"/>
    <s v="alengrowalmss@gmail.com"/>
    <x v="111"/>
    <x v="0"/>
    <n v="20"/>
    <x v="6"/>
    <s v="Email, WhatsApp groups, Screens on campus"/>
    <n v="4"/>
    <s v="Somewhat frequently"/>
    <n v="4"/>
    <s v="No"/>
    <m/>
    <s v="No"/>
    <s v="Very Timely"/>
    <s v="No"/>
    <s v="Email, KnowledgePro portal"/>
    <m/>
    <d v="2023-10-19T23:18:47"/>
  </r>
  <r>
    <n v="23121135"/>
    <s v="mankan515@gmail.com"/>
    <x v="112"/>
    <x v="1"/>
    <n v="22"/>
    <x v="6"/>
    <s v="Email, WhatsApp groups"/>
    <n v="4"/>
    <s v="Very frequently"/>
    <n v="5"/>
    <s v="Not sure"/>
    <m/>
    <s v="No"/>
    <s v="Very Timely"/>
    <s v="The existing system is fine"/>
    <s v="Email, WhatsApp groups"/>
    <s v="This is fine"/>
    <d v="2023-10-19T23:22:06"/>
  </r>
  <r>
    <n v="23121031"/>
    <s v="rohithnanda1992sk@gmail.com"/>
    <x v="113"/>
    <x v="1"/>
    <n v="22"/>
    <x v="6"/>
    <s v="Email"/>
    <n v="3"/>
    <s v="Somewhat frequently"/>
    <n v="4"/>
    <s v="No"/>
    <m/>
    <s v="Maybe"/>
    <s v="Somewhat Timely"/>
    <s v="Yes"/>
    <s v="Screens on campus, Classroom announcements"/>
    <m/>
    <d v="2023-10-20T08:08:12"/>
  </r>
  <r>
    <n v="23121003"/>
    <s v="a.akash@mba.christuniversity.in"/>
    <x v="114"/>
    <x v="1"/>
    <n v="18"/>
    <x v="6"/>
    <s v="Email, WhatsApp groups, Screens on campus, Word of mouth or spoken conversation, Classroom announcements"/>
    <n v="3"/>
    <s v="Somewhat frequently"/>
    <n v="4"/>
    <s v="Yes"/>
    <s v="Lavasa to Pune Bus registration form is not widely communicated through multiple platforms which is a major hurdle."/>
    <s v="Yes"/>
    <s v="Somewhat Timely"/>
    <s v="Yes"/>
    <s v="Email, WhatsApp groups"/>
    <s v="Each and every department's should be connected to each other and they should not work like silos."/>
    <d v="2023-10-22T12:04:3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1">
  <r>
    <n v="23122008"/>
    <s v="anushya.francisca@msds.christuniversity.in"/>
    <x v="0"/>
    <x v="0"/>
    <x v="0"/>
    <x v="0"/>
    <x v="0"/>
    <x v="0"/>
    <x v="0"/>
    <n v="3"/>
    <x v="0"/>
    <m/>
    <x v="0"/>
    <x v="0"/>
    <x v="0"/>
    <x v="0"/>
    <m/>
    <d v="2023-10-12T16:28:01"/>
  </r>
  <r>
    <n v="23122012"/>
    <s v="britto.fernandes@msds.christuniversity.in"/>
    <x v="1"/>
    <x v="1"/>
    <x v="1"/>
    <x v="0"/>
    <x v="1"/>
    <x v="1"/>
    <x v="0"/>
    <n v="3"/>
    <x v="1"/>
    <m/>
    <x v="0"/>
    <x v="1"/>
    <x v="1"/>
    <x v="0"/>
    <s v="Provide iPhone to everyone "/>
    <d v="2023-10-12T16:30:15"/>
  </r>
  <r>
    <n v="23122123"/>
    <s v="mohammed.rayan@msds.christuniversity.in"/>
    <x v="2"/>
    <x v="1"/>
    <x v="1"/>
    <x v="0"/>
    <x v="2"/>
    <x v="2"/>
    <x v="1"/>
    <n v="4"/>
    <x v="0"/>
    <m/>
    <x v="1"/>
    <x v="1"/>
    <x v="0"/>
    <x v="1"/>
    <s v="🫦"/>
    <d v="2023-10-12T16:48:20"/>
  </r>
  <r>
    <n v="23122043"/>
    <s v="trikalagga.saha@msds.christuniversity.in"/>
    <x v="3"/>
    <x v="0"/>
    <x v="2"/>
    <x v="0"/>
    <x v="3"/>
    <x v="3"/>
    <x v="2"/>
    <n v="5"/>
    <x v="1"/>
    <m/>
    <x v="0"/>
    <x v="1"/>
    <x v="0"/>
    <x v="2"/>
    <m/>
    <d v="2023-10-12T16:48:42"/>
  </r>
  <r>
    <n v="23122003"/>
    <s v="aditya.singh@msds.christuniversity.in"/>
    <x v="4"/>
    <x v="1"/>
    <x v="0"/>
    <x v="0"/>
    <x v="4"/>
    <x v="1"/>
    <x v="1"/>
    <n v="4"/>
    <x v="0"/>
    <m/>
    <x v="2"/>
    <x v="1"/>
    <x v="2"/>
    <x v="3"/>
    <m/>
    <d v="2023-10-12T16:53:59"/>
  </r>
  <r>
    <n v="23122120"/>
    <s v="jeffinshaji.s@msds.christuniversity.in"/>
    <x v="5"/>
    <x v="1"/>
    <x v="0"/>
    <x v="0"/>
    <x v="5"/>
    <x v="1"/>
    <x v="2"/>
    <n v="5"/>
    <x v="1"/>
    <m/>
    <x v="0"/>
    <x v="1"/>
    <x v="0"/>
    <x v="4"/>
    <m/>
    <d v="2023-10-12T16:54:08"/>
  </r>
  <r>
    <n v="23122137"/>
    <s v="siddharth.nautiyal@msds.christuniversity.in"/>
    <x v="6"/>
    <x v="1"/>
    <x v="3"/>
    <x v="0"/>
    <x v="6"/>
    <x v="0"/>
    <x v="1"/>
    <n v="4"/>
    <x v="0"/>
    <m/>
    <x v="2"/>
    <x v="1"/>
    <x v="0"/>
    <x v="5"/>
    <m/>
    <d v="2023-10-12T16:54:14"/>
  </r>
  <r>
    <n v="23122023"/>
    <s v="naveen.krishna@msds.christuniversity.in"/>
    <x v="7"/>
    <x v="1"/>
    <x v="4"/>
    <x v="0"/>
    <x v="7"/>
    <x v="1"/>
    <x v="2"/>
    <n v="5"/>
    <x v="1"/>
    <m/>
    <x v="2"/>
    <x v="2"/>
    <x v="0"/>
    <x v="3"/>
    <m/>
    <d v="2023-10-12T16:54:46"/>
  </r>
  <r>
    <n v="23122044"/>
    <s v="yeswanth.pg@msds.christuniversity.in"/>
    <x v="8"/>
    <x v="1"/>
    <x v="1"/>
    <x v="0"/>
    <x v="8"/>
    <x v="0"/>
    <x v="3"/>
    <n v="2"/>
    <x v="2"/>
    <m/>
    <x v="1"/>
    <x v="0"/>
    <x v="0"/>
    <x v="3"/>
    <m/>
    <d v="2023-10-12T16:57:13"/>
  </r>
  <r>
    <n v="23122004"/>
    <s v="amrutha.paalathara@msds.christuniversity.in"/>
    <x v="9"/>
    <x v="0"/>
    <x v="4"/>
    <x v="0"/>
    <x v="9"/>
    <x v="0"/>
    <x v="1"/>
    <n v="4"/>
    <x v="0"/>
    <s v="Since I'm not going through the emails frequently "/>
    <x v="1"/>
    <x v="1"/>
    <x v="0"/>
    <x v="6"/>
    <m/>
    <d v="2023-10-12T16:58:40"/>
  </r>
  <r>
    <n v="23122126"/>
    <s v="nikhil.pr@msds.christuniversity.in"/>
    <x v="10"/>
    <x v="1"/>
    <x v="3"/>
    <x v="0"/>
    <x v="6"/>
    <x v="3"/>
    <x v="1"/>
    <n v="4"/>
    <x v="2"/>
    <m/>
    <x v="2"/>
    <x v="1"/>
    <x v="1"/>
    <x v="7"/>
    <m/>
    <d v="2023-10-12T16:58:57"/>
  </r>
  <r>
    <n v="23122139"/>
    <s v="ubale.mayuri@msds.chrsituniversity.in"/>
    <x v="11"/>
    <x v="0"/>
    <x v="2"/>
    <x v="0"/>
    <x v="10"/>
    <x v="1"/>
    <x v="2"/>
    <n v="5"/>
    <x v="1"/>
    <m/>
    <x v="2"/>
    <x v="1"/>
    <x v="1"/>
    <x v="8"/>
    <m/>
    <d v="2023-10-12T17:03:23"/>
  </r>
  <r>
    <n v="23122119"/>
    <s v="harini.sruthi@msds.christuniversity.in"/>
    <x v="12"/>
    <x v="0"/>
    <x v="4"/>
    <x v="0"/>
    <x v="11"/>
    <x v="0"/>
    <x v="1"/>
    <n v="4"/>
    <x v="0"/>
    <s v="I missed a class due to improper communication "/>
    <x v="1"/>
    <x v="1"/>
    <x v="1"/>
    <x v="9"/>
    <m/>
    <d v="2023-10-12T17:12:32"/>
  </r>
  <r>
    <n v="23122144"/>
    <s v="yashi.s@msds.christuniversity.in"/>
    <x v="13"/>
    <x v="0"/>
    <x v="4"/>
    <x v="0"/>
    <x v="12"/>
    <x v="0"/>
    <x v="1"/>
    <n v="4"/>
    <x v="1"/>
    <m/>
    <x v="2"/>
    <x v="1"/>
    <x v="0"/>
    <x v="6"/>
    <m/>
    <d v="2023-10-12T17:13:45"/>
  </r>
  <r>
    <n v="23122121"/>
    <s v="kingsuk.rakshit@msds.christuniversity.in"/>
    <x v="14"/>
    <x v="1"/>
    <x v="2"/>
    <x v="0"/>
    <x v="5"/>
    <x v="3"/>
    <x v="1"/>
    <n v="4"/>
    <x v="1"/>
    <m/>
    <x v="0"/>
    <x v="2"/>
    <x v="0"/>
    <x v="6"/>
    <m/>
    <d v="2023-10-12T17:15:28"/>
  </r>
  <r>
    <n v="23122015"/>
    <s v="hitanshi.gupta@msds.christuniversity.in"/>
    <x v="15"/>
    <x v="0"/>
    <x v="5"/>
    <x v="0"/>
    <x v="13"/>
    <x v="1"/>
    <x v="1"/>
    <n v="4"/>
    <x v="2"/>
    <m/>
    <x v="1"/>
    <x v="1"/>
    <x v="2"/>
    <x v="1"/>
    <m/>
    <d v="2023-10-12T17:26:46"/>
  </r>
  <r>
    <n v="23122136"/>
    <s v="swastik.roy@msds.christuniversity.in"/>
    <x v="16"/>
    <x v="1"/>
    <x v="5"/>
    <x v="0"/>
    <x v="6"/>
    <x v="3"/>
    <x v="2"/>
    <n v="5"/>
    <x v="2"/>
    <m/>
    <x v="0"/>
    <x v="2"/>
    <x v="0"/>
    <x v="7"/>
    <m/>
    <d v="2023-10-12T17:36:10"/>
  </r>
  <r>
    <n v="23112305"/>
    <s v="harshil.mishra@bsceah.christuniversity.in"/>
    <x v="17"/>
    <x v="1"/>
    <x v="5"/>
    <x v="1"/>
    <x v="3"/>
    <x v="1"/>
    <x v="1"/>
    <n v="4"/>
    <x v="2"/>
    <s v="No."/>
    <x v="0"/>
    <x v="2"/>
    <x v="0"/>
    <x v="10"/>
    <s v=":)"/>
    <d v="2023-10-12T17:53:20"/>
  </r>
  <r>
    <n v="23122046"/>
    <s v="dipanwita.das@science.christuniversity.in"/>
    <x v="18"/>
    <x v="0"/>
    <x v="2"/>
    <x v="0"/>
    <x v="14"/>
    <x v="1"/>
    <x v="2"/>
    <n v="5"/>
    <x v="1"/>
    <m/>
    <x v="2"/>
    <x v="1"/>
    <x v="0"/>
    <x v="11"/>
    <m/>
    <d v="2023-10-12T18:11:13"/>
  </r>
  <r>
    <n v="23122031"/>
    <s v="sankar.murugan@msds.christuniversity.in"/>
    <x v="19"/>
    <x v="1"/>
    <x v="2"/>
    <x v="0"/>
    <x v="5"/>
    <x v="1"/>
    <x v="0"/>
    <n v="3"/>
    <x v="2"/>
    <m/>
    <x v="2"/>
    <x v="0"/>
    <x v="2"/>
    <x v="6"/>
    <m/>
    <d v="2023-10-12T19:00:28"/>
  </r>
  <r>
    <n v="22113010"/>
    <s v="anya.gonsalves@law.christuniversity.in"/>
    <x v="20"/>
    <x v="0"/>
    <x v="4"/>
    <x v="2"/>
    <x v="11"/>
    <x v="1"/>
    <x v="1"/>
    <n v="4"/>
    <x v="1"/>
    <m/>
    <x v="2"/>
    <x v="1"/>
    <x v="0"/>
    <x v="1"/>
    <s v="Proper event planning so that the information can be communicated in advance. "/>
    <d v="2023-10-12T19:06:58"/>
  </r>
  <r>
    <n v="23122133"/>
    <s v="siddhartha.sinha@msds.christuniversity.in"/>
    <x v="21"/>
    <x v="1"/>
    <x v="0"/>
    <x v="0"/>
    <x v="10"/>
    <x v="1"/>
    <x v="1"/>
    <n v="4"/>
    <x v="1"/>
    <m/>
    <x v="0"/>
    <x v="2"/>
    <x v="2"/>
    <x v="12"/>
    <m/>
    <d v="2023-10-12T19:13:12"/>
  </r>
  <r>
    <n v="23122021"/>
    <s v="leran.carvalho@msds.christuniversity.in"/>
    <x v="22"/>
    <x v="1"/>
    <x v="6"/>
    <x v="0"/>
    <x v="15"/>
    <x v="0"/>
    <x v="1"/>
    <n v="4"/>
    <x v="0"/>
    <m/>
    <x v="0"/>
    <x v="1"/>
    <x v="0"/>
    <x v="5"/>
    <m/>
    <d v="2023-10-12T19:21:22"/>
  </r>
  <r>
    <n v="23122019"/>
    <s v="jyosna.philip@msds.christuniversity.in"/>
    <x v="23"/>
    <x v="0"/>
    <x v="7"/>
    <x v="0"/>
    <x v="5"/>
    <x v="2"/>
    <x v="1"/>
    <n v="4"/>
    <x v="2"/>
    <m/>
    <x v="0"/>
    <x v="0"/>
    <x v="0"/>
    <x v="2"/>
    <m/>
    <d v="2023-10-12T19:24:08"/>
  </r>
  <r>
    <n v="23112306"/>
    <s v="juhi.rathore@bsceah.christuniversity.in"/>
    <x v="24"/>
    <x v="0"/>
    <x v="4"/>
    <x v="1"/>
    <x v="16"/>
    <x v="0"/>
    <x v="1"/>
    <n v="4"/>
    <x v="1"/>
    <m/>
    <x v="2"/>
    <x v="1"/>
    <x v="0"/>
    <x v="13"/>
    <m/>
    <d v="2023-10-12T20:30:44"/>
  </r>
  <r>
    <n v="22113008"/>
    <s v="annriya.liz@law.christuniversity.in"/>
    <x v="25"/>
    <x v="0"/>
    <x v="4"/>
    <x v="2"/>
    <x v="17"/>
    <x v="1"/>
    <x v="1"/>
    <n v="4"/>
    <x v="1"/>
    <m/>
    <x v="1"/>
    <x v="1"/>
    <x v="2"/>
    <x v="6"/>
    <s v="Nothing"/>
    <d v="2023-10-12T20:57:05"/>
  </r>
  <r>
    <n v="23122032"/>
    <s v="shruti.mall@msds.christuniversity.in"/>
    <x v="26"/>
    <x v="0"/>
    <x v="1"/>
    <x v="0"/>
    <x v="18"/>
    <x v="1"/>
    <x v="2"/>
    <n v="5"/>
    <x v="1"/>
    <m/>
    <x v="0"/>
    <x v="2"/>
    <x v="0"/>
    <x v="6"/>
    <m/>
    <d v="2023-10-12T21:03:49"/>
  </r>
  <r>
    <n v="23122113"/>
    <s v="devika.vinod@msds.christuniversity.in"/>
    <x v="27"/>
    <x v="0"/>
    <x v="4"/>
    <x v="0"/>
    <x v="19"/>
    <x v="1"/>
    <x v="1"/>
    <n v="4"/>
    <x v="2"/>
    <m/>
    <x v="2"/>
    <x v="2"/>
    <x v="2"/>
    <x v="14"/>
    <m/>
    <d v="2023-10-12T21:09:10"/>
  </r>
  <r>
    <n v="23122137"/>
    <s v="tanuja.gupta@msds.christuniversity.in"/>
    <x v="28"/>
    <x v="0"/>
    <x v="7"/>
    <x v="0"/>
    <x v="6"/>
    <x v="0"/>
    <x v="1"/>
    <n v="4"/>
    <x v="2"/>
    <m/>
    <x v="1"/>
    <x v="0"/>
    <x v="1"/>
    <x v="4"/>
    <m/>
    <d v="2023-10-12T21:24:52"/>
  </r>
  <r>
    <n v="23122038"/>
    <s v="stuty.das@msds.christuniversity.in"/>
    <x v="29"/>
    <x v="0"/>
    <x v="5"/>
    <x v="0"/>
    <x v="8"/>
    <x v="0"/>
    <x v="0"/>
    <n v="3"/>
    <x v="2"/>
    <m/>
    <x v="1"/>
    <x v="0"/>
    <x v="1"/>
    <x v="15"/>
    <m/>
    <d v="2023-10-12T21:24:58"/>
  </r>
  <r>
    <n v="23122110"/>
    <s v="arun.m@msds.christuniversity.in"/>
    <x v="30"/>
    <x v="1"/>
    <x v="5"/>
    <x v="0"/>
    <x v="8"/>
    <x v="0"/>
    <x v="1"/>
    <n v="4"/>
    <x v="2"/>
    <m/>
    <x v="1"/>
    <x v="1"/>
    <x v="0"/>
    <x v="16"/>
    <m/>
    <d v="2023-10-12T21:27:03"/>
  </r>
  <r>
    <n v="23122034"/>
    <s v="siddharth.nautiyal@msds.christuniversity.in"/>
    <x v="31"/>
    <x v="1"/>
    <x v="5"/>
    <x v="0"/>
    <x v="12"/>
    <x v="0"/>
    <x v="0"/>
    <n v="3"/>
    <x v="1"/>
    <m/>
    <x v="0"/>
    <x v="1"/>
    <x v="0"/>
    <x v="17"/>
    <m/>
    <d v="2023-10-12T21:35:18"/>
  </r>
  <r>
    <n v="23122140"/>
    <s v="v.sravani@msds.christuniversity.in"/>
    <x v="32"/>
    <x v="0"/>
    <x v="2"/>
    <x v="0"/>
    <x v="9"/>
    <x v="0"/>
    <x v="2"/>
    <n v="5"/>
    <x v="1"/>
    <m/>
    <x v="1"/>
    <x v="1"/>
    <x v="0"/>
    <x v="6"/>
    <m/>
    <d v="2023-10-12T22:46:50"/>
  </r>
  <r>
    <n v="23122116"/>
    <s v="george.thomas@msds.christuniversity.in"/>
    <x v="33"/>
    <x v="1"/>
    <x v="0"/>
    <x v="0"/>
    <x v="9"/>
    <x v="0"/>
    <x v="1"/>
    <n v="4"/>
    <x v="1"/>
    <m/>
    <x v="2"/>
    <x v="1"/>
    <x v="1"/>
    <x v="5"/>
    <m/>
    <d v="2023-10-12T23:13:16"/>
  </r>
  <r>
    <n v="23113144"/>
    <s v="nearl1552@gmail.com"/>
    <x v="34"/>
    <x v="0"/>
    <x v="1"/>
    <x v="3"/>
    <x v="8"/>
    <x v="0"/>
    <x v="1"/>
    <n v="4"/>
    <x v="1"/>
    <m/>
    <x v="0"/>
    <x v="2"/>
    <x v="0"/>
    <x v="18"/>
    <m/>
    <d v="2023-10-13T00:08:55"/>
  </r>
  <r>
    <n v="23113123"/>
    <s v="divyani.a@law.christuniversity.in"/>
    <x v="35"/>
    <x v="0"/>
    <x v="4"/>
    <x v="3"/>
    <x v="5"/>
    <x v="1"/>
    <x v="2"/>
    <n v="5"/>
    <x v="2"/>
    <m/>
    <x v="0"/>
    <x v="2"/>
    <x v="0"/>
    <x v="6"/>
    <m/>
    <d v="2023-10-13T00:41:53"/>
  </r>
  <r>
    <n v="23122048"/>
    <s v="sandeep.kumar@science.christuniversity.in"/>
    <x v="36"/>
    <x v="1"/>
    <x v="3"/>
    <x v="0"/>
    <x v="9"/>
    <x v="4"/>
    <x v="2"/>
    <n v="5"/>
    <x v="1"/>
    <s v="No"/>
    <x v="0"/>
    <x v="2"/>
    <x v="0"/>
    <x v="19"/>
    <s v="All good"/>
    <d v="2023-10-13T09:27:30"/>
  </r>
  <r>
    <n v="23122037"/>
    <s v="chowdhurysouvik15@gmail.com"/>
    <x v="37"/>
    <x v="1"/>
    <x v="7"/>
    <x v="0"/>
    <x v="9"/>
    <x v="3"/>
    <x v="2"/>
    <n v="5"/>
    <x v="1"/>
    <m/>
    <x v="2"/>
    <x v="0"/>
    <x v="0"/>
    <x v="6"/>
    <s v="We don’t want anything except leave "/>
    <d v="2023-10-13T09:27:35"/>
  </r>
  <r>
    <n v="23122042"/>
    <s v="thamizhanbu.e@msds.christuniversity.in"/>
    <x v="38"/>
    <x v="1"/>
    <x v="1"/>
    <x v="0"/>
    <x v="20"/>
    <x v="1"/>
    <x v="1"/>
    <n v="4"/>
    <x v="0"/>
    <s v="I missed applying for an important forum since I was receiving too many mails and whatsapp message"/>
    <x v="2"/>
    <x v="0"/>
    <x v="0"/>
    <x v="5"/>
    <s v="Site or web pages that display events and other activities "/>
    <d v="2023-10-13T10:17:02"/>
  </r>
  <r>
    <n v="23122102"/>
    <s v="abhay.singh@msds.christuniversity.in"/>
    <x v="39"/>
    <x v="1"/>
    <x v="0"/>
    <x v="0"/>
    <x v="21"/>
    <x v="1"/>
    <x v="1"/>
    <n v="4"/>
    <x v="0"/>
    <m/>
    <x v="2"/>
    <x v="1"/>
    <x v="0"/>
    <x v="20"/>
    <m/>
    <d v="2023-10-13T10:23:41"/>
  </r>
  <r>
    <n v="23122105"/>
    <s v="aman.singh@msds.christuniversity.in"/>
    <x v="40"/>
    <x v="1"/>
    <x v="6"/>
    <x v="0"/>
    <x v="11"/>
    <x v="0"/>
    <x v="0"/>
    <n v="3"/>
    <x v="1"/>
    <m/>
    <x v="0"/>
    <x v="0"/>
    <x v="0"/>
    <x v="21"/>
    <m/>
    <d v="2023-10-13T10:26:04"/>
  </r>
  <r>
    <n v="23122111"/>
    <s v="debamala.adhikari@msds.christuniversity.in"/>
    <x v="41"/>
    <x v="0"/>
    <x v="2"/>
    <x v="0"/>
    <x v="5"/>
    <x v="1"/>
    <x v="1"/>
    <n v="4"/>
    <x v="2"/>
    <m/>
    <x v="2"/>
    <x v="2"/>
    <x v="2"/>
    <x v="6"/>
    <m/>
    <d v="2023-10-13T10:26:11"/>
  </r>
  <r>
    <n v="23122141"/>
    <s v="vedant.nehal@msds.christuniversity.in"/>
    <x v="42"/>
    <x v="1"/>
    <x v="1"/>
    <x v="0"/>
    <x v="22"/>
    <x v="1"/>
    <x v="2"/>
    <n v="5"/>
    <x v="1"/>
    <m/>
    <x v="0"/>
    <x v="2"/>
    <x v="1"/>
    <x v="22"/>
    <s v="Everything is fine"/>
    <d v="2023-10-13T10:27:08"/>
  </r>
  <r>
    <n v="23122121"/>
    <s v="kingsuk.rakshit@msds.christuniversity.in"/>
    <x v="14"/>
    <x v="1"/>
    <x v="7"/>
    <x v="0"/>
    <x v="23"/>
    <x v="0"/>
    <x v="1"/>
    <n v="4"/>
    <x v="1"/>
    <m/>
    <x v="0"/>
    <x v="1"/>
    <x v="1"/>
    <x v="23"/>
    <m/>
    <d v="2023-10-13T10:27:40"/>
  </r>
  <r>
    <n v="23122122"/>
    <s v="lingesh.m@msds.christuniversity.in"/>
    <x v="43"/>
    <x v="1"/>
    <x v="0"/>
    <x v="0"/>
    <x v="11"/>
    <x v="3"/>
    <x v="2"/>
    <n v="5"/>
    <x v="1"/>
    <m/>
    <x v="2"/>
    <x v="2"/>
    <x v="2"/>
    <x v="24"/>
    <m/>
    <d v="2023-10-13T10:27:56"/>
  </r>
  <r>
    <n v="23122118"/>
    <s v="gungun.agnihotri@msds.christuniversity.in"/>
    <x v="44"/>
    <x v="0"/>
    <x v="1"/>
    <x v="0"/>
    <x v="8"/>
    <x v="0"/>
    <x v="0"/>
    <n v="3"/>
    <x v="1"/>
    <m/>
    <x v="2"/>
    <x v="1"/>
    <x v="0"/>
    <x v="25"/>
    <m/>
    <d v="2023-10-13T10:29:14"/>
  </r>
  <r>
    <n v="23122116"/>
    <s v="george.thomas@msds.christuniversity.in"/>
    <x v="45"/>
    <x v="1"/>
    <x v="7"/>
    <x v="0"/>
    <x v="9"/>
    <x v="0"/>
    <x v="0"/>
    <n v="3"/>
    <x v="1"/>
    <m/>
    <x v="2"/>
    <x v="1"/>
    <x v="1"/>
    <x v="5"/>
    <s v="need early clear cut information"/>
    <d v="2023-10-13T10:29:29"/>
  </r>
  <r>
    <n v="23122103"/>
    <s v="adharsh.jaison@msds.christuniversity.in"/>
    <x v="46"/>
    <x v="1"/>
    <x v="1"/>
    <x v="0"/>
    <x v="8"/>
    <x v="1"/>
    <x v="0"/>
    <n v="3"/>
    <x v="2"/>
    <m/>
    <x v="1"/>
    <x v="1"/>
    <x v="2"/>
    <x v="26"/>
    <m/>
    <d v="2023-10-13T10:29:30"/>
  </r>
  <r>
    <n v="23122129"/>
    <s v="sandeep.kumar@msds.christuniversity.in"/>
    <x v="47"/>
    <x v="1"/>
    <x v="5"/>
    <x v="0"/>
    <x v="24"/>
    <x v="2"/>
    <x v="1"/>
    <n v="4"/>
    <x v="1"/>
    <m/>
    <x v="2"/>
    <x v="1"/>
    <x v="1"/>
    <x v="27"/>
    <m/>
    <d v="2023-10-13T10:30:13"/>
  </r>
  <r>
    <n v="23122125"/>
    <s v="nandhana.rajeev@msds.christuniversity.in"/>
    <x v="48"/>
    <x v="0"/>
    <x v="4"/>
    <x v="0"/>
    <x v="5"/>
    <x v="0"/>
    <x v="0"/>
    <n v="3"/>
    <x v="1"/>
    <m/>
    <x v="1"/>
    <x v="3"/>
    <x v="1"/>
    <x v="28"/>
    <m/>
    <d v="2023-10-13T14:26:01"/>
  </r>
  <r>
    <n v="23122116"/>
    <s v="george.thomas@msds.christuniversity.in"/>
    <x v="45"/>
    <x v="1"/>
    <x v="0"/>
    <x v="0"/>
    <x v="25"/>
    <x v="0"/>
    <x v="1"/>
    <n v="4"/>
    <x v="1"/>
    <m/>
    <x v="2"/>
    <x v="1"/>
    <x v="1"/>
    <x v="5"/>
    <m/>
    <d v="2023-10-13T14:26:38"/>
  </r>
  <r>
    <n v="23122143"/>
    <s v="vikash.shakya@msds.christuniversity.in"/>
    <x v="49"/>
    <x v="1"/>
    <x v="2"/>
    <x v="0"/>
    <x v="26"/>
    <x v="0"/>
    <x v="1"/>
    <n v="4"/>
    <x v="1"/>
    <m/>
    <x v="0"/>
    <x v="1"/>
    <x v="1"/>
    <x v="6"/>
    <m/>
    <d v="2023-10-13T14:26:53"/>
  </r>
  <r>
    <n v="23122107"/>
    <s v="ansel.paul@msds.christuniversity.in"/>
    <x v="50"/>
    <x v="1"/>
    <x v="1"/>
    <x v="0"/>
    <x v="27"/>
    <x v="2"/>
    <x v="1"/>
    <n v="4"/>
    <x v="0"/>
    <m/>
    <x v="2"/>
    <x v="1"/>
    <x v="0"/>
    <x v="5"/>
    <m/>
    <d v="2023-10-13T14:28:00"/>
  </r>
  <r>
    <n v="23122142"/>
    <s v="vikas.k@msds.christuniversity.in"/>
    <x v="51"/>
    <x v="1"/>
    <x v="4"/>
    <x v="0"/>
    <x v="9"/>
    <x v="0"/>
    <x v="2"/>
    <n v="5"/>
    <x v="1"/>
    <m/>
    <x v="0"/>
    <x v="2"/>
    <x v="0"/>
    <x v="29"/>
    <s v="Nil"/>
    <d v="2023-10-13T14:29:01"/>
  </r>
  <r>
    <n v="23122106"/>
    <s v="falak.ansari@msds.christuniversity.in"/>
    <x v="52"/>
    <x v="0"/>
    <x v="7"/>
    <x v="0"/>
    <x v="9"/>
    <x v="0"/>
    <x v="1"/>
    <n v="4"/>
    <x v="2"/>
    <m/>
    <x v="1"/>
    <x v="2"/>
    <x v="0"/>
    <x v="6"/>
    <m/>
    <d v="2023-10-13T14:31:03"/>
  </r>
  <r>
    <n v="23122117"/>
    <s v="gokul.manoj@msds.christuniversity.in"/>
    <x v="53"/>
    <x v="1"/>
    <x v="5"/>
    <x v="0"/>
    <x v="5"/>
    <x v="1"/>
    <x v="1"/>
    <n v="4"/>
    <x v="2"/>
    <m/>
    <x v="1"/>
    <x v="1"/>
    <x v="0"/>
    <x v="6"/>
    <m/>
    <d v="2023-10-13T14:32:06"/>
  </r>
  <r>
    <n v="23122017"/>
    <s v="jofin.siby@msds.christuniversity.in"/>
    <x v="54"/>
    <x v="1"/>
    <x v="3"/>
    <x v="0"/>
    <x v="28"/>
    <x v="0"/>
    <x v="1"/>
    <n v="4"/>
    <x v="2"/>
    <m/>
    <x v="0"/>
    <x v="1"/>
    <x v="0"/>
    <x v="6"/>
    <m/>
    <d v="2023-10-13T18:19:56"/>
  </r>
  <r>
    <n v="23122302"/>
    <s v="divyank.yadav@msea.christuniversity.in"/>
    <x v="55"/>
    <x v="1"/>
    <x v="7"/>
    <x v="4"/>
    <x v="2"/>
    <x v="0"/>
    <x v="1"/>
    <n v="4"/>
    <x v="2"/>
    <m/>
    <x v="1"/>
    <x v="0"/>
    <x v="0"/>
    <x v="30"/>
    <m/>
    <d v="2023-10-14T00:05:29"/>
  </r>
  <r>
    <n v="23122308"/>
    <s v="manika.sehgal@science.christuniversity.in"/>
    <x v="56"/>
    <x v="0"/>
    <x v="4"/>
    <x v="4"/>
    <x v="5"/>
    <x v="1"/>
    <x v="0"/>
    <n v="3"/>
    <x v="1"/>
    <m/>
    <x v="0"/>
    <x v="0"/>
    <x v="0"/>
    <x v="6"/>
    <m/>
    <d v="2023-10-14T01:34:16"/>
  </r>
  <r>
    <n v="23122002"/>
    <s v="abin.roy@science.christuniversity.in"/>
    <x v="57"/>
    <x v="1"/>
    <x v="4"/>
    <x v="0"/>
    <x v="9"/>
    <x v="0"/>
    <x v="2"/>
    <n v="5"/>
    <x v="1"/>
    <m/>
    <x v="2"/>
    <x v="1"/>
    <x v="2"/>
    <x v="6"/>
    <m/>
    <d v="2023-10-14T01:35:35"/>
  </r>
  <r>
    <n v="23122124"/>
    <s v="mubashir.salim@msds.christuniversity.in"/>
    <x v="58"/>
    <x v="1"/>
    <x v="2"/>
    <x v="0"/>
    <x v="12"/>
    <x v="3"/>
    <x v="1"/>
    <n v="4"/>
    <x v="1"/>
    <m/>
    <x v="2"/>
    <x v="1"/>
    <x v="0"/>
    <x v="31"/>
    <m/>
    <d v="2023-10-14T18:10:23"/>
  </r>
  <r>
    <n v="23122136"/>
    <s v="swastik.roy@msds.christuniversity.in"/>
    <x v="59"/>
    <x v="1"/>
    <x v="5"/>
    <x v="0"/>
    <x v="6"/>
    <x v="3"/>
    <x v="4"/>
    <n v="1"/>
    <x v="2"/>
    <m/>
    <x v="2"/>
    <x v="1"/>
    <x v="0"/>
    <x v="32"/>
    <m/>
    <d v="2023-10-15T15:34:09"/>
  </r>
  <r>
    <n v="23122045"/>
    <s v="hiranlal.h@science.christuniversity.in"/>
    <x v="60"/>
    <x v="1"/>
    <x v="3"/>
    <x v="0"/>
    <x v="9"/>
    <x v="0"/>
    <x v="0"/>
    <n v="3"/>
    <x v="0"/>
    <m/>
    <x v="1"/>
    <x v="1"/>
    <x v="0"/>
    <x v="31"/>
    <m/>
    <d v="2023-10-16T15:35:35"/>
  </r>
  <r>
    <n v="23122016"/>
    <s v="jaise.george@msds.christuniversity.in"/>
    <x v="61"/>
    <x v="1"/>
    <x v="1"/>
    <x v="0"/>
    <x v="11"/>
    <x v="0"/>
    <x v="0"/>
    <n v="3"/>
    <x v="1"/>
    <m/>
    <x v="2"/>
    <x v="1"/>
    <x v="2"/>
    <x v="33"/>
    <m/>
    <d v="2023-10-16T16:27:06"/>
  </r>
  <r>
    <n v="23122103"/>
    <s v="adharsh.jaison@msds.christuniversity.in"/>
    <x v="46"/>
    <x v="1"/>
    <x v="7"/>
    <x v="0"/>
    <x v="29"/>
    <x v="0"/>
    <x v="0"/>
    <n v="3"/>
    <x v="2"/>
    <m/>
    <x v="1"/>
    <x v="0"/>
    <x v="2"/>
    <x v="5"/>
    <m/>
    <d v="2023-10-16T16:30:08"/>
  </r>
  <r>
    <n v="23113176"/>
    <s v="ujjawal.ahuja@law.christuniversity.in"/>
    <x v="62"/>
    <x v="1"/>
    <x v="7"/>
    <x v="3"/>
    <x v="30"/>
    <x v="1"/>
    <x v="2"/>
    <n v="5"/>
    <x v="1"/>
    <m/>
    <x v="0"/>
    <x v="2"/>
    <x v="2"/>
    <x v="21"/>
    <m/>
    <d v="2023-10-16T16:56:32"/>
  </r>
  <r>
    <n v="23111341"/>
    <s v="oshukumar5@gmail.com"/>
    <x v="63"/>
    <x v="1"/>
    <x v="2"/>
    <x v="5"/>
    <x v="31"/>
    <x v="3"/>
    <x v="0"/>
    <n v="3"/>
    <x v="0"/>
    <s v="."/>
    <x v="0"/>
    <x v="1"/>
    <x v="0"/>
    <x v="34"/>
    <s v="."/>
    <d v="2023-10-16T17:14:22"/>
  </r>
  <r>
    <n v="23122118"/>
    <s v="gungun.agnihotri@msds.christuniversity.in"/>
    <x v="44"/>
    <x v="0"/>
    <x v="7"/>
    <x v="0"/>
    <x v="25"/>
    <x v="0"/>
    <x v="0"/>
    <n v="3"/>
    <x v="0"/>
    <m/>
    <x v="2"/>
    <x v="0"/>
    <x v="0"/>
    <x v="5"/>
    <m/>
    <d v="2023-10-17T10:28:57"/>
  </r>
  <r>
    <n v="23122102"/>
    <s v="abhay.singh@msds.christuniversity.in"/>
    <x v="64"/>
    <x v="1"/>
    <x v="1"/>
    <x v="0"/>
    <x v="32"/>
    <x v="0"/>
    <x v="0"/>
    <n v="3"/>
    <x v="0"/>
    <m/>
    <x v="1"/>
    <x v="1"/>
    <x v="1"/>
    <x v="29"/>
    <m/>
    <d v="2023-10-17T10:30:55"/>
  </r>
  <r>
    <n v="23122108"/>
    <s v="anurag.yadav@msds.christuniversity.in"/>
    <x v="65"/>
    <x v="1"/>
    <x v="3"/>
    <x v="0"/>
    <x v="33"/>
    <x v="1"/>
    <x v="0"/>
    <n v="3"/>
    <x v="2"/>
    <s v="no i have not"/>
    <x v="1"/>
    <x v="0"/>
    <x v="2"/>
    <x v="32"/>
    <m/>
    <d v="2023-10-17T10:44:43"/>
  </r>
  <r>
    <n v="23122128"/>
    <s v="prajwal.singh@msds.christuniversity.in"/>
    <x v="66"/>
    <x v="1"/>
    <x v="2"/>
    <x v="0"/>
    <x v="9"/>
    <x v="3"/>
    <x v="1"/>
    <n v="4"/>
    <x v="1"/>
    <m/>
    <x v="0"/>
    <x v="2"/>
    <x v="0"/>
    <x v="5"/>
    <m/>
    <d v="2023-10-17T10:59:51"/>
  </r>
  <r>
    <n v="23122130"/>
    <s v="sarnalika.paul@msds.christuniversity.in"/>
    <x v="67"/>
    <x v="0"/>
    <x v="1"/>
    <x v="0"/>
    <x v="8"/>
    <x v="2"/>
    <x v="2"/>
    <n v="5"/>
    <x v="1"/>
    <m/>
    <x v="2"/>
    <x v="2"/>
    <x v="0"/>
    <x v="5"/>
    <m/>
    <d v="2023-10-17T11:14:31"/>
  </r>
  <r>
    <n v="23122033"/>
    <s v="shubham.kumar@msds.christuniversity.in"/>
    <x v="68"/>
    <x v="1"/>
    <x v="0"/>
    <x v="0"/>
    <x v="8"/>
    <x v="0"/>
    <x v="2"/>
    <n v="5"/>
    <x v="1"/>
    <s v="No"/>
    <x v="0"/>
    <x v="1"/>
    <x v="0"/>
    <x v="6"/>
    <s v="A notification in the knowledge pro when ever some notification drops"/>
    <d v="2023-10-17T11:26:30"/>
  </r>
  <r>
    <n v="23122132"/>
    <s v="s.shivangis.sharma.1999@gmail.com"/>
    <x v="69"/>
    <x v="0"/>
    <x v="6"/>
    <x v="0"/>
    <x v="19"/>
    <x v="0"/>
    <x v="0"/>
    <n v="3"/>
    <x v="1"/>
    <m/>
    <x v="2"/>
    <x v="1"/>
    <x v="0"/>
    <x v="16"/>
    <s v="Should be more communicative"/>
    <d v="2023-10-17T11:29:16"/>
  </r>
  <r>
    <n v="23122037"/>
    <s v="souvik.chowdhury@msds.christuniversity.in"/>
    <x v="70"/>
    <x v="1"/>
    <x v="6"/>
    <x v="0"/>
    <x v="8"/>
    <x v="1"/>
    <x v="2"/>
    <n v="5"/>
    <x v="1"/>
    <m/>
    <x v="2"/>
    <x v="2"/>
    <x v="0"/>
    <x v="6"/>
    <m/>
    <d v="2023-10-17T12:29:36"/>
  </r>
  <r>
    <n v="23122133"/>
    <s v="siddhartha.sinha@msds.christuniversity.in"/>
    <x v="21"/>
    <x v="1"/>
    <x v="3"/>
    <x v="0"/>
    <x v="9"/>
    <x v="1"/>
    <x v="2"/>
    <n v="5"/>
    <x v="1"/>
    <m/>
    <x v="2"/>
    <x v="1"/>
    <x v="2"/>
    <x v="6"/>
    <m/>
    <d v="2023-10-17T12:35:36"/>
  </r>
  <r>
    <n v="23122025"/>
    <s v="nishi.singh@msds.christuniversity.in"/>
    <x v="71"/>
    <x v="0"/>
    <x v="4"/>
    <x v="0"/>
    <x v="25"/>
    <x v="0"/>
    <x v="0"/>
    <n v="3"/>
    <x v="2"/>
    <m/>
    <x v="2"/>
    <x v="0"/>
    <x v="2"/>
    <x v="5"/>
    <m/>
    <d v="2023-10-17T12:49:31"/>
  </r>
  <r>
    <n v="23122040"/>
    <s v="suraj.mishra@msds.christuniversity.in"/>
    <x v="72"/>
    <x v="1"/>
    <x v="1"/>
    <x v="0"/>
    <x v="9"/>
    <x v="4"/>
    <x v="2"/>
    <n v="5"/>
    <x v="0"/>
    <s v="Na"/>
    <x v="0"/>
    <x v="2"/>
    <x v="0"/>
    <x v="35"/>
    <s v="Na"/>
    <d v="2023-10-17T13:03:08"/>
  </r>
  <r>
    <n v="23122127"/>
    <s v="patha.harishkumar@msds.christuniversity.in"/>
    <x v="73"/>
    <x v="1"/>
    <x v="4"/>
    <x v="0"/>
    <x v="5"/>
    <x v="1"/>
    <x v="1"/>
    <n v="4"/>
    <x v="0"/>
    <s v="Not Using whatsapp often in campus"/>
    <x v="1"/>
    <x v="1"/>
    <x v="0"/>
    <x v="16"/>
    <s v="class teacher or cr interaction "/>
    <d v="2023-10-17T13:18:54"/>
  </r>
  <r>
    <n v="23122027"/>
    <s v="r.lalrinmawii@msds.christuniversity.in"/>
    <x v="74"/>
    <x v="0"/>
    <x v="1"/>
    <x v="0"/>
    <x v="9"/>
    <x v="1"/>
    <x v="1"/>
    <n v="4"/>
    <x v="2"/>
    <m/>
    <x v="1"/>
    <x v="1"/>
    <x v="0"/>
    <x v="6"/>
    <m/>
    <d v="2023-10-17T13:28:22"/>
  </r>
  <r>
    <n v="23122105"/>
    <s v="aman.singh@msds.christuniversity.in"/>
    <x v="40"/>
    <x v="1"/>
    <x v="6"/>
    <x v="0"/>
    <x v="34"/>
    <x v="0"/>
    <x v="1"/>
    <n v="4"/>
    <x v="0"/>
    <m/>
    <x v="0"/>
    <x v="1"/>
    <x v="0"/>
    <x v="36"/>
    <m/>
    <d v="2023-10-17T13:30:10"/>
  </r>
  <r>
    <n v="23122141"/>
    <s v="vedant.nehal@msds.christuniversity.in"/>
    <x v="75"/>
    <x v="1"/>
    <x v="3"/>
    <x v="0"/>
    <x v="29"/>
    <x v="3"/>
    <x v="2"/>
    <n v="5"/>
    <x v="1"/>
    <s v="Nothing happened"/>
    <x v="0"/>
    <x v="2"/>
    <x v="0"/>
    <x v="5"/>
    <s v="No suggestion"/>
    <d v="2023-10-17T16:14:10"/>
  </r>
  <r>
    <n v="23122305"/>
    <s v="sampadha.varanasi@msea.christuniversity.in"/>
    <x v="76"/>
    <x v="0"/>
    <x v="3"/>
    <x v="0"/>
    <x v="34"/>
    <x v="3"/>
    <x v="0"/>
    <n v="3"/>
    <x v="0"/>
    <m/>
    <x v="0"/>
    <x v="1"/>
    <x v="0"/>
    <x v="37"/>
    <m/>
    <d v="2023-10-17T16:16:29"/>
  </r>
  <r>
    <n v="22113057"/>
    <s v="reya.dutta@law.christuniversity.in"/>
    <x v="77"/>
    <x v="0"/>
    <x v="7"/>
    <x v="2"/>
    <x v="35"/>
    <x v="1"/>
    <x v="0"/>
    <n v="3"/>
    <x v="0"/>
    <s v="There is a lot of ambiguity among teachers and students both and no one is generally clear about anything thus word of mouth sometimes increases rumors and confusion."/>
    <x v="0"/>
    <x v="2"/>
    <x v="0"/>
    <x v="23"/>
    <s v="There is a need for an official announcement time to time regarding issues, updates regarding guest lectures and Competitions."/>
    <d v="2023-10-17T16:19:54"/>
  </r>
  <r>
    <n v="23122006"/>
    <s v="anand.kj@msds.christuniversity.in"/>
    <x v="78"/>
    <x v="1"/>
    <x v="4"/>
    <x v="0"/>
    <x v="12"/>
    <x v="0"/>
    <x v="1"/>
    <n v="4"/>
    <x v="1"/>
    <m/>
    <x v="1"/>
    <x v="1"/>
    <x v="2"/>
    <x v="6"/>
    <m/>
    <d v="2023-10-17T16:21:06"/>
  </r>
  <r>
    <n v="23122104"/>
    <s v="aleena.sebastian@science.christuniversity.in"/>
    <x v="79"/>
    <x v="0"/>
    <x v="1"/>
    <x v="0"/>
    <x v="8"/>
    <x v="3"/>
    <x v="1"/>
    <n v="4"/>
    <x v="1"/>
    <s v="nil"/>
    <x v="2"/>
    <x v="2"/>
    <x v="2"/>
    <x v="5"/>
    <s v="Nil"/>
    <d v="2023-10-17T16:27:23"/>
  </r>
  <r>
    <n v="22112328"/>
    <s v="rose.rajan@ecoa.christuniversity.in"/>
    <x v="80"/>
    <x v="0"/>
    <x v="1"/>
    <x v="1"/>
    <x v="36"/>
    <x v="1"/>
    <x v="0"/>
    <n v="3"/>
    <x v="2"/>
    <m/>
    <x v="0"/>
    <x v="1"/>
    <x v="0"/>
    <x v="6"/>
    <m/>
    <d v="2023-10-17T16:33:19"/>
  </r>
  <r>
    <n v="22113029"/>
    <s v="srivinatikarre@gmail.com"/>
    <x v="81"/>
    <x v="0"/>
    <x v="6"/>
    <x v="2"/>
    <x v="0"/>
    <x v="1"/>
    <x v="2"/>
    <n v="5"/>
    <x v="1"/>
    <m/>
    <x v="0"/>
    <x v="1"/>
    <x v="2"/>
    <x v="6"/>
    <m/>
    <d v="2023-10-17T16:34:37"/>
  </r>
  <r>
    <n v="23122029"/>
    <s v="rodda.sathvika@msds.christuniversity.in"/>
    <x v="82"/>
    <x v="0"/>
    <x v="3"/>
    <x v="0"/>
    <x v="9"/>
    <x v="0"/>
    <x v="0"/>
    <n v="3"/>
    <x v="1"/>
    <m/>
    <x v="2"/>
    <x v="0"/>
    <x v="2"/>
    <x v="33"/>
    <m/>
    <d v="2023-10-17T16:39:01"/>
  </r>
  <r>
    <n v="2213120"/>
    <s v="paulayush2005@gmail.com"/>
    <x v="83"/>
    <x v="1"/>
    <x v="5"/>
    <x v="3"/>
    <x v="5"/>
    <x v="1"/>
    <x v="2"/>
    <n v="5"/>
    <x v="1"/>
    <m/>
    <x v="2"/>
    <x v="1"/>
    <x v="0"/>
    <x v="5"/>
    <s v="Time - to - Time and early "/>
    <d v="2023-10-17T17:03:15"/>
  </r>
  <r>
    <n v="23112308"/>
    <s v="mehuli.dutta@bsceah.christuniversity.in"/>
    <x v="84"/>
    <x v="0"/>
    <x v="2"/>
    <x v="1"/>
    <x v="0"/>
    <x v="3"/>
    <x v="2"/>
    <n v="5"/>
    <x v="1"/>
    <m/>
    <x v="1"/>
    <x v="1"/>
    <x v="2"/>
    <x v="21"/>
    <m/>
    <d v="2023-10-17T17:11:58"/>
  </r>
  <r>
    <n v="23113054"/>
    <s v="ruchita.r@law.christuniversity.in"/>
    <x v="85"/>
    <x v="0"/>
    <x v="4"/>
    <x v="2"/>
    <x v="20"/>
    <x v="3"/>
    <x v="2"/>
    <n v="5"/>
    <x v="2"/>
    <m/>
    <x v="1"/>
    <x v="2"/>
    <x v="0"/>
    <x v="6"/>
    <m/>
    <d v="2023-10-17T17:13:17"/>
  </r>
  <r>
    <n v="21113030"/>
    <s v="kathrynphilip2003@gmail.com"/>
    <x v="86"/>
    <x v="0"/>
    <x v="7"/>
    <x v="2"/>
    <x v="37"/>
    <x v="0"/>
    <x v="1"/>
    <n v="4"/>
    <x v="0"/>
    <m/>
    <x v="2"/>
    <x v="1"/>
    <x v="0"/>
    <x v="32"/>
    <m/>
    <d v="2023-10-17T17:26:55"/>
  </r>
  <r>
    <n v="23112312"/>
    <s v="shruti.mishra@bsceah.christuniversity.in"/>
    <x v="87"/>
    <x v="0"/>
    <x v="6"/>
    <x v="1"/>
    <x v="10"/>
    <x v="0"/>
    <x v="1"/>
    <n v="4"/>
    <x v="1"/>
    <m/>
    <x v="1"/>
    <x v="1"/>
    <x v="0"/>
    <x v="6"/>
    <s v="Notify on time and give reminder. Not on last date"/>
    <d v="2023-10-17T17:33:58"/>
  </r>
  <r>
    <n v="23113118"/>
    <s v="chayan.sankhla@law.christuniversity.in"/>
    <x v="88"/>
    <x v="1"/>
    <x v="4"/>
    <x v="3"/>
    <x v="11"/>
    <x v="3"/>
    <x v="2"/>
    <n v="5"/>
    <x v="1"/>
    <m/>
    <x v="2"/>
    <x v="2"/>
    <x v="2"/>
    <x v="6"/>
    <m/>
    <d v="2023-10-17T17:37:36"/>
  </r>
  <r>
    <n v="23121036"/>
    <s v="tsguru007@gmail.com"/>
    <x v="89"/>
    <x v="1"/>
    <x v="0"/>
    <x v="6"/>
    <x v="9"/>
    <x v="3"/>
    <x v="0"/>
    <n v="3"/>
    <x v="2"/>
    <m/>
    <x v="2"/>
    <x v="0"/>
    <x v="1"/>
    <x v="38"/>
    <m/>
    <d v="2023-10-17T17:39:42"/>
  </r>
  <r>
    <n v="23121127"/>
    <s v="sakthi.murugan@mba.christuniversity.in"/>
    <x v="90"/>
    <x v="1"/>
    <x v="6"/>
    <x v="6"/>
    <x v="15"/>
    <x v="1"/>
    <x v="3"/>
    <n v="2"/>
    <x v="1"/>
    <m/>
    <x v="0"/>
    <x v="1"/>
    <x v="0"/>
    <x v="38"/>
    <m/>
    <d v="2023-10-17T17:40:13"/>
  </r>
  <r>
    <n v="23121037"/>
    <s v="vishnukumar22strike@gmail.com"/>
    <x v="91"/>
    <x v="1"/>
    <x v="1"/>
    <x v="6"/>
    <x v="9"/>
    <x v="1"/>
    <x v="1"/>
    <n v="4"/>
    <x v="2"/>
    <m/>
    <x v="1"/>
    <x v="1"/>
    <x v="2"/>
    <x v="31"/>
    <m/>
    <d v="2023-10-17T17:40:40"/>
  </r>
  <r>
    <n v="23112310"/>
    <s v="sagi.vishal@bsceah.christuniversity.in"/>
    <x v="92"/>
    <x v="1"/>
    <x v="3"/>
    <x v="1"/>
    <x v="38"/>
    <x v="3"/>
    <x v="2"/>
    <n v="5"/>
    <x v="1"/>
    <m/>
    <x v="2"/>
    <x v="2"/>
    <x v="2"/>
    <x v="6"/>
    <m/>
    <d v="2023-10-17T17:56:21"/>
  </r>
  <r>
    <n v="23112314"/>
    <s v="smaira.pandita@bsceah.christuniversity.in"/>
    <x v="93"/>
    <x v="0"/>
    <x v="0"/>
    <x v="1"/>
    <x v="11"/>
    <x v="0"/>
    <x v="0"/>
    <n v="3"/>
    <x v="1"/>
    <m/>
    <x v="0"/>
    <x v="1"/>
    <x v="1"/>
    <x v="39"/>
    <m/>
    <d v="2023-10-17T19:07:23"/>
  </r>
  <r>
    <n v="21113007"/>
    <s v="anagha.easanan@law.christuniversity.in"/>
    <x v="94"/>
    <x v="0"/>
    <x v="3"/>
    <x v="2"/>
    <x v="39"/>
    <x v="4"/>
    <x v="3"/>
    <n v="2"/>
    <x v="0"/>
    <m/>
    <x v="2"/>
    <x v="0"/>
    <x v="1"/>
    <x v="37"/>
    <s v="Should ensure that there is constant flow of information. If there is an event, information may be given earlier but it should be ensured that there is constant update on the information and shouldnt just stop at the first instance "/>
    <d v="2023-10-17T20:19:25"/>
  </r>
  <r>
    <n v="23122013"/>
    <s v="chirag.n@msds.christuniversity.in"/>
    <x v="95"/>
    <x v="1"/>
    <x v="7"/>
    <x v="0"/>
    <x v="11"/>
    <x v="0"/>
    <x v="2"/>
    <n v="5"/>
    <x v="0"/>
    <m/>
    <x v="1"/>
    <x v="1"/>
    <x v="0"/>
    <x v="40"/>
    <m/>
    <d v="2023-10-19T15:32:00"/>
  </r>
  <r>
    <n v="23122109"/>
    <s v="ardra.ks@msds.christuniversity.in"/>
    <x v="96"/>
    <x v="0"/>
    <x v="5"/>
    <x v="0"/>
    <x v="5"/>
    <x v="1"/>
    <x v="2"/>
    <n v="5"/>
    <x v="0"/>
    <m/>
    <x v="1"/>
    <x v="1"/>
    <x v="0"/>
    <x v="6"/>
    <m/>
    <d v="2023-10-19T15:39:16"/>
  </r>
  <r>
    <n v="23122001"/>
    <s v="abhidev.sp@msds.christuniversity.in"/>
    <x v="97"/>
    <x v="1"/>
    <x v="0"/>
    <x v="0"/>
    <x v="31"/>
    <x v="0"/>
    <x v="0"/>
    <n v="3"/>
    <x v="1"/>
    <m/>
    <x v="0"/>
    <x v="1"/>
    <x v="1"/>
    <x v="41"/>
    <s v="Nothing"/>
    <d v="2023-10-19T15:39:49"/>
  </r>
  <r>
    <n v="23122018"/>
    <s v="john.thattil@msds.christuniversity.in"/>
    <x v="98"/>
    <x v="1"/>
    <x v="3"/>
    <x v="0"/>
    <x v="9"/>
    <x v="0"/>
    <x v="1"/>
    <n v="4"/>
    <x v="1"/>
    <m/>
    <x v="2"/>
    <x v="1"/>
    <x v="2"/>
    <x v="6"/>
    <m/>
    <d v="2023-10-19T15:43:42"/>
  </r>
  <r>
    <n v="23122014"/>
    <s v="fathimathul.shoukkathali@msds.christuniversity.in"/>
    <x v="99"/>
    <x v="0"/>
    <x v="3"/>
    <x v="0"/>
    <x v="11"/>
    <x v="0"/>
    <x v="0"/>
    <n v="3"/>
    <x v="1"/>
    <m/>
    <x v="2"/>
    <x v="0"/>
    <x v="1"/>
    <x v="41"/>
    <m/>
    <d v="2023-10-19T15:44:17"/>
  </r>
  <r>
    <n v="23122138"/>
    <s v="thumar.dhruvil@msds.christuniversity.in"/>
    <x v="100"/>
    <x v="1"/>
    <x v="4"/>
    <x v="0"/>
    <x v="8"/>
    <x v="1"/>
    <x v="1"/>
    <n v="4"/>
    <x v="1"/>
    <m/>
    <x v="2"/>
    <x v="1"/>
    <x v="0"/>
    <x v="5"/>
    <m/>
    <d v="2023-10-19T15:49:37"/>
  </r>
  <r>
    <n v="23122112"/>
    <s v="debolina.chatterjee@msds.christuniversity.in"/>
    <x v="101"/>
    <x v="0"/>
    <x v="5"/>
    <x v="0"/>
    <x v="9"/>
    <x v="1"/>
    <x v="2"/>
    <n v="5"/>
    <x v="1"/>
    <m/>
    <x v="2"/>
    <x v="2"/>
    <x v="0"/>
    <x v="6"/>
    <m/>
    <d v="2023-10-19T15:50:02"/>
  </r>
  <r>
    <n v="23122140"/>
    <s v="v.sravani@msds.christuniversity.in"/>
    <x v="102"/>
    <x v="0"/>
    <x v="0"/>
    <x v="0"/>
    <x v="9"/>
    <x v="0"/>
    <x v="1"/>
    <n v="4"/>
    <x v="1"/>
    <m/>
    <x v="1"/>
    <x v="2"/>
    <x v="0"/>
    <x v="6"/>
    <m/>
    <d v="2023-10-19T15:53:53"/>
  </r>
  <r>
    <n v="23122134"/>
    <s v="sudeshna.ghosh@msds.christuniversity.in"/>
    <x v="103"/>
    <x v="0"/>
    <x v="0"/>
    <x v="0"/>
    <x v="31"/>
    <x v="0"/>
    <x v="1"/>
    <n v="4"/>
    <x v="1"/>
    <s v="N/A"/>
    <x v="0"/>
    <x v="0"/>
    <x v="0"/>
    <x v="1"/>
    <s v="N/A"/>
    <d v="2023-10-19T15:54:35"/>
  </r>
  <r>
    <n v="23122101"/>
    <s v="aadith.mathew@msds.christuniversity.in"/>
    <x v="104"/>
    <x v="1"/>
    <x v="3"/>
    <x v="0"/>
    <x v="5"/>
    <x v="1"/>
    <x v="1"/>
    <n v="4"/>
    <x v="1"/>
    <m/>
    <x v="0"/>
    <x v="1"/>
    <x v="0"/>
    <x v="42"/>
    <m/>
    <d v="2023-10-19T16:00:01"/>
  </r>
  <r>
    <n v="23122028"/>
    <s v="riya.pc@msds.christuniversity.in"/>
    <x v="105"/>
    <x v="0"/>
    <x v="7"/>
    <x v="0"/>
    <x v="8"/>
    <x v="1"/>
    <x v="0"/>
    <n v="3"/>
    <x v="2"/>
    <m/>
    <x v="2"/>
    <x v="0"/>
    <x v="0"/>
    <x v="6"/>
    <m/>
    <d v="2023-10-19T16:02:02"/>
  </r>
  <r>
    <n v="23122026"/>
    <s v="parul.sharma@msds.christuniversity.in"/>
    <x v="106"/>
    <x v="0"/>
    <x v="7"/>
    <x v="0"/>
    <x v="8"/>
    <x v="1"/>
    <x v="2"/>
    <n v="5"/>
    <x v="2"/>
    <m/>
    <x v="1"/>
    <x v="1"/>
    <x v="2"/>
    <x v="6"/>
    <m/>
    <d v="2023-10-19T16:04:37"/>
  </r>
  <r>
    <n v="23122039"/>
    <s v="sukanna.das@msds.christuniversity.in"/>
    <x v="107"/>
    <x v="0"/>
    <x v="2"/>
    <x v="0"/>
    <x v="8"/>
    <x v="2"/>
    <x v="2"/>
    <n v="5"/>
    <x v="0"/>
    <m/>
    <x v="2"/>
    <x v="2"/>
    <x v="2"/>
    <x v="43"/>
    <m/>
    <d v="2023-10-19T16:08:13"/>
  </r>
  <r>
    <n v="23122131"/>
    <s v="selina.lana@msds.christuniversity.in"/>
    <x v="108"/>
    <x v="0"/>
    <x v="7"/>
    <x v="0"/>
    <x v="8"/>
    <x v="2"/>
    <x v="1"/>
    <n v="4"/>
    <x v="2"/>
    <m/>
    <x v="1"/>
    <x v="1"/>
    <x v="0"/>
    <x v="5"/>
    <m/>
    <d v="2023-10-19T16:16:57"/>
  </r>
  <r>
    <n v="23121136"/>
    <s v="yaswanth0512@gmail.com"/>
    <x v="109"/>
    <x v="1"/>
    <x v="1"/>
    <x v="6"/>
    <x v="40"/>
    <x v="1"/>
    <x v="3"/>
    <n v="2"/>
    <x v="0"/>
    <m/>
    <x v="0"/>
    <x v="1"/>
    <x v="0"/>
    <x v="6"/>
    <s v="Email"/>
    <d v="2023-10-19T23:16:50"/>
  </r>
  <r>
    <n v="23121023"/>
    <s v="maanya.menezes@mba.christuniversity.in"/>
    <x v="110"/>
    <x v="0"/>
    <x v="4"/>
    <x v="6"/>
    <x v="5"/>
    <x v="0"/>
    <x v="0"/>
    <n v="3"/>
    <x v="1"/>
    <m/>
    <x v="2"/>
    <x v="1"/>
    <x v="2"/>
    <x v="5"/>
    <m/>
    <d v="2023-10-19T23:17:45"/>
  </r>
  <r>
    <n v="23221004"/>
    <s v="alengrowalmss@gmail.com"/>
    <x v="111"/>
    <x v="0"/>
    <x v="3"/>
    <x v="6"/>
    <x v="40"/>
    <x v="1"/>
    <x v="1"/>
    <n v="4"/>
    <x v="1"/>
    <m/>
    <x v="2"/>
    <x v="2"/>
    <x v="1"/>
    <x v="5"/>
    <m/>
    <d v="2023-10-19T23:18:47"/>
  </r>
  <r>
    <n v="23121135"/>
    <s v="mankan515@gmail.com"/>
    <x v="112"/>
    <x v="1"/>
    <x v="1"/>
    <x v="6"/>
    <x v="5"/>
    <x v="1"/>
    <x v="2"/>
    <n v="5"/>
    <x v="2"/>
    <m/>
    <x v="2"/>
    <x v="2"/>
    <x v="2"/>
    <x v="6"/>
    <s v="This is fine"/>
    <d v="2023-10-19T23:22:06"/>
  </r>
  <r>
    <n v="23121031"/>
    <s v="rohithnanda1992sk@gmail.com"/>
    <x v="113"/>
    <x v="1"/>
    <x v="2"/>
    <x v="6"/>
    <x v="9"/>
    <x v="0"/>
    <x v="1"/>
    <n v="4"/>
    <x v="1"/>
    <m/>
    <x v="1"/>
    <x v="1"/>
    <x v="0"/>
    <x v="42"/>
    <m/>
    <d v="2023-10-20T08:08:12"/>
  </r>
  <r>
    <n v="23121003"/>
    <s v="a.akash@mba.christuniversity.in"/>
    <x v="114"/>
    <x v="1"/>
    <x v="1"/>
    <x v="6"/>
    <x v="39"/>
    <x v="0"/>
    <x v="1"/>
    <n v="4"/>
    <x v="0"/>
    <s v="Lavasa to Pune Bus registration form is not widely communicated through multiple platforms which is a major hurdle."/>
    <x v="0"/>
    <x v="1"/>
    <x v="0"/>
    <x v="6"/>
    <s v="Each and every department's should be connected to each other and they should not work like silos."/>
    <d v="2023-10-22T12:04:3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DAB35C-D785-4591-A8F3-76CB77AAA6E9}"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4:B47" firstHeaderRow="1" firstDataRow="1" firstDataCol="1"/>
  <pivotFields count="18">
    <pivotField showAll="0"/>
    <pivotField showAll="0"/>
    <pivotField dataField="1" showAll="0">
      <items count="116">
        <item x="104"/>
        <item x="39"/>
        <item x="64"/>
        <item x="97"/>
        <item x="57"/>
        <item x="46"/>
        <item x="4"/>
        <item x="114"/>
        <item x="79"/>
        <item x="111"/>
        <item x="40"/>
        <item x="9"/>
        <item x="94"/>
        <item x="78"/>
        <item x="25"/>
        <item x="50"/>
        <item x="65"/>
        <item x="0"/>
        <item x="20"/>
        <item x="96"/>
        <item x="30"/>
        <item x="83"/>
        <item x="1"/>
        <item x="88"/>
        <item x="95"/>
        <item x="41"/>
        <item x="101"/>
        <item x="27"/>
        <item x="100"/>
        <item x="18"/>
        <item x="35"/>
        <item x="55"/>
        <item x="52"/>
        <item x="99"/>
        <item x="45"/>
        <item x="33"/>
        <item x="53"/>
        <item x="44"/>
        <item x="89"/>
        <item x="12"/>
        <item x="17"/>
        <item x="60"/>
        <item x="15"/>
        <item x="61"/>
        <item x="5"/>
        <item x="54"/>
        <item x="98"/>
        <item x="24"/>
        <item x="23"/>
        <item x="81"/>
        <item x="86"/>
        <item x="14"/>
        <item x="22"/>
        <item x="43"/>
        <item x="110"/>
        <item x="56"/>
        <item x="11"/>
        <item x="84"/>
        <item x="2"/>
        <item x="58"/>
        <item x="48"/>
        <item x="7"/>
        <item x="34"/>
        <item x="10"/>
        <item x="71"/>
        <item x="63"/>
        <item x="106"/>
        <item x="73"/>
        <item x="66"/>
        <item x="74"/>
        <item x="82"/>
        <item x="77"/>
        <item x="105"/>
        <item x="113"/>
        <item x="80"/>
        <item x="85"/>
        <item x="92"/>
        <item x="90"/>
        <item x="76"/>
        <item x="47"/>
        <item x="36"/>
        <item x="19"/>
        <item x="67"/>
        <item x="108"/>
        <item x="69"/>
        <item x="26"/>
        <item x="87"/>
        <item x="68"/>
        <item x="31"/>
        <item x="6"/>
        <item x="21"/>
        <item x="93"/>
        <item x="70"/>
        <item x="37"/>
        <item x="29"/>
        <item x="103"/>
        <item x="107"/>
        <item x="72"/>
        <item x="16"/>
        <item x="59"/>
        <item x="28"/>
        <item x="38"/>
        <item x="3"/>
        <item x="62"/>
        <item x="112"/>
        <item x="102"/>
        <item x="32"/>
        <item x="42"/>
        <item x="75"/>
        <item x="51"/>
        <item x="49"/>
        <item x="91"/>
        <item x="13"/>
        <item x="109"/>
        <item x="8"/>
        <item t="default"/>
      </items>
    </pivotField>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s>
  <rowFields count="1">
    <field x="3"/>
  </rowFields>
  <rowItems count="3">
    <i>
      <x/>
    </i>
    <i>
      <x v="1"/>
    </i>
    <i t="grand">
      <x/>
    </i>
  </rowItems>
  <colItems count="1">
    <i/>
  </colItems>
  <dataFields count="1">
    <dataField name="Count of Name:" fld="2"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pivotArea type="data" outline="0" fieldPosition="0">
        <references count="2">
          <reference field="4294967294" count="1" selected="0">
            <x v="0"/>
          </reference>
          <reference field="3" count="1" selected="0">
            <x v="0"/>
          </reference>
        </references>
      </pivotArea>
    </chartFormat>
    <chartFormat chart="0" format="3">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677C3F-73DD-420D-B2D4-6555C67D032D}" name="course wise Ratings"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04:G113" firstHeaderRow="1" firstDataRow="2" firstDataCol="1"/>
  <pivotFields count="18">
    <pivotField showAll="0"/>
    <pivotField showAll="0"/>
    <pivotField showAll="0"/>
    <pivotField showAll="0"/>
    <pivotField showAll="0"/>
    <pivotField axis="axisRow" showAll="0">
      <items count="8">
        <item x="2"/>
        <item x="5"/>
        <item x="3"/>
        <item x="1"/>
        <item x="6"/>
        <item x="0"/>
        <item x="4"/>
        <item t="default"/>
      </items>
    </pivotField>
    <pivotField showAll="0"/>
    <pivotField axis="axisCol" dataField="1" showAll="0">
      <items count="6">
        <item x="4"/>
        <item x="2"/>
        <item x="0"/>
        <item x="1"/>
        <item x="3"/>
        <item t="default"/>
      </items>
    </pivotField>
    <pivotField showAll="0"/>
    <pivotField showAll="0"/>
    <pivotField showAll="0"/>
    <pivotField showAll="0"/>
    <pivotField showAll="0"/>
    <pivotField showAll="0"/>
    <pivotField showAll="0"/>
    <pivotField showAll="0"/>
    <pivotField showAll="0"/>
    <pivotField numFmtId="164" showAll="0"/>
  </pivotFields>
  <rowFields count="1">
    <field x="5"/>
  </rowFields>
  <rowItems count="8">
    <i>
      <x/>
    </i>
    <i>
      <x v="1"/>
    </i>
    <i>
      <x v="2"/>
    </i>
    <i>
      <x v="3"/>
    </i>
    <i>
      <x v="4"/>
    </i>
    <i>
      <x v="5"/>
    </i>
    <i>
      <x v="6"/>
    </i>
    <i t="grand">
      <x/>
    </i>
  </rowItems>
  <colFields count="1">
    <field x="7"/>
  </colFields>
  <colItems count="6">
    <i>
      <x/>
    </i>
    <i>
      <x v="1"/>
    </i>
    <i>
      <x v="2"/>
    </i>
    <i>
      <x v="3"/>
    </i>
    <i>
      <x v="4"/>
    </i>
    <i t="grand">
      <x/>
    </i>
  </colItems>
  <dataFields count="1">
    <dataField name="Count of 2. On a scale from 1 to 5, how satisfied are you with the current methods of information distribution? " fld="7" subtotal="count" baseField="5" baseItem="0"/>
  </dataFields>
  <chartFormats count="10">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2">
          <reference field="4294967294" count="1" selected="0">
            <x v="0"/>
          </reference>
          <reference field="7" count="1" selected="0">
            <x v="3"/>
          </reference>
        </references>
      </pivotArea>
    </chartFormat>
    <chartFormat chart="0" format="4" series="1">
      <pivotArea type="data" outline="0" fieldPosition="0">
        <references count="2">
          <reference field="4294967294" count="1" selected="0">
            <x v="0"/>
          </reference>
          <reference field="7" count="1" selected="0">
            <x v="4"/>
          </reference>
        </references>
      </pivotArea>
    </chartFormat>
    <chartFormat chart="3" format="10" series="1">
      <pivotArea type="data" outline="0" fieldPosition="0">
        <references count="2">
          <reference field="4294967294" count="1" selected="0">
            <x v="0"/>
          </reference>
          <reference field="7" count="1" selected="0">
            <x v="0"/>
          </reference>
        </references>
      </pivotArea>
    </chartFormat>
    <chartFormat chart="3" format="11" series="1">
      <pivotArea type="data" outline="0" fieldPosition="0">
        <references count="2">
          <reference field="4294967294" count="1" selected="0">
            <x v="0"/>
          </reference>
          <reference field="7" count="1" selected="0">
            <x v="1"/>
          </reference>
        </references>
      </pivotArea>
    </chartFormat>
    <chartFormat chart="3" format="12" series="1">
      <pivotArea type="data" outline="0" fieldPosition="0">
        <references count="2">
          <reference field="4294967294" count="1" selected="0">
            <x v="0"/>
          </reference>
          <reference field="7" count="1" selected="0">
            <x v="2"/>
          </reference>
        </references>
      </pivotArea>
    </chartFormat>
    <chartFormat chart="3" format="13" series="1">
      <pivotArea type="data" outline="0" fieldPosition="0">
        <references count="2">
          <reference field="4294967294" count="1" selected="0">
            <x v="0"/>
          </reference>
          <reference field="7" count="1" selected="0">
            <x v="3"/>
          </reference>
        </references>
      </pivotArea>
    </chartFormat>
    <chartFormat chart="3" format="14" series="1">
      <pivotArea type="data" outline="0" fieldPosition="0">
        <references count="2">
          <reference field="4294967294" count="1" selected="0">
            <x v="0"/>
          </reference>
          <reference field="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1C7CA2-B751-4FC8-A005-C986982D05F3}" name="Gender wise Ratings"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64:G167" firstHeaderRow="1" firstDataRow="2" firstDataCol="1"/>
  <pivotFields count="18">
    <pivotField showAll="0"/>
    <pivotField showAll="0"/>
    <pivotField showAll="0"/>
    <pivotField axis="axisRow" showAll="0">
      <items count="3">
        <item h="1" x="0"/>
        <item x="1"/>
        <item t="default"/>
      </items>
    </pivotField>
    <pivotField showAll="0"/>
    <pivotField showAll="0">
      <items count="8">
        <item x="2"/>
        <item x="5"/>
        <item x="3"/>
        <item x="1"/>
        <item x="6"/>
        <item x="0"/>
        <item x="4"/>
        <item t="default"/>
      </items>
    </pivotField>
    <pivotField showAll="0"/>
    <pivotField axis="axisCol" showAll="0">
      <items count="6">
        <item x="4"/>
        <item x="2"/>
        <item x="0"/>
        <item x="1"/>
        <item x="3"/>
        <item t="default"/>
      </items>
    </pivotField>
    <pivotField showAll="0"/>
    <pivotField dataField="1" showAll="0"/>
    <pivotField showAll="0"/>
    <pivotField showAll="0"/>
    <pivotField showAll="0"/>
    <pivotField showAll="0"/>
    <pivotField showAll="0"/>
    <pivotField showAll="0"/>
    <pivotField showAll="0"/>
    <pivotField numFmtId="164" showAll="0"/>
  </pivotFields>
  <rowFields count="1">
    <field x="3"/>
  </rowFields>
  <rowItems count="2">
    <i>
      <x v="1"/>
    </i>
    <i t="grand">
      <x/>
    </i>
  </rowItems>
  <colFields count="1">
    <field x="7"/>
  </colFields>
  <colItems count="6">
    <i>
      <x/>
    </i>
    <i>
      <x v="1"/>
    </i>
    <i>
      <x v="2"/>
    </i>
    <i>
      <x v="3"/>
    </i>
    <i>
      <x v="4"/>
    </i>
    <i t="grand">
      <x/>
    </i>
  </colItems>
  <dataFields count="1">
    <dataField name="Count of Converting" fld="9" subtotal="count" baseField="3" baseItem="1"/>
  </dataFields>
  <chartFormats count="10">
    <chartFormat chart="1" format="0" series="1">
      <pivotArea type="data" outline="0" fieldPosition="0">
        <references count="2">
          <reference field="4294967294" count="1" selected="0">
            <x v="0"/>
          </reference>
          <reference field="7" count="1" selected="0">
            <x v="0"/>
          </reference>
        </references>
      </pivotArea>
    </chartFormat>
    <chartFormat chart="1" format="1" series="1">
      <pivotArea type="data" outline="0" fieldPosition="0">
        <references count="2">
          <reference field="4294967294" count="1" selected="0">
            <x v="0"/>
          </reference>
          <reference field="7" count="1" selected="0">
            <x v="1"/>
          </reference>
        </references>
      </pivotArea>
    </chartFormat>
    <chartFormat chart="1" format="2" series="1">
      <pivotArea type="data" outline="0" fieldPosition="0">
        <references count="2">
          <reference field="4294967294" count="1" selected="0">
            <x v="0"/>
          </reference>
          <reference field="7" count="1" selected="0">
            <x v="2"/>
          </reference>
        </references>
      </pivotArea>
    </chartFormat>
    <chartFormat chart="1" format="3" series="1">
      <pivotArea type="data" outline="0" fieldPosition="0">
        <references count="2">
          <reference field="4294967294" count="1" selected="0">
            <x v="0"/>
          </reference>
          <reference field="7" count="1" selected="0">
            <x v="3"/>
          </reference>
        </references>
      </pivotArea>
    </chartFormat>
    <chartFormat chart="1" format="4" series="1">
      <pivotArea type="data" outline="0" fieldPosition="0">
        <references count="2">
          <reference field="4294967294" count="1" selected="0">
            <x v="0"/>
          </reference>
          <reference field="7" count="1" selected="0">
            <x v="4"/>
          </reference>
        </references>
      </pivotArea>
    </chartFormat>
    <chartFormat chart="10" format="10" series="1">
      <pivotArea type="data" outline="0" fieldPosition="0">
        <references count="2">
          <reference field="4294967294" count="1" selected="0">
            <x v="0"/>
          </reference>
          <reference field="7" count="1" selected="0">
            <x v="0"/>
          </reference>
        </references>
      </pivotArea>
    </chartFormat>
    <chartFormat chart="10" format="11" series="1">
      <pivotArea type="data" outline="0" fieldPosition="0">
        <references count="2">
          <reference field="4294967294" count="1" selected="0">
            <x v="0"/>
          </reference>
          <reference field="7" count="1" selected="0">
            <x v="1"/>
          </reference>
        </references>
      </pivotArea>
    </chartFormat>
    <chartFormat chart="10" format="12" series="1">
      <pivotArea type="data" outline="0" fieldPosition="0">
        <references count="2">
          <reference field="4294967294" count="1" selected="0">
            <x v="0"/>
          </reference>
          <reference field="7" count="1" selected="0">
            <x v="2"/>
          </reference>
        </references>
      </pivotArea>
    </chartFormat>
    <chartFormat chart="10" format="13" series="1">
      <pivotArea type="data" outline="0" fieldPosition="0">
        <references count="2">
          <reference field="4294967294" count="1" selected="0">
            <x v="0"/>
          </reference>
          <reference field="7" count="1" selected="0">
            <x v="3"/>
          </reference>
        </references>
      </pivotArea>
    </chartFormat>
    <chartFormat chart="10" format="14" series="1">
      <pivotArea type="data" outline="0" fieldPosition="0">
        <references count="2">
          <reference field="4294967294" count="1" selected="0">
            <x v="0"/>
          </reference>
          <reference field="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993F075-79C7-4479-96A9-6B429C6C81F5}" name="PivotTable7"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03:C320" firstHeaderRow="1" firstDataRow="1" firstDataCol="0"/>
  <pivotFields count="18">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C7B69C8-12D4-47A5-9EFA-AE01CA617B7C}" name="Gender wise Distribution with Course"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40:B142" firstHeaderRow="1" firstDataRow="1" firstDataCol="1" rowPageCount="1" colPageCount="1"/>
  <pivotFields count="18">
    <pivotField showAll="0"/>
    <pivotField showAll="0"/>
    <pivotField showAll="0"/>
    <pivotField axis="axisRow" showAll="0">
      <items count="3">
        <item h="1" x="0"/>
        <item x="1"/>
        <item t="default"/>
      </items>
    </pivotField>
    <pivotField showAll="0"/>
    <pivotField axis="axisPage" showAll="0">
      <items count="8">
        <item x="2"/>
        <item x="5"/>
        <item x="3"/>
        <item x="1"/>
        <item x="6"/>
        <item x="0"/>
        <item x="4"/>
        <item t="default"/>
      </items>
    </pivotField>
    <pivotField showAll="0"/>
    <pivotField dataField="1" showAll="0">
      <items count="6">
        <item x="4"/>
        <item x="2"/>
        <item x="0"/>
        <item x="1"/>
        <item x="3"/>
        <item t="default"/>
      </items>
    </pivotField>
    <pivotField showAll="0"/>
    <pivotField showAll="0"/>
    <pivotField showAll="0"/>
    <pivotField showAll="0"/>
    <pivotField showAll="0"/>
    <pivotField showAll="0"/>
    <pivotField showAll="0"/>
    <pivotField showAll="0"/>
    <pivotField showAll="0"/>
    <pivotField numFmtId="164" showAll="0"/>
  </pivotFields>
  <rowFields count="1">
    <field x="3"/>
  </rowFields>
  <rowItems count="2">
    <i>
      <x v="1"/>
    </i>
    <i t="grand">
      <x/>
    </i>
  </rowItems>
  <colItems count="1">
    <i/>
  </colItems>
  <pageFields count="1">
    <pageField fld="5" hier="-1"/>
  </pageFields>
  <dataFields count="1">
    <dataField name="Count of 2. On a scale from 1 to 5, how satisfied are you with the current methods of information distribution? " fld="7" subtotal="count" baseField="5"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9ADAA97-E4E2-4019-BAA4-0FFC08E12918}" name="Course wise data"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1:B79" firstHeaderRow="1" firstDataRow="1" firstDataCol="1"/>
  <pivotFields count="18">
    <pivotField showAll="0"/>
    <pivotField showAll="0"/>
    <pivotField dataField="1" showAll="0"/>
    <pivotField showAll="0"/>
    <pivotField showAll="0"/>
    <pivotField axis="axisRow" showAll="0">
      <items count="8">
        <item x="2"/>
        <item x="5"/>
        <item x="3"/>
        <item x="1"/>
        <item x="6"/>
        <item x="0"/>
        <item x="4"/>
        <item t="default"/>
      </items>
    </pivotField>
    <pivotField showAll="0"/>
    <pivotField showAll="0">
      <items count="6">
        <item x="4"/>
        <item x="2"/>
        <item x="0"/>
        <item x="1"/>
        <item x="3"/>
        <item t="default"/>
      </items>
    </pivotField>
    <pivotField showAll="0"/>
    <pivotField showAll="0"/>
    <pivotField showAll="0"/>
    <pivotField showAll="0"/>
    <pivotField showAll="0"/>
    <pivotField showAll="0"/>
    <pivotField showAll="0"/>
    <pivotField showAll="0"/>
    <pivotField showAll="0"/>
    <pivotField numFmtId="164" showAll="0"/>
  </pivotFields>
  <rowFields count="1">
    <field x="5"/>
  </rowFields>
  <rowItems count="8">
    <i>
      <x/>
    </i>
    <i>
      <x v="1"/>
    </i>
    <i>
      <x v="2"/>
    </i>
    <i>
      <x v="3"/>
    </i>
    <i>
      <x v="4"/>
    </i>
    <i>
      <x v="5"/>
    </i>
    <i>
      <x v="6"/>
    </i>
    <i t="grand">
      <x/>
    </i>
  </rowItems>
  <colItems count="1">
    <i/>
  </colItems>
  <dataFields count="1">
    <dataField name="Count of Name:" fld="2"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FF75475-6636-463E-B082-09F3A671C090}" name="Age wise Covey info"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88:E198" firstHeaderRow="1" firstDataRow="2" firstDataCol="1"/>
  <pivotFields count="18">
    <pivotField showAll="0"/>
    <pivotField showAll="0"/>
    <pivotField showAll="0"/>
    <pivotField showAll="0">
      <items count="3">
        <item x="0"/>
        <item x="1"/>
        <item t="default"/>
      </items>
    </pivotField>
    <pivotField axis="axisRow" showAll="0">
      <items count="9">
        <item x="3"/>
        <item x="2"/>
        <item x="7"/>
        <item x="4"/>
        <item x="6"/>
        <item x="5"/>
        <item x="0"/>
        <item x="1"/>
        <item t="default"/>
      </items>
    </pivotField>
    <pivotField showAll="0">
      <items count="8">
        <item x="2"/>
        <item x="5"/>
        <item x="3"/>
        <item x="1"/>
        <item x="6"/>
        <item x="0"/>
        <item x="4"/>
        <item t="default"/>
      </items>
    </pivotField>
    <pivotField showAll="0"/>
    <pivotField showAll="0">
      <items count="6">
        <item x="4"/>
        <item x="2"/>
        <item x="0"/>
        <item x="1"/>
        <item x="3"/>
        <item t="default"/>
      </items>
    </pivotField>
    <pivotField showAll="0"/>
    <pivotField showAll="0"/>
    <pivotField showAll="0"/>
    <pivotField showAll="0"/>
    <pivotField showAll="0"/>
    <pivotField showAll="0"/>
    <pivotField axis="axisCol" dataField="1" showAll="0">
      <items count="4">
        <item x="1"/>
        <item x="2"/>
        <item x="0"/>
        <item t="default"/>
      </items>
    </pivotField>
    <pivotField showAll="0"/>
    <pivotField showAll="0"/>
    <pivotField numFmtId="164" showAll="0"/>
  </pivotFields>
  <rowFields count="1">
    <field x="4"/>
  </rowFields>
  <rowItems count="9">
    <i>
      <x/>
    </i>
    <i>
      <x v="1"/>
    </i>
    <i>
      <x v="2"/>
    </i>
    <i>
      <x v="3"/>
    </i>
    <i>
      <x v="4"/>
    </i>
    <i>
      <x v="5"/>
    </i>
    <i>
      <x v="6"/>
    </i>
    <i>
      <x v="7"/>
    </i>
    <i t="grand">
      <x/>
    </i>
  </rowItems>
  <colFields count="1">
    <field x="14"/>
  </colFields>
  <colItems count="4">
    <i>
      <x/>
    </i>
    <i>
      <x v="1"/>
    </i>
    <i>
      <x v="2"/>
    </i>
    <i t="grand">
      <x/>
    </i>
  </colItems>
  <dataFields count="1">
    <dataField name="Count of 7.a)Should the institute rely on one or two main sources to convey information?" fld="14" subtotal="count" baseField="0" baseItem="0"/>
  </dataFields>
  <chartFormats count="6">
    <chartFormat chart="4" format="6" series="1">
      <pivotArea type="data" outline="0" fieldPosition="0">
        <references count="2">
          <reference field="4294967294" count="1" selected="0">
            <x v="0"/>
          </reference>
          <reference field="14" count="1" selected="0">
            <x v="0"/>
          </reference>
        </references>
      </pivotArea>
    </chartFormat>
    <chartFormat chart="4" format="7" series="1">
      <pivotArea type="data" outline="0" fieldPosition="0">
        <references count="2">
          <reference field="4294967294" count="1" selected="0">
            <x v="0"/>
          </reference>
          <reference field="14" count="1" selected="0">
            <x v="1"/>
          </reference>
        </references>
      </pivotArea>
    </chartFormat>
    <chartFormat chart="4" format="8" series="1">
      <pivotArea type="data" outline="0" fieldPosition="0">
        <references count="2">
          <reference field="4294967294" count="1" selected="0">
            <x v="0"/>
          </reference>
          <reference field="14" count="1" selected="0">
            <x v="2"/>
          </reference>
        </references>
      </pivotArea>
    </chartFormat>
    <chartFormat chart="13" format="12" series="1">
      <pivotArea type="data" outline="0" fieldPosition="0">
        <references count="2">
          <reference field="4294967294" count="1" selected="0">
            <x v="0"/>
          </reference>
          <reference field="14" count="1" selected="0">
            <x v="0"/>
          </reference>
        </references>
      </pivotArea>
    </chartFormat>
    <chartFormat chart="13" format="13" series="1">
      <pivotArea type="data" outline="0" fieldPosition="0">
        <references count="2">
          <reference field="4294967294" count="1" selected="0">
            <x v="0"/>
          </reference>
          <reference field="14" count="1" selected="0">
            <x v="1"/>
          </reference>
        </references>
      </pivotArea>
    </chartFormat>
    <chartFormat chart="13" format="14" series="1">
      <pivotArea type="data" outline="0" fieldPosition="0">
        <references count="2">
          <reference field="4294967294" count="1" selected="0">
            <x v="0"/>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D9ED20E-5B96-4C6B-AA4A-DBA8AE1948C7}" name="Course wise Convey info"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19:E228" firstHeaderRow="1" firstDataRow="2" firstDataCol="1"/>
  <pivotFields count="18">
    <pivotField showAll="0"/>
    <pivotField showAll="0"/>
    <pivotField showAll="0"/>
    <pivotField showAll="0">
      <items count="3">
        <item x="0"/>
        <item x="1"/>
        <item t="default"/>
      </items>
    </pivotField>
    <pivotField showAll="0">
      <items count="9">
        <item x="3"/>
        <item x="2"/>
        <item x="7"/>
        <item x="4"/>
        <item x="6"/>
        <item x="5"/>
        <item x="0"/>
        <item x="1"/>
        <item t="default"/>
      </items>
    </pivotField>
    <pivotField axis="axisRow" showAll="0">
      <items count="8">
        <item x="2"/>
        <item x="5"/>
        <item x="3"/>
        <item x="1"/>
        <item x="6"/>
        <item x="0"/>
        <item x="4"/>
        <item t="default"/>
      </items>
    </pivotField>
    <pivotField showAll="0"/>
    <pivotField showAll="0">
      <items count="6">
        <item x="4"/>
        <item x="2"/>
        <item x="0"/>
        <item x="1"/>
        <item x="3"/>
        <item t="default"/>
      </items>
    </pivotField>
    <pivotField showAll="0"/>
    <pivotField showAll="0"/>
    <pivotField showAll="0"/>
    <pivotField showAll="0"/>
    <pivotField showAll="0"/>
    <pivotField showAll="0"/>
    <pivotField axis="axisCol" dataField="1" showAll="0">
      <items count="4">
        <item x="1"/>
        <item x="2"/>
        <item x="0"/>
        <item t="default"/>
      </items>
    </pivotField>
    <pivotField showAll="0"/>
    <pivotField showAll="0"/>
    <pivotField numFmtId="164" showAll="0"/>
  </pivotFields>
  <rowFields count="1">
    <field x="5"/>
  </rowFields>
  <rowItems count="8">
    <i>
      <x/>
    </i>
    <i>
      <x v="1"/>
    </i>
    <i>
      <x v="2"/>
    </i>
    <i>
      <x v="3"/>
    </i>
    <i>
      <x v="4"/>
    </i>
    <i>
      <x v="5"/>
    </i>
    <i>
      <x v="6"/>
    </i>
    <i t="grand">
      <x/>
    </i>
  </rowItems>
  <colFields count="1">
    <field x="14"/>
  </colFields>
  <colItems count="4">
    <i>
      <x/>
    </i>
    <i>
      <x v="1"/>
    </i>
    <i>
      <x v="2"/>
    </i>
    <i t="grand">
      <x/>
    </i>
  </colItems>
  <dataFields count="1">
    <dataField name="Count of 7.a)Should the institute rely on one or two main sources to convey information?" fld="14" subtotal="count" baseField="0" baseItem="0"/>
  </dataFields>
  <chartFormats count="12">
    <chartFormat chart="4" format="6" series="1">
      <pivotArea type="data" outline="0" fieldPosition="0">
        <references count="2">
          <reference field="4294967294" count="1" selected="0">
            <x v="0"/>
          </reference>
          <reference field="14" count="1" selected="0">
            <x v="0"/>
          </reference>
        </references>
      </pivotArea>
    </chartFormat>
    <chartFormat chart="4" format="7" series="1">
      <pivotArea type="data" outline="0" fieldPosition="0">
        <references count="2">
          <reference field="4294967294" count="1" selected="0">
            <x v="0"/>
          </reference>
          <reference field="14" count="1" selected="0">
            <x v="1"/>
          </reference>
        </references>
      </pivotArea>
    </chartFormat>
    <chartFormat chart="4" format="8" series="1">
      <pivotArea type="data" outline="0" fieldPosition="0">
        <references count="2">
          <reference field="4294967294" count="1" selected="0">
            <x v="0"/>
          </reference>
          <reference field="14" count="1" selected="0">
            <x v="2"/>
          </reference>
        </references>
      </pivotArea>
    </chartFormat>
    <chartFormat chart="5" format="0" series="1">
      <pivotArea type="data" outline="0" fieldPosition="0">
        <references count="2">
          <reference field="4294967294" count="1" selected="0">
            <x v="0"/>
          </reference>
          <reference field="14" count="1" selected="0">
            <x v="0"/>
          </reference>
        </references>
      </pivotArea>
    </chartFormat>
    <chartFormat chart="5" format="1" series="1">
      <pivotArea type="data" outline="0" fieldPosition="0">
        <references count="2">
          <reference field="4294967294" count="1" selected="0">
            <x v="0"/>
          </reference>
          <reference field="14" count="1" selected="0">
            <x v="1"/>
          </reference>
        </references>
      </pivotArea>
    </chartFormat>
    <chartFormat chart="5" format="2" series="1">
      <pivotArea type="data" outline="0" fieldPosition="0">
        <references count="2">
          <reference field="4294967294" count="1" selected="0">
            <x v="0"/>
          </reference>
          <reference field="14" count="1" selected="0">
            <x v="2"/>
          </reference>
        </references>
      </pivotArea>
    </chartFormat>
    <chartFormat chart="8" format="3" series="1">
      <pivotArea type="data" outline="0" fieldPosition="0">
        <references count="2">
          <reference field="4294967294" count="1" selected="0">
            <x v="0"/>
          </reference>
          <reference field="14" count="1" selected="0">
            <x v="0"/>
          </reference>
        </references>
      </pivotArea>
    </chartFormat>
    <chartFormat chart="8" format="4" series="1">
      <pivotArea type="data" outline="0" fieldPosition="0">
        <references count="2">
          <reference field="4294967294" count="1" selected="0">
            <x v="0"/>
          </reference>
          <reference field="14" count="1" selected="0">
            <x v="1"/>
          </reference>
        </references>
      </pivotArea>
    </chartFormat>
    <chartFormat chart="8" format="5" series="1">
      <pivotArea type="data" outline="0" fieldPosition="0">
        <references count="2">
          <reference field="4294967294" count="1" selected="0">
            <x v="0"/>
          </reference>
          <reference field="14" count="1" selected="0">
            <x v="2"/>
          </reference>
        </references>
      </pivotArea>
    </chartFormat>
    <chartFormat chart="9" format="6" series="1">
      <pivotArea type="data" outline="0" fieldPosition="0">
        <references count="2">
          <reference field="4294967294" count="1" selected="0">
            <x v="0"/>
          </reference>
          <reference field="14" count="1" selected="0">
            <x v="0"/>
          </reference>
        </references>
      </pivotArea>
    </chartFormat>
    <chartFormat chart="9" format="7" series="1">
      <pivotArea type="data" outline="0" fieldPosition="0">
        <references count="2">
          <reference field="4294967294" count="1" selected="0">
            <x v="0"/>
          </reference>
          <reference field="14" count="1" selected="0">
            <x v="1"/>
          </reference>
        </references>
      </pivotArea>
    </chartFormat>
    <chartFormat chart="9" format="8" series="1">
      <pivotArea type="data" outline="0" fieldPosition="0">
        <references count="2">
          <reference field="4294967294" count="1" selected="0">
            <x v="0"/>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9AECE48-C23B-488D-BCAA-501D815C5D4F}" sourceName="Gender">
  <pivotTables>
    <pivotTable tabId="3" name="Gender wise Distribution with Course"/>
    <pivotTable tabId="3" name="Gender wise Ratings"/>
  </pivotTables>
  <data>
    <tabular pivotCacheId="5759300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hich_course_do_you_study_in?" xr10:uid="{050B6EDE-CD73-445B-BE1F-8CD2D242424F}" sourceName="Which course do you study in?">
  <pivotTables>
    <pivotTable tabId="3" name="Course wise data"/>
    <pivotTable tabId="3" name="course wise Ratings"/>
  </pivotTables>
  <data>
    <tabular pivotCacheId="57593009">
      <items count="7">
        <i x="2" s="1"/>
        <i x="5" s="1"/>
        <i x="3" s="1"/>
        <i x="1" s="1"/>
        <i x="6" s="1"/>
        <i x="0"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hich_course_do_you_study_in?1" xr10:uid="{3A54CE2F-E6FC-4CAE-B58B-6CCC273845F5}" sourceName="Which course do you study in?">
  <pivotTables>
    <pivotTable tabId="3" name="Course wise Convey info"/>
  </pivotTables>
  <data>
    <tabular pivotCacheId="57593009">
      <items count="7">
        <i x="2" s="1"/>
        <i x="5" s="1"/>
        <i x="3" s="1"/>
        <i x="1" s="1"/>
        <i x="6" s="1"/>
        <i x="0"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7.a_Should_the_institute_rely_on_one_or_two_main_sources_to_convey_information?" xr10:uid="{BDC889DC-4F6F-4BAA-8FE5-8F9FCF441F8A}" sourceName="7.a)Should the institute rely on one or two main sources to convey information?">
  <pivotTables>
    <pivotTable tabId="3" name="Course wise Convey info"/>
  </pivotTables>
  <data>
    <tabular pivotCacheId="57593009">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78BC316C-39CF-45D3-B32B-69025EBA5300}" cache="Slicer_Gender" caption="Gender" rowHeight="209550"/>
  <slicer name="Which course do you study in?" xr10:uid="{D45A0F87-194F-459E-BEF6-34DAAF3BAFE6}" cache="Slicer_Which_course_do_you_study_in?" caption="Which course do you study in?" rowHeight="209550"/>
  <slicer name="Which course do you study in? 1" xr10:uid="{BC69DD12-34A2-4FCD-9DDA-F77D2AE19F9C}" cache="Slicer_Which_course_do_you_study_in?1" caption="Which course do you study in?" rowHeight="209550"/>
  <slicer name="7.a)Should the institute rely on one or two main sources to convey information?" xr10:uid="{B679F98F-FAD7-4EE2-86B1-9779DD84B982}" cache="Slicer_7.a_Should_the_institute_rely_on_one_or_two_main_sources_to_convey_information?" caption="7.a)Should the institute rely on one or two main sources to convey information?"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2E163A7-E8D0-4848-895A-4372D9FFF161}" name="Table1" displayName="Table1" ref="A1:AA122" totalsRowShown="0" headerRowDxfId="24" dataDxfId="23">
  <tableColumns count="27">
    <tableColumn id="1" xr3:uid="{7B96023D-87B3-4829-A192-154E60E37C19}" name="Registration Number:" dataDxfId="22"/>
    <tableColumn id="2" xr3:uid="{2A23817B-F295-402C-9F69-C2141416D493}" name="Email Address" dataDxfId="21"/>
    <tableColumn id="3" xr3:uid="{B483B80C-695D-43F5-ADA6-612BB335BC5D}" name="Name:" dataDxfId="20"/>
    <tableColumn id="4" xr3:uid="{BBEB08E3-2E2E-4063-9AD2-9F4355F4DCFF}" name="Gender" dataDxfId="19"/>
    <tableColumn id="5" xr3:uid="{9C8CDB5B-0E58-410A-9AAF-4A8C49CFDF9D}" name="Age">
      <calculatedColumnFormula>RANDBETWEEN(18,25)</calculatedColumnFormula>
    </tableColumn>
    <tableColumn id="6" xr3:uid="{B3FF81BB-63E0-4EF8-A665-03CB96DFC096}" name="Which course do you study in?" dataDxfId="18"/>
    <tableColumn id="7" xr3:uid="{9BF2A887-06AD-4B18-A409-A2259047A1CB}" name="1. How do you usually receive official information from the institution regarding events, important notifications, seminars, talks, etc? (Select all that apply)" dataDxfId="17"/>
    <tableColumn id="8" xr3:uid="{029A613A-6D7A-4FF8-9C74-8870F5AC1F8A}" name="2. On a scale from 1 to 5, how satisfied are you with the current methods of information distribution? _x000a_" dataDxfId="16"/>
    <tableColumn id="9" xr3:uid="{EC9B31D0-67AB-4D7F-82C1-EE05FE0FCA91}" name="3.How frequently do you believe important information is communicated to you by the institution?_x000a_ " dataDxfId="15"/>
    <tableColumn id="10" xr3:uid="{81FA2344-C6F3-4972-B740-53B464BF40E8}" name="Converting">
      <calculatedColumnFormula>IF(I2="Very frequently",5,IF(I2="Somewhat frequently",4,IF(I2="Occasionally",3,IF(I2="Rarely",2,IF(I2="Never",1,0)))))</calculatedColumnFormula>
    </tableColumn>
    <tableColumn id="11" xr3:uid="{0F189D0C-E503-4AFB-9571-81CF11AEC01C}" name="4. a)Have you ever missed important information due to the current methods of distribution?" dataDxfId="14"/>
    <tableColumn id="12" xr3:uid="{28F301DA-C6BA-4DB8-998D-014296C9D8E3}" name="4.b) If Yes please provide an example."/>
    <tableColumn id="13" xr3:uid="{29A2F203-78F0-4EB1-99A2-69732BDC8938}" name="5. Do you feel that there is transparency in how information is distributed within the institution? _x000a_(i.e. miscommunications and misunderstandings in the information conveyed)" dataDxfId="13"/>
    <tableColumn id="14" xr3:uid="{4A101591-3E92-4E06-8865-B861B209D59B}" name="6.How would you describe the timeliness of information distribution in the institution?_x000a_" dataDxfId="12"/>
    <tableColumn id="15" xr3:uid="{071465F0-8D8B-45DA-BCCE-EA9BC22A8BC9}" name="7.a)Should the institute rely on one or two main sources to convey information?" dataDxfId="11"/>
    <tableColumn id="16" xr3:uid="{54AC7372-A523-4DCD-A0C0-5C20F26331AC}" name="7.b) Which mode/source would you prefer to receive that information?" dataDxfId="10"/>
    <tableColumn id="26" xr3:uid="{41ACFAB5-13FE-4337-95E9-F4DCA34BE00C}" name="Column1" dataDxfId="9"/>
    <tableColumn id="27" xr3:uid="{134B337C-E6E9-4D96-92FF-A4F3DC582720}" name="Column2" dataDxfId="8"/>
    <tableColumn id="24" xr3:uid="{0D34C914-9D77-4F07-ABF6-ADC0F86A92AD}" name="Column3" dataDxfId="7"/>
    <tableColumn id="25" xr3:uid="{02A39C9A-275A-4DA0-820B-F6BE5B972AC8}" name="Column4" dataDxfId="6"/>
    <tableColumn id="22" xr3:uid="{68B70E26-1226-4B5E-BCB4-73B4AD539791}" name="Column5" dataDxfId="5"/>
    <tableColumn id="23" xr3:uid="{00048CDE-6516-4916-B99C-F736986F221F}" name="Column6" dataDxfId="4"/>
    <tableColumn id="21" xr3:uid="{9082FC6D-A54C-45B1-BE1D-C3FCC965D5BA}" name="Column7" dataDxfId="3"/>
    <tableColumn id="20" xr3:uid="{15770958-5823-4127-B356-A7ED7F656DC0}" name="Column8" dataDxfId="2"/>
    <tableColumn id="19" xr3:uid="{CA2FB6D1-54B6-45ED-B534-61B58F210066}" name="Column9" dataDxfId="1"/>
    <tableColumn id="17" xr3:uid="{17DAF7BE-DC42-4600-81AF-D732B245AE8C}" name="8.What improvements would you suggest for better information distribution in the institution?_x000a_"/>
    <tableColumn id="18" xr3:uid="{8562D3A9-5B1E-4318-AEB4-F8BE3BD5E8B6}" name="Timestamp"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Q130"/>
  <sheetViews>
    <sheetView topLeftCell="P1" zoomScale="63" workbookViewId="0">
      <pane ySplit="1" topLeftCell="A130" activePane="bottomLeft" state="frozen"/>
      <selection pane="bottomLeft" activeCell="G1" sqref="G1"/>
    </sheetView>
  </sheetViews>
  <sheetFormatPr defaultColWidth="12.6640625" defaultRowHeight="15.75" customHeight="1" x14ac:dyDescent="0.25"/>
  <cols>
    <col min="1" max="1" width="18.21875" bestFit="1" customWidth="1"/>
    <col min="2" max="2" width="34.21875" customWidth="1"/>
    <col min="3" max="6" width="18.88671875" customWidth="1"/>
    <col min="7" max="7" width="196.77734375" bestFit="1" customWidth="1"/>
    <col min="8" max="10" width="18.88671875" customWidth="1"/>
    <col min="11" max="11" width="127" customWidth="1"/>
    <col min="12" max="13" width="18.88671875" customWidth="1"/>
    <col min="14" max="14" width="59.33203125" customWidth="1"/>
    <col min="15" max="15" width="173.33203125" customWidth="1"/>
    <col min="16" max="16" width="68.77734375" customWidth="1"/>
    <col min="17" max="17" width="173.33203125" customWidth="1"/>
    <col min="18" max="23" width="18.88671875" customWidth="1"/>
  </cols>
  <sheetData>
    <row r="1" spans="1:17" ht="13.2"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14</v>
      </c>
    </row>
    <row r="2" spans="1:17" ht="13.2" x14ac:dyDescent="0.25">
      <c r="A2" s="2">
        <v>45211.686118715283</v>
      </c>
      <c r="B2" s="1" t="s">
        <v>16</v>
      </c>
      <c r="C2" s="1">
        <v>23122008</v>
      </c>
      <c r="D2" s="1" t="s">
        <v>17</v>
      </c>
      <c r="E2" s="1" t="s">
        <v>18</v>
      </c>
      <c r="F2" s="1" t="s">
        <v>19</v>
      </c>
      <c r="G2" s="1" t="s">
        <v>20</v>
      </c>
      <c r="H2" s="1">
        <v>3</v>
      </c>
      <c r="I2" s="1" t="s">
        <v>21</v>
      </c>
      <c r="J2" s="1" t="s">
        <v>22</v>
      </c>
      <c r="L2" s="1" t="s">
        <v>22</v>
      </c>
      <c r="M2" s="1" t="s">
        <v>23</v>
      </c>
      <c r="N2" s="1" t="s">
        <v>22</v>
      </c>
    </row>
    <row r="3" spans="1:17" ht="13.2" x14ac:dyDescent="0.25">
      <c r="A3" s="2">
        <v>45211.687669756946</v>
      </c>
      <c r="B3" s="1" t="s">
        <v>24</v>
      </c>
      <c r="C3" s="1">
        <v>23122012</v>
      </c>
      <c r="D3" s="1" t="s">
        <v>25</v>
      </c>
      <c r="E3" s="1" t="s">
        <v>26</v>
      </c>
      <c r="F3" s="1" t="s">
        <v>19</v>
      </c>
      <c r="G3" s="1" t="s">
        <v>27</v>
      </c>
      <c r="H3" s="1">
        <v>4</v>
      </c>
      <c r="I3" s="1" t="s">
        <v>21</v>
      </c>
      <c r="J3" s="1" t="s">
        <v>28</v>
      </c>
      <c r="L3" s="1" t="s">
        <v>22</v>
      </c>
      <c r="M3" s="1" t="s">
        <v>29</v>
      </c>
      <c r="N3" s="1" t="s">
        <v>28</v>
      </c>
      <c r="O3" s="1"/>
      <c r="P3" s="1" t="s">
        <v>30</v>
      </c>
    </row>
    <row r="4" spans="1:17" ht="13.2" x14ac:dyDescent="0.25">
      <c r="A4" s="2">
        <v>45211.7002278125</v>
      </c>
      <c r="B4" s="1" t="s">
        <v>31</v>
      </c>
      <c r="C4" s="1">
        <v>23122123</v>
      </c>
      <c r="D4" s="1" t="s">
        <v>32</v>
      </c>
      <c r="E4" s="1" t="s">
        <v>26</v>
      </c>
      <c r="F4" s="1" t="s">
        <v>19</v>
      </c>
      <c r="G4" s="1" t="s">
        <v>33</v>
      </c>
      <c r="H4" s="1">
        <v>2</v>
      </c>
      <c r="I4" s="1" t="s">
        <v>34</v>
      </c>
      <c r="J4" s="1" t="s">
        <v>22</v>
      </c>
      <c r="L4" s="1" t="s">
        <v>35</v>
      </c>
      <c r="M4" s="1" t="s">
        <v>29</v>
      </c>
      <c r="N4" s="1" t="s">
        <v>22</v>
      </c>
      <c r="O4" s="1" t="s">
        <v>36</v>
      </c>
      <c r="P4" s="1" t="s">
        <v>37</v>
      </c>
    </row>
    <row r="5" spans="1:17" ht="13.2" x14ac:dyDescent="0.25">
      <c r="A5" s="2">
        <v>45211.70048039352</v>
      </c>
      <c r="B5" s="1" t="s">
        <v>38</v>
      </c>
      <c r="C5" s="1">
        <v>23122043</v>
      </c>
      <c r="D5" s="1" t="s">
        <v>39</v>
      </c>
      <c r="E5" s="1" t="s">
        <v>18</v>
      </c>
      <c r="F5" s="1" t="s">
        <v>19</v>
      </c>
      <c r="G5" s="1" t="s">
        <v>40</v>
      </c>
      <c r="H5" s="1">
        <v>5</v>
      </c>
      <c r="I5" s="1" t="s">
        <v>41</v>
      </c>
      <c r="J5" s="1" t="s">
        <v>28</v>
      </c>
      <c r="L5" s="1" t="s">
        <v>22</v>
      </c>
      <c r="M5" s="1" t="s">
        <v>29</v>
      </c>
      <c r="N5" s="1" t="s">
        <v>22</v>
      </c>
      <c r="O5" s="1" t="s">
        <v>33</v>
      </c>
    </row>
    <row r="6" spans="1:17" ht="13.2" x14ac:dyDescent="0.25">
      <c r="A6" s="2">
        <v>45211.704151666665</v>
      </c>
      <c r="B6" s="1" t="s">
        <v>42</v>
      </c>
      <c r="C6" s="1">
        <v>23122003</v>
      </c>
      <c r="D6" s="1" t="s">
        <v>43</v>
      </c>
      <c r="E6" s="1" t="s">
        <v>26</v>
      </c>
      <c r="F6" s="1" t="s">
        <v>19</v>
      </c>
      <c r="G6" s="1" t="s">
        <v>44</v>
      </c>
      <c r="H6" s="1">
        <v>4</v>
      </c>
      <c r="I6" s="1" t="s">
        <v>34</v>
      </c>
      <c r="J6" s="1" t="s">
        <v>22</v>
      </c>
      <c r="L6" s="1" t="s">
        <v>28</v>
      </c>
      <c r="M6" s="1" t="s">
        <v>29</v>
      </c>
      <c r="N6" s="1" t="s">
        <v>45</v>
      </c>
      <c r="O6" s="1" t="s">
        <v>46</v>
      </c>
    </row>
    <row r="7" spans="1:17" ht="13.2" x14ac:dyDescent="0.25">
      <c r="A7" s="2">
        <v>45211.704263692125</v>
      </c>
      <c r="B7" s="1" t="s">
        <v>47</v>
      </c>
      <c r="C7" s="1">
        <v>23122120</v>
      </c>
      <c r="D7" s="1" t="s">
        <v>48</v>
      </c>
      <c r="E7" s="1" t="s">
        <v>26</v>
      </c>
      <c r="F7" s="1" t="s">
        <v>19</v>
      </c>
      <c r="G7" s="1" t="s">
        <v>49</v>
      </c>
      <c r="H7" s="1">
        <v>4</v>
      </c>
      <c r="I7" s="1" t="s">
        <v>41</v>
      </c>
      <c r="J7" s="1" t="s">
        <v>28</v>
      </c>
      <c r="L7" s="1" t="s">
        <v>22</v>
      </c>
      <c r="M7" s="1" t="s">
        <v>29</v>
      </c>
      <c r="N7" s="1" t="s">
        <v>22</v>
      </c>
      <c r="O7" s="1" t="s">
        <v>50</v>
      </c>
    </row>
    <row r="8" spans="1:17" ht="13.2" x14ac:dyDescent="0.25">
      <c r="A8" s="2">
        <v>45211.704331030094</v>
      </c>
      <c r="B8" s="1" t="s">
        <v>51</v>
      </c>
      <c r="C8" s="1">
        <v>23122137</v>
      </c>
      <c r="D8" s="1" t="s">
        <v>52</v>
      </c>
      <c r="E8" s="1" t="s">
        <v>26</v>
      </c>
      <c r="F8" s="1" t="s">
        <v>19</v>
      </c>
      <c r="G8" s="1" t="s">
        <v>53</v>
      </c>
      <c r="H8" s="1">
        <v>3</v>
      </c>
      <c r="I8" s="1" t="s">
        <v>34</v>
      </c>
      <c r="J8" s="1" t="s">
        <v>22</v>
      </c>
      <c r="L8" s="1" t="s">
        <v>28</v>
      </c>
      <c r="M8" s="1" t="s">
        <v>29</v>
      </c>
      <c r="N8" s="1" t="s">
        <v>22</v>
      </c>
      <c r="O8" s="1" t="s">
        <v>54</v>
      </c>
    </row>
    <row r="9" spans="1:17" ht="13.2" x14ac:dyDescent="0.25">
      <c r="A9" s="2">
        <v>45211.704696319444</v>
      </c>
      <c r="B9" s="1" t="s">
        <v>55</v>
      </c>
      <c r="C9" s="1">
        <v>23122023</v>
      </c>
      <c r="D9" s="1" t="s">
        <v>56</v>
      </c>
      <c r="E9" s="1" t="s">
        <v>26</v>
      </c>
      <c r="F9" s="1" t="s">
        <v>19</v>
      </c>
      <c r="G9" s="1" t="s">
        <v>57</v>
      </c>
      <c r="H9" s="1">
        <v>4</v>
      </c>
      <c r="I9" s="1" t="s">
        <v>41</v>
      </c>
      <c r="J9" s="1" t="s">
        <v>28</v>
      </c>
      <c r="L9" s="1" t="s">
        <v>28</v>
      </c>
      <c r="M9" s="1" t="s">
        <v>58</v>
      </c>
      <c r="N9" s="1" t="s">
        <v>22</v>
      </c>
      <c r="O9" s="1" t="s">
        <v>46</v>
      </c>
    </row>
    <row r="10" spans="1:17" ht="13.2" x14ac:dyDescent="0.25">
      <c r="A10" s="2">
        <v>45211.706399988427</v>
      </c>
      <c r="B10" s="1" t="s">
        <v>59</v>
      </c>
      <c r="C10" s="1">
        <v>23122044</v>
      </c>
      <c r="D10" s="1" t="s">
        <v>60</v>
      </c>
      <c r="E10" s="1" t="s">
        <v>26</v>
      </c>
      <c r="F10" s="1" t="s">
        <v>19</v>
      </c>
      <c r="G10" s="1" t="s">
        <v>46</v>
      </c>
      <c r="H10" s="1">
        <v>3</v>
      </c>
      <c r="I10" s="1" t="s">
        <v>61</v>
      </c>
      <c r="J10" s="1" t="s">
        <v>62</v>
      </c>
      <c r="L10" s="1" t="s">
        <v>35</v>
      </c>
      <c r="M10" s="1" t="s">
        <v>23</v>
      </c>
      <c r="N10" s="1" t="s">
        <v>22</v>
      </c>
      <c r="O10" s="1" t="s">
        <v>46</v>
      </c>
    </row>
    <row r="11" spans="1:17" ht="13.2" x14ac:dyDescent="0.25">
      <c r="A11" s="2">
        <v>45211.707409178242</v>
      </c>
      <c r="B11" s="1" t="s">
        <v>63</v>
      </c>
      <c r="C11" s="1">
        <v>23122004</v>
      </c>
      <c r="D11" s="1" t="s">
        <v>64</v>
      </c>
      <c r="E11" s="1" t="s">
        <v>18</v>
      </c>
      <c r="F11" s="1" t="s">
        <v>19</v>
      </c>
      <c r="G11" s="1" t="s">
        <v>65</v>
      </c>
      <c r="H11" s="1">
        <v>3</v>
      </c>
      <c r="I11" s="1" t="s">
        <v>34</v>
      </c>
      <c r="J11" s="1" t="s">
        <v>22</v>
      </c>
      <c r="K11" s="1" t="s">
        <v>66</v>
      </c>
      <c r="L11" s="1" t="s">
        <v>35</v>
      </c>
      <c r="M11" s="1" t="s">
        <v>29</v>
      </c>
      <c r="N11" s="1" t="s">
        <v>22</v>
      </c>
      <c r="O11" s="1" t="s">
        <v>49</v>
      </c>
    </row>
    <row r="12" spans="1:17" ht="13.2" x14ac:dyDescent="0.25">
      <c r="A12" s="2">
        <v>45211.707603958333</v>
      </c>
      <c r="B12" s="1" t="s">
        <v>67</v>
      </c>
      <c r="C12" s="1">
        <v>23122126</v>
      </c>
      <c r="D12" s="1" t="s">
        <v>68</v>
      </c>
      <c r="E12" s="1" t="s">
        <v>26</v>
      </c>
      <c r="F12" s="1" t="s">
        <v>19</v>
      </c>
      <c r="G12" s="1" t="s">
        <v>53</v>
      </c>
      <c r="H12" s="1">
        <v>5</v>
      </c>
      <c r="I12" s="1" t="s">
        <v>34</v>
      </c>
      <c r="J12" s="1" t="s">
        <v>62</v>
      </c>
      <c r="L12" s="1" t="s">
        <v>28</v>
      </c>
      <c r="M12" s="1" t="s">
        <v>29</v>
      </c>
      <c r="N12" s="1" t="s">
        <v>28</v>
      </c>
      <c r="O12" s="1" t="s">
        <v>53</v>
      </c>
    </row>
    <row r="13" spans="1:17" ht="13.2" x14ac:dyDescent="0.25">
      <c r="A13" s="2">
        <v>45211.710684641206</v>
      </c>
      <c r="B13" s="1" t="s">
        <v>69</v>
      </c>
      <c r="C13" s="1">
        <v>23122139</v>
      </c>
      <c r="D13" s="1" t="s">
        <v>70</v>
      </c>
      <c r="E13" s="1" t="s">
        <v>18</v>
      </c>
      <c r="F13" s="1" t="s">
        <v>19</v>
      </c>
      <c r="G13" s="1" t="s">
        <v>71</v>
      </c>
      <c r="H13" s="1">
        <v>4</v>
      </c>
      <c r="I13" s="1" t="s">
        <v>41</v>
      </c>
      <c r="J13" s="1" t="s">
        <v>28</v>
      </c>
      <c r="L13" s="1" t="s">
        <v>28</v>
      </c>
      <c r="M13" s="1" t="s">
        <v>29</v>
      </c>
      <c r="N13" s="1" t="s">
        <v>28</v>
      </c>
      <c r="O13" s="1" t="s">
        <v>40</v>
      </c>
    </row>
    <row r="14" spans="1:17" ht="13.2" x14ac:dyDescent="0.25">
      <c r="A14" s="2">
        <v>45211.717031886576</v>
      </c>
      <c r="B14" s="1" t="s">
        <v>72</v>
      </c>
      <c r="C14" s="1">
        <v>23122119</v>
      </c>
      <c r="D14" s="1" t="s">
        <v>73</v>
      </c>
      <c r="E14" s="1" t="s">
        <v>18</v>
      </c>
      <c r="F14" s="1" t="s">
        <v>19</v>
      </c>
      <c r="G14" s="1" t="s">
        <v>74</v>
      </c>
      <c r="H14" s="1">
        <v>3</v>
      </c>
      <c r="I14" s="1" t="s">
        <v>34</v>
      </c>
      <c r="J14" s="1" t="s">
        <v>22</v>
      </c>
      <c r="K14" s="1" t="s">
        <v>75</v>
      </c>
      <c r="L14" s="1" t="s">
        <v>35</v>
      </c>
      <c r="M14" s="1" t="s">
        <v>29</v>
      </c>
      <c r="N14" s="1" t="s">
        <v>28</v>
      </c>
      <c r="O14" s="1" t="s">
        <v>76</v>
      </c>
    </row>
    <row r="15" spans="1:17" ht="13.2" x14ac:dyDescent="0.25">
      <c r="A15" s="2">
        <v>45211.717883206016</v>
      </c>
      <c r="B15" s="1" t="s">
        <v>77</v>
      </c>
      <c r="C15" s="1">
        <v>23122144</v>
      </c>
      <c r="D15" s="1" t="s">
        <v>78</v>
      </c>
      <c r="E15" s="1" t="s">
        <v>18</v>
      </c>
      <c r="F15" s="1" t="s">
        <v>19</v>
      </c>
      <c r="G15" s="1" t="s">
        <v>79</v>
      </c>
      <c r="H15" s="1">
        <v>3</v>
      </c>
      <c r="I15" s="1" t="s">
        <v>34</v>
      </c>
      <c r="J15" s="1" t="s">
        <v>28</v>
      </c>
      <c r="L15" s="1" t="s">
        <v>28</v>
      </c>
      <c r="M15" s="1" t="s">
        <v>29</v>
      </c>
      <c r="N15" s="1" t="s">
        <v>22</v>
      </c>
      <c r="O15" s="1" t="s">
        <v>49</v>
      </c>
    </row>
    <row r="16" spans="1:17" ht="13.2" x14ac:dyDescent="0.25">
      <c r="A16" s="2">
        <v>45211.719076793983</v>
      </c>
      <c r="B16" s="1" t="s">
        <v>80</v>
      </c>
      <c r="C16" s="1">
        <v>23122121</v>
      </c>
      <c r="D16" s="1" t="s">
        <v>81</v>
      </c>
      <c r="E16" s="1" t="s">
        <v>26</v>
      </c>
      <c r="F16" s="1" t="s">
        <v>19</v>
      </c>
      <c r="G16" s="1" t="s">
        <v>49</v>
      </c>
      <c r="H16" s="1">
        <v>5</v>
      </c>
      <c r="I16" s="1" t="s">
        <v>34</v>
      </c>
      <c r="J16" s="1" t="s">
        <v>28</v>
      </c>
      <c r="L16" s="1" t="s">
        <v>22</v>
      </c>
      <c r="M16" s="1" t="s">
        <v>58</v>
      </c>
      <c r="N16" s="1" t="s">
        <v>22</v>
      </c>
      <c r="O16" s="1" t="s">
        <v>49</v>
      </c>
    </row>
    <row r="17" spans="1:16" ht="13.2" x14ac:dyDescent="0.25">
      <c r="A17" s="2">
        <v>45211.726921909722</v>
      </c>
      <c r="B17" s="1" t="s">
        <v>82</v>
      </c>
      <c r="C17" s="1">
        <v>23122015</v>
      </c>
      <c r="D17" s="1" t="s">
        <v>83</v>
      </c>
      <c r="E17" s="1" t="s">
        <v>18</v>
      </c>
      <c r="F17" s="1" t="s">
        <v>19</v>
      </c>
      <c r="G17" s="1" t="s">
        <v>84</v>
      </c>
      <c r="H17" s="1">
        <v>4</v>
      </c>
      <c r="I17" s="1" t="s">
        <v>34</v>
      </c>
      <c r="J17" s="1" t="s">
        <v>62</v>
      </c>
      <c r="L17" s="1" t="s">
        <v>35</v>
      </c>
      <c r="M17" s="1" t="s">
        <v>29</v>
      </c>
      <c r="N17" s="1" t="s">
        <v>45</v>
      </c>
      <c r="O17" s="1" t="s">
        <v>36</v>
      </c>
    </row>
    <row r="18" spans="1:16" ht="13.2" x14ac:dyDescent="0.25">
      <c r="A18" s="2">
        <v>45211.733446527782</v>
      </c>
      <c r="B18" s="1" t="s">
        <v>85</v>
      </c>
      <c r="C18" s="1">
        <v>23122136</v>
      </c>
      <c r="D18" s="1" t="s">
        <v>86</v>
      </c>
      <c r="E18" s="1" t="s">
        <v>26</v>
      </c>
      <c r="F18" s="1" t="s">
        <v>19</v>
      </c>
      <c r="G18" s="1" t="s">
        <v>53</v>
      </c>
      <c r="H18" s="1">
        <v>5</v>
      </c>
      <c r="I18" s="1" t="s">
        <v>41</v>
      </c>
      <c r="J18" s="1" t="s">
        <v>62</v>
      </c>
      <c r="L18" s="1" t="s">
        <v>22</v>
      </c>
      <c r="M18" s="1" t="s">
        <v>58</v>
      </c>
      <c r="N18" s="1" t="s">
        <v>22</v>
      </c>
      <c r="O18" s="1" t="s">
        <v>53</v>
      </c>
    </row>
    <row r="19" spans="1:16" ht="13.2" x14ac:dyDescent="0.25">
      <c r="A19" s="2">
        <v>45211.745368553238</v>
      </c>
      <c r="B19" s="1" t="s">
        <v>87</v>
      </c>
      <c r="C19" s="1">
        <v>23112305</v>
      </c>
      <c r="D19" s="1" t="s">
        <v>88</v>
      </c>
      <c r="E19" s="1" t="s">
        <v>26</v>
      </c>
      <c r="F19" s="1" t="s">
        <v>89</v>
      </c>
      <c r="G19" s="1" t="s">
        <v>40</v>
      </c>
      <c r="H19" s="1">
        <v>4</v>
      </c>
      <c r="I19" s="1" t="s">
        <v>34</v>
      </c>
      <c r="J19" s="1" t="s">
        <v>62</v>
      </c>
      <c r="K19" s="1" t="s">
        <v>90</v>
      </c>
      <c r="L19" s="1" t="s">
        <v>22</v>
      </c>
      <c r="M19" s="1" t="s">
        <v>58</v>
      </c>
      <c r="N19" s="1" t="s">
        <v>22</v>
      </c>
      <c r="O19" s="1" t="s">
        <v>91</v>
      </c>
      <c r="P19" s="1" t="s">
        <v>92</v>
      </c>
    </row>
    <row r="20" spans="1:16" ht="13.2" x14ac:dyDescent="0.25">
      <c r="A20" s="2">
        <v>45211.757785798611</v>
      </c>
      <c r="B20" s="1" t="s">
        <v>93</v>
      </c>
      <c r="C20" s="1">
        <v>23122046</v>
      </c>
      <c r="D20" s="1" t="s">
        <v>94</v>
      </c>
      <c r="E20" s="1" t="s">
        <v>18</v>
      </c>
      <c r="F20" s="1" t="s">
        <v>19</v>
      </c>
      <c r="G20" s="1" t="s">
        <v>95</v>
      </c>
      <c r="H20" s="1">
        <v>4</v>
      </c>
      <c r="I20" s="1" t="s">
        <v>41</v>
      </c>
      <c r="J20" s="1" t="s">
        <v>28</v>
      </c>
      <c r="L20" s="1" t="s">
        <v>28</v>
      </c>
      <c r="M20" s="1" t="s">
        <v>29</v>
      </c>
      <c r="N20" s="1" t="s">
        <v>22</v>
      </c>
      <c r="O20" s="1" t="s">
        <v>96</v>
      </c>
    </row>
    <row r="21" spans="1:16" ht="13.2" x14ac:dyDescent="0.25">
      <c r="A21" s="2">
        <v>45211.791986747688</v>
      </c>
      <c r="B21" s="1" t="s">
        <v>97</v>
      </c>
      <c r="C21" s="1">
        <v>23122031</v>
      </c>
      <c r="D21" s="1" t="s">
        <v>98</v>
      </c>
      <c r="E21" s="1" t="s">
        <v>26</v>
      </c>
      <c r="F21" s="1" t="s">
        <v>19</v>
      </c>
      <c r="G21" s="1" t="s">
        <v>49</v>
      </c>
      <c r="H21" s="1">
        <v>4</v>
      </c>
      <c r="I21" s="1" t="s">
        <v>21</v>
      </c>
      <c r="J21" s="1" t="s">
        <v>62</v>
      </c>
      <c r="L21" s="1" t="s">
        <v>28</v>
      </c>
      <c r="M21" s="1" t="s">
        <v>23</v>
      </c>
      <c r="N21" s="1" t="s">
        <v>45</v>
      </c>
      <c r="O21" s="1" t="s">
        <v>49</v>
      </c>
    </row>
    <row r="22" spans="1:16" ht="13.2" x14ac:dyDescent="0.25">
      <c r="A22" s="2">
        <v>45211.796508796295</v>
      </c>
      <c r="B22" s="1" t="s">
        <v>99</v>
      </c>
      <c r="C22" s="1">
        <v>22113010</v>
      </c>
      <c r="D22" s="1" t="s">
        <v>100</v>
      </c>
      <c r="E22" s="1" t="s">
        <v>18</v>
      </c>
      <c r="F22" s="1" t="s">
        <v>101</v>
      </c>
      <c r="G22" s="1" t="s">
        <v>74</v>
      </c>
      <c r="H22" s="1">
        <v>4</v>
      </c>
      <c r="I22" s="1" t="s">
        <v>34</v>
      </c>
      <c r="J22" s="1" t="s">
        <v>28</v>
      </c>
      <c r="L22" s="1" t="s">
        <v>28</v>
      </c>
      <c r="M22" s="1" t="s">
        <v>29</v>
      </c>
      <c r="N22" s="1" t="s">
        <v>22</v>
      </c>
      <c r="O22" s="1" t="s">
        <v>36</v>
      </c>
      <c r="P22" s="1" t="s">
        <v>102</v>
      </c>
    </row>
    <row r="23" spans="1:16" ht="13.2" x14ac:dyDescent="0.25">
      <c r="A23" s="2">
        <v>45211.800836793976</v>
      </c>
      <c r="B23" s="1" t="s">
        <v>103</v>
      </c>
      <c r="C23" s="1">
        <v>23122133</v>
      </c>
      <c r="D23" s="1" t="s">
        <v>104</v>
      </c>
      <c r="E23" s="1" t="s">
        <v>26</v>
      </c>
      <c r="F23" s="1" t="s">
        <v>19</v>
      </c>
      <c r="G23" s="1" t="s">
        <v>71</v>
      </c>
      <c r="H23" s="1">
        <v>4</v>
      </c>
      <c r="I23" s="1" t="s">
        <v>34</v>
      </c>
      <c r="J23" s="1" t="s">
        <v>28</v>
      </c>
      <c r="L23" s="1" t="s">
        <v>22</v>
      </c>
      <c r="M23" s="1" t="s">
        <v>58</v>
      </c>
      <c r="N23" s="1" t="s">
        <v>45</v>
      </c>
      <c r="O23" s="1" t="s">
        <v>105</v>
      </c>
    </row>
    <row r="24" spans="1:16" ht="13.2" x14ac:dyDescent="0.25">
      <c r="A24" s="2">
        <v>45211.8065096875</v>
      </c>
      <c r="B24" s="1" t="s">
        <v>106</v>
      </c>
      <c r="C24" s="1">
        <v>23122021</v>
      </c>
      <c r="D24" s="1" t="s">
        <v>107</v>
      </c>
      <c r="E24" s="1" t="s">
        <v>26</v>
      </c>
      <c r="F24" s="1" t="s">
        <v>19</v>
      </c>
      <c r="G24" s="1" t="s">
        <v>108</v>
      </c>
      <c r="H24" s="1">
        <v>3</v>
      </c>
      <c r="I24" s="1" t="s">
        <v>34</v>
      </c>
      <c r="J24" s="1" t="s">
        <v>22</v>
      </c>
      <c r="L24" s="1" t="s">
        <v>22</v>
      </c>
      <c r="M24" s="1" t="s">
        <v>29</v>
      </c>
      <c r="N24" s="1" t="s">
        <v>22</v>
      </c>
      <c r="O24" s="1" t="s">
        <v>54</v>
      </c>
    </row>
    <row r="25" spans="1:16" ht="13.2" x14ac:dyDescent="0.25">
      <c r="A25" s="2">
        <v>45211.808427928241</v>
      </c>
      <c r="B25" s="1" t="s">
        <v>109</v>
      </c>
      <c r="C25" s="1">
        <v>23122019</v>
      </c>
      <c r="D25" s="1" t="s">
        <v>110</v>
      </c>
      <c r="E25" s="1" t="s">
        <v>18</v>
      </c>
      <c r="F25" s="1" t="s">
        <v>19</v>
      </c>
      <c r="G25" s="1" t="s">
        <v>49</v>
      </c>
      <c r="H25" s="1">
        <v>2</v>
      </c>
      <c r="I25" s="1" t="s">
        <v>34</v>
      </c>
      <c r="J25" s="1" t="s">
        <v>62</v>
      </c>
      <c r="L25" s="1" t="s">
        <v>22</v>
      </c>
      <c r="M25" s="1" t="s">
        <v>23</v>
      </c>
      <c r="N25" s="1" t="s">
        <v>22</v>
      </c>
      <c r="O25" s="1" t="s">
        <v>33</v>
      </c>
    </row>
    <row r="26" spans="1:16" ht="13.2" x14ac:dyDescent="0.25">
      <c r="A26" s="2">
        <v>45211.854671319445</v>
      </c>
      <c r="B26" s="1" t="s">
        <v>111</v>
      </c>
      <c r="C26" s="1">
        <v>23112306</v>
      </c>
      <c r="D26" s="1" t="s">
        <v>112</v>
      </c>
      <c r="E26" s="1" t="s">
        <v>18</v>
      </c>
      <c r="F26" s="1" t="s">
        <v>89</v>
      </c>
      <c r="G26" s="1" t="s">
        <v>113</v>
      </c>
      <c r="H26" s="1">
        <v>3</v>
      </c>
      <c r="I26" s="1" t="s">
        <v>34</v>
      </c>
      <c r="J26" s="1" t="s">
        <v>28</v>
      </c>
      <c r="L26" s="1" t="s">
        <v>28</v>
      </c>
      <c r="M26" s="1" t="s">
        <v>29</v>
      </c>
      <c r="N26" s="1" t="s">
        <v>22</v>
      </c>
      <c r="O26" s="1" t="s">
        <v>113</v>
      </c>
    </row>
    <row r="27" spans="1:16" ht="13.2" x14ac:dyDescent="0.25">
      <c r="A27" s="2">
        <v>45211.872969340278</v>
      </c>
      <c r="B27" s="1" t="s">
        <v>114</v>
      </c>
      <c r="C27" s="1">
        <v>22113008</v>
      </c>
      <c r="D27" s="1" t="s">
        <v>115</v>
      </c>
      <c r="E27" s="1" t="s">
        <v>18</v>
      </c>
      <c r="F27" s="1" t="s">
        <v>101</v>
      </c>
      <c r="G27" s="1" t="s">
        <v>116</v>
      </c>
      <c r="H27" s="1">
        <v>4</v>
      </c>
      <c r="I27" s="1" t="s">
        <v>34</v>
      </c>
      <c r="J27" s="1" t="s">
        <v>28</v>
      </c>
      <c r="L27" s="1" t="s">
        <v>35</v>
      </c>
      <c r="M27" s="1" t="s">
        <v>29</v>
      </c>
      <c r="N27" s="1" t="s">
        <v>45</v>
      </c>
      <c r="O27" s="1" t="s">
        <v>49</v>
      </c>
      <c r="P27" s="1" t="s">
        <v>117</v>
      </c>
    </row>
    <row r="28" spans="1:16" ht="13.2" x14ac:dyDescent="0.25">
      <c r="A28" s="2">
        <v>45211.877649780094</v>
      </c>
      <c r="B28" s="1" t="s">
        <v>118</v>
      </c>
      <c r="C28" s="1">
        <v>23122032</v>
      </c>
      <c r="D28" s="1" t="s">
        <v>119</v>
      </c>
      <c r="E28" s="1" t="s">
        <v>18</v>
      </c>
      <c r="F28" s="1" t="s">
        <v>19</v>
      </c>
      <c r="G28" s="1" t="s">
        <v>120</v>
      </c>
      <c r="H28" s="1">
        <v>4</v>
      </c>
      <c r="I28" s="1" t="s">
        <v>41</v>
      </c>
      <c r="J28" s="1" t="s">
        <v>28</v>
      </c>
      <c r="L28" s="1" t="s">
        <v>22</v>
      </c>
      <c r="M28" s="1" t="s">
        <v>58</v>
      </c>
      <c r="N28" s="1" t="s">
        <v>22</v>
      </c>
      <c r="O28" s="1" t="s">
        <v>49</v>
      </c>
    </row>
    <row r="29" spans="1:16" ht="13.2" x14ac:dyDescent="0.25">
      <c r="A29" s="2">
        <v>45211.881365092588</v>
      </c>
      <c r="B29" s="1" t="s">
        <v>121</v>
      </c>
      <c r="C29" s="1">
        <v>23122113</v>
      </c>
      <c r="D29" s="1" t="s">
        <v>122</v>
      </c>
      <c r="E29" s="1" t="s">
        <v>18</v>
      </c>
      <c r="F29" s="1" t="s">
        <v>19</v>
      </c>
      <c r="G29" s="1" t="s">
        <v>123</v>
      </c>
      <c r="H29" s="1">
        <v>4</v>
      </c>
      <c r="I29" s="1" t="s">
        <v>34</v>
      </c>
      <c r="J29" s="1" t="s">
        <v>62</v>
      </c>
      <c r="L29" s="1" t="s">
        <v>28</v>
      </c>
      <c r="M29" s="1" t="s">
        <v>58</v>
      </c>
      <c r="N29" s="1" t="s">
        <v>45</v>
      </c>
      <c r="O29" s="1" t="s">
        <v>95</v>
      </c>
    </row>
    <row r="30" spans="1:16" ht="13.2" x14ac:dyDescent="0.25">
      <c r="A30" s="2">
        <v>45211.892272974539</v>
      </c>
      <c r="B30" s="1" t="s">
        <v>124</v>
      </c>
      <c r="C30" s="1">
        <v>23122137</v>
      </c>
      <c r="D30" s="1" t="s">
        <v>125</v>
      </c>
      <c r="E30" s="1" t="s">
        <v>18</v>
      </c>
      <c r="F30" s="1" t="s">
        <v>19</v>
      </c>
      <c r="G30" s="1" t="s">
        <v>53</v>
      </c>
      <c r="H30" s="1">
        <v>3</v>
      </c>
      <c r="I30" s="1" t="s">
        <v>34</v>
      </c>
      <c r="J30" s="1" t="s">
        <v>62</v>
      </c>
      <c r="L30" s="1" t="s">
        <v>35</v>
      </c>
      <c r="M30" s="1" t="s">
        <v>23</v>
      </c>
      <c r="N30" s="1" t="s">
        <v>28</v>
      </c>
      <c r="O30" s="1" t="s">
        <v>50</v>
      </c>
    </row>
    <row r="31" spans="1:16" ht="13.2" x14ac:dyDescent="0.25">
      <c r="A31" s="2">
        <v>45211.892333078707</v>
      </c>
      <c r="B31" s="1" t="s">
        <v>126</v>
      </c>
      <c r="C31" s="1">
        <v>23122038</v>
      </c>
      <c r="D31" s="1" t="s">
        <v>127</v>
      </c>
      <c r="E31" s="1" t="s">
        <v>18</v>
      </c>
      <c r="F31" s="1" t="s">
        <v>19</v>
      </c>
      <c r="G31" s="1" t="s">
        <v>46</v>
      </c>
      <c r="H31" s="1">
        <v>3</v>
      </c>
      <c r="I31" s="1" t="s">
        <v>21</v>
      </c>
      <c r="J31" s="1" t="s">
        <v>62</v>
      </c>
      <c r="L31" s="1" t="s">
        <v>35</v>
      </c>
      <c r="M31" s="1" t="s">
        <v>23</v>
      </c>
      <c r="N31" s="1" t="s">
        <v>28</v>
      </c>
      <c r="O31" s="1" t="s">
        <v>128</v>
      </c>
    </row>
    <row r="32" spans="1:16" ht="13.2" x14ac:dyDescent="0.25">
      <c r="A32" s="2">
        <v>45211.893783113424</v>
      </c>
      <c r="B32" s="1" t="s">
        <v>129</v>
      </c>
      <c r="C32" s="1">
        <v>23122110</v>
      </c>
      <c r="D32" s="1" t="s">
        <v>130</v>
      </c>
      <c r="E32" s="1" t="s">
        <v>26</v>
      </c>
      <c r="F32" s="1" t="s">
        <v>19</v>
      </c>
      <c r="G32" s="1" t="s">
        <v>46</v>
      </c>
      <c r="H32" s="1">
        <v>3</v>
      </c>
      <c r="I32" s="1" t="s">
        <v>34</v>
      </c>
      <c r="J32" s="1" t="s">
        <v>62</v>
      </c>
      <c r="L32" s="1" t="s">
        <v>35</v>
      </c>
      <c r="M32" s="1" t="s">
        <v>29</v>
      </c>
      <c r="N32" s="1" t="s">
        <v>22</v>
      </c>
      <c r="O32" s="1" t="s">
        <v>131</v>
      </c>
    </row>
    <row r="33" spans="1:16" ht="13.2" x14ac:dyDescent="0.25">
      <c r="A33" s="2">
        <v>45211.89951372685</v>
      </c>
      <c r="B33" s="1" t="s">
        <v>51</v>
      </c>
      <c r="C33" s="1">
        <v>23122034</v>
      </c>
      <c r="D33" s="1" t="s">
        <v>132</v>
      </c>
      <c r="E33" s="1" t="s">
        <v>26</v>
      </c>
      <c r="F33" s="1" t="s">
        <v>19</v>
      </c>
      <c r="G33" s="1" t="s">
        <v>79</v>
      </c>
      <c r="H33" s="1">
        <v>3</v>
      </c>
      <c r="I33" s="1" t="s">
        <v>21</v>
      </c>
      <c r="J33" s="1" t="s">
        <v>28</v>
      </c>
      <c r="L33" s="1" t="s">
        <v>22</v>
      </c>
      <c r="M33" s="1" t="s">
        <v>29</v>
      </c>
      <c r="N33" s="1" t="s">
        <v>22</v>
      </c>
      <c r="O33" s="1" t="s">
        <v>133</v>
      </c>
    </row>
    <row r="34" spans="1:16" ht="13.2" x14ac:dyDescent="0.25">
      <c r="A34" s="2">
        <v>45211.949193414352</v>
      </c>
      <c r="B34" s="1" t="s">
        <v>134</v>
      </c>
      <c r="C34" s="1">
        <v>23122140</v>
      </c>
      <c r="D34" s="1" t="s">
        <v>135</v>
      </c>
      <c r="E34" s="1" t="s">
        <v>18</v>
      </c>
      <c r="F34" s="1" t="s">
        <v>19</v>
      </c>
      <c r="G34" s="1" t="s">
        <v>65</v>
      </c>
      <c r="H34" s="1">
        <v>3</v>
      </c>
      <c r="I34" s="1" t="s">
        <v>41</v>
      </c>
      <c r="J34" s="1" t="s">
        <v>28</v>
      </c>
      <c r="L34" s="1" t="s">
        <v>35</v>
      </c>
      <c r="M34" s="1" t="s">
        <v>29</v>
      </c>
      <c r="N34" s="1" t="s">
        <v>22</v>
      </c>
      <c r="O34" s="1" t="s">
        <v>49</v>
      </c>
    </row>
    <row r="35" spans="1:16" ht="13.2" x14ac:dyDescent="0.25">
      <c r="A35" s="2">
        <v>45211.967546030093</v>
      </c>
      <c r="B35" s="1" t="s">
        <v>136</v>
      </c>
      <c r="C35" s="1">
        <v>23122116</v>
      </c>
      <c r="D35" s="1" t="s">
        <v>137</v>
      </c>
      <c r="E35" s="1" t="s">
        <v>26</v>
      </c>
      <c r="F35" s="1" t="s">
        <v>19</v>
      </c>
      <c r="G35" s="1" t="s">
        <v>65</v>
      </c>
      <c r="H35" s="1">
        <v>3</v>
      </c>
      <c r="I35" s="1" t="s">
        <v>34</v>
      </c>
      <c r="J35" s="1" t="s">
        <v>28</v>
      </c>
      <c r="L35" s="1" t="s">
        <v>28</v>
      </c>
      <c r="M35" s="1" t="s">
        <v>29</v>
      </c>
      <c r="N35" s="1" t="s">
        <v>28</v>
      </c>
      <c r="O35" s="1" t="s">
        <v>54</v>
      </c>
    </row>
    <row r="36" spans="1:16" ht="13.2" x14ac:dyDescent="0.25">
      <c r="A36" s="2">
        <v>45212.006188449071</v>
      </c>
      <c r="B36" s="1" t="s">
        <v>138</v>
      </c>
      <c r="C36" s="1">
        <v>23113144</v>
      </c>
      <c r="D36" s="1" t="s">
        <v>139</v>
      </c>
      <c r="E36" s="1" t="s">
        <v>18</v>
      </c>
      <c r="F36" s="1" t="s">
        <v>140</v>
      </c>
      <c r="G36" s="1" t="s">
        <v>46</v>
      </c>
      <c r="H36" s="1">
        <v>3</v>
      </c>
      <c r="I36" s="1" t="s">
        <v>34</v>
      </c>
      <c r="J36" s="1" t="s">
        <v>28</v>
      </c>
      <c r="L36" s="1" t="s">
        <v>22</v>
      </c>
      <c r="M36" s="1" t="s">
        <v>58</v>
      </c>
      <c r="N36" s="1" t="s">
        <v>22</v>
      </c>
      <c r="O36" s="1" t="s">
        <v>141</v>
      </c>
    </row>
    <row r="37" spans="1:16" ht="13.2" x14ac:dyDescent="0.25">
      <c r="A37" s="2">
        <v>45212.029086921291</v>
      </c>
      <c r="B37" s="1" t="s">
        <v>142</v>
      </c>
      <c r="C37" s="1">
        <v>23113123</v>
      </c>
      <c r="D37" s="1" t="s">
        <v>143</v>
      </c>
      <c r="E37" s="1" t="s">
        <v>18</v>
      </c>
      <c r="F37" s="1" t="s">
        <v>140</v>
      </c>
      <c r="G37" s="1" t="s">
        <v>49</v>
      </c>
      <c r="H37" s="1">
        <v>4</v>
      </c>
      <c r="I37" s="1" t="s">
        <v>41</v>
      </c>
      <c r="J37" s="1" t="s">
        <v>62</v>
      </c>
      <c r="L37" s="1" t="s">
        <v>22</v>
      </c>
      <c r="M37" s="1" t="s">
        <v>58</v>
      </c>
      <c r="N37" s="1" t="s">
        <v>22</v>
      </c>
      <c r="O37" s="1" t="s">
        <v>49</v>
      </c>
    </row>
    <row r="38" spans="1:16" ht="13.2" x14ac:dyDescent="0.25">
      <c r="A38" s="2">
        <v>45212.394093310184</v>
      </c>
      <c r="B38" s="1" t="s">
        <v>144</v>
      </c>
      <c r="C38" s="1">
        <v>23122048</v>
      </c>
      <c r="D38" s="1" t="s">
        <v>145</v>
      </c>
      <c r="E38" s="1" t="s">
        <v>26</v>
      </c>
      <c r="F38" s="1" t="s">
        <v>19</v>
      </c>
      <c r="G38" s="1" t="s">
        <v>65</v>
      </c>
      <c r="H38" s="1">
        <v>1</v>
      </c>
      <c r="I38" s="1" t="s">
        <v>41</v>
      </c>
      <c r="J38" s="1" t="s">
        <v>28</v>
      </c>
      <c r="K38" s="1" t="s">
        <v>28</v>
      </c>
      <c r="L38" s="1" t="s">
        <v>22</v>
      </c>
      <c r="M38" s="1" t="s">
        <v>58</v>
      </c>
      <c r="N38" s="1" t="s">
        <v>22</v>
      </c>
      <c r="O38" s="1" t="s">
        <v>146</v>
      </c>
      <c r="P38" s="1" t="s">
        <v>147</v>
      </c>
    </row>
    <row r="39" spans="1:16" ht="13.2" x14ac:dyDescent="0.25">
      <c r="A39" s="2">
        <v>45212.394155729169</v>
      </c>
      <c r="B39" s="1" t="s">
        <v>148</v>
      </c>
      <c r="C39" s="1">
        <v>23122037</v>
      </c>
      <c r="D39" s="1" t="s">
        <v>149</v>
      </c>
      <c r="E39" s="1" t="s">
        <v>26</v>
      </c>
      <c r="F39" s="1" t="s">
        <v>19</v>
      </c>
      <c r="G39" s="1" t="s">
        <v>65</v>
      </c>
      <c r="H39" s="1">
        <v>5</v>
      </c>
      <c r="I39" s="1" t="s">
        <v>41</v>
      </c>
      <c r="J39" s="1" t="s">
        <v>28</v>
      </c>
      <c r="L39" s="1" t="s">
        <v>28</v>
      </c>
      <c r="M39" s="1" t="s">
        <v>23</v>
      </c>
      <c r="N39" s="1" t="s">
        <v>22</v>
      </c>
      <c r="O39" s="1" t="s">
        <v>49</v>
      </c>
      <c r="P39" s="1" t="s">
        <v>150</v>
      </c>
    </row>
    <row r="40" spans="1:16" ht="13.2" x14ac:dyDescent="0.25">
      <c r="A40" s="2">
        <v>45212.428492141204</v>
      </c>
      <c r="B40" s="1" t="s">
        <v>151</v>
      </c>
      <c r="C40" s="1">
        <v>23122042</v>
      </c>
      <c r="D40" s="1" t="s">
        <v>152</v>
      </c>
      <c r="E40" s="1" t="s">
        <v>26</v>
      </c>
      <c r="F40" s="1" t="s">
        <v>19</v>
      </c>
      <c r="G40" s="1" t="s">
        <v>153</v>
      </c>
      <c r="H40" s="1">
        <v>4</v>
      </c>
      <c r="I40" s="1" t="s">
        <v>34</v>
      </c>
      <c r="J40" s="1" t="s">
        <v>22</v>
      </c>
      <c r="K40" s="1" t="s">
        <v>154</v>
      </c>
      <c r="L40" s="1" t="s">
        <v>28</v>
      </c>
      <c r="M40" s="1" t="s">
        <v>23</v>
      </c>
      <c r="N40" s="1" t="s">
        <v>22</v>
      </c>
      <c r="O40" s="1" t="s">
        <v>54</v>
      </c>
      <c r="P40" s="1" t="s">
        <v>155</v>
      </c>
    </row>
    <row r="41" spans="1:16" ht="13.2" x14ac:dyDescent="0.25">
      <c r="A41" s="2">
        <v>45212.433118923611</v>
      </c>
      <c r="B41" s="1" t="s">
        <v>156</v>
      </c>
      <c r="C41" s="1">
        <v>23122102</v>
      </c>
      <c r="D41" s="1" t="s">
        <v>157</v>
      </c>
      <c r="E41" s="1" t="s">
        <v>26</v>
      </c>
      <c r="F41" s="1" t="s">
        <v>19</v>
      </c>
      <c r="G41" s="1" t="s">
        <v>158</v>
      </c>
      <c r="H41" s="1">
        <v>4</v>
      </c>
      <c r="I41" s="1" t="s">
        <v>34</v>
      </c>
      <c r="J41" s="1" t="s">
        <v>22</v>
      </c>
      <c r="L41" s="1" t="s">
        <v>28</v>
      </c>
      <c r="M41" s="1" t="s">
        <v>29</v>
      </c>
      <c r="N41" s="1" t="s">
        <v>22</v>
      </c>
      <c r="O41" s="1" t="s">
        <v>159</v>
      </c>
    </row>
    <row r="42" spans="1:16" ht="13.2" x14ac:dyDescent="0.25">
      <c r="A42" s="2">
        <v>45212.434768090279</v>
      </c>
      <c r="B42" s="1" t="s">
        <v>160</v>
      </c>
      <c r="C42" s="1">
        <v>23122105</v>
      </c>
      <c r="D42" s="1" t="s">
        <v>161</v>
      </c>
      <c r="E42" s="1" t="s">
        <v>26</v>
      </c>
      <c r="F42" s="1" t="s">
        <v>19</v>
      </c>
      <c r="G42" s="1" t="s">
        <v>74</v>
      </c>
      <c r="H42" s="1">
        <v>3</v>
      </c>
      <c r="I42" s="1" t="s">
        <v>21</v>
      </c>
      <c r="J42" s="1" t="s">
        <v>28</v>
      </c>
      <c r="L42" s="1" t="s">
        <v>22</v>
      </c>
      <c r="M42" s="1" t="s">
        <v>23</v>
      </c>
      <c r="N42" s="1" t="s">
        <v>22</v>
      </c>
      <c r="O42" s="1" t="s">
        <v>162</v>
      </c>
    </row>
    <row r="43" spans="1:16" ht="13.2" x14ac:dyDescent="0.25">
      <c r="A43" s="2">
        <v>45212.43484587963</v>
      </c>
      <c r="B43" s="1" t="s">
        <v>163</v>
      </c>
      <c r="C43" s="1">
        <v>23122111</v>
      </c>
      <c r="D43" s="1" t="s">
        <v>164</v>
      </c>
      <c r="E43" s="1" t="s">
        <v>18</v>
      </c>
      <c r="F43" s="1" t="s">
        <v>19</v>
      </c>
      <c r="G43" s="1" t="s">
        <v>49</v>
      </c>
      <c r="H43" s="1">
        <v>4</v>
      </c>
      <c r="I43" s="1" t="s">
        <v>34</v>
      </c>
      <c r="J43" s="1" t="s">
        <v>62</v>
      </c>
      <c r="L43" s="1" t="s">
        <v>28</v>
      </c>
      <c r="M43" s="1" t="s">
        <v>58</v>
      </c>
      <c r="N43" s="1" t="s">
        <v>45</v>
      </c>
      <c r="O43" s="1" t="s">
        <v>49</v>
      </c>
    </row>
    <row r="44" spans="1:16" ht="13.2" x14ac:dyDescent="0.25">
      <c r="A44" s="2">
        <v>45212.435505162037</v>
      </c>
      <c r="B44" s="1" t="s">
        <v>165</v>
      </c>
      <c r="C44" s="1">
        <v>23122141</v>
      </c>
      <c r="D44" s="1" t="s">
        <v>166</v>
      </c>
      <c r="E44" s="1" t="s">
        <v>26</v>
      </c>
      <c r="F44" s="1" t="s">
        <v>19</v>
      </c>
      <c r="G44" s="1" t="s">
        <v>167</v>
      </c>
      <c r="H44" s="1">
        <v>4</v>
      </c>
      <c r="I44" s="1" t="s">
        <v>41</v>
      </c>
      <c r="J44" s="1" t="s">
        <v>28</v>
      </c>
      <c r="L44" s="1" t="s">
        <v>22</v>
      </c>
      <c r="M44" s="1" t="s">
        <v>58</v>
      </c>
      <c r="N44" s="1" t="s">
        <v>28</v>
      </c>
      <c r="O44" s="1" t="s">
        <v>168</v>
      </c>
      <c r="P44" s="1" t="s">
        <v>169</v>
      </c>
    </row>
    <row r="45" spans="1:16" ht="13.2" x14ac:dyDescent="0.25">
      <c r="A45" s="2">
        <v>45212.435875162038</v>
      </c>
      <c r="B45" s="1" t="s">
        <v>80</v>
      </c>
      <c r="C45" s="1">
        <v>23122121</v>
      </c>
      <c r="D45" s="1" t="s">
        <v>81</v>
      </c>
      <c r="E45" s="1" t="s">
        <v>26</v>
      </c>
      <c r="F45" s="1" t="s">
        <v>19</v>
      </c>
      <c r="G45" s="1" t="s">
        <v>170</v>
      </c>
      <c r="H45" s="1">
        <v>3</v>
      </c>
      <c r="I45" s="1" t="s">
        <v>34</v>
      </c>
      <c r="J45" s="1" t="s">
        <v>28</v>
      </c>
      <c r="L45" s="1" t="s">
        <v>22</v>
      </c>
      <c r="M45" s="1" t="s">
        <v>29</v>
      </c>
      <c r="N45" s="1" t="s">
        <v>28</v>
      </c>
      <c r="O45" s="1" t="s">
        <v>171</v>
      </c>
    </row>
    <row r="46" spans="1:16" ht="13.2" x14ac:dyDescent="0.25">
      <c r="A46" s="2">
        <v>45212.436068402778</v>
      </c>
      <c r="B46" s="1" t="s">
        <v>172</v>
      </c>
      <c r="C46" s="1">
        <v>23122122</v>
      </c>
      <c r="D46" s="1" t="s">
        <v>173</v>
      </c>
      <c r="E46" s="1" t="s">
        <v>26</v>
      </c>
      <c r="F46" s="1" t="s">
        <v>19</v>
      </c>
      <c r="G46" s="1" t="s">
        <v>74</v>
      </c>
      <c r="H46" s="1">
        <v>5</v>
      </c>
      <c r="I46" s="1" t="s">
        <v>41</v>
      </c>
      <c r="J46" s="1" t="s">
        <v>28</v>
      </c>
      <c r="L46" s="1" t="s">
        <v>28</v>
      </c>
      <c r="M46" s="1" t="s">
        <v>58</v>
      </c>
      <c r="N46" s="1" t="s">
        <v>45</v>
      </c>
      <c r="O46" s="1" t="s">
        <v>174</v>
      </c>
    </row>
    <row r="47" spans="1:16" ht="13.2" x14ac:dyDescent="0.25">
      <c r="A47" s="2">
        <v>45212.43696201389</v>
      </c>
      <c r="B47" s="1" t="s">
        <v>175</v>
      </c>
      <c r="C47" s="1">
        <v>23122118</v>
      </c>
      <c r="D47" s="1" t="s">
        <v>176</v>
      </c>
      <c r="E47" s="1" t="s">
        <v>18</v>
      </c>
      <c r="F47" s="1" t="s">
        <v>19</v>
      </c>
      <c r="G47" s="1" t="s">
        <v>46</v>
      </c>
      <c r="H47" s="1">
        <v>3</v>
      </c>
      <c r="I47" s="1" t="s">
        <v>21</v>
      </c>
      <c r="J47" s="1" t="s">
        <v>28</v>
      </c>
      <c r="L47" s="1" t="s">
        <v>28</v>
      </c>
      <c r="M47" s="1" t="s">
        <v>29</v>
      </c>
      <c r="N47" s="1" t="s">
        <v>22</v>
      </c>
      <c r="O47" s="1" t="s">
        <v>158</v>
      </c>
    </row>
    <row r="48" spans="1:16" ht="13.2" x14ac:dyDescent="0.25">
      <c r="A48" s="2">
        <v>45212.437138726847</v>
      </c>
      <c r="B48" s="1" t="s">
        <v>136</v>
      </c>
      <c r="C48" s="1">
        <v>23122116</v>
      </c>
      <c r="D48" s="1" t="s">
        <v>177</v>
      </c>
      <c r="E48" s="1" t="s">
        <v>26</v>
      </c>
      <c r="F48" s="1" t="s">
        <v>19</v>
      </c>
      <c r="G48" s="1" t="s">
        <v>65</v>
      </c>
      <c r="H48" s="1">
        <v>3</v>
      </c>
      <c r="I48" s="1" t="s">
        <v>21</v>
      </c>
      <c r="J48" s="1" t="s">
        <v>28</v>
      </c>
      <c r="L48" s="1" t="s">
        <v>28</v>
      </c>
      <c r="M48" s="1" t="s">
        <v>29</v>
      </c>
      <c r="N48" s="1" t="s">
        <v>28</v>
      </c>
      <c r="O48" s="1" t="s">
        <v>54</v>
      </c>
      <c r="P48" s="1" t="s">
        <v>178</v>
      </c>
    </row>
    <row r="49" spans="1:16" ht="13.2" x14ac:dyDescent="0.25">
      <c r="A49" s="2">
        <v>45212.437158159722</v>
      </c>
      <c r="B49" s="1" t="s">
        <v>179</v>
      </c>
      <c r="C49" s="1">
        <v>23122103</v>
      </c>
      <c r="D49" s="1" t="s">
        <v>180</v>
      </c>
      <c r="E49" s="1" t="s">
        <v>26</v>
      </c>
      <c r="F49" s="1" t="s">
        <v>19</v>
      </c>
      <c r="G49" s="1" t="s">
        <v>46</v>
      </c>
      <c r="H49" s="1">
        <v>4</v>
      </c>
      <c r="I49" s="1" t="s">
        <v>21</v>
      </c>
      <c r="J49" s="1" t="s">
        <v>62</v>
      </c>
      <c r="L49" s="1" t="s">
        <v>35</v>
      </c>
      <c r="M49" s="1" t="s">
        <v>29</v>
      </c>
      <c r="N49" s="1" t="s">
        <v>45</v>
      </c>
      <c r="O49" s="1" t="s">
        <v>181</v>
      </c>
    </row>
    <row r="50" spans="1:16" ht="13.2" x14ac:dyDescent="0.25">
      <c r="A50" s="2">
        <v>45212.437655532412</v>
      </c>
      <c r="B50" s="1" t="s">
        <v>182</v>
      </c>
      <c r="C50" s="1">
        <v>23122129</v>
      </c>
      <c r="D50" s="1" t="s">
        <v>183</v>
      </c>
      <c r="E50" s="1" t="s">
        <v>26</v>
      </c>
      <c r="F50" s="1" t="s">
        <v>19</v>
      </c>
      <c r="G50" s="1" t="s">
        <v>184</v>
      </c>
      <c r="H50" s="1">
        <v>2</v>
      </c>
      <c r="I50" s="1" t="s">
        <v>34</v>
      </c>
      <c r="J50" s="1" t="s">
        <v>28</v>
      </c>
      <c r="L50" s="1" t="s">
        <v>28</v>
      </c>
      <c r="M50" s="1" t="s">
        <v>29</v>
      </c>
      <c r="N50" s="1" t="s">
        <v>28</v>
      </c>
      <c r="O50" s="1" t="s">
        <v>185</v>
      </c>
    </row>
    <row r="51" spans="1:16" ht="13.2" x14ac:dyDescent="0.25">
      <c r="A51" s="2">
        <v>45212.601396354163</v>
      </c>
      <c r="B51" s="1" t="s">
        <v>186</v>
      </c>
      <c r="C51" s="1">
        <v>23122125</v>
      </c>
      <c r="D51" s="1" t="s">
        <v>187</v>
      </c>
      <c r="E51" s="1" t="s">
        <v>18</v>
      </c>
      <c r="F51" s="1" t="s">
        <v>19</v>
      </c>
      <c r="G51" s="1" t="s">
        <v>49</v>
      </c>
      <c r="H51" s="1">
        <v>3</v>
      </c>
      <c r="I51" s="1" t="s">
        <v>21</v>
      </c>
      <c r="J51" s="1" t="s">
        <v>28</v>
      </c>
      <c r="L51" s="1" t="s">
        <v>35</v>
      </c>
      <c r="M51" s="1" t="s">
        <v>188</v>
      </c>
      <c r="N51" s="1" t="s">
        <v>28</v>
      </c>
      <c r="O51" s="1" t="s">
        <v>189</v>
      </c>
    </row>
    <row r="52" spans="1:16" ht="13.2" x14ac:dyDescent="0.25">
      <c r="A52" s="2">
        <v>45212.601825266203</v>
      </c>
      <c r="B52" s="1" t="s">
        <v>136</v>
      </c>
      <c r="C52" s="1">
        <v>23122116</v>
      </c>
      <c r="D52" s="1" t="s">
        <v>177</v>
      </c>
      <c r="E52" s="1" t="s">
        <v>26</v>
      </c>
      <c r="F52" s="1" t="s">
        <v>19</v>
      </c>
      <c r="G52" s="1" t="s">
        <v>54</v>
      </c>
      <c r="H52" s="1">
        <v>3</v>
      </c>
      <c r="I52" s="1" t="s">
        <v>34</v>
      </c>
      <c r="J52" s="1" t="s">
        <v>28</v>
      </c>
      <c r="L52" s="1" t="s">
        <v>28</v>
      </c>
      <c r="M52" s="1" t="s">
        <v>29</v>
      </c>
      <c r="N52" s="1" t="s">
        <v>28</v>
      </c>
      <c r="O52" s="1" t="s">
        <v>54</v>
      </c>
    </row>
    <row r="53" spans="1:16" ht="13.2" x14ac:dyDescent="0.25">
      <c r="A53" s="2">
        <v>45212.602001516207</v>
      </c>
      <c r="B53" s="1" t="s">
        <v>190</v>
      </c>
      <c r="C53" s="1">
        <v>23122143</v>
      </c>
      <c r="D53" s="1" t="s">
        <v>191</v>
      </c>
      <c r="E53" s="1" t="s">
        <v>26</v>
      </c>
      <c r="F53" s="1" t="s">
        <v>19</v>
      </c>
      <c r="G53" s="1" t="s">
        <v>192</v>
      </c>
      <c r="H53" s="1">
        <v>3</v>
      </c>
      <c r="I53" s="1" t="s">
        <v>34</v>
      </c>
      <c r="J53" s="1" t="s">
        <v>28</v>
      </c>
      <c r="L53" s="1" t="s">
        <v>22</v>
      </c>
      <c r="M53" s="1" t="s">
        <v>29</v>
      </c>
      <c r="N53" s="1" t="s">
        <v>28</v>
      </c>
      <c r="O53" s="1" t="s">
        <v>49</v>
      </c>
    </row>
    <row r="54" spans="1:16" ht="13.2" x14ac:dyDescent="0.25">
      <c r="A54" s="2">
        <v>45212.602775879626</v>
      </c>
      <c r="B54" s="1" t="s">
        <v>193</v>
      </c>
      <c r="C54" s="1">
        <v>23122107</v>
      </c>
      <c r="D54" s="1" t="s">
        <v>194</v>
      </c>
      <c r="E54" s="1" t="s">
        <v>26</v>
      </c>
      <c r="F54" s="1" t="s">
        <v>19</v>
      </c>
      <c r="G54" s="1" t="s">
        <v>195</v>
      </c>
      <c r="H54" s="1">
        <v>2</v>
      </c>
      <c r="I54" s="1" t="s">
        <v>34</v>
      </c>
      <c r="J54" s="1" t="s">
        <v>22</v>
      </c>
      <c r="L54" s="1" t="s">
        <v>28</v>
      </c>
      <c r="M54" s="1" t="s">
        <v>29</v>
      </c>
      <c r="N54" s="1" t="s">
        <v>22</v>
      </c>
      <c r="O54" s="1" t="s">
        <v>54</v>
      </c>
    </row>
    <row r="55" spans="1:16" ht="13.2" x14ac:dyDescent="0.25">
      <c r="A55" s="2">
        <v>45212.603482152779</v>
      </c>
      <c r="B55" s="1" t="s">
        <v>196</v>
      </c>
      <c r="C55" s="1">
        <v>23122142</v>
      </c>
      <c r="D55" s="1" t="s">
        <v>197</v>
      </c>
      <c r="E55" s="1" t="s">
        <v>26</v>
      </c>
      <c r="F55" s="1" t="s">
        <v>19</v>
      </c>
      <c r="G55" s="1" t="s">
        <v>65</v>
      </c>
      <c r="H55" s="1">
        <v>3</v>
      </c>
      <c r="I55" s="1" t="s">
        <v>41</v>
      </c>
      <c r="J55" s="1" t="s">
        <v>28</v>
      </c>
      <c r="L55" s="1" t="s">
        <v>22</v>
      </c>
      <c r="M55" s="1" t="s">
        <v>58</v>
      </c>
      <c r="N55" s="1" t="s">
        <v>22</v>
      </c>
      <c r="O55" s="1" t="s">
        <v>198</v>
      </c>
      <c r="P55" s="1" t="s">
        <v>199</v>
      </c>
    </row>
    <row r="56" spans="1:16" ht="13.2" x14ac:dyDescent="0.25">
      <c r="A56" s="2">
        <v>45212.604893460652</v>
      </c>
      <c r="B56" s="1" t="s">
        <v>200</v>
      </c>
      <c r="C56" s="1">
        <v>23122106</v>
      </c>
      <c r="D56" s="1" t="s">
        <v>201</v>
      </c>
      <c r="E56" s="1" t="s">
        <v>18</v>
      </c>
      <c r="F56" s="1" t="s">
        <v>19</v>
      </c>
      <c r="G56" s="1" t="s">
        <v>65</v>
      </c>
      <c r="H56" s="1">
        <v>3</v>
      </c>
      <c r="I56" s="1" t="s">
        <v>34</v>
      </c>
      <c r="J56" s="1" t="s">
        <v>62</v>
      </c>
      <c r="L56" s="1" t="s">
        <v>35</v>
      </c>
      <c r="M56" s="1" t="s">
        <v>58</v>
      </c>
      <c r="N56" s="1" t="s">
        <v>22</v>
      </c>
      <c r="O56" s="1" t="s">
        <v>49</v>
      </c>
    </row>
    <row r="57" spans="1:16" ht="13.2" x14ac:dyDescent="0.25">
      <c r="A57" s="2">
        <v>45212.605623009258</v>
      </c>
      <c r="B57" s="1" t="s">
        <v>202</v>
      </c>
      <c r="C57" s="1">
        <v>23122117</v>
      </c>
      <c r="D57" s="1" t="s">
        <v>203</v>
      </c>
      <c r="E57" s="1" t="s">
        <v>26</v>
      </c>
      <c r="F57" s="1" t="s">
        <v>19</v>
      </c>
      <c r="G57" s="1" t="s">
        <v>49</v>
      </c>
      <c r="H57" s="1">
        <v>4</v>
      </c>
      <c r="I57" s="1" t="s">
        <v>34</v>
      </c>
      <c r="J57" s="1" t="s">
        <v>62</v>
      </c>
      <c r="L57" s="1" t="s">
        <v>35</v>
      </c>
      <c r="M57" s="1" t="s">
        <v>29</v>
      </c>
      <c r="N57" s="1" t="s">
        <v>22</v>
      </c>
      <c r="O57" s="1" t="s">
        <v>49</v>
      </c>
    </row>
    <row r="58" spans="1:16" ht="13.2" x14ac:dyDescent="0.25">
      <c r="A58" s="2">
        <v>45212.763836979168</v>
      </c>
      <c r="B58" s="1" t="s">
        <v>204</v>
      </c>
      <c r="C58" s="1">
        <v>23122017</v>
      </c>
      <c r="D58" s="1" t="s">
        <v>205</v>
      </c>
      <c r="E58" s="1" t="s">
        <v>26</v>
      </c>
      <c r="F58" s="1" t="s">
        <v>19</v>
      </c>
      <c r="G58" s="1" t="s">
        <v>206</v>
      </c>
      <c r="H58" s="1">
        <v>3</v>
      </c>
      <c r="I58" s="1" t="s">
        <v>34</v>
      </c>
      <c r="J58" s="1" t="s">
        <v>62</v>
      </c>
      <c r="L58" s="1" t="s">
        <v>22</v>
      </c>
      <c r="M58" s="1" t="s">
        <v>29</v>
      </c>
      <c r="N58" s="1" t="s">
        <v>22</v>
      </c>
      <c r="O58" s="1" t="s">
        <v>49</v>
      </c>
    </row>
    <row r="59" spans="1:16" ht="13.2" x14ac:dyDescent="0.25">
      <c r="A59" s="2">
        <v>45213.003808761576</v>
      </c>
      <c r="B59" s="1" t="s">
        <v>207</v>
      </c>
      <c r="C59" s="1">
        <v>23122302</v>
      </c>
      <c r="D59" s="1" t="s">
        <v>208</v>
      </c>
      <c r="E59" s="1" t="s">
        <v>26</v>
      </c>
      <c r="F59" s="1" t="s">
        <v>209</v>
      </c>
      <c r="G59" s="1" t="s">
        <v>33</v>
      </c>
      <c r="H59" s="1">
        <v>3</v>
      </c>
      <c r="I59" s="1" t="s">
        <v>34</v>
      </c>
      <c r="J59" s="1" t="s">
        <v>62</v>
      </c>
      <c r="L59" s="1" t="s">
        <v>35</v>
      </c>
      <c r="M59" s="1" t="s">
        <v>23</v>
      </c>
      <c r="N59" s="1" t="s">
        <v>22</v>
      </c>
      <c r="O59" s="1" t="s">
        <v>210</v>
      </c>
    </row>
    <row r="60" spans="1:16" ht="13.2" x14ac:dyDescent="0.25">
      <c r="A60" s="2">
        <v>45213.065464675921</v>
      </c>
      <c r="B60" s="1" t="s">
        <v>211</v>
      </c>
      <c r="C60" s="1">
        <v>23122308</v>
      </c>
      <c r="D60" s="1" t="s">
        <v>212</v>
      </c>
      <c r="E60" s="1" t="s">
        <v>18</v>
      </c>
      <c r="F60" s="1" t="s">
        <v>209</v>
      </c>
      <c r="G60" s="1" t="s">
        <v>49</v>
      </c>
      <c r="H60" s="1">
        <v>4</v>
      </c>
      <c r="I60" s="1" t="s">
        <v>21</v>
      </c>
      <c r="J60" s="1" t="s">
        <v>28</v>
      </c>
      <c r="L60" s="1" t="s">
        <v>22</v>
      </c>
      <c r="M60" s="1" t="s">
        <v>23</v>
      </c>
      <c r="N60" s="1" t="s">
        <v>22</v>
      </c>
      <c r="O60" s="1" t="s">
        <v>49</v>
      </c>
    </row>
    <row r="61" spans="1:16" ht="13.2" x14ac:dyDescent="0.25">
      <c r="A61" s="2">
        <v>45213.066379016207</v>
      </c>
      <c r="B61" s="1" t="s">
        <v>213</v>
      </c>
      <c r="C61" s="1">
        <v>23122002</v>
      </c>
      <c r="D61" s="1" t="s">
        <v>214</v>
      </c>
      <c r="E61" s="1" t="s">
        <v>26</v>
      </c>
      <c r="F61" s="1" t="s">
        <v>19</v>
      </c>
      <c r="G61" s="1" t="s">
        <v>65</v>
      </c>
      <c r="H61" s="1">
        <v>3</v>
      </c>
      <c r="I61" s="1" t="s">
        <v>41</v>
      </c>
      <c r="J61" s="1" t="s">
        <v>28</v>
      </c>
      <c r="L61" s="1" t="s">
        <v>28</v>
      </c>
      <c r="M61" s="1" t="s">
        <v>29</v>
      </c>
      <c r="N61" s="1" t="s">
        <v>45</v>
      </c>
      <c r="O61" s="1" t="s">
        <v>49</v>
      </c>
    </row>
    <row r="62" spans="1:16" ht="13.2" x14ac:dyDescent="0.25">
      <c r="A62" s="2">
        <v>45213.757205520829</v>
      </c>
      <c r="B62" s="1" t="s">
        <v>215</v>
      </c>
      <c r="C62" s="1">
        <v>23122124</v>
      </c>
      <c r="D62" s="1" t="s">
        <v>216</v>
      </c>
      <c r="E62" s="1" t="s">
        <v>26</v>
      </c>
      <c r="F62" s="1" t="s">
        <v>19</v>
      </c>
      <c r="G62" s="1" t="s">
        <v>79</v>
      </c>
      <c r="H62" s="1">
        <v>5</v>
      </c>
      <c r="I62" s="1" t="s">
        <v>34</v>
      </c>
      <c r="J62" s="1" t="s">
        <v>28</v>
      </c>
      <c r="L62" s="1" t="s">
        <v>28</v>
      </c>
      <c r="M62" s="1" t="s">
        <v>29</v>
      </c>
      <c r="N62" s="1" t="s">
        <v>22</v>
      </c>
      <c r="O62" s="1" t="s">
        <v>217</v>
      </c>
    </row>
    <row r="63" spans="1:16" ht="13.2" x14ac:dyDescent="0.25">
      <c r="A63" s="2">
        <v>45214.648720671292</v>
      </c>
      <c r="B63" s="1" t="s">
        <v>85</v>
      </c>
      <c r="C63" s="1">
        <v>23122136</v>
      </c>
      <c r="D63" s="1" t="s">
        <v>218</v>
      </c>
      <c r="E63" s="1" t="s">
        <v>26</v>
      </c>
      <c r="F63" s="1" t="s">
        <v>19</v>
      </c>
      <c r="G63" s="1" t="s">
        <v>53</v>
      </c>
      <c r="H63" s="1">
        <v>5</v>
      </c>
      <c r="I63" s="1" t="s">
        <v>219</v>
      </c>
      <c r="J63" s="1" t="s">
        <v>62</v>
      </c>
      <c r="L63" s="1" t="s">
        <v>28</v>
      </c>
      <c r="M63" s="1" t="s">
        <v>29</v>
      </c>
      <c r="N63" s="1" t="s">
        <v>22</v>
      </c>
      <c r="O63" s="1" t="s">
        <v>57</v>
      </c>
    </row>
    <row r="64" spans="1:16" ht="13.2" x14ac:dyDescent="0.25">
      <c r="A64" s="2">
        <v>45215.649709409721</v>
      </c>
      <c r="B64" s="1" t="s">
        <v>220</v>
      </c>
      <c r="C64" s="1">
        <v>23122045</v>
      </c>
      <c r="D64" s="1" t="s">
        <v>221</v>
      </c>
      <c r="E64" s="1" t="s">
        <v>26</v>
      </c>
      <c r="F64" s="1" t="s">
        <v>19</v>
      </c>
      <c r="G64" s="1" t="s">
        <v>65</v>
      </c>
      <c r="H64" s="1">
        <v>3</v>
      </c>
      <c r="I64" s="1" t="s">
        <v>21</v>
      </c>
      <c r="J64" s="1" t="s">
        <v>22</v>
      </c>
      <c r="L64" s="1" t="s">
        <v>35</v>
      </c>
      <c r="M64" s="1" t="s">
        <v>29</v>
      </c>
      <c r="N64" s="1" t="s">
        <v>22</v>
      </c>
      <c r="O64" s="1" t="s">
        <v>217</v>
      </c>
    </row>
    <row r="65" spans="1:16" ht="13.2" x14ac:dyDescent="0.25">
      <c r="A65" s="2">
        <v>45215.685491805554</v>
      </c>
      <c r="B65" s="1" t="s">
        <v>222</v>
      </c>
      <c r="C65" s="1">
        <v>23122016</v>
      </c>
      <c r="D65" s="1" t="s">
        <v>223</v>
      </c>
      <c r="E65" s="1" t="s">
        <v>26</v>
      </c>
      <c r="F65" s="1" t="s">
        <v>19</v>
      </c>
      <c r="G65" s="1" t="s">
        <v>74</v>
      </c>
      <c r="H65" s="1">
        <v>3</v>
      </c>
      <c r="I65" s="1" t="s">
        <v>21</v>
      </c>
      <c r="J65" s="1" t="s">
        <v>28</v>
      </c>
      <c r="L65" s="1" t="s">
        <v>28</v>
      </c>
      <c r="M65" s="1" t="s">
        <v>29</v>
      </c>
      <c r="N65" s="1" t="s">
        <v>45</v>
      </c>
      <c r="O65" s="1" t="s">
        <v>224</v>
      </c>
    </row>
    <row r="66" spans="1:16" ht="13.2" x14ac:dyDescent="0.25">
      <c r="A66" s="2">
        <v>45215.687589710651</v>
      </c>
      <c r="B66" s="1" t="s">
        <v>179</v>
      </c>
      <c r="C66" s="1">
        <v>23122103</v>
      </c>
      <c r="D66" s="1" t="s">
        <v>180</v>
      </c>
      <c r="E66" s="1" t="s">
        <v>26</v>
      </c>
      <c r="F66" s="1" t="s">
        <v>19</v>
      </c>
      <c r="G66" s="1" t="s">
        <v>225</v>
      </c>
      <c r="H66" s="1">
        <v>3</v>
      </c>
      <c r="I66" s="1" t="s">
        <v>21</v>
      </c>
      <c r="J66" s="1" t="s">
        <v>62</v>
      </c>
      <c r="L66" s="1" t="s">
        <v>35</v>
      </c>
      <c r="M66" s="1" t="s">
        <v>23</v>
      </c>
      <c r="N66" s="1" t="s">
        <v>45</v>
      </c>
      <c r="O66" s="1" t="s">
        <v>54</v>
      </c>
    </row>
    <row r="67" spans="1:16" ht="13.2" x14ac:dyDescent="0.25">
      <c r="A67" s="2">
        <v>45215.705920787033</v>
      </c>
      <c r="B67" s="1" t="s">
        <v>226</v>
      </c>
      <c r="C67" s="1">
        <v>23113176</v>
      </c>
      <c r="D67" s="1" t="s">
        <v>227</v>
      </c>
      <c r="E67" s="1" t="s">
        <v>26</v>
      </c>
      <c r="F67" s="1" t="s">
        <v>140</v>
      </c>
      <c r="G67" s="1" t="s">
        <v>228</v>
      </c>
      <c r="H67" s="1">
        <v>4</v>
      </c>
      <c r="I67" s="1" t="s">
        <v>41</v>
      </c>
      <c r="J67" s="1" t="s">
        <v>28</v>
      </c>
      <c r="L67" s="1" t="s">
        <v>22</v>
      </c>
      <c r="M67" s="1" t="s">
        <v>58</v>
      </c>
      <c r="N67" s="1" t="s">
        <v>45</v>
      </c>
      <c r="O67" s="1" t="s">
        <v>162</v>
      </c>
    </row>
    <row r="68" spans="1:16" ht="13.2" x14ac:dyDescent="0.25">
      <c r="A68" s="2">
        <v>45215.718308611111</v>
      </c>
      <c r="B68" s="1" t="s">
        <v>229</v>
      </c>
      <c r="C68" s="1">
        <v>23111341</v>
      </c>
      <c r="D68" s="1" t="s">
        <v>230</v>
      </c>
      <c r="E68" s="1" t="s">
        <v>26</v>
      </c>
      <c r="F68" s="1" t="s">
        <v>231</v>
      </c>
      <c r="G68" s="1" t="s">
        <v>232</v>
      </c>
      <c r="H68" s="1">
        <v>5</v>
      </c>
      <c r="I68" s="1" t="s">
        <v>21</v>
      </c>
      <c r="J68" s="1" t="s">
        <v>22</v>
      </c>
      <c r="K68" s="1" t="s">
        <v>233</v>
      </c>
      <c r="L68" s="1" t="s">
        <v>22</v>
      </c>
      <c r="M68" s="1" t="s">
        <v>29</v>
      </c>
      <c r="N68" s="1" t="s">
        <v>22</v>
      </c>
      <c r="O68" s="1" t="s">
        <v>234</v>
      </c>
      <c r="P68" s="1" t="s">
        <v>233</v>
      </c>
    </row>
    <row r="69" spans="1:16" ht="13.2" x14ac:dyDescent="0.25">
      <c r="A69" s="2">
        <v>45216.436775810187</v>
      </c>
      <c r="B69" s="1" t="s">
        <v>175</v>
      </c>
      <c r="C69" s="1">
        <v>23122118</v>
      </c>
      <c r="D69" s="1" t="s">
        <v>176</v>
      </c>
      <c r="E69" s="1" t="s">
        <v>18</v>
      </c>
      <c r="F69" s="1" t="s">
        <v>19</v>
      </c>
      <c r="G69" s="1" t="s">
        <v>54</v>
      </c>
      <c r="H69" s="1">
        <v>3</v>
      </c>
      <c r="I69" s="1" t="s">
        <v>21</v>
      </c>
      <c r="J69" s="1" t="s">
        <v>22</v>
      </c>
      <c r="L69" s="1" t="s">
        <v>28</v>
      </c>
      <c r="M69" s="1" t="s">
        <v>23</v>
      </c>
      <c r="N69" s="1" t="s">
        <v>22</v>
      </c>
      <c r="O69" s="1" t="s">
        <v>54</v>
      </c>
    </row>
    <row r="70" spans="1:16" ht="13.2" x14ac:dyDescent="0.25">
      <c r="A70" s="2">
        <v>45216.438137870369</v>
      </c>
      <c r="B70" s="1" t="s">
        <v>156</v>
      </c>
      <c r="C70" s="1">
        <v>23122102</v>
      </c>
      <c r="D70" s="1" t="s">
        <v>235</v>
      </c>
      <c r="E70" s="1" t="s">
        <v>26</v>
      </c>
      <c r="F70" s="1" t="s">
        <v>19</v>
      </c>
      <c r="G70" s="1" t="s">
        <v>236</v>
      </c>
      <c r="H70" s="1">
        <v>3</v>
      </c>
      <c r="I70" s="1" t="s">
        <v>21</v>
      </c>
      <c r="J70" s="1" t="s">
        <v>22</v>
      </c>
      <c r="L70" s="1" t="s">
        <v>35</v>
      </c>
      <c r="M70" s="1" t="s">
        <v>29</v>
      </c>
      <c r="N70" s="1" t="s">
        <v>28</v>
      </c>
      <c r="O70" s="1" t="s">
        <v>198</v>
      </c>
    </row>
    <row r="71" spans="1:16" ht="13.2" x14ac:dyDescent="0.25">
      <c r="A71" s="2">
        <v>45216.447725370366</v>
      </c>
      <c r="B71" s="1" t="s">
        <v>237</v>
      </c>
      <c r="C71" s="1">
        <v>23122108</v>
      </c>
      <c r="D71" s="1" t="s">
        <v>238</v>
      </c>
      <c r="E71" s="1" t="s">
        <v>26</v>
      </c>
      <c r="F71" s="1" t="s">
        <v>19</v>
      </c>
      <c r="G71" s="1" t="s">
        <v>239</v>
      </c>
      <c r="H71" s="1">
        <v>4</v>
      </c>
      <c r="I71" s="1" t="s">
        <v>21</v>
      </c>
      <c r="J71" s="1" t="s">
        <v>62</v>
      </c>
      <c r="K71" s="1" t="s">
        <v>240</v>
      </c>
      <c r="L71" s="1" t="s">
        <v>35</v>
      </c>
      <c r="M71" s="1" t="s">
        <v>23</v>
      </c>
      <c r="N71" s="1" t="s">
        <v>45</v>
      </c>
      <c r="O71" s="1" t="s">
        <v>57</v>
      </c>
    </row>
    <row r="72" spans="1:16" ht="13.2" x14ac:dyDescent="0.25">
      <c r="A72" s="2">
        <v>45216.458225694441</v>
      </c>
      <c r="B72" s="1" t="s">
        <v>241</v>
      </c>
      <c r="C72" s="1">
        <v>23122128</v>
      </c>
      <c r="D72" s="1" t="s">
        <v>242</v>
      </c>
      <c r="E72" s="1" t="s">
        <v>26</v>
      </c>
      <c r="F72" s="1" t="s">
        <v>19</v>
      </c>
      <c r="G72" s="1" t="s">
        <v>65</v>
      </c>
      <c r="H72" s="1">
        <v>5</v>
      </c>
      <c r="I72" s="1" t="s">
        <v>34</v>
      </c>
      <c r="J72" s="1" t="s">
        <v>28</v>
      </c>
      <c r="L72" s="1" t="s">
        <v>22</v>
      </c>
      <c r="M72" s="1" t="s">
        <v>58</v>
      </c>
      <c r="N72" s="1" t="s">
        <v>22</v>
      </c>
      <c r="O72" s="1" t="s">
        <v>54</v>
      </c>
    </row>
    <row r="73" spans="1:16" ht="13.2" x14ac:dyDescent="0.25">
      <c r="A73" s="2">
        <v>45216.468413831019</v>
      </c>
      <c r="B73" s="1" t="s">
        <v>243</v>
      </c>
      <c r="C73" s="1">
        <v>23122130</v>
      </c>
      <c r="D73" s="1" t="s">
        <v>244</v>
      </c>
      <c r="E73" s="1" t="s">
        <v>18</v>
      </c>
      <c r="F73" s="1" t="s">
        <v>19</v>
      </c>
      <c r="G73" s="1" t="s">
        <v>46</v>
      </c>
      <c r="H73" s="1">
        <v>2</v>
      </c>
      <c r="I73" s="1" t="s">
        <v>41</v>
      </c>
      <c r="J73" s="1" t="s">
        <v>28</v>
      </c>
      <c r="L73" s="1" t="s">
        <v>28</v>
      </c>
      <c r="M73" s="1" t="s">
        <v>58</v>
      </c>
      <c r="N73" s="1" t="s">
        <v>22</v>
      </c>
      <c r="O73" s="1" t="s">
        <v>54</v>
      </c>
    </row>
    <row r="74" spans="1:16" ht="13.2" x14ac:dyDescent="0.25">
      <c r="A74" s="2">
        <v>45216.476732384261</v>
      </c>
      <c r="B74" s="1" t="s">
        <v>245</v>
      </c>
      <c r="C74" s="1">
        <v>23122033</v>
      </c>
      <c r="D74" s="1" t="s">
        <v>246</v>
      </c>
      <c r="E74" s="1" t="s">
        <v>26</v>
      </c>
      <c r="F74" s="1" t="s">
        <v>19</v>
      </c>
      <c r="G74" s="1" t="s">
        <v>46</v>
      </c>
      <c r="H74" s="1">
        <v>3</v>
      </c>
      <c r="I74" s="1" t="s">
        <v>41</v>
      </c>
      <c r="J74" s="1" t="s">
        <v>28</v>
      </c>
      <c r="K74" s="1" t="s">
        <v>28</v>
      </c>
      <c r="L74" s="1" t="s">
        <v>22</v>
      </c>
      <c r="M74" s="1" t="s">
        <v>29</v>
      </c>
      <c r="N74" s="1" t="s">
        <v>22</v>
      </c>
      <c r="O74" s="1" t="s">
        <v>49</v>
      </c>
      <c r="P74" s="1" t="s">
        <v>247</v>
      </c>
    </row>
    <row r="75" spans="1:16" ht="13.2" x14ac:dyDescent="0.25">
      <c r="A75" s="2">
        <v>45216.478663182876</v>
      </c>
      <c r="B75" s="1" t="s">
        <v>248</v>
      </c>
      <c r="C75" s="1">
        <v>23122132</v>
      </c>
      <c r="D75" s="1" t="s">
        <v>249</v>
      </c>
      <c r="E75" s="1" t="s">
        <v>18</v>
      </c>
      <c r="F75" s="1" t="s">
        <v>19</v>
      </c>
      <c r="G75" s="1" t="s">
        <v>123</v>
      </c>
      <c r="H75" s="1">
        <v>3</v>
      </c>
      <c r="I75" s="1" t="s">
        <v>21</v>
      </c>
      <c r="J75" s="1" t="s">
        <v>28</v>
      </c>
      <c r="L75" s="1" t="s">
        <v>28</v>
      </c>
      <c r="M75" s="1" t="s">
        <v>29</v>
      </c>
      <c r="N75" s="1" t="s">
        <v>22</v>
      </c>
      <c r="O75" s="1" t="s">
        <v>131</v>
      </c>
      <c r="P75" s="1" t="s">
        <v>250</v>
      </c>
    </row>
    <row r="76" spans="1:16" ht="13.2" x14ac:dyDescent="0.25">
      <c r="A76" s="2">
        <v>45216.520550682872</v>
      </c>
      <c r="B76" s="1" t="s">
        <v>251</v>
      </c>
      <c r="C76" s="1">
        <v>23122037</v>
      </c>
      <c r="D76" s="1" t="s">
        <v>252</v>
      </c>
      <c r="E76" s="1" t="s">
        <v>26</v>
      </c>
      <c r="F76" s="1" t="s">
        <v>19</v>
      </c>
      <c r="G76" s="1" t="s">
        <v>46</v>
      </c>
      <c r="H76" s="1">
        <v>4</v>
      </c>
      <c r="I76" s="1" t="s">
        <v>41</v>
      </c>
      <c r="J76" s="1" t="s">
        <v>28</v>
      </c>
      <c r="L76" s="1" t="s">
        <v>28</v>
      </c>
      <c r="M76" s="1" t="s">
        <v>58</v>
      </c>
      <c r="N76" s="1" t="s">
        <v>22</v>
      </c>
      <c r="O76" s="1" t="s">
        <v>49</v>
      </c>
    </row>
    <row r="77" spans="1:16" ht="13.2" x14ac:dyDescent="0.25">
      <c r="A77" s="2">
        <v>45216.524723182869</v>
      </c>
      <c r="B77" s="1" t="s">
        <v>103</v>
      </c>
      <c r="C77" s="1">
        <v>23122133</v>
      </c>
      <c r="D77" s="1" t="s">
        <v>104</v>
      </c>
      <c r="E77" s="1" t="s">
        <v>26</v>
      </c>
      <c r="F77" s="1" t="s">
        <v>19</v>
      </c>
      <c r="G77" s="1" t="s">
        <v>65</v>
      </c>
      <c r="H77" s="1">
        <v>4</v>
      </c>
      <c r="I77" s="1" t="s">
        <v>41</v>
      </c>
      <c r="J77" s="1" t="s">
        <v>28</v>
      </c>
      <c r="L77" s="1" t="s">
        <v>28</v>
      </c>
      <c r="M77" s="1" t="s">
        <v>29</v>
      </c>
      <c r="N77" s="1" t="s">
        <v>45</v>
      </c>
      <c r="O77" s="1" t="s">
        <v>49</v>
      </c>
    </row>
    <row r="78" spans="1:16" ht="13.2" x14ac:dyDescent="0.25">
      <c r="A78" s="2">
        <v>45216.53439075232</v>
      </c>
      <c r="B78" s="1" t="s">
        <v>253</v>
      </c>
      <c r="C78" s="1">
        <v>23122025</v>
      </c>
      <c r="D78" s="1" t="s">
        <v>254</v>
      </c>
      <c r="E78" s="1" t="s">
        <v>18</v>
      </c>
      <c r="F78" s="1" t="s">
        <v>19</v>
      </c>
      <c r="G78" s="1" t="s">
        <v>54</v>
      </c>
      <c r="H78" s="1">
        <v>3</v>
      </c>
      <c r="I78" s="1" t="s">
        <v>21</v>
      </c>
      <c r="J78" s="1" t="s">
        <v>62</v>
      </c>
      <c r="L78" s="1" t="s">
        <v>28</v>
      </c>
      <c r="M78" s="1" t="s">
        <v>23</v>
      </c>
      <c r="N78" s="1" t="s">
        <v>45</v>
      </c>
      <c r="O78" s="1" t="s">
        <v>54</v>
      </c>
    </row>
    <row r="79" spans="1:16" ht="13.2" x14ac:dyDescent="0.25">
      <c r="A79" s="2">
        <v>45216.543845266206</v>
      </c>
      <c r="B79" s="1" t="s">
        <v>255</v>
      </c>
      <c r="C79" s="1">
        <v>23122040</v>
      </c>
      <c r="D79" s="1" t="s">
        <v>256</v>
      </c>
      <c r="E79" s="1" t="s">
        <v>26</v>
      </c>
      <c r="F79" s="1" t="s">
        <v>19</v>
      </c>
      <c r="G79" s="1" t="s">
        <v>65</v>
      </c>
      <c r="H79" s="1">
        <v>1</v>
      </c>
      <c r="I79" s="1" t="s">
        <v>41</v>
      </c>
      <c r="J79" s="1" t="s">
        <v>22</v>
      </c>
      <c r="K79" s="1" t="s">
        <v>257</v>
      </c>
      <c r="L79" s="1" t="s">
        <v>22</v>
      </c>
      <c r="M79" s="1" t="s">
        <v>58</v>
      </c>
      <c r="N79" s="1" t="s">
        <v>22</v>
      </c>
      <c r="O79" s="1" t="s">
        <v>116</v>
      </c>
      <c r="P79" s="1" t="s">
        <v>257</v>
      </c>
    </row>
    <row r="80" spans="1:16" ht="13.2" x14ac:dyDescent="0.25">
      <c r="A80" s="2">
        <v>45216.554786527777</v>
      </c>
      <c r="B80" s="1" t="s">
        <v>258</v>
      </c>
      <c r="C80" s="1">
        <v>23122127</v>
      </c>
      <c r="D80" s="1" t="s">
        <v>259</v>
      </c>
      <c r="E80" s="1" t="s">
        <v>26</v>
      </c>
      <c r="F80" s="1" t="s">
        <v>19</v>
      </c>
      <c r="G80" s="1" t="s">
        <v>49</v>
      </c>
      <c r="H80" s="1">
        <v>4</v>
      </c>
      <c r="I80" s="1" t="s">
        <v>34</v>
      </c>
      <c r="J80" s="1" t="s">
        <v>22</v>
      </c>
      <c r="K80" s="1" t="s">
        <v>260</v>
      </c>
      <c r="L80" s="1" t="s">
        <v>35</v>
      </c>
      <c r="M80" s="1" t="s">
        <v>29</v>
      </c>
      <c r="N80" s="1" t="s">
        <v>22</v>
      </c>
      <c r="O80" s="1" t="s">
        <v>131</v>
      </c>
      <c r="P80" s="1" t="s">
        <v>261</v>
      </c>
    </row>
    <row r="81" spans="1:16" ht="13.2" x14ac:dyDescent="0.25">
      <c r="A81" s="2">
        <v>45216.561367592592</v>
      </c>
      <c r="B81" s="1" t="s">
        <v>262</v>
      </c>
      <c r="C81" s="1">
        <v>23122027</v>
      </c>
      <c r="D81" s="1" t="s">
        <v>263</v>
      </c>
      <c r="E81" s="1" t="s">
        <v>18</v>
      </c>
      <c r="F81" s="1" t="s">
        <v>19</v>
      </c>
      <c r="G81" s="1" t="s">
        <v>65</v>
      </c>
      <c r="H81" s="1">
        <v>4</v>
      </c>
      <c r="I81" s="1" t="s">
        <v>34</v>
      </c>
      <c r="J81" s="1" t="s">
        <v>62</v>
      </c>
      <c r="L81" s="1" t="s">
        <v>35</v>
      </c>
      <c r="M81" s="1" t="s">
        <v>29</v>
      </c>
      <c r="N81" s="1" t="s">
        <v>22</v>
      </c>
      <c r="O81" s="1" t="s">
        <v>49</v>
      </c>
    </row>
    <row r="82" spans="1:16" ht="13.2" x14ac:dyDescent="0.25">
      <c r="A82" s="2">
        <v>45216.562615787036</v>
      </c>
      <c r="B82" s="1" t="s">
        <v>160</v>
      </c>
      <c r="C82" s="1">
        <v>23122105</v>
      </c>
      <c r="D82" s="1" t="s">
        <v>161</v>
      </c>
      <c r="E82" s="1" t="s">
        <v>26</v>
      </c>
      <c r="F82" s="1" t="s">
        <v>19</v>
      </c>
      <c r="G82" s="1" t="s">
        <v>264</v>
      </c>
      <c r="H82" s="1">
        <v>3</v>
      </c>
      <c r="I82" s="1" t="s">
        <v>34</v>
      </c>
      <c r="J82" s="1" t="s">
        <v>22</v>
      </c>
      <c r="L82" s="1" t="s">
        <v>22</v>
      </c>
      <c r="M82" s="1" t="s">
        <v>29</v>
      </c>
      <c r="N82" s="1" t="s">
        <v>22</v>
      </c>
      <c r="O82" s="1" t="s">
        <v>265</v>
      </c>
    </row>
    <row r="83" spans="1:16" ht="13.2" x14ac:dyDescent="0.25">
      <c r="A83" s="2">
        <v>45216.676500474539</v>
      </c>
      <c r="B83" s="1" t="s">
        <v>165</v>
      </c>
      <c r="C83" s="1">
        <v>23122141</v>
      </c>
      <c r="D83" s="1" t="s">
        <v>266</v>
      </c>
      <c r="E83" s="1" t="s">
        <v>26</v>
      </c>
      <c r="F83" s="1" t="s">
        <v>19</v>
      </c>
      <c r="G83" s="1" t="s">
        <v>225</v>
      </c>
      <c r="H83" s="1">
        <v>5</v>
      </c>
      <c r="I83" s="1" t="s">
        <v>41</v>
      </c>
      <c r="J83" s="1" t="s">
        <v>28</v>
      </c>
      <c r="K83" s="1" t="s">
        <v>267</v>
      </c>
      <c r="L83" s="1" t="s">
        <v>22</v>
      </c>
      <c r="M83" s="1" t="s">
        <v>58</v>
      </c>
      <c r="N83" s="1" t="s">
        <v>22</v>
      </c>
      <c r="O83" s="1" t="s">
        <v>54</v>
      </c>
      <c r="P83" s="1" t="s">
        <v>268</v>
      </c>
    </row>
    <row r="84" spans="1:16" ht="13.2" x14ac:dyDescent="0.25">
      <c r="A84" s="2">
        <v>45216.678109085653</v>
      </c>
      <c r="B84" s="1" t="s">
        <v>269</v>
      </c>
      <c r="C84" s="1">
        <v>23122305</v>
      </c>
      <c r="D84" s="1" t="s">
        <v>270</v>
      </c>
      <c r="E84" s="1" t="s">
        <v>18</v>
      </c>
      <c r="F84" s="1" t="s">
        <v>19</v>
      </c>
      <c r="G84" s="1" t="s">
        <v>264</v>
      </c>
      <c r="H84" s="1">
        <v>5</v>
      </c>
      <c r="I84" s="1" t="s">
        <v>21</v>
      </c>
      <c r="J84" s="1" t="s">
        <v>22</v>
      </c>
      <c r="L84" s="1" t="s">
        <v>22</v>
      </c>
      <c r="M84" s="1" t="s">
        <v>29</v>
      </c>
      <c r="N84" s="1" t="s">
        <v>22</v>
      </c>
      <c r="O84" s="1" t="s">
        <v>271</v>
      </c>
    </row>
    <row r="85" spans="1:16" ht="13.2" x14ac:dyDescent="0.25">
      <c r="A85" s="2">
        <v>45216.68048314815</v>
      </c>
      <c r="B85" s="1" t="s">
        <v>272</v>
      </c>
      <c r="C85" s="1">
        <v>22113057</v>
      </c>
      <c r="D85" s="1" t="s">
        <v>273</v>
      </c>
      <c r="E85" s="1" t="s">
        <v>18</v>
      </c>
      <c r="F85" s="1" t="s">
        <v>101</v>
      </c>
      <c r="G85" s="1" t="s">
        <v>91</v>
      </c>
      <c r="H85" s="1">
        <v>4</v>
      </c>
      <c r="I85" s="1" t="s">
        <v>21</v>
      </c>
      <c r="J85" s="1" t="s">
        <v>22</v>
      </c>
      <c r="K85" s="1" t="s">
        <v>274</v>
      </c>
      <c r="L85" s="1" t="s">
        <v>22</v>
      </c>
      <c r="M85" s="1" t="s">
        <v>58</v>
      </c>
      <c r="N85" s="1" t="s">
        <v>22</v>
      </c>
      <c r="O85" s="1" t="s">
        <v>171</v>
      </c>
      <c r="P85" s="1" t="s">
        <v>275</v>
      </c>
    </row>
    <row r="86" spans="1:16" ht="13.2" x14ac:dyDescent="0.25">
      <c r="A86" s="2">
        <v>45216.681324305551</v>
      </c>
      <c r="B86" s="1" t="s">
        <v>276</v>
      </c>
      <c r="C86" s="1">
        <v>23122006</v>
      </c>
      <c r="D86" s="1" t="s">
        <v>277</v>
      </c>
      <c r="E86" s="1" t="s">
        <v>26</v>
      </c>
      <c r="F86" s="1" t="s">
        <v>19</v>
      </c>
      <c r="G86" s="1" t="s">
        <v>79</v>
      </c>
      <c r="H86" s="1">
        <v>3</v>
      </c>
      <c r="I86" s="1" t="s">
        <v>34</v>
      </c>
      <c r="J86" s="1" t="s">
        <v>28</v>
      </c>
      <c r="L86" s="1" t="s">
        <v>35</v>
      </c>
      <c r="M86" s="1" t="s">
        <v>29</v>
      </c>
      <c r="N86" s="1" t="s">
        <v>45</v>
      </c>
      <c r="O86" s="1" t="s">
        <v>49</v>
      </c>
    </row>
    <row r="87" spans="1:16" ht="13.2" x14ac:dyDescent="0.25">
      <c r="A87" s="2">
        <v>45216.685679664355</v>
      </c>
      <c r="B87" s="1" t="s">
        <v>278</v>
      </c>
      <c r="C87" s="1">
        <v>23122104</v>
      </c>
      <c r="D87" s="1" t="s">
        <v>279</v>
      </c>
      <c r="E87" s="1" t="s">
        <v>18</v>
      </c>
      <c r="F87" s="1" t="s">
        <v>19</v>
      </c>
      <c r="G87" s="1" t="s">
        <v>46</v>
      </c>
      <c r="H87" s="1">
        <v>5</v>
      </c>
      <c r="I87" s="1" t="s">
        <v>34</v>
      </c>
      <c r="J87" s="1" t="s">
        <v>28</v>
      </c>
      <c r="K87" s="1" t="s">
        <v>280</v>
      </c>
      <c r="L87" s="1" t="s">
        <v>28</v>
      </c>
      <c r="M87" s="1" t="s">
        <v>58</v>
      </c>
      <c r="N87" s="1" t="s">
        <v>45</v>
      </c>
      <c r="O87" s="1" t="s">
        <v>54</v>
      </c>
      <c r="P87" s="1" t="s">
        <v>280</v>
      </c>
    </row>
    <row r="88" spans="1:16" ht="13.2" x14ac:dyDescent="0.25">
      <c r="A88" s="2">
        <v>45216.689804166672</v>
      </c>
      <c r="B88" s="1" t="s">
        <v>281</v>
      </c>
      <c r="C88" s="1">
        <v>22112328</v>
      </c>
      <c r="D88" s="1" t="s">
        <v>282</v>
      </c>
      <c r="E88" s="1" t="s">
        <v>18</v>
      </c>
      <c r="F88" s="1" t="s">
        <v>89</v>
      </c>
      <c r="G88" s="1" t="s">
        <v>283</v>
      </c>
      <c r="H88" s="1">
        <v>4</v>
      </c>
      <c r="I88" s="1" t="s">
        <v>21</v>
      </c>
      <c r="J88" s="1" t="s">
        <v>62</v>
      </c>
      <c r="L88" s="1" t="s">
        <v>22</v>
      </c>
      <c r="M88" s="1" t="s">
        <v>29</v>
      </c>
      <c r="N88" s="1" t="s">
        <v>22</v>
      </c>
      <c r="O88" s="1" t="s">
        <v>49</v>
      </c>
    </row>
    <row r="89" spans="1:16" ht="13.2" x14ac:dyDescent="0.25">
      <c r="A89" s="2">
        <v>45216.690711435185</v>
      </c>
      <c r="B89" s="1" t="s">
        <v>284</v>
      </c>
      <c r="C89" s="1">
        <v>22113029</v>
      </c>
      <c r="D89" s="1" t="s">
        <v>285</v>
      </c>
      <c r="E89" s="1" t="s">
        <v>18</v>
      </c>
      <c r="F89" s="1" t="s">
        <v>101</v>
      </c>
      <c r="G89" s="1" t="s">
        <v>20</v>
      </c>
      <c r="H89" s="1">
        <v>4</v>
      </c>
      <c r="I89" s="1" t="s">
        <v>41</v>
      </c>
      <c r="J89" s="1" t="s">
        <v>28</v>
      </c>
      <c r="L89" s="1" t="s">
        <v>22</v>
      </c>
      <c r="M89" s="1" t="s">
        <v>29</v>
      </c>
      <c r="N89" s="1" t="s">
        <v>45</v>
      </c>
      <c r="O89" s="1" t="s">
        <v>49</v>
      </c>
    </row>
    <row r="90" spans="1:16" ht="13.2" x14ac:dyDescent="0.25">
      <c r="A90" s="2">
        <v>45216.69376451389</v>
      </c>
      <c r="B90" s="1" t="s">
        <v>286</v>
      </c>
      <c r="C90" s="1">
        <v>23122029</v>
      </c>
      <c r="D90" s="1" t="s">
        <v>287</v>
      </c>
      <c r="E90" s="1" t="s">
        <v>18</v>
      </c>
      <c r="F90" s="1" t="s">
        <v>19</v>
      </c>
      <c r="G90" s="1" t="s">
        <v>65</v>
      </c>
      <c r="H90" s="1">
        <v>3</v>
      </c>
      <c r="I90" s="1" t="s">
        <v>21</v>
      </c>
      <c r="J90" s="1" t="s">
        <v>28</v>
      </c>
      <c r="L90" s="1" t="s">
        <v>28</v>
      </c>
      <c r="M90" s="1" t="s">
        <v>23</v>
      </c>
      <c r="N90" s="1" t="s">
        <v>45</v>
      </c>
      <c r="O90" s="1" t="s">
        <v>224</v>
      </c>
    </row>
    <row r="91" spans="1:16" ht="13.2" x14ac:dyDescent="0.25">
      <c r="A91" s="2">
        <v>45216.710585567125</v>
      </c>
      <c r="B91" s="1" t="s">
        <v>288</v>
      </c>
      <c r="C91" s="1">
        <v>2213120</v>
      </c>
      <c r="D91" s="1" t="s">
        <v>289</v>
      </c>
      <c r="E91" s="1" t="s">
        <v>26</v>
      </c>
      <c r="F91" s="1" t="s">
        <v>140</v>
      </c>
      <c r="G91" s="1" t="s">
        <v>49</v>
      </c>
      <c r="H91" s="1">
        <v>4</v>
      </c>
      <c r="I91" s="1" t="s">
        <v>41</v>
      </c>
      <c r="J91" s="1" t="s">
        <v>28</v>
      </c>
      <c r="L91" s="1" t="s">
        <v>28</v>
      </c>
      <c r="M91" s="1" t="s">
        <v>29</v>
      </c>
      <c r="N91" s="1" t="s">
        <v>22</v>
      </c>
      <c r="O91" s="1" t="s">
        <v>54</v>
      </c>
      <c r="P91" s="1" t="s">
        <v>290</v>
      </c>
    </row>
    <row r="92" spans="1:16" ht="13.2" x14ac:dyDescent="0.25">
      <c r="A92" s="2">
        <v>45216.716647488429</v>
      </c>
      <c r="B92" s="1" t="s">
        <v>291</v>
      </c>
      <c r="C92" s="1">
        <v>23112308</v>
      </c>
      <c r="D92" s="1" t="s">
        <v>292</v>
      </c>
      <c r="E92" s="1" t="s">
        <v>18</v>
      </c>
      <c r="F92" s="1" t="s">
        <v>89</v>
      </c>
      <c r="G92" s="1" t="s">
        <v>20</v>
      </c>
      <c r="H92" s="1">
        <v>5</v>
      </c>
      <c r="I92" s="1" t="s">
        <v>41</v>
      </c>
      <c r="J92" s="1" t="s">
        <v>28</v>
      </c>
      <c r="L92" s="1" t="s">
        <v>35</v>
      </c>
      <c r="M92" s="1" t="s">
        <v>29</v>
      </c>
      <c r="N92" s="1" t="s">
        <v>45</v>
      </c>
      <c r="O92" s="1" t="s">
        <v>162</v>
      </c>
    </row>
    <row r="93" spans="1:16" ht="13.2" x14ac:dyDescent="0.25">
      <c r="A93" s="2">
        <v>45216.717555474534</v>
      </c>
      <c r="B93" s="1" t="s">
        <v>293</v>
      </c>
      <c r="C93" s="1">
        <v>23113054</v>
      </c>
      <c r="D93" s="1" t="s">
        <v>294</v>
      </c>
      <c r="E93" s="1" t="s">
        <v>18</v>
      </c>
      <c r="F93" s="1" t="s">
        <v>101</v>
      </c>
      <c r="G93" s="1" t="s">
        <v>153</v>
      </c>
      <c r="H93" s="1">
        <v>5</v>
      </c>
      <c r="I93" s="1" t="s">
        <v>41</v>
      </c>
      <c r="J93" s="1" t="s">
        <v>62</v>
      </c>
      <c r="L93" s="1" t="s">
        <v>35</v>
      </c>
      <c r="M93" s="1" t="s">
        <v>58</v>
      </c>
      <c r="N93" s="1" t="s">
        <v>22</v>
      </c>
      <c r="O93" s="1" t="s">
        <v>49</v>
      </c>
    </row>
    <row r="94" spans="1:16" ht="13.2" x14ac:dyDescent="0.25">
      <c r="A94" s="2">
        <v>45216.727024895838</v>
      </c>
      <c r="B94" s="1" t="s">
        <v>295</v>
      </c>
      <c r="C94" s="1">
        <v>21113030</v>
      </c>
      <c r="D94" s="1" t="s">
        <v>296</v>
      </c>
      <c r="E94" s="1" t="s">
        <v>18</v>
      </c>
      <c r="F94" s="1" t="s">
        <v>101</v>
      </c>
      <c r="G94" s="1" t="s">
        <v>297</v>
      </c>
      <c r="H94" s="1">
        <v>3</v>
      </c>
      <c r="I94" s="1" t="s">
        <v>34</v>
      </c>
      <c r="J94" s="1" t="s">
        <v>22</v>
      </c>
      <c r="L94" s="1" t="s">
        <v>28</v>
      </c>
      <c r="M94" s="1" t="s">
        <v>29</v>
      </c>
      <c r="N94" s="1" t="s">
        <v>22</v>
      </c>
      <c r="O94" s="1" t="s">
        <v>57</v>
      </c>
    </row>
    <row r="95" spans="1:16" ht="13.2" x14ac:dyDescent="0.25">
      <c r="A95" s="2">
        <v>45216.731918148143</v>
      </c>
      <c r="B95" s="1" t="s">
        <v>298</v>
      </c>
      <c r="C95" s="1">
        <v>23112312</v>
      </c>
      <c r="D95" s="1" t="s">
        <v>299</v>
      </c>
      <c r="E95" s="1" t="s">
        <v>18</v>
      </c>
      <c r="F95" s="1" t="s">
        <v>89</v>
      </c>
      <c r="G95" s="1" t="s">
        <v>71</v>
      </c>
      <c r="H95" s="1">
        <v>3</v>
      </c>
      <c r="I95" s="1" t="s">
        <v>34</v>
      </c>
      <c r="J95" s="1" t="s">
        <v>28</v>
      </c>
      <c r="L95" s="1" t="s">
        <v>35</v>
      </c>
      <c r="M95" s="1" t="s">
        <v>29</v>
      </c>
      <c r="N95" s="1" t="s">
        <v>22</v>
      </c>
      <c r="O95" s="1" t="s">
        <v>49</v>
      </c>
      <c r="P95" s="1" t="s">
        <v>300</v>
      </c>
    </row>
    <row r="96" spans="1:16" ht="13.2" x14ac:dyDescent="0.25">
      <c r="A96" s="2">
        <v>45216.734440416665</v>
      </c>
      <c r="B96" s="1" t="s">
        <v>301</v>
      </c>
      <c r="C96" s="1">
        <v>23113118</v>
      </c>
      <c r="D96" s="1" t="s">
        <v>302</v>
      </c>
      <c r="E96" s="1" t="s">
        <v>26</v>
      </c>
      <c r="F96" s="1" t="s">
        <v>140</v>
      </c>
      <c r="G96" s="1" t="s">
        <v>74</v>
      </c>
      <c r="H96" s="1">
        <v>5</v>
      </c>
      <c r="I96" s="1" t="s">
        <v>41</v>
      </c>
      <c r="J96" s="1" t="s">
        <v>28</v>
      </c>
      <c r="L96" s="1" t="s">
        <v>28</v>
      </c>
      <c r="M96" s="1" t="s">
        <v>58</v>
      </c>
      <c r="N96" s="1" t="s">
        <v>45</v>
      </c>
      <c r="O96" s="1" t="s">
        <v>49</v>
      </c>
    </row>
    <row r="97" spans="1:16" ht="13.2" x14ac:dyDescent="0.25">
      <c r="A97" s="2">
        <v>45216.735903263892</v>
      </c>
      <c r="B97" s="1" t="s">
        <v>303</v>
      </c>
      <c r="C97" s="1">
        <v>23121036</v>
      </c>
      <c r="D97" s="1" t="s">
        <v>304</v>
      </c>
      <c r="E97" s="1" t="s">
        <v>26</v>
      </c>
      <c r="F97" s="1" t="s">
        <v>305</v>
      </c>
      <c r="G97" s="1" t="s">
        <v>65</v>
      </c>
      <c r="H97" s="1">
        <v>5</v>
      </c>
      <c r="I97" s="1" t="s">
        <v>21</v>
      </c>
      <c r="J97" s="1" t="s">
        <v>62</v>
      </c>
      <c r="L97" s="1" t="s">
        <v>28</v>
      </c>
      <c r="M97" s="1" t="s">
        <v>23</v>
      </c>
      <c r="N97" s="1" t="s">
        <v>28</v>
      </c>
      <c r="O97" s="1" t="s">
        <v>306</v>
      </c>
    </row>
    <row r="98" spans="1:16" ht="13.2" x14ac:dyDescent="0.25">
      <c r="A98" s="2">
        <v>45216.736257349534</v>
      </c>
      <c r="B98" s="1" t="s">
        <v>307</v>
      </c>
      <c r="C98" s="1">
        <v>23121127</v>
      </c>
      <c r="D98" s="1" t="s">
        <v>308</v>
      </c>
      <c r="E98" s="1" t="s">
        <v>26</v>
      </c>
      <c r="F98" s="1" t="s">
        <v>305</v>
      </c>
      <c r="G98" s="1" t="s">
        <v>108</v>
      </c>
      <c r="H98" s="1">
        <v>4</v>
      </c>
      <c r="I98" s="1" t="s">
        <v>61</v>
      </c>
      <c r="J98" s="1" t="s">
        <v>28</v>
      </c>
      <c r="L98" s="1" t="s">
        <v>22</v>
      </c>
      <c r="M98" s="1" t="s">
        <v>29</v>
      </c>
      <c r="N98" s="1" t="s">
        <v>22</v>
      </c>
      <c r="O98" s="1" t="s">
        <v>306</v>
      </c>
    </row>
    <row r="99" spans="1:16" ht="13.2" x14ac:dyDescent="0.25">
      <c r="A99" s="2">
        <v>45216.736576863426</v>
      </c>
      <c r="B99" s="1" t="s">
        <v>309</v>
      </c>
      <c r="C99" s="1">
        <v>23121037</v>
      </c>
      <c r="D99" s="1" t="s">
        <v>310</v>
      </c>
      <c r="E99" s="1" t="s">
        <v>26</v>
      </c>
      <c r="F99" s="1" t="s">
        <v>305</v>
      </c>
      <c r="G99" s="1" t="s">
        <v>65</v>
      </c>
      <c r="H99" s="1">
        <v>4</v>
      </c>
      <c r="I99" s="1" t="s">
        <v>34</v>
      </c>
      <c r="J99" s="1" t="s">
        <v>62</v>
      </c>
      <c r="L99" s="1" t="s">
        <v>35</v>
      </c>
      <c r="M99" s="1" t="s">
        <v>29</v>
      </c>
      <c r="N99" s="1" t="s">
        <v>45</v>
      </c>
      <c r="O99" s="1" t="s">
        <v>217</v>
      </c>
    </row>
    <row r="100" spans="1:16" ht="13.2" x14ac:dyDescent="0.25">
      <c r="A100" s="2">
        <v>45216.747464386572</v>
      </c>
      <c r="B100" s="1" t="s">
        <v>311</v>
      </c>
      <c r="C100" s="1">
        <v>23112310</v>
      </c>
      <c r="D100" s="1" t="s">
        <v>312</v>
      </c>
      <c r="E100" s="1" t="s">
        <v>26</v>
      </c>
      <c r="F100" s="1" t="s">
        <v>89</v>
      </c>
      <c r="G100" s="1" t="s">
        <v>313</v>
      </c>
      <c r="H100" s="1">
        <v>5</v>
      </c>
      <c r="I100" s="1" t="s">
        <v>41</v>
      </c>
      <c r="J100" s="1" t="s">
        <v>28</v>
      </c>
      <c r="L100" s="1" t="s">
        <v>28</v>
      </c>
      <c r="M100" s="1" t="s">
        <v>58</v>
      </c>
      <c r="N100" s="1" t="s">
        <v>45</v>
      </c>
      <c r="O100" s="1" t="s">
        <v>49</v>
      </c>
    </row>
    <row r="101" spans="1:16" ht="13.2" x14ac:dyDescent="0.25">
      <c r="A101" s="2">
        <v>45216.796793009256</v>
      </c>
      <c r="B101" s="1" t="s">
        <v>314</v>
      </c>
      <c r="C101" s="1">
        <v>23112314</v>
      </c>
      <c r="D101" s="1" t="s">
        <v>315</v>
      </c>
      <c r="E101" s="1" t="s">
        <v>18</v>
      </c>
      <c r="F101" s="1" t="s">
        <v>89</v>
      </c>
      <c r="G101" s="1" t="s">
        <v>74</v>
      </c>
      <c r="H101" s="1">
        <v>3</v>
      </c>
      <c r="I101" s="1" t="s">
        <v>21</v>
      </c>
      <c r="J101" s="1" t="s">
        <v>28</v>
      </c>
      <c r="L101" s="1" t="s">
        <v>22</v>
      </c>
      <c r="M101" s="1" t="s">
        <v>29</v>
      </c>
      <c r="N101" s="1" t="s">
        <v>28</v>
      </c>
      <c r="O101" s="1" t="s">
        <v>316</v>
      </c>
    </row>
    <row r="102" spans="1:16" ht="13.2" x14ac:dyDescent="0.25">
      <c r="A102" s="2">
        <v>45216.846822141204</v>
      </c>
      <c r="B102" s="1" t="s">
        <v>317</v>
      </c>
      <c r="C102" s="1">
        <v>21113007</v>
      </c>
      <c r="D102" s="1" t="s">
        <v>318</v>
      </c>
      <c r="E102" s="1" t="s">
        <v>18</v>
      </c>
      <c r="F102" s="1" t="s">
        <v>101</v>
      </c>
      <c r="G102" s="1" t="s">
        <v>319</v>
      </c>
      <c r="H102" s="1">
        <v>1</v>
      </c>
      <c r="I102" s="1" t="s">
        <v>61</v>
      </c>
      <c r="J102" s="1" t="s">
        <v>22</v>
      </c>
      <c r="L102" s="1" t="s">
        <v>28</v>
      </c>
      <c r="M102" s="1" t="s">
        <v>23</v>
      </c>
      <c r="N102" s="1" t="s">
        <v>28</v>
      </c>
      <c r="O102" s="1" t="s">
        <v>271</v>
      </c>
      <c r="P102" s="1" t="s">
        <v>320</v>
      </c>
    </row>
    <row r="103" spans="1:16" ht="13.2" x14ac:dyDescent="0.25">
      <c r="A103" s="2">
        <v>45218.647219641207</v>
      </c>
      <c r="B103" s="1" t="s">
        <v>321</v>
      </c>
      <c r="C103" s="1">
        <v>23122013</v>
      </c>
      <c r="D103" s="1" t="s">
        <v>322</v>
      </c>
      <c r="E103" s="1" t="s">
        <v>26</v>
      </c>
      <c r="F103" s="1" t="s">
        <v>19</v>
      </c>
      <c r="G103" s="1" t="s">
        <v>74</v>
      </c>
      <c r="H103" s="1">
        <v>3</v>
      </c>
      <c r="I103" s="1" t="s">
        <v>41</v>
      </c>
      <c r="J103" s="1" t="s">
        <v>22</v>
      </c>
      <c r="L103" s="1" t="s">
        <v>35</v>
      </c>
      <c r="M103" s="1" t="s">
        <v>29</v>
      </c>
      <c r="N103" s="1" t="s">
        <v>22</v>
      </c>
      <c r="O103" s="1" t="s">
        <v>323</v>
      </c>
    </row>
    <row r="104" spans="1:16" ht="13.2" x14ac:dyDescent="0.25">
      <c r="A104" s="2">
        <v>45218.652265173616</v>
      </c>
      <c r="B104" s="1" t="s">
        <v>324</v>
      </c>
      <c r="C104" s="1">
        <v>23122109</v>
      </c>
      <c r="D104" s="1" t="s">
        <v>325</v>
      </c>
      <c r="E104" s="1" t="s">
        <v>18</v>
      </c>
      <c r="F104" s="1" t="s">
        <v>19</v>
      </c>
      <c r="G104" s="1" t="s">
        <v>49</v>
      </c>
      <c r="H104" s="1">
        <v>4</v>
      </c>
      <c r="I104" s="1" t="s">
        <v>41</v>
      </c>
      <c r="J104" s="1" t="s">
        <v>22</v>
      </c>
      <c r="L104" s="1" t="s">
        <v>35</v>
      </c>
      <c r="M104" s="1" t="s">
        <v>29</v>
      </c>
      <c r="N104" s="1" t="s">
        <v>22</v>
      </c>
      <c r="O104" s="1" t="s">
        <v>49</v>
      </c>
    </row>
    <row r="105" spans="1:16" ht="13.2" x14ac:dyDescent="0.25">
      <c r="A105" s="2">
        <v>45218.652649826385</v>
      </c>
      <c r="B105" s="1" t="s">
        <v>326</v>
      </c>
      <c r="C105" s="1">
        <v>23122001</v>
      </c>
      <c r="D105" s="1" t="s">
        <v>327</v>
      </c>
      <c r="E105" s="1" t="s">
        <v>26</v>
      </c>
      <c r="F105" s="1" t="s">
        <v>19</v>
      </c>
      <c r="G105" s="1" t="s">
        <v>232</v>
      </c>
      <c r="H105" s="1">
        <v>3</v>
      </c>
      <c r="I105" s="1" t="s">
        <v>21</v>
      </c>
      <c r="J105" s="1" t="s">
        <v>28</v>
      </c>
      <c r="L105" s="1" t="s">
        <v>22</v>
      </c>
      <c r="M105" s="1" t="s">
        <v>29</v>
      </c>
      <c r="N105" s="1" t="s">
        <v>28</v>
      </c>
      <c r="O105" s="1" t="s">
        <v>328</v>
      </c>
      <c r="P105" s="1" t="s">
        <v>117</v>
      </c>
    </row>
    <row r="106" spans="1:16" ht="13.2" x14ac:dyDescent="0.25">
      <c r="A106" s="2">
        <v>45218.655343136576</v>
      </c>
      <c r="B106" s="1" t="s">
        <v>329</v>
      </c>
      <c r="C106" s="1">
        <v>23122018</v>
      </c>
      <c r="D106" s="1" t="s">
        <v>330</v>
      </c>
      <c r="E106" s="1" t="s">
        <v>26</v>
      </c>
      <c r="F106" s="1" t="s">
        <v>19</v>
      </c>
      <c r="G106" s="1" t="s">
        <v>65</v>
      </c>
      <c r="H106" s="1">
        <v>3</v>
      </c>
      <c r="I106" s="1" t="s">
        <v>34</v>
      </c>
      <c r="J106" s="1" t="s">
        <v>28</v>
      </c>
      <c r="L106" s="1" t="s">
        <v>28</v>
      </c>
      <c r="M106" s="1" t="s">
        <v>29</v>
      </c>
      <c r="N106" s="1" t="s">
        <v>45</v>
      </c>
      <c r="O106" s="1" t="s">
        <v>49</v>
      </c>
    </row>
    <row r="107" spans="1:16" ht="13.2" x14ac:dyDescent="0.25">
      <c r="A107" s="2">
        <v>45218.655746886579</v>
      </c>
      <c r="B107" s="1" t="s">
        <v>331</v>
      </c>
      <c r="C107" s="1">
        <v>23122014</v>
      </c>
      <c r="D107" s="1" t="s">
        <v>332</v>
      </c>
      <c r="E107" s="1" t="s">
        <v>18</v>
      </c>
      <c r="F107" s="1" t="s">
        <v>19</v>
      </c>
      <c r="G107" s="1" t="s">
        <v>74</v>
      </c>
      <c r="H107" s="1">
        <v>3</v>
      </c>
      <c r="I107" s="1" t="s">
        <v>21</v>
      </c>
      <c r="J107" s="1" t="s">
        <v>28</v>
      </c>
      <c r="L107" s="1" t="s">
        <v>28</v>
      </c>
      <c r="M107" s="1" t="s">
        <v>23</v>
      </c>
      <c r="N107" s="1" t="s">
        <v>28</v>
      </c>
      <c r="O107" s="1" t="s">
        <v>328</v>
      </c>
    </row>
    <row r="108" spans="1:16" ht="13.2" x14ac:dyDescent="0.25">
      <c r="A108" s="2">
        <v>45218.659456319445</v>
      </c>
      <c r="B108" s="1" t="s">
        <v>333</v>
      </c>
      <c r="C108" s="1">
        <v>23122138</v>
      </c>
      <c r="D108" s="1" t="s">
        <v>334</v>
      </c>
      <c r="E108" s="1" t="s">
        <v>26</v>
      </c>
      <c r="F108" s="1" t="s">
        <v>19</v>
      </c>
      <c r="G108" s="1" t="s">
        <v>46</v>
      </c>
      <c r="H108" s="1">
        <v>4</v>
      </c>
      <c r="I108" s="1" t="s">
        <v>34</v>
      </c>
      <c r="J108" s="1" t="s">
        <v>28</v>
      </c>
      <c r="L108" s="1" t="s">
        <v>28</v>
      </c>
      <c r="M108" s="1" t="s">
        <v>29</v>
      </c>
      <c r="N108" s="1" t="s">
        <v>22</v>
      </c>
      <c r="O108" s="1" t="s">
        <v>54</v>
      </c>
    </row>
    <row r="109" spans="1:16" ht="13.2" x14ac:dyDescent="0.25">
      <c r="A109" s="2">
        <v>45218.6597409838</v>
      </c>
      <c r="B109" s="1" t="s">
        <v>335</v>
      </c>
      <c r="C109" s="1">
        <v>23122112</v>
      </c>
      <c r="D109" s="1" t="s">
        <v>336</v>
      </c>
      <c r="E109" s="1" t="s">
        <v>18</v>
      </c>
      <c r="F109" s="1" t="s">
        <v>19</v>
      </c>
      <c r="G109" s="1" t="s">
        <v>65</v>
      </c>
      <c r="H109" s="1">
        <v>4</v>
      </c>
      <c r="I109" s="1" t="s">
        <v>41</v>
      </c>
      <c r="J109" s="1" t="s">
        <v>28</v>
      </c>
      <c r="L109" s="1" t="s">
        <v>28</v>
      </c>
      <c r="M109" s="1" t="s">
        <v>58</v>
      </c>
      <c r="N109" s="1" t="s">
        <v>22</v>
      </c>
      <c r="O109" s="1" t="s">
        <v>49</v>
      </c>
    </row>
    <row r="110" spans="1:16" ht="13.2" x14ac:dyDescent="0.25">
      <c r="A110" s="2">
        <v>45218.662422638889</v>
      </c>
      <c r="B110" s="1" t="s">
        <v>134</v>
      </c>
      <c r="C110" s="1">
        <v>23122140</v>
      </c>
      <c r="D110" s="1" t="s">
        <v>337</v>
      </c>
      <c r="E110" s="1" t="s">
        <v>18</v>
      </c>
      <c r="F110" s="1" t="s">
        <v>19</v>
      </c>
      <c r="G110" s="1" t="s">
        <v>65</v>
      </c>
      <c r="H110" s="1">
        <v>3</v>
      </c>
      <c r="I110" s="1" t="s">
        <v>34</v>
      </c>
      <c r="J110" s="1" t="s">
        <v>28</v>
      </c>
      <c r="L110" s="1" t="s">
        <v>35</v>
      </c>
      <c r="M110" s="1" t="s">
        <v>58</v>
      </c>
      <c r="N110" s="1" t="s">
        <v>22</v>
      </c>
      <c r="O110" s="1" t="s">
        <v>49</v>
      </c>
    </row>
    <row r="111" spans="1:16" ht="13.2" x14ac:dyDescent="0.25">
      <c r="A111" s="2">
        <v>45218.662903090277</v>
      </c>
      <c r="B111" s="1" t="s">
        <v>338</v>
      </c>
      <c r="C111" s="1">
        <v>23122134</v>
      </c>
      <c r="D111" s="1" t="s">
        <v>339</v>
      </c>
      <c r="E111" s="1" t="s">
        <v>18</v>
      </c>
      <c r="F111" s="1" t="s">
        <v>19</v>
      </c>
      <c r="G111" s="1" t="s">
        <v>232</v>
      </c>
      <c r="H111" s="1">
        <v>3</v>
      </c>
      <c r="I111" s="1" t="s">
        <v>34</v>
      </c>
      <c r="J111" s="1" t="s">
        <v>28</v>
      </c>
      <c r="K111" s="1" t="s">
        <v>340</v>
      </c>
      <c r="L111" s="1" t="s">
        <v>22</v>
      </c>
      <c r="M111" s="1" t="s">
        <v>23</v>
      </c>
      <c r="N111" s="1" t="s">
        <v>22</v>
      </c>
      <c r="O111" s="1" t="s">
        <v>36</v>
      </c>
      <c r="P111" s="1" t="s">
        <v>340</v>
      </c>
    </row>
    <row r="112" spans="1:16" ht="13.2" x14ac:dyDescent="0.25">
      <c r="A112" s="2">
        <v>45218.666682118055</v>
      </c>
      <c r="B112" s="1" t="s">
        <v>341</v>
      </c>
      <c r="C112" s="1">
        <v>23122101</v>
      </c>
      <c r="D112" s="1" t="s">
        <v>342</v>
      </c>
      <c r="E112" s="1" t="s">
        <v>26</v>
      </c>
      <c r="F112" s="1" t="s">
        <v>19</v>
      </c>
      <c r="G112" s="1" t="s">
        <v>49</v>
      </c>
      <c r="H112" s="1">
        <v>4</v>
      </c>
      <c r="I112" s="1" t="s">
        <v>34</v>
      </c>
      <c r="J112" s="1" t="s">
        <v>28</v>
      </c>
      <c r="L112" s="1" t="s">
        <v>22</v>
      </c>
      <c r="M112" s="1" t="s">
        <v>29</v>
      </c>
      <c r="N112" s="1" t="s">
        <v>22</v>
      </c>
      <c r="O112" s="1" t="s">
        <v>343</v>
      </c>
    </row>
    <row r="113" spans="1:17" ht="13.2" x14ac:dyDescent="0.25">
      <c r="A113" s="2">
        <v>45218.668083877317</v>
      </c>
      <c r="B113" s="1" t="s">
        <v>344</v>
      </c>
      <c r="C113" s="1">
        <v>23122028</v>
      </c>
      <c r="D113" s="1" t="s">
        <v>345</v>
      </c>
      <c r="E113" s="1" t="s">
        <v>18</v>
      </c>
      <c r="F113" s="1" t="s">
        <v>19</v>
      </c>
      <c r="G113" s="1" t="s">
        <v>46</v>
      </c>
      <c r="H113" s="1">
        <v>4</v>
      </c>
      <c r="I113" s="1" t="s">
        <v>21</v>
      </c>
      <c r="J113" s="1" t="s">
        <v>62</v>
      </c>
      <c r="L113" s="1" t="s">
        <v>28</v>
      </c>
      <c r="M113" s="1" t="s">
        <v>23</v>
      </c>
      <c r="N113" s="1" t="s">
        <v>22</v>
      </c>
      <c r="O113" s="1" t="s">
        <v>49</v>
      </c>
    </row>
    <row r="114" spans="1:17" ht="13.2" x14ac:dyDescent="0.25">
      <c r="A114" s="2">
        <v>45218.669877430555</v>
      </c>
      <c r="B114" s="1" t="s">
        <v>346</v>
      </c>
      <c r="C114" s="1">
        <v>23122026</v>
      </c>
      <c r="D114" s="1" t="s">
        <v>347</v>
      </c>
      <c r="E114" s="1" t="s">
        <v>18</v>
      </c>
      <c r="F114" s="1" t="s">
        <v>19</v>
      </c>
      <c r="G114" s="1" t="s">
        <v>46</v>
      </c>
      <c r="H114" s="1">
        <v>4</v>
      </c>
      <c r="I114" s="1" t="s">
        <v>41</v>
      </c>
      <c r="J114" s="1" t="s">
        <v>62</v>
      </c>
      <c r="L114" s="1" t="s">
        <v>35</v>
      </c>
      <c r="M114" s="1" t="s">
        <v>29</v>
      </c>
      <c r="N114" s="1" t="s">
        <v>45</v>
      </c>
      <c r="O114" s="1" t="s">
        <v>49</v>
      </c>
    </row>
    <row r="115" spans="1:17" ht="13.2" x14ac:dyDescent="0.25">
      <c r="A115" s="2">
        <v>45218.672367615742</v>
      </c>
      <c r="B115" s="1" t="s">
        <v>348</v>
      </c>
      <c r="C115" s="1">
        <v>23122039</v>
      </c>
      <c r="D115" s="1" t="s">
        <v>349</v>
      </c>
      <c r="E115" s="1" t="s">
        <v>18</v>
      </c>
      <c r="F115" s="1" t="s">
        <v>19</v>
      </c>
      <c r="G115" s="1" t="s">
        <v>46</v>
      </c>
      <c r="H115" s="1">
        <v>2</v>
      </c>
      <c r="I115" s="1" t="s">
        <v>41</v>
      </c>
      <c r="J115" s="1" t="s">
        <v>22</v>
      </c>
      <c r="L115" s="1" t="s">
        <v>28</v>
      </c>
      <c r="M115" s="1" t="s">
        <v>58</v>
      </c>
      <c r="N115" s="1" t="s">
        <v>45</v>
      </c>
      <c r="O115" s="1" t="s">
        <v>350</v>
      </c>
    </row>
    <row r="116" spans="1:17" ht="13.2" x14ac:dyDescent="0.25">
      <c r="A116" s="2">
        <v>45218.678433530091</v>
      </c>
      <c r="B116" s="1" t="s">
        <v>351</v>
      </c>
      <c r="C116" s="1">
        <v>23122131</v>
      </c>
      <c r="D116" s="1" t="s">
        <v>352</v>
      </c>
      <c r="E116" s="1" t="s">
        <v>18</v>
      </c>
      <c r="F116" s="1" t="s">
        <v>19</v>
      </c>
      <c r="G116" s="1" t="s">
        <v>46</v>
      </c>
      <c r="H116" s="1">
        <v>2</v>
      </c>
      <c r="I116" s="1" t="s">
        <v>34</v>
      </c>
      <c r="J116" s="1" t="s">
        <v>62</v>
      </c>
      <c r="L116" s="1" t="s">
        <v>35</v>
      </c>
      <c r="M116" s="1" t="s">
        <v>29</v>
      </c>
      <c r="N116" s="1" t="s">
        <v>22</v>
      </c>
      <c r="O116" s="1" t="s">
        <v>54</v>
      </c>
    </row>
    <row r="117" spans="1:17" ht="13.2" x14ac:dyDescent="0.25">
      <c r="A117" s="2">
        <v>45218.970027222225</v>
      </c>
      <c r="B117" s="1" t="s">
        <v>353</v>
      </c>
      <c r="C117" s="1">
        <v>23121136</v>
      </c>
      <c r="D117" s="1" t="s">
        <v>354</v>
      </c>
      <c r="E117" s="1" t="s">
        <v>26</v>
      </c>
      <c r="F117" s="1" t="s">
        <v>305</v>
      </c>
      <c r="G117" s="1" t="s">
        <v>105</v>
      </c>
      <c r="H117" s="1">
        <v>4</v>
      </c>
      <c r="I117" s="1" t="s">
        <v>61</v>
      </c>
      <c r="J117" s="1" t="s">
        <v>22</v>
      </c>
      <c r="L117" s="1" t="s">
        <v>22</v>
      </c>
      <c r="M117" s="1" t="s">
        <v>29</v>
      </c>
      <c r="N117" s="1" t="s">
        <v>22</v>
      </c>
      <c r="O117" s="1" t="s">
        <v>49</v>
      </c>
      <c r="P117" s="1" t="s">
        <v>65</v>
      </c>
    </row>
    <row r="118" spans="1:17" ht="13.2" x14ac:dyDescent="0.25">
      <c r="A118" s="2">
        <v>45218.970660833336</v>
      </c>
      <c r="B118" s="1" t="s">
        <v>355</v>
      </c>
      <c r="C118" s="1">
        <v>23121023</v>
      </c>
      <c r="D118" s="1" t="s">
        <v>356</v>
      </c>
      <c r="E118" s="1" t="s">
        <v>18</v>
      </c>
      <c r="F118" s="1" t="s">
        <v>305</v>
      </c>
      <c r="G118" s="1" t="s">
        <v>49</v>
      </c>
      <c r="H118" s="1">
        <v>3</v>
      </c>
      <c r="I118" s="1" t="s">
        <v>21</v>
      </c>
      <c r="J118" s="1" t="s">
        <v>28</v>
      </c>
      <c r="L118" s="1" t="s">
        <v>28</v>
      </c>
      <c r="M118" s="1" t="s">
        <v>29</v>
      </c>
      <c r="N118" s="1" t="s">
        <v>45</v>
      </c>
      <c r="O118" s="1" t="s">
        <v>54</v>
      </c>
    </row>
    <row r="119" spans="1:17" ht="13.2" x14ac:dyDescent="0.25">
      <c r="A119" s="2">
        <v>45218.971377210648</v>
      </c>
      <c r="B119" s="1" t="s">
        <v>357</v>
      </c>
      <c r="C119" s="1">
        <v>23221004</v>
      </c>
      <c r="D119" s="1" t="s">
        <v>358</v>
      </c>
      <c r="E119" s="1" t="s">
        <v>18</v>
      </c>
      <c r="F119" s="1" t="s">
        <v>305</v>
      </c>
      <c r="G119" s="1" t="s">
        <v>105</v>
      </c>
      <c r="H119" s="1">
        <v>4</v>
      </c>
      <c r="I119" s="1" t="s">
        <v>34</v>
      </c>
      <c r="J119" s="1" t="s">
        <v>28</v>
      </c>
      <c r="L119" s="1" t="s">
        <v>28</v>
      </c>
      <c r="M119" s="1" t="s">
        <v>58</v>
      </c>
      <c r="N119" s="1" t="s">
        <v>28</v>
      </c>
      <c r="O119" s="1" t="s">
        <v>54</v>
      </c>
    </row>
    <row r="120" spans="1:17" ht="13.2" x14ac:dyDescent="0.25">
      <c r="A120" s="2">
        <v>45218.973678368056</v>
      </c>
      <c r="B120" s="1" t="s">
        <v>359</v>
      </c>
      <c r="C120" s="1">
        <v>23121135</v>
      </c>
      <c r="D120" s="1" t="s">
        <v>360</v>
      </c>
      <c r="E120" s="1" t="s">
        <v>26</v>
      </c>
      <c r="F120" s="1" t="s">
        <v>305</v>
      </c>
      <c r="G120" s="1" t="s">
        <v>49</v>
      </c>
      <c r="H120" s="1">
        <v>4</v>
      </c>
      <c r="I120" s="1" t="s">
        <v>41</v>
      </c>
      <c r="J120" s="1" t="s">
        <v>62</v>
      </c>
      <c r="L120" s="1" t="s">
        <v>28</v>
      </c>
      <c r="M120" s="1" t="s">
        <v>58</v>
      </c>
      <c r="N120" s="1" t="s">
        <v>45</v>
      </c>
      <c r="O120" s="1" t="s">
        <v>49</v>
      </c>
      <c r="P120" s="1" t="s">
        <v>361</v>
      </c>
    </row>
    <row r="121" spans="1:17" ht="13.2" x14ac:dyDescent="0.25">
      <c r="A121" s="2">
        <v>45219.339025439811</v>
      </c>
      <c r="B121" s="1" t="s">
        <v>362</v>
      </c>
      <c r="C121" s="1">
        <v>23121031</v>
      </c>
      <c r="D121" s="1" t="s">
        <v>363</v>
      </c>
      <c r="E121" s="1" t="s">
        <v>26</v>
      </c>
      <c r="F121" s="1" t="s">
        <v>305</v>
      </c>
      <c r="G121" s="1" t="s">
        <v>65</v>
      </c>
      <c r="H121" s="1">
        <v>3</v>
      </c>
      <c r="I121" s="1" t="s">
        <v>34</v>
      </c>
      <c r="J121" s="1" t="s">
        <v>28</v>
      </c>
      <c r="L121" s="1" t="s">
        <v>35</v>
      </c>
      <c r="M121" s="1" t="s">
        <v>29</v>
      </c>
      <c r="N121" s="1" t="s">
        <v>22</v>
      </c>
      <c r="Q121" s="1" t="s">
        <v>343</v>
      </c>
    </row>
    <row r="122" spans="1:17" ht="13.2" x14ac:dyDescent="0.25">
      <c r="A122" s="2">
        <v>45221.503212812502</v>
      </c>
      <c r="B122" s="1" t="s">
        <v>364</v>
      </c>
      <c r="C122" s="1">
        <v>23121003</v>
      </c>
      <c r="D122" s="1" t="s">
        <v>365</v>
      </c>
      <c r="E122" s="1" t="s">
        <v>26</v>
      </c>
      <c r="F122" s="1" t="s">
        <v>305</v>
      </c>
      <c r="G122" s="1" t="s">
        <v>319</v>
      </c>
      <c r="H122" s="1">
        <v>3</v>
      </c>
      <c r="I122" s="1" t="s">
        <v>34</v>
      </c>
      <c r="J122" s="1" t="s">
        <v>22</v>
      </c>
      <c r="K122" s="1" t="s">
        <v>366</v>
      </c>
      <c r="L122" s="1" t="s">
        <v>22</v>
      </c>
      <c r="M122" s="1" t="s">
        <v>29</v>
      </c>
      <c r="N122" s="1" t="s">
        <v>22</v>
      </c>
      <c r="P122" s="1" t="s">
        <v>367</v>
      </c>
      <c r="Q122" s="1" t="s">
        <v>49</v>
      </c>
    </row>
    <row r="126" spans="1:17" ht="15.75" customHeight="1" x14ac:dyDescent="0.25">
      <c r="B126" t="s">
        <v>399</v>
      </c>
    </row>
    <row r="127" spans="1:17" ht="15.75" customHeight="1" x14ac:dyDescent="0.25">
      <c r="B127" t="s">
        <v>401</v>
      </c>
      <c r="C127">
        <v>23122043</v>
      </c>
    </row>
    <row r="128" spans="1:17" ht="15.75" customHeight="1" x14ac:dyDescent="0.25">
      <c r="B128" t="s">
        <v>3</v>
      </c>
      <c r="C128" t="e">
        <f>VLOOKUP(Sheet2!$A$189,B1:Q122,3,FALSE)</f>
        <v>#N/A</v>
      </c>
    </row>
    <row r="129" spans="2:2" ht="15.75" customHeight="1" x14ac:dyDescent="0.25">
      <c r="B129" t="s">
        <v>400</v>
      </c>
    </row>
    <row r="130" spans="2:2" ht="15.75" customHeight="1" x14ac:dyDescent="0.25">
      <c r="B130" t="s">
        <v>402</v>
      </c>
    </row>
  </sheetData>
  <dataValidations count="1">
    <dataValidation type="list" allowBlank="1" showInputMessage="1" showErrorMessage="1" sqref="C127" xr:uid="{26A37062-83A8-4F9E-9367-1AE1F5649583}">
      <formula1>$C$2:$C$122</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6C6AB-230D-4F1F-AF1E-2757C543D7B3}">
  <dimension ref="A1:AF135"/>
  <sheetViews>
    <sheetView tabSelected="1" topLeftCell="M30" zoomScale="15" zoomScaleNormal="115" workbookViewId="0">
      <selection activeCell="AF38" sqref="AF38"/>
    </sheetView>
  </sheetViews>
  <sheetFormatPr defaultRowHeight="13.2" x14ac:dyDescent="0.25"/>
  <cols>
    <col min="1" max="1" width="22.109375" customWidth="1"/>
    <col min="2" max="2" width="41.6640625" bestFit="1" customWidth="1"/>
    <col min="3" max="3" width="26.6640625" bestFit="1" customWidth="1"/>
    <col min="4" max="4" width="9.5546875" customWidth="1"/>
    <col min="5" max="5" width="6.5546875" customWidth="1"/>
    <col min="6" max="6" width="32" bestFit="1" customWidth="1"/>
    <col min="7" max="7" width="196.21875" bestFit="1" customWidth="1"/>
    <col min="9" max="9" width="82.6640625" bestFit="1" customWidth="1"/>
    <col min="10" max="10" width="12.6640625" customWidth="1"/>
    <col min="11" max="11" width="81.5546875" customWidth="1"/>
    <col min="12" max="12" width="142.44140625" bestFit="1" customWidth="1"/>
    <col min="13" max="13" width="181" bestFit="1" customWidth="1"/>
    <col min="14" max="14" width="89.77734375" bestFit="1" customWidth="1"/>
    <col min="15" max="15" width="74" customWidth="1"/>
    <col min="16" max="16" width="91.88671875" customWidth="1"/>
    <col min="17" max="17" width="31.33203125" customWidth="1"/>
    <col min="18" max="18" width="27.44140625" customWidth="1"/>
    <col min="19" max="20" width="34.33203125" customWidth="1"/>
    <col min="21" max="22" width="29.44140625" customWidth="1"/>
    <col min="23" max="23" width="23.88671875" customWidth="1"/>
    <col min="24" max="24" width="19.6640625" bestFit="1" customWidth="1"/>
    <col min="27" max="27" width="19.109375" bestFit="1" customWidth="1"/>
    <col min="30" max="30" width="9.44140625" bestFit="1" customWidth="1"/>
    <col min="31" max="31" width="38.6640625" bestFit="1" customWidth="1"/>
    <col min="32" max="32" width="36.6640625" bestFit="1" customWidth="1"/>
  </cols>
  <sheetData>
    <row r="1" spans="1:27" x14ac:dyDescent="0.25">
      <c r="A1" s="1" t="s">
        <v>2</v>
      </c>
      <c r="B1" s="1" t="s">
        <v>1</v>
      </c>
      <c r="C1" s="1" t="s">
        <v>3</v>
      </c>
      <c r="D1" s="1" t="s">
        <v>4</v>
      </c>
      <c r="E1" s="1" t="s">
        <v>368</v>
      </c>
      <c r="F1" s="1" t="s">
        <v>5</v>
      </c>
      <c r="G1" s="1" t="s">
        <v>6</v>
      </c>
      <c r="H1" s="1" t="s">
        <v>7</v>
      </c>
      <c r="I1" s="1" t="s">
        <v>8</v>
      </c>
      <c r="J1" s="3" t="s">
        <v>369</v>
      </c>
      <c r="K1" s="1" t="s">
        <v>9</v>
      </c>
      <c r="L1" s="1" t="s">
        <v>10</v>
      </c>
      <c r="M1" s="1" t="s">
        <v>11</v>
      </c>
      <c r="N1" s="1" t="s">
        <v>12</v>
      </c>
      <c r="O1" s="1" t="s">
        <v>13</v>
      </c>
      <c r="P1" s="1" t="s">
        <v>14</v>
      </c>
      <c r="Q1" s="1" t="s">
        <v>377</v>
      </c>
      <c r="R1" s="1" t="s">
        <v>378</v>
      </c>
      <c r="S1" s="1" t="s">
        <v>379</v>
      </c>
      <c r="T1" s="1" t="s">
        <v>380</v>
      </c>
      <c r="U1" s="1" t="s">
        <v>381</v>
      </c>
      <c r="V1" s="1" t="s">
        <v>382</v>
      </c>
      <c r="W1" s="1" t="s">
        <v>383</v>
      </c>
      <c r="X1" s="1" t="s">
        <v>384</v>
      </c>
      <c r="Y1" s="1" t="s">
        <v>385</v>
      </c>
      <c r="Z1" s="1" t="s">
        <v>15</v>
      </c>
      <c r="AA1" s="1" t="s">
        <v>0</v>
      </c>
    </row>
    <row r="2" spans="1:27" x14ac:dyDescent="0.25">
      <c r="A2" s="1">
        <v>23122008</v>
      </c>
      <c r="B2" s="1" t="s">
        <v>16</v>
      </c>
      <c r="C2" s="1" t="s">
        <v>17</v>
      </c>
      <c r="D2" s="1" t="s">
        <v>18</v>
      </c>
      <c r="E2">
        <f ca="1">RANDBETWEEN(18,25)</f>
        <v>20</v>
      </c>
      <c r="F2" s="1" t="s">
        <v>19</v>
      </c>
      <c r="G2" s="1" t="s">
        <v>20</v>
      </c>
      <c r="H2" s="1">
        <v>3</v>
      </c>
      <c r="I2" s="1" t="s">
        <v>21</v>
      </c>
      <c r="J2">
        <f>IF(I2="Very frequently",5,IF(I2="Somewhat frequently",4,IF(I2="Occasionally",3,IF(I2="Rarely",2,IF(I2="Never",1,0)))))</f>
        <v>3</v>
      </c>
      <c r="K2" s="1" t="s">
        <v>22</v>
      </c>
      <c r="M2" s="1" t="s">
        <v>22</v>
      </c>
      <c r="N2" s="1" t="s">
        <v>23</v>
      </c>
      <c r="O2" s="1" t="s">
        <v>22</v>
      </c>
      <c r="AA2" s="2">
        <v>45211.686118715283</v>
      </c>
    </row>
    <row r="3" spans="1:27" x14ac:dyDescent="0.25">
      <c r="A3" s="1">
        <v>23122012</v>
      </c>
      <c r="B3" s="1" t="s">
        <v>24</v>
      </c>
      <c r="C3" s="1" t="s">
        <v>25</v>
      </c>
      <c r="D3" s="1" t="s">
        <v>26</v>
      </c>
      <c r="E3">
        <f t="shared" ref="E3:E66" ca="1" si="0">RANDBETWEEN(18,25)</f>
        <v>25</v>
      </c>
      <c r="F3" s="1" t="s">
        <v>19</v>
      </c>
      <c r="G3" s="1" t="s">
        <v>27</v>
      </c>
      <c r="H3" s="1">
        <v>4</v>
      </c>
      <c r="I3" s="1" t="s">
        <v>21</v>
      </c>
      <c r="J3">
        <f t="shared" ref="J3:J66" si="1">IF(I3="Very frequently",5,IF(I3="Somewhat frequently",4,IF(I3="Occasionally",3,IF(I3="Rarely",2,IF(I3="Never",1,0)))))</f>
        <v>3</v>
      </c>
      <c r="K3" s="1" t="s">
        <v>28</v>
      </c>
      <c r="M3" s="1" t="s">
        <v>22</v>
      </c>
      <c r="N3" s="1" t="s">
        <v>29</v>
      </c>
      <c r="O3" s="1" t="s">
        <v>28</v>
      </c>
      <c r="P3" s="1"/>
      <c r="Q3" s="1"/>
      <c r="R3" s="1"/>
      <c r="S3" s="1"/>
      <c r="T3" s="1"/>
      <c r="U3" s="1"/>
      <c r="V3" s="1"/>
      <c r="W3" s="1"/>
      <c r="X3" s="1"/>
      <c r="Y3" s="1"/>
      <c r="Z3" s="1" t="s">
        <v>30</v>
      </c>
      <c r="AA3" s="2">
        <v>45211.687669756946</v>
      </c>
    </row>
    <row r="4" spans="1:27" x14ac:dyDescent="0.25">
      <c r="A4" s="1">
        <v>23122123</v>
      </c>
      <c r="B4" s="1" t="s">
        <v>31</v>
      </c>
      <c r="C4" s="1" t="s">
        <v>32</v>
      </c>
      <c r="D4" s="1" t="s">
        <v>26</v>
      </c>
      <c r="E4">
        <f ca="1">RANDBETWEEN(18,25)</f>
        <v>24</v>
      </c>
      <c r="F4" s="1" t="s">
        <v>19</v>
      </c>
      <c r="G4" s="1" t="s">
        <v>33</v>
      </c>
      <c r="H4" s="1">
        <v>2</v>
      </c>
      <c r="I4" s="1" t="s">
        <v>34</v>
      </c>
      <c r="J4">
        <f t="shared" si="1"/>
        <v>4</v>
      </c>
      <c r="K4" s="1" t="s">
        <v>22</v>
      </c>
      <c r="M4" s="1" t="s">
        <v>35</v>
      </c>
      <c r="N4" s="1" t="s">
        <v>29</v>
      </c>
      <c r="O4" s="1" t="s">
        <v>22</v>
      </c>
      <c r="P4" s="1" t="s">
        <v>74</v>
      </c>
      <c r="Q4" s="1" t="s">
        <v>386</v>
      </c>
      <c r="R4" s="1"/>
      <c r="S4" s="1"/>
      <c r="T4" s="1"/>
      <c r="U4" s="1"/>
      <c r="V4" s="1"/>
      <c r="W4" s="1"/>
      <c r="X4" s="1"/>
      <c r="Y4" s="1"/>
      <c r="Z4" s="1" t="s">
        <v>37</v>
      </c>
      <c r="AA4" s="2">
        <v>45211.7002278125</v>
      </c>
    </row>
    <row r="5" spans="1:27" x14ac:dyDescent="0.25">
      <c r="A5" s="1">
        <v>23122043</v>
      </c>
      <c r="B5" s="1" t="s">
        <v>38</v>
      </c>
      <c r="C5" s="1" t="s">
        <v>39</v>
      </c>
      <c r="D5" s="1" t="s">
        <v>18</v>
      </c>
      <c r="E5">
        <f ca="1">RANDBETWEEN(18,25)</f>
        <v>21</v>
      </c>
      <c r="F5" s="1" t="s">
        <v>19</v>
      </c>
      <c r="G5" s="1" t="s">
        <v>40</v>
      </c>
      <c r="H5" s="1">
        <v>5</v>
      </c>
      <c r="I5" s="1" t="s">
        <v>41</v>
      </c>
      <c r="J5">
        <f t="shared" si="1"/>
        <v>5</v>
      </c>
      <c r="K5" s="1" t="s">
        <v>28</v>
      </c>
      <c r="M5" s="1" t="s">
        <v>22</v>
      </c>
      <c r="N5" s="1" t="s">
        <v>29</v>
      </c>
      <c r="O5" s="1" t="s">
        <v>22</v>
      </c>
      <c r="P5" s="1" t="s">
        <v>65</v>
      </c>
      <c r="Q5" s="1" t="s">
        <v>387</v>
      </c>
      <c r="R5" s="1"/>
      <c r="S5" s="1"/>
      <c r="T5" s="1"/>
      <c r="U5" s="1"/>
      <c r="V5" s="1"/>
      <c r="W5" s="1"/>
      <c r="X5" s="1"/>
      <c r="Y5" s="1"/>
      <c r="AA5" s="2">
        <v>45211.70048039352</v>
      </c>
    </row>
    <row r="6" spans="1:27" x14ac:dyDescent="0.25">
      <c r="A6" s="1">
        <v>23122003</v>
      </c>
      <c r="B6" s="1" t="s">
        <v>42</v>
      </c>
      <c r="C6" s="1" t="s">
        <v>43</v>
      </c>
      <c r="D6" s="1" t="s">
        <v>26</v>
      </c>
      <c r="E6">
        <f t="shared" ca="1" si="0"/>
        <v>24</v>
      </c>
      <c r="F6" s="1" t="s">
        <v>19</v>
      </c>
      <c r="G6" s="1" t="s">
        <v>44</v>
      </c>
      <c r="H6" s="1">
        <v>4</v>
      </c>
      <c r="I6" s="1" t="s">
        <v>34</v>
      </c>
      <c r="J6">
        <f t="shared" si="1"/>
        <v>4</v>
      </c>
      <c r="K6" s="1" t="s">
        <v>22</v>
      </c>
      <c r="M6" s="1" t="s">
        <v>28</v>
      </c>
      <c r="N6" s="1" t="s">
        <v>29</v>
      </c>
      <c r="O6" s="1" t="s">
        <v>45</v>
      </c>
      <c r="P6" s="1" t="s">
        <v>65</v>
      </c>
      <c r="Q6" s="1" t="s">
        <v>388</v>
      </c>
      <c r="R6" s="1"/>
      <c r="S6" s="1"/>
      <c r="T6" s="1"/>
      <c r="U6" s="1"/>
      <c r="V6" s="1"/>
      <c r="W6" s="1"/>
      <c r="X6" s="1"/>
      <c r="Y6" s="1"/>
      <c r="AA6" s="2">
        <v>45211.704151666665</v>
      </c>
    </row>
    <row r="7" spans="1:27" x14ac:dyDescent="0.25">
      <c r="A7" s="1">
        <v>23122120</v>
      </c>
      <c r="B7" s="1" t="s">
        <v>47</v>
      </c>
      <c r="C7" s="1" t="s">
        <v>48</v>
      </c>
      <c r="D7" s="1" t="s">
        <v>26</v>
      </c>
      <c r="E7">
        <f t="shared" ca="1" si="0"/>
        <v>21</v>
      </c>
      <c r="F7" s="1" t="s">
        <v>19</v>
      </c>
      <c r="G7" s="1" t="s">
        <v>49</v>
      </c>
      <c r="H7" s="1">
        <v>4</v>
      </c>
      <c r="I7" s="1" t="s">
        <v>41</v>
      </c>
      <c r="J7">
        <f t="shared" si="1"/>
        <v>5</v>
      </c>
      <c r="K7" s="1" t="s">
        <v>28</v>
      </c>
      <c r="M7" s="1" t="s">
        <v>22</v>
      </c>
      <c r="N7" s="1" t="s">
        <v>29</v>
      </c>
      <c r="O7" s="1" t="s">
        <v>22</v>
      </c>
      <c r="P7" s="1" t="s">
        <v>65</v>
      </c>
      <c r="Q7" s="1" t="s">
        <v>387</v>
      </c>
      <c r="R7" s="1"/>
      <c r="S7" s="1"/>
      <c r="T7" s="1"/>
      <c r="U7" s="1"/>
      <c r="V7" s="1"/>
      <c r="W7" s="1"/>
      <c r="X7" s="1"/>
      <c r="Y7" s="1"/>
      <c r="AA7" s="2">
        <v>45211.704263692125</v>
      </c>
    </row>
    <row r="8" spans="1:27" x14ac:dyDescent="0.25">
      <c r="A8" s="1">
        <v>23122137</v>
      </c>
      <c r="B8" s="1" t="s">
        <v>51</v>
      </c>
      <c r="C8" s="1" t="s">
        <v>52</v>
      </c>
      <c r="D8" s="1" t="s">
        <v>26</v>
      </c>
      <c r="E8">
        <f t="shared" ca="1" si="0"/>
        <v>23</v>
      </c>
      <c r="F8" s="1" t="s">
        <v>19</v>
      </c>
      <c r="G8" s="1" t="s">
        <v>53</v>
      </c>
      <c r="H8" s="1">
        <v>3</v>
      </c>
      <c r="I8" s="1" t="s">
        <v>34</v>
      </c>
      <c r="J8">
        <f t="shared" si="1"/>
        <v>4</v>
      </c>
      <c r="K8" s="1" t="s">
        <v>22</v>
      </c>
      <c r="M8" s="1" t="s">
        <v>28</v>
      </c>
      <c r="N8" s="1" t="s">
        <v>29</v>
      </c>
      <c r="O8" s="1" t="s">
        <v>22</v>
      </c>
      <c r="P8" s="1" t="s">
        <v>65</v>
      </c>
      <c r="Q8" s="1" t="s">
        <v>388</v>
      </c>
      <c r="R8" s="1"/>
      <c r="S8" s="1"/>
      <c r="T8" s="1"/>
      <c r="U8" s="1"/>
      <c r="V8" s="1"/>
      <c r="W8" s="1"/>
      <c r="X8" s="1"/>
      <c r="Y8" s="1"/>
      <c r="AA8" s="2">
        <v>45211.704331030094</v>
      </c>
    </row>
    <row r="9" spans="1:27" x14ac:dyDescent="0.25">
      <c r="A9" s="1">
        <v>23122023</v>
      </c>
      <c r="B9" s="1" t="s">
        <v>55</v>
      </c>
      <c r="C9" s="1" t="s">
        <v>56</v>
      </c>
      <c r="D9" s="1" t="s">
        <v>26</v>
      </c>
      <c r="E9">
        <f ca="1">RANDBETWEEN(18,25)</f>
        <v>24</v>
      </c>
      <c r="F9" s="1" t="s">
        <v>19</v>
      </c>
      <c r="G9" s="1" t="s">
        <v>57</v>
      </c>
      <c r="H9" s="1">
        <v>4</v>
      </c>
      <c r="I9" s="1" t="s">
        <v>41</v>
      </c>
      <c r="J9">
        <f t="shared" si="1"/>
        <v>5</v>
      </c>
      <c r="K9" s="1" t="s">
        <v>28</v>
      </c>
      <c r="M9" s="1" t="s">
        <v>28</v>
      </c>
      <c r="N9" s="1" t="s">
        <v>58</v>
      </c>
      <c r="O9" s="1" t="s">
        <v>22</v>
      </c>
      <c r="P9" s="1" t="s">
        <v>65</v>
      </c>
      <c r="Q9" s="1" t="s">
        <v>388</v>
      </c>
      <c r="R9" s="1"/>
      <c r="S9" s="1"/>
      <c r="T9" s="1"/>
      <c r="U9" s="1"/>
      <c r="V9" s="1"/>
      <c r="W9" s="1"/>
      <c r="X9" s="1"/>
      <c r="Y9" s="1"/>
      <c r="AA9" s="2">
        <v>45211.704696319444</v>
      </c>
    </row>
    <row r="10" spans="1:27" x14ac:dyDescent="0.25">
      <c r="A10" s="1">
        <v>23122044</v>
      </c>
      <c r="B10" s="1" t="s">
        <v>59</v>
      </c>
      <c r="C10" s="1" t="s">
        <v>60</v>
      </c>
      <c r="D10" s="1" t="s">
        <v>26</v>
      </c>
      <c r="E10">
        <f t="shared" ca="1" si="0"/>
        <v>24</v>
      </c>
      <c r="F10" s="1" t="s">
        <v>19</v>
      </c>
      <c r="G10" s="1" t="s">
        <v>46</v>
      </c>
      <c r="H10" s="1">
        <v>3</v>
      </c>
      <c r="I10" s="1" t="s">
        <v>61</v>
      </c>
      <c r="J10">
        <f t="shared" si="1"/>
        <v>2</v>
      </c>
      <c r="K10" s="1" t="s">
        <v>62</v>
      </c>
      <c r="M10" s="1" t="s">
        <v>35</v>
      </c>
      <c r="N10" s="1" t="s">
        <v>23</v>
      </c>
      <c r="O10" s="1" t="s">
        <v>22</v>
      </c>
      <c r="P10" s="1" t="s">
        <v>65</v>
      </c>
      <c r="Q10" s="1" t="s">
        <v>388</v>
      </c>
      <c r="R10" s="1"/>
      <c r="S10" s="1"/>
      <c r="T10" s="1"/>
      <c r="U10" s="1"/>
      <c r="V10" s="1"/>
      <c r="W10" s="1"/>
      <c r="X10" s="1"/>
      <c r="Y10" s="1"/>
      <c r="AA10" s="2">
        <v>45211.706399988427</v>
      </c>
    </row>
    <row r="11" spans="1:27" x14ac:dyDescent="0.25">
      <c r="A11" s="1">
        <v>23122004</v>
      </c>
      <c r="B11" s="1" t="s">
        <v>63</v>
      </c>
      <c r="C11" s="1" t="s">
        <v>64</v>
      </c>
      <c r="D11" s="1" t="s">
        <v>18</v>
      </c>
      <c r="E11">
        <f ca="1">RANDBETWEEN(18,25)</f>
        <v>18</v>
      </c>
      <c r="F11" s="1" t="s">
        <v>19</v>
      </c>
      <c r="G11" s="1" t="s">
        <v>65</v>
      </c>
      <c r="H11" s="1">
        <v>3</v>
      </c>
      <c r="I11" s="1" t="s">
        <v>34</v>
      </c>
      <c r="J11">
        <f t="shared" si="1"/>
        <v>4</v>
      </c>
      <c r="K11" s="1" t="s">
        <v>22</v>
      </c>
      <c r="L11" s="1" t="s">
        <v>66</v>
      </c>
      <c r="M11" s="1" t="s">
        <v>35</v>
      </c>
      <c r="N11" s="1" t="s">
        <v>29</v>
      </c>
      <c r="O11" s="1" t="s">
        <v>22</v>
      </c>
      <c r="P11" s="1" t="s">
        <v>65</v>
      </c>
      <c r="Q11" s="1" t="s">
        <v>387</v>
      </c>
      <c r="R11" s="1"/>
      <c r="S11" s="1"/>
      <c r="T11" s="1"/>
      <c r="U11" s="1"/>
      <c r="V11" s="1"/>
      <c r="W11" s="1"/>
      <c r="X11" s="1"/>
      <c r="Y11" s="1"/>
      <c r="AA11" s="2">
        <v>45211.707409178242</v>
      </c>
    </row>
    <row r="12" spans="1:27" x14ac:dyDescent="0.25">
      <c r="A12" s="1">
        <v>23122126</v>
      </c>
      <c r="B12" s="1" t="s">
        <v>67</v>
      </c>
      <c r="C12" s="1" t="s">
        <v>68</v>
      </c>
      <c r="D12" s="1" t="s">
        <v>26</v>
      </c>
      <c r="E12">
        <f t="shared" ca="1" si="0"/>
        <v>21</v>
      </c>
      <c r="F12" s="1" t="s">
        <v>19</v>
      </c>
      <c r="G12" s="1" t="s">
        <v>53</v>
      </c>
      <c r="H12" s="1">
        <v>5</v>
      </c>
      <c r="I12" s="1" t="s">
        <v>34</v>
      </c>
      <c r="J12">
        <f t="shared" si="1"/>
        <v>4</v>
      </c>
      <c r="K12" s="1" t="s">
        <v>62</v>
      </c>
      <c r="M12" s="1" t="s">
        <v>28</v>
      </c>
      <c r="N12" s="1" t="s">
        <v>29</v>
      </c>
      <c r="O12" s="1" t="s">
        <v>28</v>
      </c>
      <c r="P12" s="1" t="s">
        <v>65</v>
      </c>
      <c r="Q12" s="1" t="s">
        <v>388</v>
      </c>
      <c r="R12" s="1"/>
      <c r="S12" s="1"/>
      <c r="T12" s="1"/>
      <c r="U12" s="1"/>
      <c r="V12" s="1"/>
      <c r="W12" s="1"/>
      <c r="X12" s="1"/>
      <c r="Y12" s="1"/>
      <c r="AA12" s="2">
        <v>45211.707603958333</v>
      </c>
    </row>
    <row r="13" spans="1:27" x14ac:dyDescent="0.25">
      <c r="A13" s="1">
        <v>23122139</v>
      </c>
      <c r="B13" s="1" t="s">
        <v>69</v>
      </c>
      <c r="C13" s="1" t="s">
        <v>70</v>
      </c>
      <c r="D13" s="1" t="s">
        <v>18</v>
      </c>
      <c r="E13">
        <f t="shared" ca="1" si="0"/>
        <v>21</v>
      </c>
      <c r="F13" s="1" t="s">
        <v>19</v>
      </c>
      <c r="G13" s="1" t="s">
        <v>71</v>
      </c>
      <c r="H13" s="1">
        <v>4</v>
      </c>
      <c r="I13" s="1" t="s">
        <v>41</v>
      </c>
      <c r="J13">
        <f t="shared" si="1"/>
        <v>5</v>
      </c>
      <c r="K13" s="1" t="s">
        <v>28</v>
      </c>
      <c r="M13" s="1" t="s">
        <v>28</v>
      </c>
      <c r="N13" s="1" t="s">
        <v>29</v>
      </c>
      <c r="O13" s="1" t="s">
        <v>28</v>
      </c>
      <c r="P13" s="1" t="s">
        <v>65</v>
      </c>
      <c r="Q13" s="1" t="s">
        <v>387</v>
      </c>
      <c r="R13" s="1"/>
      <c r="S13" s="1"/>
      <c r="T13" s="1"/>
      <c r="U13" s="1"/>
      <c r="V13" s="1"/>
      <c r="W13" s="1"/>
      <c r="X13" s="1"/>
      <c r="Y13" s="1"/>
      <c r="AA13" s="2">
        <v>45211.710684641206</v>
      </c>
    </row>
    <row r="14" spans="1:27" x14ac:dyDescent="0.25">
      <c r="A14" s="1">
        <v>23122119</v>
      </c>
      <c r="B14" s="1" t="s">
        <v>72</v>
      </c>
      <c r="C14" s="1" t="s">
        <v>73</v>
      </c>
      <c r="D14" s="1" t="s">
        <v>18</v>
      </c>
      <c r="E14">
        <f t="shared" ca="1" si="0"/>
        <v>22</v>
      </c>
      <c r="F14" s="1" t="s">
        <v>19</v>
      </c>
      <c r="G14" s="1" t="s">
        <v>74</v>
      </c>
      <c r="H14" s="1">
        <v>3</v>
      </c>
      <c r="I14" s="1" t="s">
        <v>34</v>
      </c>
      <c r="J14">
        <f t="shared" si="1"/>
        <v>4</v>
      </c>
      <c r="K14" s="1" t="s">
        <v>22</v>
      </c>
      <c r="L14" s="1" t="s">
        <v>75</v>
      </c>
      <c r="M14" s="1" t="s">
        <v>35</v>
      </c>
      <c r="N14" s="1" t="s">
        <v>29</v>
      </c>
      <c r="O14" s="1" t="s">
        <v>28</v>
      </c>
      <c r="P14" s="1" t="s">
        <v>264</v>
      </c>
      <c r="Q14" s="1" t="s">
        <v>387</v>
      </c>
      <c r="R14" s="1"/>
      <c r="S14" s="1"/>
      <c r="T14" s="1"/>
      <c r="U14" s="1"/>
      <c r="V14" s="1"/>
      <c r="W14" s="1"/>
      <c r="X14" s="1"/>
      <c r="Y14" s="1"/>
      <c r="AA14" s="2">
        <v>45211.717031886576</v>
      </c>
    </row>
    <row r="15" spans="1:27" x14ac:dyDescent="0.25">
      <c r="A15" s="1">
        <v>23122144</v>
      </c>
      <c r="B15" s="1" t="s">
        <v>77</v>
      </c>
      <c r="C15" s="1" t="s">
        <v>78</v>
      </c>
      <c r="D15" s="1" t="s">
        <v>18</v>
      </c>
      <c r="E15">
        <f t="shared" ca="1" si="0"/>
        <v>21</v>
      </c>
      <c r="F15" s="1" t="s">
        <v>19</v>
      </c>
      <c r="G15" s="1" t="s">
        <v>79</v>
      </c>
      <c r="H15" s="1">
        <v>3</v>
      </c>
      <c r="I15" s="1" t="s">
        <v>34</v>
      </c>
      <c r="J15">
        <f t="shared" si="1"/>
        <v>4</v>
      </c>
      <c r="K15" s="1" t="s">
        <v>28</v>
      </c>
      <c r="M15" s="1" t="s">
        <v>28</v>
      </c>
      <c r="N15" s="1" t="s">
        <v>29</v>
      </c>
      <c r="O15" s="1" t="s">
        <v>22</v>
      </c>
      <c r="P15" s="1" t="s">
        <v>65</v>
      </c>
      <c r="Q15" s="1" t="s">
        <v>387</v>
      </c>
      <c r="R15" s="1"/>
      <c r="S15" s="1"/>
      <c r="T15" s="1"/>
      <c r="U15" s="1"/>
      <c r="V15" s="1"/>
      <c r="W15" s="1"/>
      <c r="X15" s="1"/>
      <c r="Y15" s="1"/>
      <c r="AA15" s="2">
        <v>45211.717883206016</v>
      </c>
    </row>
    <row r="16" spans="1:27" x14ac:dyDescent="0.25">
      <c r="A16" s="1">
        <v>23122121</v>
      </c>
      <c r="B16" s="1" t="s">
        <v>80</v>
      </c>
      <c r="C16" s="1" t="s">
        <v>81</v>
      </c>
      <c r="D16" s="1" t="s">
        <v>26</v>
      </c>
      <c r="E16">
        <f t="shared" ca="1" si="0"/>
        <v>18</v>
      </c>
      <c r="F16" s="1" t="s">
        <v>19</v>
      </c>
      <c r="G16" s="1" t="s">
        <v>49</v>
      </c>
      <c r="H16" s="1">
        <v>5</v>
      </c>
      <c r="I16" s="1" t="s">
        <v>34</v>
      </c>
      <c r="J16">
        <f t="shared" si="1"/>
        <v>4</v>
      </c>
      <c r="K16" s="1" t="s">
        <v>28</v>
      </c>
      <c r="M16" s="1" t="s">
        <v>22</v>
      </c>
      <c r="N16" s="1" t="s">
        <v>58</v>
      </c>
      <c r="O16" s="1" t="s">
        <v>22</v>
      </c>
      <c r="P16" s="1" t="s">
        <v>65</v>
      </c>
      <c r="Q16" s="1" t="s">
        <v>387</v>
      </c>
      <c r="R16" s="1"/>
      <c r="S16" s="1"/>
      <c r="T16" s="1"/>
      <c r="U16" s="1"/>
      <c r="V16" s="1"/>
      <c r="W16" s="1"/>
      <c r="X16" s="1"/>
      <c r="Y16" s="1"/>
      <c r="AA16" s="2">
        <v>45211.719076793983</v>
      </c>
    </row>
    <row r="17" spans="1:32" x14ac:dyDescent="0.25">
      <c r="A17" s="1">
        <v>23122015</v>
      </c>
      <c r="B17" s="1" t="s">
        <v>82</v>
      </c>
      <c r="C17" s="1" t="s">
        <v>83</v>
      </c>
      <c r="D17" s="1" t="s">
        <v>18</v>
      </c>
      <c r="E17">
        <f t="shared" ca="1" si="0"/>
        <v>20</v>
      </c>
      <c r="F17" s="1" t="s">
        <v>19</v>
      </c>
      <c r="G17" s="1" t="s">
        <v>84</v>
      </c>
      <c r="H17" s="1">
        <v>4</v>
      </c>
      <c r="I17" s="1" t="s">
        <v>34</v>
      </c>
      <c r="J17">
        <f t="shared" si="1"/>
        <v>4</v>
      </c>
      <c r="K17" s="1" t="s">
        <v>62</v>
      </c>
      <c r="M17" s="1" t="s">
        <v>35</v>
      </c>
      <c r="N17" s="1" t="s">
        <v>29</v>
      </c>
      <c r="O17" s="1" t="s">
        <v>45</v>
      </c>
      <c r="P17" s="1" t="s">
        <v>74</v>
      </c>
      <c r="Q17" s="1" t="s">
        <v>386</v>
      </c>
      <c r="R17" s="1"/>
      <c r="S17" s="1"/>
      <c r="T17" s="1"/>
      <c r="U17" s="1"/>
      <c r="V17" s="1"/>
      <c r="W17" s="1"/>
      <c r="X17" s="1"/>
      <c r="Y17" s="1"/>
      <c r="AA17" s="2">
        <v>45211.726921909722</v>
      </c>
    </row>
    <row r="18" spans="1:32" x14ac:dyDescent="0.25">
      <c r="A18" s="1">
        <v>23122136</v>
      </c>
      <c r="B18" s="1" t="s">
        <v>85</v>
      </c>
      <c r="C18" s="1" t="s">
        <v>86</v>
      </c>
      <c r="D18" s="1" t="s">
        <v>26</v>
      </c>
      <c r="E18">
        <f t="shared" ca="1" si="0"/>
        <v>22</v>
      </c>
      <c r="F18" s="1" t="s">
        <v>19</v>
      </c>
      <c r="G18" s="1" t="s">
        <v>53</v>
      </c>
      <c r="H18" s="1">
        <v>5</v>
      </c>
      <c r="I18" s="1" t="s">
        <v>41</v>
      </c>
      <c r="J18">
        <f t="shared" si="1"/>
        <v>5</v>
      </c>
      <c r="K18" s="1" t="s">
        <v>62</v>
      </c>
      <c r="M18" s="1" t="s">
        <v>22</v>
      </c>
      <c r="N18" s="1" t="s">
        <v>58</v>
      </c>
      <c r="O18" s="1" t="s">
        <v>22</v>
      </c>
      <c r="P18" s="1" t="s">
        <v>65</v>
      </c>
      <c r="Q18" s="1" t="s">
        <v>388</v>
      </c>
      <c r="R18" s="1"/>
      <c r="S18" s="1"/>
      <c r="T18" s="1"/>
      <c r="U18" s="1"/>
      <c r="V18" s="1"/>
      <c r="W18" s="1"/>
      <c r="X18" s="1"/>
      <c r="Y18" s="1"/>
      <c r="AA18" s="2">
        <v>45211.733446527782</v>
      </c>
    </row>
    <row r="19" spans="1:32" ht="13.8" thickBot="1" x14ac:dyDescent="0.3">
      <c r="A19" s="1">
        <v>23112305</v>
      </c>
      <c r="B19" s="1" t="s">
        <v>87</v>
      </c>
      <c r="C19" s="1" t="s">
        <v>88</v>
      </c>
      <c r="D19" s="1" t="s">
        <v>26</v>
      </c>
      <c r="E19">
        <f t="shared" ca="1" si="0"/>
        <v>18</v>
      </c>
      <c r="F19" s="1" t="s">
        <v>89</v>
      </c>
      <c r="G19" s="1" t="s">
        <v>40</v>
      </c>
      <c r="H19" s="1">
        <v>4</v>
      </c>
      <c r="I19" s="1" t="s">
        <v>34</v>
      </c>
      <c r="J19">
        <f t="shared" si="1"/>
        <v>4</v>
      </c>
      <c r="K19" s="1" t="s">
        <v>62</v>
      </c>
      <c r="L19" s="1" t="s">
        <v>90</v>
      </c>
      <c r="M19" s="1" t="s">
        <v>22</v>
      </c>
      <c r="N19" s="1" t="s">
        <v>58</v>
      </c>
      <c r="O19" s="1" t="s">
        <v>22</v>
      </c>
      <c r="P19" s="1" t="s">
        <v>65</v>
      </c>
      <c r="Q19" s="1" t="s">
        <v>387</v>
      </c>
      <c r="R19" s="1"/>
      <c r="S19" s="1"/>
      <c r="T19" s="1"/>
      <c r="U19" s="1"/>
      <c r="V19" s="1"/>
      <c r="W19" s="1"/>
      <c r="X19" s="1"/>
      <c r="Y19" s="1"/>
      <c r="Z19" s="1" t="s">
        <v>92</v>
      </c>
      <c r="AA19" s="2">
        <v>45211.745368553238</v>
      </c>
    </row>
    <row r="20" spans="1:32" ht="15.6" x14ac:dyDescent="0.3">
      <c r="A20" s="1">
        <v>23122046</v>
      </c>
      <c r="B20" s="1" t="s">
        <v>93</v>
      </c>
      <c r="C20" s="1" t="s">
        <v>94</v>
      </c>
      <c r="D20" s="1" t="s">
        <v>18</v>
      </c>
      <c r="E20">
        <f t="shared" ca="1" si="0"/>
        <v>23</v>
      </c>
      <c r="F20" s="1" t="s">
        <v>19</v>
      </c>
      <c r="G20" s="1" t="s">
        <v>95</v>
      </c>
      <c r="H20" s="1">
        <v>4</v>
      </c>
      <c r="I20" s="1" t="s">
        <v>41</v>
      </c>
      <c r="J20">
        <f t="shared" si="1"/>
        <v>5</v>
      </c>
      <c r="K20" s="1" t="s">
        <v>28</v>
      </c>
      <c r="M20" s="1" t="s">
        <v>28</v>
      </c>
      <c r="N20" s="1" t="s">
        <v>29</v>
      </c>
      <c r="O20" s="1" t="s">
        <v>22</v>
      </c>
      <c r="P20" s="1" t="s">
        <v>65</v>
      </c>
      <c r="Q20" s="1" t="s">
        <v>388</v>
      </c>
      <c r="R20" s="1"/>
      <c r="S20" s="1"/>
      <c r="T20" s="1"/>
      <c r="U20" s="1"/>
      <c r="V20" s="1"/>
      <c r="W20" s="1"/>
      <c r="X20" s="1"/>
      <c r="Y20" s="1"/>
      <c r="AA20" s="2">
        <v>45211.757785798611</v>
      </c>
      <c r="AE20" s="21" t="s">
        <v>414</v>
      </c>
      <c r="AF20" s="22"/>
    </row>
    <row r="21" spans="1:32" x14ac:dyDescent="0.25">
      <c r="A21" s="1">
        <v>23122031</v>
      </c>
      <c r="B21" s="1" t="s">
        <v>97</v>
      </c>
      <c r="C21" s="1" t="s">
        <v>98</v>
      </c>
      <c r="D21" s="1" t="s">
        <v>26</v>
      </c>
      <c r="E21">
        <f t="shared" ca="1" si="0"/>
        <v>22</v>
      </c>
      <c r="F21" s="1" t="s">
        <v>19</v>
      </c>
      <c r="G21" s="1" t="s">
        <v>49</v>
      </c>
      <c r="H21" s="1">
        <v>4</v>
      </c>
      <c r="I21" s="1" t="s">
        <v>21</v>
      </c>
      <c r="J21">
        <f t="shared" si="1"/>
        <v>3</v>
      </c>
      <c r="K21" s="1" t="s">
        <v>62</v>
      </c>
      <c r="M21" s="1" t="s">
        <v>28</v>
      </c>
      <c r="N21" s="1" t="s">
        <v>23</v>
      </c>
      <c r="O21" s="1" t="s">
        <v>45</v>
      </c>
      <c r="P21" s="1" t="s">
        <v>65</v>
      </c>
      <c r="Q21" s="1" t="s">
        <v>387</v>
      </c>
      <c r="R21" s="1"/>
      <c r="S21" s="1"/>
      <c r="T21" s="1"/>
      <c r="U21" s="1"/>
      <c r="V21" s="1"/>
      <c r="W21" s="1"/>
      <c r="X21" s="1"/>
      <c r="Y21" s="1"/>
      <c r="AA21" s="2">
        <v>45211.791986747688</v>
      </c>
      <c r="AE21" s="17" t="s">
        <v>2</v>
      </c>
      <c r="AF21" s="16">
        <v>23122136</v>
      </c>
    </row>
    <row r="22" spans="1:32" x14ac:dyDescent="0.25">
      <c r="A22" s="1">
        <v>22113010</v>
      </c>
      <c r="B22" s="1" t="s">
        <v>99</v>
      </c>
      <c r="C22" s="1" t="s">
        <v>100</v>
      </c>
      <c r="D22" s="1" t="s">
        <v>18</v>
      </c>
      <c r="E22">
        <f t="shared" ca="1" si="0"/>
        <v>25</v>
      </c>
      <c r="F22" s="1" t="s">
        <v>101</v>
      </c>
      <c r="G22" s="1" t="s">
        <v>74</v>
      </c>
      <c r="H22" s="1">
        <v>4</v>
      </c>
      <c r="I22" s="1" t="s">
        <v>34</v>
      </c>
      <c r="J22">
        <f t="shared" si="1"/>
        <v>4</v>
      </c>
      <c r="K22" s="1" t="s">
        <v>28</v>
      </c>
      <c r="M22" s="1" t="s">
        <v>28</v>
      </c>
      <c r="N22" s="1" t="s">
        <v>29</v>
      </c>
      <c r="O22" s="1" t="s">
        <v>22</v>
      </c>
      <c r="P22" s="1" t="s">
        <v>74</v>
      </c>
      <c r="Q22" s="1" t="s">
        <v>386</v>
      </c>
      <c r="R22" s="1"/>
      <c r="S22" s="1"/>
      <c r="T22" s="1"/>
      <c r="U22" s="1"/>
      <c r="V22" s="1"/>
      <c r="W22" s="1"/>
      <c r="X22" s="1"/>
      <c r="Y22" s="1"/>
      <c r="Z22" s="1" t="s">
        <v>102</v>
      </c>
      <c r="AA22" s="2">
        <v>45211.796508796295</v>
      </c>
      <c r="AE22" s="17" t="s">
        <v>3</v>
      </c>
      <c r="AF22" s="16" t="str">
        <f>VLOOKUP(AF21,Table1[],3,FALSE)</f>
        <v>Swastik Roy</v>
      </c>
    </row>
    <row r="23" spans="1:32" x14ac:dyDescent="0.25">
      <c r="A23" s="1">
        <v>23122133</v>
      </c>
      <c r="B23" s="1" t="s">
        <v>103</v>
      </c>
      <c r="C23" s="1" t="s">
        <v>104</v>
      </c>
      <c r="D23" s="1" t="s">
        <v>26</v>
      </c>
      <c r="E23">
        <f t="shared" ca="1" si="0"/>
        <v>24</v>
      </c>
      <c r="F23" s="1" t="s">
        <v>19</v>
      </c>
      <c r="G23" s="1" t="s">
        <v>71</v>
      </c>
      <c r="H23" s="1">
        <v>4</v>
      </c>
      <c r="I23" s="1" t="s">
        <v>34</v>
      </c>
      <c r="J23">
        <f t="shared" si="1"/>
        <v>4</v>
      </c>
      <c r="K23" s="1" t="s">
        <v>28</v>
      </c>
      <c r="M23" s="1" t="s">
        <v>22</v>
      </c>
      <c r="N23" s="1" t="s">
        <v>58</v>
      </c>
      <c r="O23" s="1" t="s">
        <v>45</v>
      </c>
      <c r="P23" s="1" t="s">
        <v>65</v>
      </c>
      <c r="Q23" s="1" t="s">
        <v>387</v>
      </c>
      <c r="R23" s="1"/>
      <c r="S23" s="1"/>
      <c r="T23" s="1"/>
      <c r="U23" s="1"/>
      <c r="V23" s="1"/>
      <c r="W23" s="1"/>
      <c r="X23" s="1"/>
      <c r="Y23" s="1"/>
      <c r="AA23" s="2">
        <v>45211.800836793976</v>
      </c>
      <c r="AE23" s="17" t="s">
        <v>415</v>
      </c>
      <c r="AF23" s="16" t="str">
        <f>VLOOKUP(AF21,Table1[],4,FALSE)</f>
        <v>Male</v>
      </c>
    </row>
    <row r="24" spans="1:32" x14ac:dyDescent="0.25">
      <c r="A24" s="1">
        <v>23122021</v>
      </c>
      <c r="B24" s="1" t="s">
        <v>106</v>
      </c>
      <c r="C24" s="1" t="s">
        <v>107</v>
      </c>
      <c r="D24" s="1" t="s">
        <v>26</v>
      </c>
      <c r="E24">
        <f t="shared" ca="1" si="0"/>
        <v>25</v>
      </c>
      <c r="F24" s="1" t="s">
        <v>19</v>
      </c>
      <c r="G24" s="1" t="s">
        <v>108</v>
      </c>
      <c r="H24" s="1">
        <v>3</v>
      </c>
      <c r="I24" s="1" t="s">
        <v>34</v>
      </c>
      <c r="J24">
        <f t="shared" si="1"/>
        <v>4</v>
      </c>
      <c r="K24" s="1" t="s">
        <v>22</v>
      </c>
      <c r="M24" s="1" t="s">
        <v>22</v>
      </c>
      <c r="N24" s="1" t="s">
        <v>29</v>
      </c>
      <c r="O24" s="1" t="s">
        <v>22</v>
      </c>
      <c r="P24" s="1" t="s">
        <v>65</v>
      </c>
      <c r="Q24" s="1" t="s">
        <v>388</v>
      </c>
      <c r="R24" s="1"/>
      <c r="S24" s="1"/>
      <c r="T24" s="1"/>
      <c r="U24" s="1"/>
      <c r="V24" s="1"/>
      <c r="W24" s="1"/>
      <c r="X24" s="1"/>
      <c r="Y24" s="1"/>
      <c r="AA24" s="2">
        <v>45211.8065096875</v>
      </c>
      <c r="AE24" s="17" t="s">
        <v>416</v>
      </c>
      <c r="AF24" s="16" t="str">
        <f>VLOOKUP(AF21,Table1[],6,FALSE)</f>
        <v>MSC DATA SCIENCE</v>
      </c>
    </row>
    <row r="25" spans="1:32" x14ac:dyDescent="0.25">
      <c r="A25" s="1">
        <v>23122019</v>
      </c>
      <c r="B25" s="1" t="s">
        <v>109</v>
      </c>
      <c r="C25" s="1" t="s">
        <v>110</v>
      </c>
      <c r="D25" s="1" t="s">
        <v>18</v>
      </c>
      <c r="E25">
        <f t="shared" ca="1" si="0"/>
        <v>24</v>
      </c>
      <c r="F25" s="1" t="s">
        <v>19</v>
      </c>
      <c r="G25" s="1" t="s">
        <v>49</v>
      </c>
      <c r="H25" s="1">
        <v>2</v>
      </c>
      <c r="I25" s="1" t="s">
        <v>34</v>
      </c>
      <c r="J25">
        <f t="shared" si="1"/>
        <v>4</v>
      </c>
      <c r="K25" s="1" t="s">
        <v>62</v>
      </c>
      <c r="M25" s="1" t="s">
        <v>22</v>
      </c>
      <c r="N25" s="1" t="s">
        <v>23</v>
      </c>
      <c r="O25" s="1" t="s">
        <v>22</v>
      </c>
      <c r="P25" s="1" t="s">
        <v>65</v>
      </c>
      <c r="Q25" s="1" t="s">
        <v>387</v>
      </c>
      <c r="R25" s="1"/>
      <c r="S25" s="1"/>
      <c r="T25" s="1"/>
      <c r="U25" s="1"/>
      <c r="V25" s="1"/>
      <c r="W25" s="1"/>
      <c r="X25" s="1"/>
      <c r="Y25" s="1"/>
      <c r="AA25" s="2">
        <v>45211.808427928241</v>
      </c>
      <c r="AE25" s="17" t="s">
        <v>417</v>
      </c>
      <c r="AF25" s="16" t="str">
        <f>VLOOKUP(AF21,Table1[],2,FALSE)</f>
        <v>swastik.roy@msds.christuniversity.in</v>
      </c>
    </row>
    <row r="26" spans="1:32" x14ac:dyDescent="0.25">
      <c r="A26" s="1">
        <v>23112306</v>
      </c>
      <c r="B26" s="1" t="s">
        <v>111</v>
      </c>
      <c r="C26" s="1" t="s">
        <v>112</v>
      </c>
      <c r="D26" s="1" t="s">
        <v>18</v>
      </c>
      <c r="E26">
        <f t="shared" ca="1" si="0"/>
        <v>25</v>
      </c>
      <c r="F26" s="1" t="s">
        <v>89</v>
      </c>
      <c r="G26" s="1" t="s">
        <v>113</v>
      </c>
      <c r="H26" s="1">
        <v>3</v>
      </c>
      <c r="I26" s="1" t="s">
        <v>34</v>
      </c>
      <c r="J26">
        <f t="shared" si="1"/>
        <v>4</v>
      </c>
      <c r="K26" s="1" t="s">
        <v>28</v>
      </c>
      <c r="M26" s="1" t="s">
        <v>28</v>
      </c>
      <c r="N26" s="1" t="s">
        <v>29</v>
      </c>
      <c r="O26" s="1" t="s">
        <v>22</v>
      </c>
      <c r="P26" s="1" t="s">
        <v>74</v>
      </c>
      <c r="Q26" s="1" t="s">
        <v>390</v>
      </c>
      <c r="R26" s="1"/>
      <c r="S26" s="1"/>
      <c r="T26" s="1"/>
      <c r="U26" s="1"/>
      <c r="V26" s="1"/>
      <c r="W26" s="1"/>
      <c r="X26" s="1"/>
      <c r="Y26" s="1"/>
      <c r="AA26" s="2">
        <v>45211.854671319445</v>
      </c>
      <c r="AE26" s="17" t="s">
        <v>418</v>
      </c>
      <c r="AF26" s="18">
        <f>VLOOKUP(AF21,Table1[],8,FALSE)</f>
        <v>5</v>
      </c>
    </row>
    <row r="27" spans="1:32" x14ac:dyDescent="0.25">
      <c r="A27" s="1">
        <v>22113008</v>
      </c>
      <c r="B27" s="1" t="s">
        <v>114</v>
      </c>
      <c r="C27" s="1" t="s">
        <v>115</v>
      </c>
      <c r="D27" s="1" t="s">
        <v>18</v>
      </c>
      <c r="E27">
        <f t="shared" ca="1" si="0"/>
        <v>24</v>
      </c>
      <c r="F27" s="1" t="s">
        <v>101</v>
      </c>
      <c r="G27" s="1" t="s">
        <v>116</v>
      </c>
      <c r="H27" s="1">
        <v>4</v>
      </c>
      <c r="I27" s="1" t="s">
        <v>34</v>
      </c>
      <c r="J27">
        <f t="shared" si="1"/>
        <v>4</v>
      </c>
      <c r="K27" s="1" t="s">
        <v>28</v>
      </c>
      <c r="M27" s="1" t="s">
        <v>35</v>
      </c>
      <c r="N27" s="1" t="s">
        <v>29</v>
      </c>
      <c r="O27" s="1" t="s">
        <v>45</v>
      </c>
      <c r="P27" s="1" t="s">
        <v>65</v>
      </c>
      <c r="Q27" s="1" t="s">
        <v>387</v>
      </c>
      <c r="R27" s="1"/>
      <c r="S27" s="1"/>
      <c r="T27" s="1"/>
      <c r="U27" s="1"/>
      <c r="V27" s="1"/>
      <c r="W27" s="1"/>
      <c r="X27" s="1"/>
      <c r="Y27" s="1"/>
      <c r="Z27" s="1" t="s">
        <v>117</v>
      </c>
      <c r="AA27" s="2">
        <v>45211.872969340278</v>
      </c>
      <c r="AE27" s="17" t="s">
        <v>419</v>
      </c>
      <c r="AF27" s="16" t="str">
        <f>VLOOKUP(AF21,Table1[],11,FALSE)</f>
        <v>Not sure</v>
      </c>
    </row>
    <row r="28" spans="1:32" x14ac:dyDescent="0.25">
      <c r="A28" s="1">
        <v>23122032</v>
      </c>
      <c r="B28" s="1" t="s">
        <v>118</v>
      </c>
      <c r="C28" s="1" t="s">
        <v>119</v>
      </c>
      <c r="D28" s="1" t="s">
        <v>18</v>
      </c>
      <c r="E28">
        <f t="shared" ca="1" si="0"/>
        <v>23</v>
      </c>
      <c r="F28" s="1" t="s">
        <v>19</v>
      </c>
      <c r="G28" s="1" t="s">
        <v>120</v>
      </c>
      <c r="H28" s="1">
        <v>4</v>
      </c>
      <c r="I28" s="1" t="s">
        <v>41</v>
      </c>
      <c r="J28">
        <f t="shared" si="1"/>
        <v>5</v>
      </c>
      <c r="K28" s="1" t="s">
        <v>28</v>
      </c>
      <c r="M28" s="1" t="s">
        <v>22</v>
      </c>
      <c r="N28" s="1" t="s">
        <v>58</v>
      </c>
      <c r="O28" s="1" t="s">
        <v>22</v>
      </c>
      <c r="P28" s="1" t="s">
        <v>65</v>
      </c>
      <c r="Q28" s="1" t="s">
        <v>387</v>
      </c>
      <c r="R28" s="1"/>
      <c r="S28" s="1"/>
      <c r="T28" s="1"/>
      <c r="U28" s="1"/>
      <c r="V28" s="1"/>
      <c r="W28" s="1"/>
      <c r="X28" s="1"/>
      <c r="Y28" s="1"/>
      <c r="AA28" s="2">
        <v>45211.877649780094</v>
      </c>
      <c r="AE28" s="17" t="s">
        <v>420</v>
      </c>
      <c r="AF28" s="16" t="str">
        <f>VLOOKUP(AF21,Table1[],15,FALSE)</f>
        <v>Yes</v>
      </c>
    </row>
    <row r="29" spans="1:32" x14ac:dyDescent="0.25">
      <c r="A29" s="1">
        <v>23122113</v>
      </c>
      <c r="B29" s="1" t="s">
        <v>121</v>
      </c>
      <c r="C29" s="1" t="s">
        <v>122</v>
      </c>
      <c r="D29" s="1" t="s">
        <v>18</v>
      </c>
      <c r="E29">
        <f t="shared" ca="1" si="0"/>
        <v>19</v>
      </c>
      <c r="F29" s="1" t="s">
        <v>19</v>
      </c>
      <c r="G29" s="1" t="s">
        <v>123</v>
      </c>
      <c r="H29" s="1">
        <v>4</v>
      </c>
      <c r="I29" s="1" t="s">
        <v>34</v>
      </c>
      <c r="J29">
        <f t="shared" si="1"/>
        <v>4</v>
      </c>
      <c r="K29" s="1" t="s">
        <v>62</v>
      </c>
      <c r="M29" s="1" t="s">
        <v>28</v>
      </c>
      <c r="N29" s="1" t="s">
        <v>58</v>
      </c>
      <c r="O29" s="1" t="s">
        <v>45</v>
      </c>
      <c r="P29" s="1" t="s">
        <v>65</v>
      </c>
      <c r="Q29" s="1" t="s">
        <v>387</v>
      </c>
      <c r="R29" s="1"/>
      <c r="S29" s="1"/>
      <c r="T29" s="1"/>
      <c r="U29" s="1"/>
      <c r="V29" s="1"/>
      <c r="W29" s="1"/>
      <c r="X29" s="1"/>
      <c r="Y29" s="1"/>
      <c r="AA29" s="2">
        <v>45211.881365092588</v>
      </c>
      <c r="AE29" s="17" t="s">
        <v>421</v>
      </c>
      <c r="AF29" s="16" t="str">
        <f>VLOOKUP(AF21,Table1[],16,FALSE)</f>
        <v>Email</v>
      </c>
    </row>
    <row r="30" spans="1:32" x14ac:dyDescent="0.25">
      <c r="A30" s="1">
        <v>23122137</v>
      </c>
      <c r="B30" s="1" t="s">
        <v>124</v>
      </c>
      <c r="C30" s="1" t="s">
        <v>125</v>
      </c>
      <c r="D30" s="1" t="s">
        <v>18</v>
      </c>
      <c r="E30">
        <f t="shared" ca="1" si="0"/>
        <v>25</v>
      </c>
      <c r="F30" s="1" t="s">
        <v>19</v>
      </c>
      <c r="G30" s="1" t="s">
        <v>53</v>
      </c>
      <c r="H30" s="1">
        <v>3</v>
      </c>
      <c r="I30" s="1" t="s">
        <v>34</v>
      </c>
      <c r="J30">
        <f t="shared" si="1"/>
        <v>4</v>
      </c>
      <c r="K30" s="1" t="s">
        <v>62</v>
      </c>
      <c r="M30" s="1" t="s">
        <v>35</v>
      </c>
      <c r="N30" s="1" t="s">
        <v>23</v>
      </c>
      <c r="O30" s="1" t="s">
        <v>28</v>
      </c>
      <c r="P30" s="1" t="s">
        <v>65</v>
      </c>
      <c r="Q30" s="1" t="s">
        <v>387</v>
      </c>
      <c r="R30" s="1"/>
      <c r="S30" s="1"/>
      <c r="T30" s="1"/>
      <c r="U30" s="1"/>
      <c r="V30" s="1"/>
      <c r="W30" s="1"/>
      <c r="X30" s="1"/>
      <c r="Y30" s="1"/>
      <c r="AA30" s="2">
        <v>45211.892272974539</v>
      </c>
    </row>
    <row r="31" spans="1:32" x14ac:dyDescent="0.25">
      <c r="A31" s="1">
        <v>23122038</v>
      </c>
      <c r="B31" s="1" t="s">
        <v>126</v>
      </c>
      <c r="C31" s="1" t="s">
        <v>127</v>
      </c>
      <c r="D31" s="1" t="s">
        <v>18</v>
      </c>
      <c r="E31">
        <f t="shared" ca="1" si="0"/>
        <v>20</v>
      </c>
      <c r="F31" s="1" t="s">
        <v>19</v>
      </c>
      <c r="G31" s="1" t="s">
        <v>46</v>
      </c>
      <c r="H31" s="1">
        <v>3</v>
      </c>
      <c r="I31" s="1" t="s">
        <v>21</v>
      </c>
      <c r="J31">
        <f t="shared" si="1"/>
        <v>3</v>
      </c>
      <c r="K31" s="1" t="s">
        <v>62</v>
      </c>
      <c r="M31" s="1" t="s">
        <v>35</v>
      </c>
      <c r="N31" s="1" t="s">
        <v>23</v>
      </c>
      <c r="O31" s="1" t="s">
        <v>28</v>
      </c>
      <c r="P31" s="1" t="s">
        <v>65</v>
      </c>
      <c r="Q31" s="1" t="s">
        <v>388</v>
      </c>
      <c r="R31" s="1"/>
      <c r="S31" s="1"/>
      <c r="T31" s="1"/>
      <c r="U31" s="1"/>
      <c r="V31" s="1"/>
      <c r="W31" s="1"/>
      <c r="X31" s="1"/>
      <c r="Y31" s="1"/>
      <c r="AA31" s="2">
        <v>45211.892333078707</v>
      </c>
    </row>
    <row r="32" spans="1:32" x14ac:dyDescent="0.25">
      <c r="A32" s="1">
        <v>23122110</v>
      </c>
      <c r="B32" s="1" t="s">
        <v>129</v>
      </c>
      <c r="C32" s="1" t="s">
        <v>130</v>
      </c>
      <c r="D32" s="1" t="s">
        <v>26</v>
      </c>
      <c r="E32">
        <f t="shared" ca="1" si="0"/>
        <v>18</v>
      </c>
      <c r="F32" s="1" t="s">
        <v>19</v>
      </c>
      <c r="G32" s="1" t="s">
        <v>46</v>
      </c>
      <c r="H32" s="1">
        <v>3</v>
      </c>
      <c r="I32" s="1" t="s">
        <v>34</v>
      </c>
      <c r="J32">
        <f t="shared" si="1"/>
        <v>4</v>
      </c>
      <c r="K32" s="1" t="s">
        <v>62</v>
      </c>
      <c r="M32" s="1" t="s">
        <v>35</v>
      </c>
      <c r="N32" s="1" t="s">
        <v>29</v>
      </c>
      <c r="O32" s="1" t="s">
        <v>22</v>
      </c>
      <c r="P32" s="1" t="s">
        <v>395</v>
      </c>
      <c r="Q32" s="1" t="s">
        <v>386</v>
      </c>
      <c r="R32" s="1"/>
      <c r="S32" s="1"/>
      <c r="T32" s="1"/>
      <c r="U32" s="1"/>
      <c r="V32" s="1"/>
      <c r="W32" s="1"/>
      <c r="X32" s="1"/>
      <c r="Y32" s="1"/>
      <c r="AA32" s="2">
        <v>45211.893783113424</v>
      </c>
    </row>
    <row r="33" spans="1:27" x14ac:dyDescent="0.25">
      <c r="A33" s="1">
        <v>23122034</v>
      </c>
      <c r="B33" s="1" t="s">
        <v>51</v>
      </c>
      <c r="C33" s="1" t="s">
        <v>132</v>
      </c>
      <c r="D33" s="1" t="s">
        <v>26</v>
      </c>
      <c r="E33">
        <f t="shared" ca="1" si="0"/>
        <v>25</v>
      </c>
      <c r="F33" s="1" t="s">
        <v>19</v>
      </c>
      <c r="G33" s="1" t="s">
        <v>79</v>
      </c>
      <c r="H33" s="1">
        <v>3</v>
      </c>
      <c r="I33" s="1" t="s">
        <v>21</v>
      </c>
      <c r="J33">
        <f t="shared" si="1"/>
        <v>3</v>
      </c>
      <c r="K33" s="1" t="s">
        <v>28</v>
      </c>
      <c r="M33" s="1" t="s">
        <v>22</v>
      </c>
      <c r="N33" s="1" t="s">
        <v>29</v>
      </c>
      <c r="O33" s="1" t="s">
        <v>22</v>
      </c>
      <c r="P33" s="1" t="s">
        <v>74</v>
      </c>
      <c r="Q33" s="1" t="s">
        <v>392</v>
      </c>
      <c r="R33" s="1"/>
      <c r="S33" s="1"/>
      <c r="T33" s="1"/>
      <c r="U33" s="1"/>
      <c r="V33" s="1"/>
      <c r="W33" s="1"/>
      <c r="X33" s="1"/>
      <c r="Y33" s="1"/>
      <c r="AA33" s="2">
        <v>45211.89951372685</v>
      </c>
    </row>
    <row r="34" spans="1:27" x14ac:dyDescent="0.25">
      <c r="A34" s="1">
        <v>23122140</v>
      </c>
      <c r="B34" s="1" t="s">
        <v>134</v>
      </c>
      <c r="C34" s="1" t="s">
        <v>135</v>
      </c>
      <c r="D34" s="1" t="s">
        <v>18</v>
      </c>
      <c r="E34">
        <f t="shared" ca="1" si="0"/>
        <v>22</v>
      </c>
      <c r="F34" s="1" t="s">
        <v>19</v>
      </c>
      <c r="G34" s="1" t="s">
        <v>65</v>
      </c>
      <c r="H34" s="1">
        <v>3</v>
      </c>
      <c r="I34" s="1" t="s">
        <v>41</v>
      </c>
      <c r="J34">
        <f t="shared" si="1"/>
        <v>5</v>
      </c>
      <c r="K34" s="1" t="s">
        <v>28</v>
      </c>
      <c r="M34" s="1" t="s">
        <v>35</v>
      </c>
      <c r="N34" s="1" t="s">
        <v>29</v>
      </c>
      <c r="O34" s="1" t="s">
        <v>22</v>
      </c>
      <c r="P34" s="1" t="s">
        <v>65</v>
      </c>
      <c r="Q34" s="1" t="s">
        <v>387</v>
      </c>
      <c r="R34" s="1"/>
      <c r="S34" s="1"/>
      <c r="T34" s="1"/>
      <c r="U34" s="1"/>
      <c r="V34" s="1"/>
      <c r="W34" s="1"/>
      <c r="X34" s="1"/>
      <c r="Y34" s="1"/>
      <c r="AA34" s="2">
        <v>45211.949193414352</v>
      </c>
    </row>
    <row r="35" spans="1:27" x14ac:dyDescent="0.25">
      <c r="A35" s="1">
        <v>23122116</v>
      </c>
      <c r="B35" s="1" t="s">
        <v>136</v>
      </c>
      <c r="C35" s="1" t="s">
        <v>137</v>
      </c>
      <c r="D35" s="1" t="s">
        <v>26</v>
      </c>
      <c r="E35">
        <f t="shared" ca="1" si="0"/>
        <v>18</v>
      </c>
      <c r="F35" s="1" t="s">
        <v>19</v>
      </c>
      <c r="G35" s="1" t="s">
        <v>65</v>
      </c>
      <c r="H35" s="1">
        <v>3</v>
      </c>
      <c r="I35" s="1" t="s">
        <v>34</v>
      </c>
      <c r="J35">
        <f t="shared" si="1"/>
        <v>4</v>
      </c>
      <c r="K35" s="1" t="s">
        <v>28</v>
      </c>
      <c r="M35" s="1" t="s">
        <v>28</v>
      </c>
      <c r="N35" s="1" t="s">
        <v>29</v>
      </c>
      <c r="O35" s="1" t="s">
        <v>28</v>
      </c>
      <c r="P35" s="1" t="s">
        <v>65</v>
      </c>
      <c r="Q35" s="1" t="s">
        <v>388</v>
      </c>
      <c r="R35" s="1"/>
      <c r="S35" s="1"/>
      <c r="T35" s="1"/>
      <c r="U35" s="1"/>
      <c r="V35" s="1"/>
      <c r="W35" s="1"/>
      <c r="X35" s="1"/>
      <c r="Y35" s="1"/>
      <c r="AA35" s="2">
        <v>45211.967546030093</v>
      </c>
    </row>
    <row r="36" spans="1:27" x14ac:dyDescent="0.25">
      <c r="A36" s="1">
        <v>23113144</v>
      </c>
      <c r="B36" s="1" t="s">
        <v>138</v>
      </c>
      <c r="C36" s="1" t="s">
        <v>139</v>
      </c>
      <c r="D36" s="1" t="s">
        <v>18</v>
      </c>
      <c r="E36">
        <f t="shared" ca="1" si="0"/>
        <v>20</v>
      </c>
      <c r="F36" s="1" t="s">
        <v>140</v>
      </c>
      <c r="G36" s="1" t="s">
        <v>46</v>
      </c>
      <c r="H36" s="1">
        <v>3</v>
      </c>
      <c r="I36" s="1" t="s">
        <v>34</v>
      </c>
      <c r="J36">
        <f t="shared" si="1"/>
        <v>4</v>
      </c>
      <c r="K36" s="1" t="s">
        <v>28</v>
      </c>
      <c r="M36" s="1" t="s">
        <v>22</v>
      </c>
      <c r="N36" s="1" t="s">
        <v>58</v>
      </c>
      <c r="O36" s="1" t="s">
        <v>22</v>
      </c>
      <c r="P36" s="1" t="s">
        <v>65</v>
      </c>
      <c r="Q36" s="1" t="s">
        <v>388</v>
      </c>
      <c r="R36" s="1"/>
      <c r="S36" s="1"/>
      <c r="T36" s="1"/>
      <c r="U36" s="1"/>
      <c r="V36" s="1"/>
      <c r="W36" s="1"/>
      <c r="X36" s="1"/>
      <c r="Y36" s="1"/>
      <c r="AA36" s="2">
        <v>45212.006188449071</v>
      </c>
    </row>
    <row r="37" spans="1:27" x14ac:dyDescent="0.25">
      <c r="A37" s="1">
        <v>23113123</v>
      </c>
      <c r="B37" s="1" t="s">
        <v>142</v>
      </c>
      <c r="C37" s="1" t="s">
        <v>143</v>
      </c>
      <c r="D37" s="1" t="s">
        <v>18</v>
      </c>
      <c r="E37">
        <f t="shared" ca="1" si="0"/>
        <v>19</v>
      </c>
      <c r="F37" s="1" t="s">
        <v>140</v>
      </c>
      <c r="G37" s="1" t="s">
        <v>49</v>
      </c>
      <c r="H37" s="1">
        <v>4</v>
      </c>
      <c r="I37" s="1" t="s">
        <v>41</v>
      </c>
      <c r="J37">
        <f t="shared" si="1"/>
        <v>5</v>
      </c>
      <c r="K37" s="1" t="s">
        <v>62</v>
      </c>
      <c r="M37" s="1" t="s">
        <v>22</v>
      </c>
      <c r="N37" s="1" t="s">
        <v>58</v>
      </c>
      <c r="O37" s="1" t="s">
        <v>22</v>
      </c>
      <c r="P37" s="1" t="s">
        <v>65</v>
      </c>
      <c r="Q37" s="1" t="s">
        <v>387</v>
      </c>
      <c r="R37" s="1"/>
      <c r="S37" s="1"/>
      <c r="T37" s="1"/>
      <c r="U37" s="1"/>
      <c r="V37" s="1"/>
      <c r="W37" s="1"/>
      <c r="X37" s="1"/>
      <c r="Y37" s="1"/>
      <c r="AA37" s="2">
        <v>45212.029086921291</v>
      </c>
    </row>
    <row r="38" spans="1:27" x14ac:dyDescent="0.25">
      <c r="A38" s="1">
        <v>23122048</v>
      </c>
      <c r="B38" s="1" t="s">
        <v>144</v>
      </c>
      <c r="C38" s="1" t="s">
        <v>145</v>
      </c>
      <c r="D38" s="1" t="s">
        <v>26</v>
      </c>
      <c r="E38">
        <f t="shared" ca="1" si="0"/>
        <v>25</v>
      </c>
      <c r="F38" s="1" t="s">
        <v>19</v>
      </c>
      <c r="G38" s="1" t="s">
        <v>65</v>
      </c>
      <c r="H38" s="1">
        <v>1</v>
      </c>
      <c r="I38" s="1" t="s">
        <v>41</v>
      </c>
      <c r="J38">
        <f t="shared" si="1"/>
        <v>5</v>
      </c>
      <c r="K38" s="1" t="s">
        <v>28</v>
      </c>
      <c r="L38" s="1" t="s">
        <v>28</v>
      </c>
      <c r="M38" s="1" t="s">
        <v>22</v>
      </c>
      <c r="N38" s="1" t="s">
        <v>58</v>
      </c>
      <c r="O38" s="1" t="s">
        <v>22</v>
      </c>
      <c r="P38" s="1" t="s">
        <v>65</v>
      </c>
      <c r="Q38" s="1" t="s">
        <v>388</v>
      </c>
      <c r="R38" s="1"/>
      <c r="S38" s="1"/>
      <c r="T38" s="1"/>
      <c r="U38" s="1"/>
      <c r="V38" s="1"/>
      <c r="W38" s="1"/>
      <c r="X38" s="1"/>
      <c r="Y38" s="1"/>
      <c r="Z38" s="1" t="s">
        <v>147</v>
      </c>
      <c r="AA38" s="2">
        <v>45212.394093310184</v>
      </c>
    </row>
    <row r="39" spans="1:27" x14ac:dyDescent="0.25">
      <c r="A39" s="1">
        <v>23122037</v>
      </c>
      <c r="B39" s="1" t="s">
        <v>148</v>
      </c>
      <c r="C39" s="1" t="s">
        <v>149</v>
      </c>
      <c r="D39" s="1" t="s">
        <v>26</v>
      </c>
      <c r="E39">
        <f t="shared" ca="1" si="0"/>
        <v>24</v>
      </c>
      <c r="F39" s="1" t="s">
        <v>19</v>
      </c>
      <c r="G39" s="1" t="s">
        <v>65</v>
      </c>
      <c r="H39" s="1">
        <v>5</v>
      </c>
      <c r="I39" s="1" t="s">
        <v>41</v>
      </c>
      <c r="J39">
        <f t="shared" si="1"/>
        <v>5</v>
      </c>
      <c r="K39" s="1" t="s">
        <v>28</v>
      </c>
      <c r="M39" s="1" t="s">
        <v>28</v>
      </c>
      <c r="N39" s="1" t="s">
        <v>23</v>
      </c>
      <c r="O39" s="1" t="s">
        <v>22</v>
      </c>
      <c r="P39" s="1" t="s">
        <v>65</v>
      </c>
      <c r="Q39" s="1" t="s">
        <v>387</v>
      </c>
      <c r="R39" s="1"/>
      <c r="S39" s="1"/>
      <c r="T39" s="1"/>
      <c r="U39" s="1"/>
      <c r="V39" s="1"/>
      <c r="W39" s="1"/>
      <c r="X39" s="1"/>
      <c r="Y39" s="1"/>
      <c r="Z39" s="1" t="s">
        <v>150</v>
      </c>
      <c r="AA39" s="2">
        <v>45212.394155729169</v>
      </c>
    </row>
    <row r="40" spans="1:27" x14ac:dyDescent="0.25">
      <c r="A40" s="1">
        <v>23122042</v>
      </c>
      <c r="B40" s="1" t="s">
        <v>151</v>
      </c>
      <c r="C40" s="1" t="s">
        <v>152</v>
      </c>
      <c r="D40" s="1" t="s">
        <v>26</v>
      </c>
      <c r="E40">
        <f t="shared" ca="1" si="0"/>
        <v>20</v>
      </c>
      <c r="F40" s="1" t="s">
        <v>19</v>
      </c>
      <c r="G40" s="1" t="s">
        <v>153</v>
      </c>
      <c r="H40" s="1">
        <v>4</v>
      </c>
      <c r="I40" s="1" t="s">
        <v>34</v>
      </c>
      <c r="J40">
        <f t="shared" si="1"/>
        <v>4</v>
      </c>
      <c r="K40" s="1" t="s">
        <v>22</v>
      </c>
      <c r="L40" s="1" t="s">
        <v>154</v>
      </c>
      <c r="M40" s="1" t="s">
        <v>28</v>
      </c>
      <c r="N40" s="1" t="s">
        <v>23</v>
      </c>
      <c r="O40" s="1" t="s">
        <v>22</v>
      </c>
      <c r="P40" s="1" t="s">
        <v>65</v>
      </c>
      <c r="Q40" s="1" t="s">
        <v>388</v>
      </c>
      <c r="R40" s="1"/>
      <c r="S40" s="1"/>
      <c r="T40" s="1"/>
      <c r="U40" s="1"/>
      <c r="V40" s="1"/>
      <c r="W40" s="1"/>
      <c r="X40" s="1"/>
      <c r="Y40" s="1"/>
      <c r="Z40" s="1" t="s">
        <v>155</v>
      </c>
      <c r="AA40" s="2">
        <v>45212.428492141204</v>
      </c>
    </row>
    <row r="41" spans="1:27" x14ac:dyDescent="0.25">
      <c r="A41" s="1">
        <v>23122102</v>
      </c>
      <c r="B41" s="1" t="s">
        <v>156</v>
      </c>
      <c r="C41" s="1" t="s">
        <v>157</v>
      </c>
      <c r="D41" s="1" t="s">
        <v>26</v>
      </c>
      <c r="E41">
        <f t="shared" ca="1" si="0"/>
        <v>21</v>
      </c>
      <c r="F41" s="1" t="s">
        <v>19</v>
      </c>
      <c r="G41" s="1" t="s">
        <v>158</v>
      </c>
      <c r="H41" s="1">
        <v>4</v>
      </c>
      <c r="I41" s="1" t="s">
        <v>34</v>
      </c>
      <c r="J41">
        <f t="shared" si="1"/>
        <v>4</v>
      </c>
      <c r="K41" s="1" t="s">
        <v>22</v>
      </c>
      <c r="M41" s="1" t="s">
        <v>28</v>
      </c>
      <c r="N41" s="1" t="s">
        <v>29</v>
      </c>
      <c r="O41" s="1" t="s">
        <v>22</v>
      </c>
      <c r="P41" s="1" t="s">
        <v>65</v>
      </c>
      <c r="Q41" s="1" t="s">
        <v>388</v>
      </c>
      <c r="R41" s="1"/>
      <c r="S41" s="1"/>
      <c r="T41" s="1"/>
      <c r="U41" s="1"/>
      <c r="V41" s="1"/>
      <c r="W41" s="1"/>
      <c r="X41" s="1"/>
      <c r="Y41" s="1"/>
      <c r="AA41" s="2">
        <v>45212.433118923611</v>
      </c>
    </row>
    <row r="42" spans="1:27" x14ac:dyDescent="0.25">
      <c r="A42" s="1">
        <v>23122105</v>
      </c>
      <c r="B42" s="1" t="s">
        <v>160</v>
      </c>
      <c r="C42" s="1" t="s">
        <v>161</v>
      </c>
      <c r="D42" s="1" t="s">
        <v>26</v>
      </c>
      <c r="E42">
        <f t="shared" ca="1" si="0"/>
        <v>25</v>
      </c>
      <c r="F42" s="1" t="s">
        <v>19</v>
      </c>
      <c r="G42" s="1" t="s">
        <v>74</v>
      </c>
      <c r="H42" s="1">
        <v>3</v>
      </c>
      <c r="I42" s="1" t="s">
        <v>21</v>
      </c>
      <c r="J42">
        <f t="shared" si="1"/>
        <v>3</v>
      </c>
      <c r="K42" s="1" t="s">
        <v>28</v>
      </c>
      <c r="M42" s="1" t="s">
        <v>22</v>
      </c>
      <c r="N42" s="1" t="s">
        <v>23</v>
      </c>
      <c r="O42" s="1" t="s">
        <v>22</v>
      </c>
      <c r="P42" s="1" t="s">
        <v>65</v>
      </c>
      <c r="Q42" s="1" t="s">
        <v>386</v>
      </c>
      <c r="R42" s="1"/>
      <c r="S42" s="1"/>
      <c r="T42" s="1"/>
      <c r="U42" s="1"/>
      <c r="V42" s="1"/>
      <c r="W42" s="1"/>
      <c r="X42" s="1"/>
      <c r="Y42" s="1"/>
      <c r="AA42" s="2">
        <v>45212.434768090279</v>
      </c>
    </row>
    <row r="43" spans="1:27" x14ac:dyDescent="0.25">
      <c r="A43" s="1">
        <v>23122111</v>
      </c>
      <c r="B43" s="1" t="s">
        <v>163</v>
      </c>
      <c r="C43" s="1" t="s">
        <v>164</v>
      </c>
      <c r="D43" s="1" t="s">
        <v>18</v>
      </c>
      <c r="E43">
        <f t="shared" ca="1" si="0"/>
        <v>23</v>
      </c>
      <c r="F43" s="1" t="s">
        <v>19</v>
      </c>
      <c r="G43" s="1" t="s">
        <v>49</v>
      </c>
      <c r="H43" s="1">
        <v>4</v>
      </c>
      <c r="I43" s="1" t="s">
        <v>34</v>
      </c>
      <c r="J43">
        <f t="shared" si="1"/>
        <v>4</v>
      </c>
      <c r="K43" s="1" t="s">
        <v>62</v>
      </c>
      <c r="M43" s="1" t="s">
        <v>28</v>
      </c>
      <c r="N43" s="1" t="s">
        <v>58</v>
      </c>
      <c r="O43" s="1" t="s">
        <v>45</v>
      </c>
      <c r="P43" s="1" t="s">
        <v>65</v>
      </c>
      <c r="Q43" s="1" t="s">
        <v>387</v>
      </c>
      <c r="R43" s="1"/>
      <c r="S43" s="1"/>
      <c r="T43" s="1"/>
      <c r="U43" s="1"/>
      <c r="V43" s="1"/>
      <c r="W43" s="1"/>
      <c r="X43" s="1"/>
      <c r="Y43" s="1"/>
      <c r="AA43" s="2">
        <v>45212.43484587963</v>
      </c>
    </row>
    <row r="44" spans="1:27" x14ac:dyDescent="0.25">
      <c r="A44" s="1">
        <v>23122141</v>
      </c>
      <c r="B44" s="1" t="s">
        <v>165</v>
      </c>
      <c r="C44" s="1" t="s">
        <v>166</v>
      </c>
      <c r="D44" s="1" t="s">
        <v>26</v>
      </c>
      <c r="E44">
        <f t="shared" ca="1" si="0"/>
        <v>18</v>
      </c>
      <c r="F44" s="1" t="s">
        <v>19</v>
      </c>
      <c r="G44" s="1" t="s">
        <v>167</v>
      </c>
      <c r="H44" s="1">
        <v>4</v>
      </c>
      <c r="I44" s="1" t="s">
        <v>41</v>
      </c>
      <c r="J44">
        <f t="shared" si="1"/>
        <v>5</v>
      </c>
      <c r="K44" s="1" t="s">
        <v>28</v>
      </c>
      <c r="M44" s="1" t="s">
        <v>22</v>
      </c>
      <c r="N44" s="1" t="s">
        <v>58</v>
      </c>
      <c r="O44" s="1" t="s">
        <v>28</v>
      </c>
      <c r="P44" s="1" t="s">
        <v>65</v>
      </c>
      <c r="Q44" s="1" t="s">
        <v>388</v>
      </c>
      <c r="R44" s="1"/>
      <c r="S44" s="1"/>
      <c r="T44" s="1"/>
      <c r="U44" s="1"/>
      <c r="V44" s="1"/>
      <c r="W44" s="1"/>
      <c r="X44" s="1"/>
      <c r="Y44" s="1"/>
      <c r="Z44" s="1" t="s">
        <v>169</v>
      </c>
      <c r="AA44" s="2">
        <v>45212.435505162037</v>
      </c>
    </row>
    <row r="45" spans="1:27" x14ac:dyDescent="0.25">
      <c r="A45" s="1">
        <v>23122121</v>
      </c>
      <c r="B45" s="1" t="s">
        <v>80</v>
      </c>
      <c r="C45" s="1" t="s">
        <v>81</v>
      </c>
      <c r="D45" s="1" t="s">
        <v>26</v>
      </c>
      <c r="E45">
        <f t="shared" ca="1" si="0"/>
        <v>19</v>
      </c>
      <c r="F45" s="1" t="s">
        <v>19</v>
      </c>
      <c r="G45" s="1" t="s">
        <v>170</v>
      </c>
      <c r="H45" s="1">
        <v>3</v>
      </c>
      <c r="I45" s="1" t="s">
        <v>34</v>
      </c>
      <c r="J45">
        <f t="shared" si="1"/>
        <v>4</v>
      </c>
      <c r="K45" s="1" t="s">
        <v>28</v>
      </c>
      <c r="M45" s="1" t="s">
        <v>22</v>
      </c>
      <c r="N45" s="1" t="s">
        <v>29</v>
      </c>
      <c r="O45" s="1" t="s">
        <v>28</v>
      </c>
      <c r="P45" s="1" t="s">
        <v>74</v>
      </c>
      <c r="Q45" s="1" t="s">
        <v>390</v>
      </c>
      <c r="R45" s="1"/>
      <c r="S45" s="1"/>
      <c r="T45" s="1"/>
      <c r="U45" s="1"/>
      <c r="V45" s="1"/>
      <c r="W45" s="1"/>
      <c r="X45" s="1"/>
      <c r="Y45" s="1"/>
      <c r="AA45" s="2">
        <v>45212.435875162038</v>
      </c>
    </row>
    <row r="46" spans="1:27" x14ac:dyDescent="0.25">
      <c r="A46" s="1">
        <v>23122122</v>
      </c>
      <c r="B46" s="1" t="s">
        <v>172</v>
      </c>
      <c r="C46" s="1" t="s">
        <v>173</v>
      </c>
      <c r="D46" s="1" t="s">
        <v>26</v>
      </c>
      <c r="E46">
        <f t="shared" ca="1" si="0"/>
        <v>20</v>
      </c>
      <c r="F46" s="1" t="s">
        <v>19</v>
      </c>
      <c r="G46" s="1" t="s">
        <v>74</v>
      </c>
      <c r="H46" s="1">
        <v>5</v>
      </c>
      <c r="I46" s="1" t="s">
        <v>41</v>
      </c>
      <c r="J46">
        <f t="shared" si="1"/>
        <v>5</v>
      </c>
      <c r="K46" s="1" t="s">
        <v>28</v>
      </c>
      <c r="M46" s="1" t="s">
        <v>28</v>
      </c>
      <c r="N46" s="1" t="s">
        <v>58</v>
      </c>
      <c r="O46" s="1" t="s">
        <v>45</v>
      </c>
      <c r="P46" s="1" t="s">
        <v>65</v>
      </c>
      <c r="Q46" s="1" t="s">
        <v>387</v>
      </c>
      <c r="R46" s="1"/>
      <c r="S46" s="1"/>
      <c r="T46" s="1"/>
      <c r="U46" s="1"/>
      <c r="V46" s="1"/>
      <c r="W46" s="1"/>
      <c r="X46" s="1"/>
      <c r="Y46" s="1"/>
      <c r="AA46" s="2">
        <v>45212.436068402778</v>
      </c>
    </row>
    <row r="47" spans="1:27" x14ac:dyDescent="0.25">
      <c r="A47" s="1">
        <v>23122118</v>
      </c>
      <c r="B47" s="1" t="s">
        <v>175</v>
      </c>
      <c r="C47" s="1" t="s">
        <v>176</v>
      </c>
      <c r="D47" s="1" t="s">
        <v>18</v>
      </c>
      <c r="E47">
        <f t="shared" ca="1" si="0"/>
        <v>24</v>
      </c>
      <c r="F47" s="1" t="s">
        <v>19</v>
      </c>
      <c r="G47" s="1" t="s">
        <v>46</v>
      </c>
      <c r="H47" s="1">
        <v>3</v>
      </c>
      <c r="I47" s="1" t="s">
        <v>21</v>
      </c>
      <c r="J47">
        <f t="shared" si="1"/>
        <v>3</v>
      </c>
      <c r="K47" s="1" t="s">
        <v>28</v>
      </c>
      <c r="M47" s="1" t="s">
        <v>28</v>
      </c>
      <c r="N47" s="1" t="s">
        <v>29</v>
      </c>
      <c r="O47" s="1" t="s">
        <v>22</v>
      </c>
      <c r="P47" s="1" t="s">
        <v>65</v>
      </c>
      <c r="Q47" s="1" t="s">
        <v>388</v>
      </c>
      <c r="R47" s="1"/>
      <c r="S47" s="1"/>
      <c r="T47" s="1"/>
      <c r="U47" s="1"/>
      <c r="V47" s="1"/>
      <c r="W47" s="1"/>
      <c r="X47" s="1"/>
      <c r="Y47" s="1"/>
      <c r="AA47" s="2">
        <v>45212.43696201389</v>
      </c>
    </row>
    <row r="48" spans="1:27" x14ac:dyDescent="0.25">
      <c r="A48" s="1">
        <v>23122116</v>
      </c>
      <c r="B48" s="1" t="s">
        <v>136</v>
      </c>
      <c r="C48" s="1" t="s">
        <v>177</v>
      </c>
      <c r="D48" s="1" t="s">
        <v>26</v>
      </c>
      <c r="E48">
        <f t="shared" ca="1" si="0"/>
        <v>24</v>
      </c>
      <c r="F48" s="1" t="s">
        <v>19</v>
      </c>
      <c r="G48" s="1" t="s">
        <v>65</v>
      </c>
      <c r="H48" s="1">
        <v>3</v>
      </c>
      <c r="I48" s="1" t="s">
        <v>21</v>
      </c>
      <c r="J48">
        <f t="shared" si="1"/>
        <v>3</v>
      </c>
      <c r="K48" s="1" t="s">
        <v>28</v>
      </c>
      <c r="M48" s="1" t="s">
        <v>28</v>
      </c>
      <c r="N48" s="1" t="s">
        <v>29</v>
      </c>
      <c r="O48" s="1" t="s">
        <v>28</v>
      </c>
      <c r="P48" s="1" t="s">
        <v>65</v>
      </c>
      <c r="Q48" s="1" t="s">
        <v>388</v>
      </c>
      <c r="R48" s="1"/>
      <c r="S48" s="1"/>
      <c r="T48" s="1"/>
      <c r="U48" s="1"/>
      <c r="V48" s="1"/>
      <c r="W48" s="1"/>
      <c r="X48" s="1"/>
      <c r="Y48" s="1"/>
      <c r="Z48" s="1" t="s">
        <v>178</v>
      </c>
      <c r="AA48" s="2">
        <v>45212.437138726847</v>
      </c>
    </row>
    <row r="49" spans="1:27" x14ac:dyDescent="0.25">
      <c r="A49" s="1">
        <v>23122103</v>
      </c>
      <c r="B49" s="1" t="s">
        <v>179</v>
      </c>
      <c r="C49" s="1" t="s">
        <v>180</v>
      </c>
      <c r="D49" s="1" t="s">
        <v>26</v>
      </c>
      <c r="E49">
        <f t="shared" ca="1" si="0"/>
        <v>23</v>
      </c>
      <c r="F49" s="1" t="s">
        <v>19</v>
      </c>
      <c r="G49" s="1" t="s">
        <v>46</v>
      </c>
      <c r="H49" s="1">
        <v>4</v>
      </c>
      <c r="I49" s="1" t="s">
        <v>21</v>
      </c>
      <c r="J49">
        <f t="shared" si="1"/>
        <v>3</v>
      </c>
      <c r="K49" s="1" t="s">
        <v>62</v>
      </c>
      <c r="M49" s="1" t="s">
        <v>35</v>
      </c>
      <c r="N49" s="1" t="s">
        <v>29</v>
      </c>
      <c r="O49" s="1" t="s">
        <v>45</v>
      </c>
      <c r="P49" s="1" t="s">
        <v>65</v>
      </c>
      <c r="Q49" s="1" t="s">
        <v>388</v>
      </c>
      <c r="R49" s="1"/>
      <c r="S49" s="1"/>
      <c r="T49" s="1"/>
      <c r="U49" s="1"/>
      <c r="V49" s="1"/>
      <c r="W49" s="1"/>
      <c r="X49" s="1"/>
      <c r="Y49" s="1"/>
      <c r="AA49" s="2">
        <v>45212.437158159722</v>
      </c>
    </row>
    <row r="50" spans="1:27" x14ac:dyDescent="0.25">
      <c r="A50" s="1">
        <v>23122129</v>
      </c>
      <c r="B50" s="1" t="s">
        <v>182</v>
      </c>
      <c r="C50" s="1" t="s">
        <v>183</v>
      </c>
      <c r="D50" s="1" t="s">
        <v>26</v>
      </c>
      <c r="E50">
        <f t="shared" ca="1" si="0"/>
        <v>23</v>
      </c>
      <c r="F50" s="1" t="s">
        <v>19</v>
      </c>
      <c r="G50" s="1" t="s">
        <v>184</v>
      </c>
      <c r="H50" s="1">
        <v>2</v>
      </c>
      <c r="I50" s="1" t="s">
        <v>34</v>
      </c>
      <c r="J50">
        <f t="shared" si="1"/>
        <v>4</v>
      </c>
      <c r="K50" s="1" t="s">
        <v>28</v>
      </c>
      <c r="M50" s="1" t="s">
        <v>28</v>
      </c>
      <c r="N50" s="1" t="s">
        <v>29</v>
      </c>
      <c r="O50" s="1" t="s">
        <v>28</v>
      </c>
      <c r="P50" s="1" t="s">
        <v>74</v>
      </c>
      <c r="Q50" s="1" t="s">
        <v>391</v>
      </c>
      <c r="R50" s="1"/>
      <c r="S50" s="1"/>
      <c r="T50" s="1"/>
      <c r="U50" s="1"/>
      <c r="V50" s="1"/>
      <c r="W50" s="1"/>
      <c r="X50" s="1"/>
      <c r="Y50" s="1"/>
      <c r="AA50" s="2">
        <v>45212.437655532412</v>
      </c>
    </row>
    <row r="51" spans="1:27" x14ac:dyDescent="0.25">
      <c r="A51" s="1">
        <v>23122125</v>
      </c>
      <c r="B51" s="1" t="s">
        <v>186</v>
      </c>
      <c r="C51" s="1" t="s">
        <v>187</v>
      </c>
      <c r="D51" s="1" t="s">
        <v>18</v>
      </c>
      <c r="E51">
        <f t="shared" ca="1" si="0"/>
        <v>18</v>
      </c>
      <c r="F51" s="1" t="s">
        <v>19</v>
      </c>
      <c r="G51" s="1" t="s">
        <v>49</v>
      </c>
      <c r="H51" s="1">
        <v>3</v>
      </c>
      <c r="I51" s="1" t="s">
        <v>21</v>
      </c>
      <c r="J51">
        <f t="shared" si="1"/>
        <v>3</v>
      </c>
      <c r="K51" s="1" t="s">
        <v>28</v>
      </c>
      <c r="M51" s="1" t="s">
        <v>35</v>
      </c>
      <c r="N51" s="1" t="s">
        <v>188</v>
      </c>
      <c r="O51" s="1" t="s">
        <v>28</v>
      </c>
      <c r="P51" s="1" t="s">
        <v>232</v>
      </c>
      <c r="Q51" s="1" t="s">
        <v>392</v>
      </c>
      <c r="R51" s="1"/>
      <c r="S51" s="1"/>
      <c r="T51" s="1"/>
      <c r="U51" s="1"/>
      <c r="V51" s="1"/>
      <c r="W51" s="1"/>
      <c r="X51" s="1"/>
      <c r="Y51" s="1"/>
      <c r="AA51" s="2">
        <v>45212.601396354163</v>
      </c>
    </row>
    <row r="52" spans="1:27" x14ac:dyDescent="0.25">
      <c r="A52" s="1">
        <v>23122116</v>
      </c>
      <c r="B52" s="1" t="s">
        <v>136</v>
      </c>
      <c r="C52" s="1" t="s">
        <v>177</v>
      </c>
      <c r="D52" s="1" t="s">
        <v>26</v>
      </c>
      <c r="E52">
        <f t="shared" ca="1" si="0"/>
        <v>22</v>
      </c>
      <c r="F52" s="1" t="s">
        <v>19</v>
      </c>
      <c r="G52" s="1" t="s">
        <v>54</v>
      </c>
      <c r="H52" s="1">
        <v>3</v>
      </c>
      <c r="I52" s="1" t="s">
        <v>34</v>
      </c>
      <c r="J52">
        <f t="shared" si="1"/>
        <v>4</v>
      </c>
      <c r="K52" s="1" t="s">
        <v>28</v>
      </c>
      <c r="M52" s="1" t="s">
        <v>28</v>
      </c>
      <c r="N52" s="1" t="s">
        <v>29</v>
      </c>
      <c r="O52" s="1" t="s">
        <v>28</v>
      </c>
      <c r="P52" s="1" t="s">
        <v>65</v>
      </c>
      <c r="Q52" s="1" t="s">
        <v>388</v>
      </c>
      <c r="R52" s="1"/>
      <c r="S52" s="1"/>
      <c r="T52" s="1"/>
      <c r="U52" s="1"/>
      <c r="V52" s="1"/>
      <c r="W52" s="1"/>
      <c r="X52" s="1"/>
      <c r="Y52" s="1"/>
      <c r="AA52" s="2">
        <v>45212.601825266203</v>
      </c>
    </row>
    <row r="53" spans="1:27" x14ac:dyDescent="0.25">
      <c r="A53" s="1">
        <v>23122143</v>
      </c>
      <c r="B53" s="1" t="s">
        <v>190</v>
      </c>
      <c r="C53" s="1" t="s">
        <v>191</v>
      </c>
      <c r="D53" s="1" t="s">
        <v>26</v>
      </c>
      <c r="E53">
        <f t="shared" ca="1" si="0"/>
        <v>24</v>
      </c>
      <c r="F53" s="1" t="s">
        <v>19</v>
      </c>
      <c r="G53" s="1" t="s">
        <v>192</v>
      </c>
      <c r="H53" s="1">
        <v>3</v>
      </c>
      <c r="I53" s="1" t="s">
        <v>34</v>
      </c>
      <c r="J53">
        <f t="shared" si="1"/>
        <v>4</v>
      </c>
      <c r="K53" s="1" t="s">
        <v>28</v>
      </c>
      <c r="M53" s="1" t="s">
        <v>22</v>
      </c>
      <c r="N53" s="1" t="s">
        <v>29</v>
      </c>
      <c r="O53" s="1" t="s">
        <v>28</v>
      </c>
      <c r="P53" s="1" t="s">
        <v>65</v>
      </c>
      <c r="Q53" s="1" t="s">
        <v>387</v>
      </c>
      <c r="R53" s="1"/>
      <c r="S53" s="1"/>
      <c r="T53" s="1"/>
      <c r="U53" s="1"/>
      <c r="V53" s="1"/>
      <c r="W53" s="1"/>
      <c r="X53" s="1"/>
      <c r="Y53" s="1"/>
      <c r="AA53" s="2">
        <v>45212.602001516207</v>
      </c>
    </row>
    <row r="54" spans="1:27" x14ac:dyDescent="0.25">
      <c r="A54" s="1">
        <v>23122107</v>
      </c>
      <c r="B54" s="1" t="s">
        <v>193</v>
      </c>
      <c r="C54" s="1" t="s">
        <v>194</v>
      </c>
      <c r="D54" s="1" t="s">
        <v>26</v>
      </c>
      <c r="E54">
        <f t="shared" ca="1" si="0"/>
        <v>23</v>
      </c>
      <c r="F54" s="1" t="s">
        <v>19</v>
      </c>
      <c r="G54" s="1" t="s">
        <v>195</v>
      </c>
      <c r="H54" s="1">
        <v>2</v>
      </c>
      <c r="I54" s="1" t="s">
        <v>34</v>
      </c>
      <c r="J54">
        <f t="shared" si="1"/>
        <v>4</v>
      </c>
      <c r="K54" s="1" t="s">
        <v>22</v>
      </c>
      <c r="M54" s="1" t="s">
        <v>28</v>
      </c>
      <c r="N54" s="1" t="s">
        <v>29</v>
      </c>
      <c r="O54" s="1" t="s">
        <v>22</v>
      </c>
      <c r="P54" s="1" t="s">
        <v>65</v>
      </c>
      <c r="Q54" s="1" t="s">
        <v>388</v>
      </c>
      <c r="R54" s="1"/>
      <c r="S54" s="1"/>
      <c r="T54" s="1"/>
      <c r="U54" s="1"/>
      <c r="V54" s="1"/>
      <c r="W54" s="1"/>
      <c r="X54" s="1"/>
      <c r="Y54" s="1"/>
      <c r="AA54" s="2">
        <v>45212.602775879626</v>
      </c>
    </row>
    <row r="55" spans="1:27" x14ac:dyDescent="0.25">
      <c r="A55" s="1">
        <v>23122142</v>
      </c>
      <c r="B55" s="1" t="s">
        <v>196</v>
      </c>
      <c r="C55" s="1" t="s">
        <v>197</v>
      </c>
      <c r="D55" s="1" t="s">
        <v>26</v>
      </c>
      <c r="E55">
        <f t="shared" ca="1" si="0"/>
        <v>21</v>
      </c>
      <c r="F55" s="1" t="s">
        <v>19</v>
      </c>
      <c r="G55" s="1" t="s">
        <v>65</v>
      </c>
      <c r="H55" s="1">
        <v>3</v>
      </c>
      <c r="I55" s="1" t="s">
        <v>41</v>
      </c>
      <c r="J55">
        <f t="shared" si="1"/>
        <v>5</v>
      </c>
      <c r="K55" s="1" t="s">
        <v>28</v>
      </c>
      <c r="M55" s="1" t="s">
        <v>22</v>
      </c>
      <c r="N55" s="1" t="s">
        <v>58</v>
      </c>
      <c r="O55" s="1" t="s">
        <v>22</v>
      </c>
      <c r="P55" s="1" t="s">
        <v>65</v>
      </c>
      <c r="Q55" s="1" t="s">
        <v>394</v>
      </c>
      <c r="R55" s="1"/>
      <c r="S55" s="1"/>
      <c r="T55" s="1"/>
      <c r="U55" s="1"/>
      <c r="V55" s="1"/>
      <c r="W55" s="1"/>
      <c r="X55" s="1"/>
      <c r="Y55" s="1"/>
      <c r="Z55" s="1" t="s">
        <v>199</v>
      </c>
      <c r="AA55" s="2">
        <v>45212.603482152779</v>
      </c>
    </row>
    <row r="56" spans="1:27" x14ac:dyDescent="0.25">
      <c r="A56" s="1">
        <v>23122106</v>
      </c>
      <c r="B56" s="1" t="s">
        <v>200</v>
      </c>
      <c r="C56" s="1" t="s">
        <v>201</v>
      </c>
      <c r="D56" s="1" t="s">
        <v>18</v>
      </c>
      <c r="E56">
        <f t="shared" ca="1" si="0"/>
        <v>21</v>
      </c>
      <c r="F56" s="1" t="s">
        <v>19</v>
      </c>
      <c r="G56" s="1" t="s">
        <v>65</v>
      </c>
      <c r="H56" s="1">
        <v>3</v>
      </c>
      <c r="I56" s="1" t="s">
        <v>34</v>
      </c>
      <c r="J56">
        <f t="shared" si="1"/>
        <v>4</v>
      </c>
      <c r="K56" s="1" t="s">
        <v>62</v>
      </c>
      <c r="M56" s="1" t="s">
        <v>35</v>
      </c>
      <c r="N56" s="1" t="s">
        <v>58</v>
      </c>
      <c r="O56" s="1" t="s">
        <v>22</v>
      </c>
      <c r="P56" s="1" t="s">
        <v>65</v>
      </c>
      <c r="Q56" s="1" t="s">
        <v>387</v>
      </c>
      <c r="R56" s="1"/>
      <c r="S56" s="1"/>
      <c r="T56" s="1"/>
      <c r="U56" s="1"/>
      <c r="V56" s="1"/>
      <c r="W56" s="1"/>
      <c r="X56" s="1"/>
      <c r="Y56" s="1"/>
      <c r="AA56" s="2">
        <v>45212.604893460652</v>
      </c>
    </row>
    <row r="57" spans="1:27" x14ac:dyDescent="0.25">
      <c r="A57" s="1">
        <v>23122117</v>
      </c>
      <c r="B57" s="1" t="s">
        <v>202</v>
      </c>
      <c r="C57" s="1" t="s">
        <v>203</v>
      </c>
      <c r="D57" s="1" t="s">
        <v>26</v>
      </c>
      <c r="E57">
        <f t="shared" ca="1" si="0"/>
        <v>25</v>
      </c>
      <c r="F57" s="1" t="s">
        <v>19</v>
      </c>
      <c r="G57" s="1" t="s">
        <v>49</v>
      </c>
      <c r="H57" s="1">
        <v>4</v>
      </c>
      <c r="I57" s="1" t="s">
        <v>34</v>
      </c>
      <c r="J57">
        <f t="shared" si="1"/>
        <v>4</v>
      </c>
      <c r="K57" s="1" t="s">
        <v>62</v>
      </c>
      <c r="M57" s="1" t="s">
        <v>35</v>
      </c>
      <c r="N57" s="1" t="s">
        <v>29</v>
      </c>
      <c r="O57" s="1" t="s">
        <v>22</v>
      </c>
      <c r="P57" s="1" t="s">
        <v>65</v>
      </c>
      <c r="Q57" s="1" t="s">
        <v>387</v>
      </c>
      <c r="R57" s="1"/>
      <c r="S57" s="1"/>
      <c r="T57" s="1"/>
      <c r="U57" s="1"/>
      <c r="V57" s="1"/>
      <c r="W57" s="1"/>
      <c r="X57" s="1"/>
      <c r="Y57" s="1"/>
      <c r="AA57" s="2">
        <v>45212.605623009258</v>
      </c>
    </row>
    <row r="58" spans="1:27" x14ac:dyDescent="0.25">
      <c r="A58" s="1">
        <v>23122017</v>
      </c>
      <c r="B58" s="1" t="s">
        <v>204</v>
      </c>
      <c r="C58" s="1" t="s">
        <v>205</v>
      </c>
      <c r="D58" s="1" t="s">
        <v>26</v>
      </c>
      <c r="E58">
        <f t="shared" ca="1" si="0"/>
        <v>23</v>
      </c>
      <c r="F58" s="1" t="s">
        <v>19</v>
      </c>
      <c r="G58" s="1" t="s">
        <v>206</v>
      </c>
      <c r="H58" s="1">
        <v>3</v>
      </c>
      <c r="I58" s="1" t="s">
        <v>34</v>
      </c>
      <c r="J58">
        <f t="shared" si="1"/>
        <v>4</v>
      </c>
      <c r="K58" s="1" t="s">
        <v>62</v>
      </c>
      <c r="M58" s="1" t="s">
        <v>22</v>
      </c>
      <c r="N58" s="1" t="s">
        <v>29</v>
      </c>
      <c r="O58" s="1" t="s">
        <v>22</v>
      </c>
      <c r="P58" s="1" t="s">
        <v>65</v>
      </c>
      <c r="Q58" s="1" t="s">
        <v>387</v>
      </c>
      <c r="R58" s="1"/>
      <c r="S58" s="1"/>
      <c r="T58" s="1"/>
      <c r="U58" s="1"/>
      <c r="V58" s="1"/>
      <c r="W58" s="1"/>
      <c r="X58" s="1"/>
      <c r="Y58" s="1"/>
      <c r="AA58" s="2">
        <v>45212.763836979168</v>
      </c>
    </row>
    <row r="59" spans="1:27" x14ac:dyDescent="0.25">
      <c r="A59" s="1">
        <v>23122302</v>
      </c>
      <c r="B59" s="1" t="s">
        <v>207</v>
      </c>
      <c r="C59" s="1" t="s">
        <v>208</v>
      </c>
      <c r="D59" s="1" t="s">
        <v>26</v>
      </c>
      <c r="E59">
        <f t="shared" ca="1" si="0"/>
        <v>22</v>
      </c>
      <c r="F59" s="1" t="s">
        <v>209</v>
      </c>
      <c r="G59" s="1" t="s">
        <v>33</v>
      </c>
      <c r="H59" s="1">
        <v>3</v>
      </c>
      <c r="I59" s="1" t="s">
        <v>34</v>
      </c>
      <c r="J59">
        <f t="shared" si="1"/>
        <v>4</v>
      </c>
      <c r="K59" s="1" t="s">
        <v>62</v>
      </c>
      <c r="M59" s="1" t="s">
        <v>35</v>
      </c>
      <c r="N59" s="1" t="s">
        <v>23</v>
      </c>
      <c r="O59" s="1" t="s">
        <v>22</v>
      </c>
      <c r="P59" s="1" t="s">
        <v>396</v>
      </c>
      <c r="Q59" s="1" t="s">
        <v>389</v>
      </c>
      <c r="R59" s="1"/>
      <c r="S59" s="1"/>
      <c r="T59" s="1"/>
      <c r="U59" s="1"/>
      <c r="V59" s="1"/>
      <c r="W59" s="1"/>
      <c r="X59" s="1"/>
      <c r="Y59" s="1"/>
      <c r="AA59" s="2">
        <v>45213.003808761576</v>
      </c>
    </row>
    <row r="60" spans="1:27" x14ac:dyDescent="0.25">
      <c r="A60" s="1">
        <v>23122308</v>
      </c>
      <c r="B60" s="1" t="s">
        <v>211</v>
      </c>
      <c r="C60" s="1" t="s">
        <v>212</v>
      </c>
      <c r="D60" s="1" t="s">
        <v>18</v>
      </c>
      <c r="E60">
        <f t="shared" ca="1" si="0"/>
        <v>20</v>
      </c>
      <c r="F60" s="1" t="s">
        <v>209</v>
      </c>
      <c r="G60" s="1" t="s">
        <v>49</v>
      </c>
      <c r="H60" s="1">
        <v>4</v>
      </c>
      <c r="I60" s="1" t="s">
        <v>21</v>
      </c>
      <c r="J60">
        <f t="shared" si="1"/>
        <v>3</v>
      </c>
      <c r="K60" s="1" t="s">
        <v>28</v>
      </c>
      <c r="M60" s="1" t="s">
        <v>22</v>
      </c>
      <c r="N60" s="1" t="s">
        <v>23</v>
      </c>
      <c r="O60" s="1" t="s">
        <v>22</v>
      </c>
      <c r="P60" s="1" t="s">
        <v>65</v>
      </c>
      <c r="Q60" s="1" t="s">
        <v>387</v>
      </c>
      <c r="R60" s="1"/>
      <c r="S60" s="1"/>
      <c r="T60" s="1"/>
      <c r="U60" s="1"/>
      <c r="V60" s="1"/>
      <c r="W60" s="1"/>
      <c r="X60" s="1"/>
      <c r="Y60" s="1"/>
      <c r="AA60" s="2">
        <v>45213.065464675921</v>
      </c>
    </row>
    <row r="61" spans="1:27" x14ac:dyDescent="0.25">
      <c r="A61" s="1">
        <v>23122002</v>
      </c>
      <c r="B61" s="1" t="s">
        <v>213</v>
      </c>
      <c r="C61" s="1" t="s">
        <v>214</v>
      </c>
      <c r="D61" s="1" t="s">
        <v>26</v>
      </c>
      <c r="E61">
        <f t="shared" ca="1" si="0"/>
        <v>20</v>
      </c>
      <c r="F61" s="1" t="s">
        <v>19</v>
      </c>
      <c r="G61" s="1" t="s">
        <v>65</v>
      </c>
      <c r="H61" s="1">
        <v>3</v>
      </c>
      <c r="I61" s="1" t="s">
        <v>41</v>
      </c>
      <c r="J61">
        <f t="shared" si="1"/>
        <v>5</v>
      </c>
      <c r="K61" s="1" t="s">
        <v>28</v>
      </c>
      <c r="M61" s="1" t="s">
        <v>28</v>
      </c>
      <c r="N61" s="1" t="s">
        <v>29</v>
      </c>
      <c r="O61" s="1" t="s">
        <v>45</v>
      </c>
      <c r="P61" s="1" t="s">
        <v>65</v>
      </c>
      <c r="Q61" s="1" t="s">
        <v>387</v>
      </c>
      <c r="R61" s="1"/>
      <c r="S61" s="1"/>
      <c r="T61" s="1"/>
      <c r="U61" s="1"/>
      <c r="V61" s="1"/>
      <c r="W61" s="1"/>
      <c r="X61" s="1"/>
      <c r="Y61" s="1"/>
      <c r="AA61" s="2">
        <v>45213.066379016207</v>
      </c>
    </row>
    <row r="62" spans="1:27" x14ac:dyDescent="0.25">
      <c r="A62" s="1">
        <v>23122124</v>
      </c>
      <c r="B62" s="1" t="s">
        <v>215</v>
      </c>
      <c r="C62" s="1" t="s">
        <v>216</v>
      </c>
      <c r="D62" s="1" t="s">
        <v>26</v>
      </c>
      <c r="E62">
        <f t="shared" ca="1" si="0"/>
        <v>22</v>
      </c>
      <c r="F62" s="1" t="s">
        <v>19</v>
      </c>
      <c r="G62" s="1" t="s">
        <v>79</v>
      </c>
      <c r="H62" s="1">
        <v>5</v>
      </c>
      <c r="I62" s="1" t="s">
        <v>34</v>
      </c>
      <c r="J62">
        <f t="shared" si="1"/>
        <v>4</v>
      </c>
      <c r="K62" s="1" t="s">
        <v>28</v>
      </c>
      <c r="M62" s="1" t="s">
        <v>28</v>
      </c>
      <c r="N62" s="1" t="s">
        <v>29</v>
      </c>
      <c r="O62" s="1" t="s">
        <v>22</v>
      </c>
      <c r="P62" s="1" t="s">
        <v>65</v>
      </c>
      <c r="Q62" s="1" t="s">
        <v>392</v>
      </c>
      <c r="R62" s="1"/>
      <c r="S62" s="1"/>
      <c r="T62" s="1"/>
      <c r="U62" s="1"/>
      <c r="V62" s="1"/>
      <c r="W62" s="1"/>
      <c r="X62" s="1"/>
      <c r="Y62" s="1"/>
      <c r="AA62" s="2">
        <v>45213.757205520829</v>
      </c>
    </row>
    <row r="63" spans="1:27" x14ac:dyDescent="0.25">
      <c r="A63" s="1">
        <v>23122136</v>
      </c>
      <c r="B63" s="1" t="s">
        <v>85</v>
      </c>
      <c r="C63" s="1" t="s">
        <v>218</v>
      </c>
      <c r="D63" s="1" t="s">
        <v>26</v>
      </c>
      <c r="E63">
        <f t="shared" ca="1" si="0"/>
        <v>19</v>
      </c>
      <c r="F63" s="1" t="s">
        <v>19</v>
      </c>
      <c r="G63" s="1" t="s">
        <v>53</v>
      </c>
      <c r="H63" s="1">
        <v>5</v>
      </c>
      <c r="I63" s="1" t="s">
        <v>219</v>
      </c>
      <c r="J63">
        <f t="shared" si="1"/>
        <v>1</v>
      </c>
      <c r="K63" s="1" t="s">
        <v>62</v>
      </c>
      <c r="M63" s="1" t="s">
        <v>28</v>
      </c>
      <c r="N63" s="1" t="s">
        <v>29</v>
      </c>
      <c r="O63" s="1" t="s">
        <v>22</v>
      </c>
      <c r="P63" s="1" t="s">
        <v>65</v>
      </c>
      <c r="Q63" s="1" t="s">
        <v>389</v>
      </c>
      <c r="R63" s="1"/>
      <c r="S63" s="1"/>
      <c r="T63" s="1"/>
      <c r="U63" s="1"/>
      <c r="V63" s="1"/>
      <c r="W63" s="1"/>
      <c r="X63" s="1"/>
      <c r="Y63" s="1"/>
      <c r="AA63" s="2">
        <v>45214.648720671292</v>
      </c>
    </row>
    <row r="64" spans="1:27" x14ac:dyDescent="0.25">
      <c r="A64" s="1">
        <v>23122045</v>
      </c>
      <c r="B64" s="1" t="s">
        <v>220</v>
      </c>
      <c r="C64" s="1" t="s">
        <v>221</v>
      </c>
      <c r="D64" s="1" t="s">
        <v>26</v>
      </c>
      <c r="E64">
        <f t="shared" ca="1" si="0"/>
        <v>21</v>
      </c>
      <c r="F64" s="1" t="s">
        <v>19</v>
      </c>
      <c r="G64" s="1" t="s">
        <v>65</v>
      </c>
      <c r="H64" s="1">
        <v>3</v>
      </c>
      <c r="I64" s="1" t="s">
        <v>21</v>
      </c>
      <c r="J64">
        <f t="shared" si="1"/>
        <v>3</v>
      </c>
      <c r="K64" s="1" t="s">
        <v>22</v>
      </c>
      <c r="M64" s="1" t="s">
        <v>35</v>
      </c>
      <c r="N64" s="1" t="s">
        <v>29</v>
      </c>
      <c r="O64" s="1" t="s">
        <v>22</v>
      </c>
      <c r="P64" s="1" t="s">
        <v>65</v>
      </c>
      <c r="Q64" s="1" t="s">
        <v>392</v>
      </c>
      <c r="R64" s="1"/>
      <c r="S64" s="1"/>
      <c r="T64" s="1"/>
      <c r="U64" s="1"/>
      <c r="V64" s="1"/>
      <c r="W64" s="1"/>
      <c r="X64" s="1"/>
      <c r="Y64" s="1"/>
      <c r="AA64" s="2">
        <v>45215.649709409721</v>
      </c>
    </row>
    <row r="65" spans="1:27" x14ac:dyDescent="0.25">
      <c r="A65" s="1">
        <v>23122016</v>
      </c>
      <c r="B65" s="1" t="s">
        <v>222</v>
      </c>
      <c r="C65" s="1" t="s">
        <v>223</v>
      </c>
      <c r="D65" s="1" t="s">
        <v>26</v>
      </c>
      <c r="E65">
        <f t="shared" ca="1" si="0"/>
        <v>21</v>
      </c>
      <c r="F65" s="1" t="s">
        <v>19</v>
      </c>
      <c r="G65" s="1" t="s">
        <v>74</v>
      </c>
      <c r="H65" s="1">
        <v>3</v>
      </c>
      <c r="I65" s="1" t="s">
        <v>21</v>
      </c>
      <c r="J65">
        <f t="shared" si="1"/>
        <v>3</v>
      </c>
      <c r="K65" s="1" t="s">
        <v>28</v>
      </c>
      <c r="M65" s="1" t="s">
        <v>28</v>
      </c>
      <c r="N65" s="1" t="s">
        <v>29</v>
      </c>
      <c r="O65" s="1" t="s">
        <v>45</v>
      </c>
      <c r="P65" s="1" t="s">
        <v>74</v>
      </c>
      <c r="Q65" s="1" t="s">
        <v>392</v>
      </c>
      <c r="R65" s="1"/>
      <c r="S65" s="1"/>
      <c r="T65" s="1"/>
      <c r="U65" s="1"/>
      <c r="V65" s="1"/>
      <c r="W65" s="1"/>
      <c r="X65" s="1"/>
      <c r="Y65" s="1"/>
      <c r="AA65" s="2">
        <v>45215.685491805554</v>
      </c>
    </row>
    <row r="66" spans="1:27" x14ac:dyDescent="0.25">
      <c r="A66" s="1">
        <v>23122103</v>
      </c>
      <c r="B66" s="1" t="s">
        <v>179</v>
      </c>
      <c r="C66" s="1" t="s">
        <v>180</v>
      </c>
      <c r="D66" s="1" t="s">
        <v>26</v>
      </c>
      <c r="E66">
        <f t="shared" ca="1" si="0"/>
        <v>18</v>
      </c>
      <c r="F66" s="1" t="s">
        <v>19</v>
      </c>
      <c r="G66" s="1" t="s">
        <v>225</v>
      </c>
      <c r="H66" s="1">
        <v>3</v>
      </c>
      <c r="I66" s="1" t="s">
        <v>21</v>
      </c>
      <c r="J66">
        <f t="shared" si="1"/>
        <v>3</v>
      </c>
      <c r="K66" s="1" t="s">
        <v>62</v>
      </c>
      <c r="M66" s="1" t="s">
        <v>35</v>
      </c>
      <c r="N66" s="1" t="s">
        <v>23</v>
      </c>
      <c r="O66" s="1" t="s">
        <v>45</v>
      </c>
      <c r="P66" s="1" t="s">
        <v>65</v>
      </c>
      <c r="Q66" s="1" t="s">
        <v>388</v>
      </c>
      <c r="R66" s="1"/>
      <c r="S66" s="1"/>
      <c r="T66" s="1"/>
      <c r="U66" s="1"/>
      <c r="V66" s="1"/>
      <c r="W66" s="1"/>
      <c r="X66" s="1"/>
      <c r="Y66" s="1"/>
      <c r="AA66" s="2">
        <v>45215.687589710651</v>
      </c>
    </row>
    <row r="67" spans="1:27" x14ac:dyDescent="0.25">
      <c r="A67" s="1">
        <v>23113176</v>
      </c>
      <c r="B67" s="1" t="s">
        <v>226</v>
      </c>
      <c r="C67" s="1" t="s">
        <v>227</v>
      </c>
      <c r="D67" s="1" t="s">
        <v>26</v>
      </c>
      <c r="E67">
        <f t="shared" ref="E67:E98" ca="1" si="2">RANDBETWEEN(18,25)</f>
        <v>19</v>
      </c>
      <c r="F67" s="1" t="s">
        <v>140</v>
      </c>
      <c r="G67" s="1" t="s">
        <v>228</v>
      </c>
      <c r="H67" s="1">
        <v>4</v>
      </c>
      <c r="I67" s="1" t="s">
        <v>41</v>
      </c>
      <c r="J67">
        <f t="shared" ref="J67:J122" si="3">IF(I67="Very frequently",5,IF(I67="Somewhat frequently",4,IF(I67="Occasionally",3,IF(I67="Rarely",2,IF(I67="Never",1,0)))))</f>
        <v>5</v>
      </c>
      <c r="K67" s="1" t="s">
        <v>28</v>
      </c>
      <c r="M67" s="1" t="s">
        <v>22</v>
      </c>
      <c r="N67" s="1" t="s">
        <v>58</v>
      </c>
      <c r="O67" s="1" t="s">
        <v>45</v>
      </c>
      <c r="P67" s="1" t="s">
        <v>65</v>
      </c>
      <c r="Q67" s="1" t="s">
        <v>386</v>
      </c>
      <c r="R67" s="1"/>
      <c r="S67" s="1"/>
      <c r="T67" s="1"/>
      <c r="U67" s="1"/>
      <c r="V67" s="1"/>
      <c r="W67" s="1"/>
      <c r="X67" s="1"/>
      <c r="Y67" s="1"/>
      <c r="AA67" s="2">
        <v>45215.705920787033</v>
      </c>
    </row>
    <row r="68" spans="1:27" x14ac:dyDescent="0.25">
      <c r="A68" s="1">
        <v>23111341</v>
      </c>
      <c r="B68" s="1" t="s">
        <v>229</v>
      </c>
      <c r="C68" s="1" t="s">
        <v>230</v>
      </c>
      <c r="D68" s="1" t="s">
        <v>26</v>
      </c>
      <c r="E68">
        <f t="shared" ca="1" si="2"/>
        <v>18</v>
      </c>
      <c r="F68" s="1" t="s">
        <v>231</v>
      </c>
      <c r="G68" s="1" t="s">
        <v>232</v>
      </c>
      <c r="H68" s="1">
        <v>5</v>
      </c>
      <c r="I68" s="1" t="s">
        <v>21</v>
      </c>
      <c r="J68">
        <f t="shared" si="3"/>
        <v>3</v>
      </c>
      <c r="K68" s="1" t="s">
        <v>22</v>
      </c>
      <c r="L68" s="1" t="s">
        <v>233</v>
      </c>
      <c r="M68" s="1" t="s">
        <v>22</v>
      </c>
      <c r="N68" s="1" t="s">
        <v>29</v>
      </c>
      <c r="O68" s="1" t="s">
        <v>22</v>
      </c>
      <c r="P68" s="1" t="s">
        <v>397</v>
      </c>
      <c r="Q68" s="1" t="s">
        <v>394</v>
      </c>
      <c r="R68" s="1"/>
      <c r="S68" s="1"/>
      <c r="T68" s="1"/>
      <c r="U68" s="1"/>
      <c r="V68" s="1"/>
      <c r="W68" s="1"/>
      <c r="X68" s="1"/>
      <c r="Y68" s="1"/>
      <c r="Z68" s="1" t="s">
        <v>233</v>
      </c>
      <c r="AA68" s="2">
        <v>45215.718308611111</v>
      </c>
    </row>
    <row r="69" spans="1:27" x14ac:dyDescent="0.25">
      <c r="A69" s="1">
        <v>23122118</v>
      </c>
      <c r="B69" s="1" t="s">
        <v>175</v>
      </c>
      <c r="C69" s="1" t="s">
        <v>176</v>
      </c>
      <c r="D69" s="1" t="s">
        <v>18</v>
      </c>
      <c r="E69">
        <f t="shared" ca="1" si="2"/>
        <v>23</v>
      </c>
      <c r="F69" s="1" t="s">
        <v>19</v>
      </c>
      <c r="G69" s="1" t="s">
        <v>54</v>
      </c>
      <c r="H69" s="1">
        <v>3</v>
      </c>
      <c r="I69" s="1" t="s">
        <v>21</v>
      </c>
      <c r="J69">
        <f t="shared" si="3"/>
        <v>3</v>
      </c>
      <c r="K69" s="1" t="s">
        <v>22</v>
      </c>
      <c r="M69" s="1" t="s">
        <v>28</v>
      </c>
      <c r="N69" s="1" t="s">
        <v>23</v>
      </c>
      <c r="O69" s="1" t="s">
        <v>22</v>
      </c>
      <c r="P69" s="1" t="s">
        <v>65</v>
      </c>
      <c r="Q69" s="1" t="s">
        <v>388</v>
      </c>
      <c r="R69" s="1"/>
      <c r="S69" s="1"/>
      <c r="T69" s="1"/>
      <c r="U69" s="1"/>
      <c r="V69" s="1"/>
      <c r="W69" s="1"/>
      <c r="X69" s="1"/>
      <c r="Y69" s="1"/>
      <c r="AA69" s="2">
        <v>45216.436775810187</v>
      </c>
    </row>
    <row r="70" spans="1:27" x14ac:dyDescent="0.25">
      <c r="A70" s="1">
        <v>23122102</v>
      </c>
      <c r="B70" s="1" t="s">
        <v>156</v>
      </c>
      <c r="C70" s="1" t="s">
        <v>235</v>
      </c>
      <c r="D70" s="1" t="s">
        <v>26</v>
      </c>
      <c r="E70">
        <f t="shared" ca="1" si="2"/>
        <v>24</v>
      </c>
      <c r="F70" s="1" t="s">
        <v>19</v>
      </c>
      <c r="G70" s="1" t="s">
        <v>236</v>
      </c>
      <c r="H70" s="1">
        <v>3</v>
      </c>
      <c r="I70" s="1" t="s">
        <v>21</v>
      </c>
      <c r="J70">
        <f t="shared" si="3"/>
        <v>3</v>
      </c>
      <c r="K70" s="1" t="s">
        <v>22</v>
      </c>
      <c r="M70" s="1" t="s">
        <v>35</v>
      </c>
      <c r="N70" s="1" t="s">
        <v>29</v>
      </c>
      <c r="O70" s="1" t="s">
        <v>28</v>
      </c>
      <c r="P70" s="1" t="s">
        <v>65</v>
      </c>
      <c r="Q70" s="1" t="s">
        <v>394</v>
      </c>
      <c r="R70" s="1"/>
      <c r="S70" s="1"/>
      <c r="T70" s="1"/>
      <c r="U70" s="1"/>
      <c r="V70" s="1"/>
      <c r="W70" s="1"/>
      <c r="X70" s="1"/>
      <c r="Y70" s="1"/>
      <c r="AA70" s="2">
        <v>45216.438137870369</v>
      </c>
    </row>
    <row r="71" spans="1:27" x14ac:dyDescent="0.25">
      <c r="A71" s="1">
        <v>23122108</v>
      </c>
      <c r="B71" s="1" t="s">
        <v>237</v>
      </c>
      <c r="C71" s="1" t="s">
        <v>238</v>
      </c>
      <c r="D71" s="1" t="s">
        <v>26</v>
      </c>
      <c r="E71">
        <f t="shared" ca="1" si="2"/>
        <v>19</v>
      </c>
      <c r="F71" s="1" t="s">
        <v>19</v>
      </c>
      <c r="G71" s="1" t="s">
        <v>239</v>
      </c>
      <c r="H71" s="1">
        <v>4</v>
      </c>
      <c r="I71" s="1" t="s">
        <v>21</v>
      </c>
      <c r="J71">
        <f t="shared" si="3"/>
        <v>3</v>
      </c>
      <c r="K71" s="1" t="s">
        <v>62</v>
      </c>
      <c r="L71" s="1" t="s">
        <v>240</v>
      </c>
      <c r="M71" s="1" t="s">
        <v>35</v>
      </c>
      <c r="N71" s="1" t="s">
        <v>23</v>
      </c>
      <c r="O71" s="1" t="s">
        <v>45</v>
      </c>
      <c r="P71" s="1" t="s">
        <v>65</v>
      </c>
      <c r="Q71" s="1" t="s">
        <v>389</v>
      </c>
      <c r="R71" s="1"/>
      <c r="S71" s="1"/>
      <c r="T71" s="1"/>
      <c r="U71" s="1"/>
      <c r="V71" s="1"/>
      <c r="W71" s="1"/>
      <c r="X71" s="1"/>
      <c r="Y71" s="1"/>
      <c r="AA71" s="2">
        <v>45216.447725370366</v>
      </c>
    </row>
    <row r="72" spans="1:27" x14ac:dyDescent="0.25">
      <c r="A72" s="1">
        <v>23122128</v>
      </c>
      <c r="B72" s="1" t="s">
        <v>241</v>
      </c>
      <c r="C72" s="1" t="s">
        <v>242</v>
      </c>
      <c r="D72" s="1" t="s">
        <v>26</v>
      </c>
      <c r="E72">
        <f t="shared" ca="1" si="2"/>
        <v>24</v>
      </c>
      <c r="F72" s="1" t="s">
        <v>19</v>
      </c>
      <c r="G72" s="1" t="s">
        <v>65</v>
      </c>
      <c r="H72" s="1">
        <v>5</v>
      </c>
      <c r="I72" s="1" t="s">
        <v>34</v>
      </c>
      <c r="J72">
        <f t="shared" si="3"/>
        <v>4</v>
      </c>
      <c r="K72" s="1" t="s">
        <v>28</v>
      </c>
      <c r="M72" s="1" t="s">
        <v>22</v>
      </c>
      <c r="N72" s="1" t="s">
        <v>58</v>
      </c>
      <c r="O72" s="1" t="s">
        <v>22</v>
      </c>
      <c r="P72" s="1" t="s">
        <v>65</v>
      </c>
      <c r="Q72" s="1" t="s">
        <v>388</v>
      </c>
      <c r="R72" s="1"/>
      <c r="S72" s="1"/>
      <c r="T72" s="1"/>
      <c r="U72" s="1"/>
      <c r="V72" s="1"/>
      <c r="W72" s="1"/>
      <c r="X72" s="1"/>
      <c r="Y72" s="1"/>
      <c r="AA72" s="2">
        <v>45216.458225694441</v>
      </c>
    </row>
    <row r="73" spans="1:27" x14ac:dyDescent="0.25">
      <c r="A73" s="1">
        <v>23122130</v>
      </c>
      <c r="B73" s="1" t="s">
        <v>243</v>
      </c>
      <c r="C73" s="1" t="s">
        <v>244</v>
      </c>
      <c r="D73" s="1" t="s">
        <v>18</v>
      </c>
      <c r="E73">
        <f t="shared" ca="1" si="2"/>
        <v>23</v>
      </c>
      <c r="F73" s="1" t="s">
        <v>19</v>
      </c>
      <c r="G73" s="1" t="s">
        <v>46</v>
      </c>
      <c r="H73" s="1">
        <v>2</v>
      </c>
      <c r="I73" s="1" t="s">
        <v>41</v>
      </c>
      <c r="J73">
        <f t="shared" si="3"/>
        <v>5</v>
      </c>
      <c r="K73" s="1" t="s">
        <v>28</v>
      </c>
      <c r="M73" s="1" t="s">
        <v>28</v>
      </c>
      <c r="N73" s="1" t="s">
        <v>58</v>
      </c>
      <c r="O73" s="1" t="s">
        <v>22</v>
      </c>
      <c r="P73" s="1" t="s">
        <v>65</v>
      </c>
      <c r="Q73" s="1" t="s">
        <v>388</v>
      </c>
      <c r="R73" s="1"/>
      <c r="S73" s="1"/>
      <c r="T73" s="1"/>
      <c r="U73" s="1"/>
      <c r="V73" s="1"/>
      <c r="W73" s="1"/>
      <c r="X73" s="1"/>
      <c r="Y73" s="1"/>
      <c r="AA73" s="2">
        <v>45216.468413831019</v>
      </c>
    </row>
    <row r="74" spans="1:27" x14ac:dyDescent="0.25">
      <c r="A74" s="1">
        <v>23122033</v>
      </c>
      <c r="B74" s="1" t="s">
        <v>245</v>
      </c>
      <c r="C74" s="1" t="s">
        <v>246</v>
      </c>
      <c r="D74" s="1" t="s">
        <v>26</v>
      </c>
      <c r="E74">
        <f t="shared" ca="1" si="2"/>
        <v>25</v>
      </c>
      <c r="F74" s="1" t="s">
        <v>19</v>
      </c>
      <c r="G74" s="1" t="s">
        <v>46</v>
      </c>
      <c r="H74" s="1">
        <v>3</v>
      </c>
      <c r="I74" s="1" t="s">
        <v>41</v>
      </c>
      <c r="J74">
        <f t="shared" si="3"/>
        <v>5</v>
      </c>
      <c r="K74" s="1" t="s">
        <v>28</v>
      </c>
      <c r="L74" s="1" t="s">
        <v>28</v>
      </c>
      <c r="M74" s="1" t="s">
        <v>22</v>
      </c>
      <c r="N74" s="1" t="s">
        <v>29</v>
      </c>
      <c r="O74" s="1" t="s">
        <v>22</v>
      </c>
      <c r="P74" s="1" t="s">
        <v>65</v>
      </c>
      <c r="Q74" s="1" t="s">
        <v>387</v>
      </c>
      <c r="R74" s="1"/>
      <c r="S74" s="1"/>
      <c r="T74" s="1"/>
      <c r="U74" s="1"/>
      <c r="V74" s="1"/>
      <c r="W74" s="1"/>
      <c r="X74" s="1"/>
      <c r="Y74" s="1"/>
      <c r="Z74" s="1" t="s">
        <v>247</v>
      </c>
      <c r="AA74" s="2">
        <v>45216.476732384261</v>
      </c>
    </row>
    <row r="75" spans="1:27" x14ac:dyDescent="0.25">
      <c r="A75" s="1">
        <v>23122132</v>
      </c>
      <c r="B75" s="1" t="s">
        <v>248</v>
      </c>
      <c r="C75" s="1" t="s">
        <v>249</v>
      </c>
      <c r="D75" s="1" t="s">
        <v>18</v>
      </c>
      <c r="E75">
        <f t="shared" ca="1" si="2"/>
        <v>24</v>
      </c>
      <c r="F75" s="1" t="s">
        <v>19</v>
      </c>
      <c r="G75" s="1" t="s">
        <v>123</v>
      </c>
      <c r="H75" s="1">
        <v>3</v>
      </c>
      <c r="I75" s="1" t="s">
        <v>21</v>
      </c>
      <c r="J75">
        <f t="shared" si="3"/>
        <v>3</v>
      </c>
      <c r="K75" s="1" t="s">
        <v>28</v>
      </c>
      <c r="M75" s="1" t="s">
        <v>28</v>
      </c>
      <c r="N75" s="1" t="s">
        <v>29</v>
      </c>
      <c r="O75" s="1" t="s">
        <v>22</v>
      </c>
      <c r="P75" s="1" t="s">
        <v>395</v>
      </c>
      <c r="Q75" s="1" t="s">
        <v>386</v>
      </c>
      <c r="R75" s="1"/>
      <c r="S75" s="1"/>
      <c r="T75" s="1"/>
      <c r="U75" s="1"/>
      <c r="V75" s="1"/>
      <c r="W75" s="1"/>
      <c r="X75" s="1"/>
      <c r="Y75" s="1"/>
      <c r="Z75" s="1" t="s">
        <v>250</v>
      </c>
      <c r="AA75" s="2">
        <v>45216.478663182876</v>
      </c>
    </row>
    <row r="76" spans="1:27" x14ac:dyDescent="0.25">
      <c r="A76" s="1">
        <v>23122037</v>
      </c>
      <c r="B76" s="1" t="s">
        <v>251</v>
      </c>
      <c r="C76" s="1" t="s">
        <v>252</v>
      </c>
      <c r="D76" s="1" t="s">
        <v>26</v>
      </c>
      <c r="E76">
        <f t="shared" ca="1" si="2"/>
        <v>20</v>
      </c>
      <c r="F76" s="1" t="s">
        <v>19</v>
      </c>
      <c r="G76" s="1" t="s">
        <v>46</v>
      </c>
      <c r="H76" s="1">
        <v>4</v>
      </c>
      <c r="I76" s="1" t="s">
        <v>41</v>
      </c>
      <c r="J76">
        <f t="shared" si="3"/>
        <v>5</v>
      </c>
      <c r="K76" s="1" t="s">
        <v>28</v>
      </c>
      <c r="M76" s="1" t="s">
        <v>28</v>
      </c>
      <c r="N76" s="1" t="s">
        <v>58</v>
      </c>
      <c r="O76" s="1" t="s">
        <v>22</v>
      </c>
      <c r="P76" s="1" t="s">
        <v>65</v>
      </c>
      <c r="Q76" s="1" t="s">
        <v>387</v>
      </c>
      <c r="R76" s="1"/>
      <c r="S76" s="1"/>
      <c r="T76" s="1"/>
      <c r="U76" s="1"/>
      <c r="V76" s="1"/>
      <c r="W76" s="1"/>
      <c r="X76" s="1"/>
      <c r="Y76" s="1"/>
      <c r="AA76" s="2">
        <v>45216.520550682872</v>
      </c>
    </row>
    <row r="77" spans="1:27" x14ac:dyDescent="0.25">
      <c r="A77" s="1">
        <v>23122133</v>
      </c>
      <c r="B77" s="1" t="s">
        <v>103</v>
      </c>
      <c r="C77" s="1" t="s">
        <v>104</v>
      </c>
      <c r="D77" s="1" t="s">
        <v>26</v>
      </c>
      <c r="E77">
        <f t="shared" ca="1" si="2"/>
        <v>24</v>
      </c>
      <c r="F77" s="1" t="s">
        <v>19</v>
      </c>
      <c r="G77" s="1" t="s">
        <v>65</v>
      </c>
      <c r="H77" s="1">
        <v>4</v>
      </c>
      <c r="I77" s="1" t="s">
        <v>41</v>
      </c>
      <c r="J77">
        <f t="shared" si="3"/>
        <v>5</v>
      </c>
      <c r="K77" s="1" t="s">
        <v>28</v>
      </c>
      <c r="M77" s="1" t="s">
        <v>28</v>
      </c>
      <c r="N77" s="1" t="s">
        <v>29</v>
      </c>
      <c r="O77" s="1" t="s">
        <v>45</v>
      </c>
      <c r="P77" s="1" t="s">
        <v>65</v>
      </c>
      <c r="Q77" s="1" t="s">
        <v>387</v>
      </c>
      <c r="R77" s="1"/>
      <c r="S77" s="1"/>
      <c r="T77" s="1"/>
      <c r="U77" s="1"/>
      <c r="V77" s="1"/>
      <c r="W77" s="1"/>
      <c r="X77" s="1"/>
      <c r="Y77" s="1"/>
      <c r="AA77" s="2">
        <v>45216.524723182869</v>
      </c>
    </row>
    <row r="78" spans="1:27" x14ac:dyDescent="0.25">
      <c r="A78" s="1">
        <v>23122025</v>
      </c>
      <c r="B78" s="1" t="s">
        <v>253</v>
      </c>
      <c r="C78" s="1" t="s">
        <v>254</v>
      </c>
      <c r="D78" s="1" t="s">
        <v>18</v>
      </c>
      <c r="E78">
        <f t="shared" ca="1" si="2"/>
        <v>24</v>
      </c>
      <c r="F78" s="1" t="s">
        <v>19</v>
      </c>
      <c r="G78" s="1" t="s">
        <v>54</v>
      </c>
      <c r="H78" s="1">
        <v>3</v>
      </c>
      <c r="I78" s="1" t="s">
        <v>21</v>
      </c>
      <c r="J78">
        <f t="shared" si="3"/>
        <v>3</v>
      </c>
      <c r="K78" s="1" t="s">
        <v>62</v>
      </c>
      <c r="M78" s="1" t="s">
        <v>28</v>
      </c>
      <c r="N78" s="1" t="s">
        <v>23</v>
      </c>
      <c r="O78" s="1" t="s">
        <v>45</v>
      </c>
      <c r="P78" s="1" t="s">
        <v>65</v>
      </c>
      <c r="Q78" s="1" t="s">
        <v>388</v>
      </c>
      <c r="R78" s="1"/>
      <c r="S78" s="1"/>
      <c r="T78" s="1"/>
      <c r="U78" s="1"/>
      <c r="V78" s="1"/>
      <c r="W78" s="1"/>
      <c r="X78" s="1"/>
      <c r="Y78" s="1"/>
      <c r="AA78" s="2">
        <v>45216.53439075232</v>
      </c>
    </row>
    <row r="79" spans="1:27" x14ac:dyDescent="0.25">
      <c r="A79" s="1">
        <v>23122040</v>
      </c>
      <c r="B79" s="1" t="s">
        <v>255</v>
      </c>
      <c r="C79" s="1" t="s">
        <v>256</v>
      </c>
      <c r="D79" s="1" t="s">
        <v>26</v>
      </c>
      <c r="E79">
        <f t="shared" ca="1" si="2"/>
        <v>20</v>
      </c>
      <c r="F79" s="1" t="s">
        <v>19</v>
      </c>
      <c r="G79" s="1" t="s">
        <v>65</v>
      </c>
      <c r="H79" s="1">
        <v>1</v>
      </c>
      <c r="I79" s="1" t="s">
        <v>41</v>
      </c>
      <c r="J79">
        <f t="shared" si="3"/>
        <v>5</v>
      </c>
      <c r="K79" s="1" t="s">
        <v>22</v>
      </c>
      <c r="L79" s="1" t="s">
        <v>257</v>
      </c>
      <c r="M79" s="1" t="s">
        <v>22</v>
      </c>
      <c r="N79" s="1" t="s">
        <v>58</v>
      </c>
      <c r="O79" s="1" t="s">
        <v>22</v>
      </c>
      <c r="P79" s="1" t="s">
        <v>65</v>
      </c>
      <c r="Q79" s="1" t="s">
        <v>390</v>
      </c>
      <c r="R79" s="1"/>
      <c r="S79" s="1"/>
      <c r="T79" s="1"/>
      <c r="U79" s="1"/>
      <c r="V79" s="1"/>
      <c r="W79" s="1"/>
      <c r="X79" s="1"/>
      <c r="Y79" s="1"/>
      <c r="Z79" s="1" t="s">
        <v>257</v>
      </c>
      <c r="AA79" s="2">
        <v>45216.543845266206</v>
      </c>
    </row>
    <row r="80" spans="1:27" x14ac:dyDescent="0.25">
      <c r="A80" s="1">
        <v>23122127</v>
      </c>
      <c r="B80" s="1" t="s">
        <v>258</v>
      </c>
      <c r="C80" s="1" t="s">
        <v>259</v>
      </c>
      <c r="D80" s="1" t="s">
        <v>26</v>
      </c>
      <c r="E80">
        <f t="shared" ca="1" si="2"/>
        <v>20</v>
      </c>
      <c r="F80" s="1" t="s">
        <v>19</v>
      </c>
      <c r="G80" s="1" t="s">
        <v>49</v>
      </c>
      <c r="H80" s="1">
        <v>4</v>
      </c>
      <c r="I80" s="1" t="s">
        <v>34</v>
      </c>
      <c r="J80">
        <f t="shared" si="3"/>
        <v>4</v>
      </c>
      <c r="K80" s="1" t="s">
        <v>22</v>
      </c>
      <c r="L80" s="1" t="s">
        <v>260</v>
      </c>
      <c r="M80" s="1" t="s">
        <v>35</v>
      </c>
      <c r="N80" s="1" t="s">
        <v>29</v>
      </c>
      <c r="O80" s="1" t="s">
        <v>22</v>
      </c>
      <c r="P80" s="1" t="s">
        <v>395</v>
      </c>
      <c r="Q80" s="1" t="s">
        <v>386</v>
      </c>
      <c r="R80" s="1"/>
      <c r="S80" s="1"/>
      <c r="T80" s="1"/>
      <c r="U80" s="1"/>
      <c r="V80" s="1"/>
      <c r="W80" s="1"/>
      <c r="X80" s="1"/>
      <c r="Y80" s="1"/>
      <c r="Z80" s="1" t="s">
        <v>261</v>
      </c>
      <c r="AA80" s="2">
        <v>45216.554786527777</v>
      </c>
    </row>
    <row r="81" spans="1:27" x14ac:dyDescent="0.25">
      <c r="A81" s="1">
        <v>23122027</v>
      </c>
      <c r="B81" s="1" t="s">
        <v>262</v>
      </c>
      <c r="C81" s="1" t="s">
        <v>263</v>
      </c>
      <c r="D81" s="1" t="s">
        <v>18</v>
      </c>
      <c r="E81">
        <f t="shared" ca="1" si="2"/>
        <v>22</v>
      </c>
      <c r="F81" s="1" t="s">
        <v>19</v>
      </c>
      <c r="G81" s="1" t="s">
        <v>65</v>
      </c>
      <c r="H81" s="1">
        <v>4</v>
      </c>
      <c r="I81" s="1" t="s">
        <v>34</v>
      </c>
      <c r="J81">
        <f t="shared" si="3"/>
        <v>4</v>
      </c>
      <c r="K81" s="1" t="s">
        <v>62</v>
      </c>
      <c r="M81" s="1" t="s">
        <v>35</v>
      </c>
      <c r="N81" s="1" t="s">
        <v>29</v>
      </c>
      <c r="O81" s="1" t="s">
        <v>22</v>
      </c>
      <c r="P81" s="1" t="s">
        <v>65</v>
      </c>
      <c r="Q81" s="1" t="s">
        <v>387</v>
      </c>
      <c r="R81" s="1"/>
      <c r="S81" s="1"/>
      <c r="T81" s="1"/>
      <c r="U81" s="1"/>
      <c r="V81" s="1"/>
      <c r="W81" s="1"/>
      <c r="X81" s="1"/>
      <c r="Y81" s="1"/>
      <c r="AA81" s="2">
        <v>45216.561367592592</v>
      </c>
    </row>
    <row r="82" spans="1:27" x14ac:dyDescent="0.25">
      <c r="A82" s="1">
        <v>23122105</v>
      </c>
      <c r="B82" s="1" t="s">
        <v>160</v>
      </c>
      <c r="C82" s="1" t="s">
        <v>161</v>
      </c>
      <c r="D82" s="1" t="s">
        <v>26</v>
      </c>
      <c r="E82">
        <f t="shared" ca="1" si="2"/>
        <v>24</v>
      </c>
      <c r="F82" s="1" t="s">
        <v>19</v>
      </c>
      <c r="G82" s="1" t="s">
        <v>264</v>
      </c>
      <c r="H82" s="1">
        <v>3</v>
      </c>
      <c r="I82" s="1" t="s">
        <v>34</v>
      </c>
      <c r="J82">
        <f t="shared" si="3"/>
        <v>4</v>
      </c>
      <c r="K82" s="1" t="s">
        <v>22</v>
      </c>
      <c r="M82" s="1" t="s">
        <v>22</v>
      </c>
      <c r="N82" s="1" t="s">
        <v>29</v>
      </c>
      <c r="O82" s="1" t="s">
        <v>22</v>
      </c>
      <c r="P82" s="1" t="s">
        <v>398</v>
      </c>
      <c r="Q82" s="1" t="s">
        <v>393</v>
      </c>
      <c r="R82" s="1"/>
      <c r="S82" s="1"/>
      <c r="T82" s="1"/>
      <c r="U82" s="1"/>
      <c r="V82" s="1"/>
      <c r="W82" s="1"/>
      <c r="X82" s="1"/>
      <c r="Y82" s="1"/>
      <c r="AA82" s="2">
        <v>45216.562615787036</v>
      </c>
    </row>
    <row r="83" spans="1:27" x14ac:dyDescent="0.25">
      <c r="A83" s="1">
        <v>23122141</v>
      </c>
      <c r="B83" s="1" t="s">
        <v>165</v>
      </c>
      <c r="C83" s="1" t="s">
        <v>266</v>
      </c>
      <c r="D83" s="1" t="s">
        <v>26</v>
      </c>
      <c r="E83">
        <f t="shared" ca="1" si="2"/>
        <v>18</v>
      </c>
      <c r="F83" s="1" t="s">
        <v>19</v>
      </c>
      <c r="G83" s="1" t="s">
        <v>225</v>
      </c>
      <c r="H83" s="1">
        <v>5</v>
      </c>
      <c r="I83" s="1" t="s">
        <v>41</v>
      </c>
      <c r="J83">
        <f t="shared" si="3"/>
        <v>5</v>
      </c>
      <c r="K83" s="1" t="s">
        <v>28</v>
      </c>
      <c r="L83" s="1" t="s">
        <v>267</v>
      </c>
      <c r="M83" s="1" t="s">
        <v>22</v>
      </c>
      <c r="N83" s="1" t="s">
        <v>58</v>
      </c>
      <c r="O83" s="1" t="s">
        <v>22</v>
      </c>
      <c r="P83" s="1" t="s">
        <v>65</v>
      </c>
      <c r="Q83" s="1" t="s">
        <v>388</v>
      </c>
      <c r="R83" s="1"/>
      <c r="S83" s="1"/>
      <c r="T83" s="1"/>
      <c r="U83" s="1"/>
      <c r="V83" s="1"/>
      <c r="W83" s="1"/>
      <c r="X83" s="1"/>
      <c r="Y83" s="1"/>
      <c r="Z83" s="1" t="s">
        <v>268</v>
      </c>
      <c r="AA83" s="2">
        <v>45216.676500474539</v>
      </c>
    </row>
    <row r="84" spans="1:27" x14ac:dyDescent="0.25">
      <c r="A84" s="1">
        <v>23122305</v>
      </c>
      <c r="B84" s="1" t="s">
        <v>269</v>
      </c>
      <c r="C84" s="1" t="s">
        <v>270</v>
      </c>
      <c r="D84" s="1" t="s">
        <v>18</v>
      </c>
      <c r="E84">
        <f t="shared" ca="1" si="2"/>
        <v>24</v>
      </c>
      <c r="F84" s="1" t="s">
        <v>19</v>
      </c>
      <c r="G84" s="1" t="s">
        <v>264</v>
      </c>
      <c r="H84" s="1">
        <v>5</v>
      </c>
      <c r="I84" s="1" t="s">
        <v>21</v>
      </c>
      <c r="J84">
        <f t="shared" si="3"/>
        <v>3</v>
      </c>
      <c r="K84" s="1" t="s">
        <v>22</v>
      </c>
      <c r="M84" s="1" t="s">
        <v>22</v>
      </c>
      <c r="N84" s="1" t="s">
        <v>29</v>
      </c>
      <c r="O84" s="1" t="s">
        <v>22</v>
      </c>
      <c r="P84" s="1" t="s">
        <v>397</v>
      </c>
      <c r="Q84" s="1" t="s">
        <v>392</v>
      </c>
      <c r="R84" s="1"/>
      <c r="S84" s="1"/>
      <c r="T84" s="1"/>
      <c r="U84" s="1"/>
      <c r="V84" s="1"/>
      <c r="W84" s="1"/>
      <c r="X84" s="1"/>
      <c r="Y84" s="1"/>
      <c r="AA84" s="2">
        <v>45216.678109085653</v>
      </c>
    </row>
    <row r="85" spans="1:27" x14ac:dyDescent="0.25">
      <c r="A85" s="1">
        <v>22113057</v>
      </c>
      <c r="B85" s="1" t="s">
        <v>272</v>
      </c>
      <c r="C85" s="1" t="s">
        <v>273</v>
      </c>
      <c r="D85" s="1" t="s">
        <v>18</v>
      </c>
      <c r="E85">
        <f t="shared" ca="1" si="2"/>
        <v>18</v>
      </c>
      <c r="F85" s="1" t="s">
        <v>101</v>
      </c>
      <c r="G85" s="1" t="s">
        <v>91</v>
      </c>
      <c r="H85" s="1">
        <v>4</v>
      </c>
      <c r="I85" s="1" t="s">
        <v>21</v>
      </c>
      <c r="J85">
        <f t="shared" si="3"/>
        <v>3</v>
      </c>
      <c r="K85" s="1" t="s">
        <v>22</v>
      </c>
      <c r="L85" s="1" t="s">
        <v>274</v>
      </c>
      <c r="M85" s="1" t="s">
        <v>22</v>
      </c>
      <c r="N85" s="1" t="s">
        <v>58</v>
      </c>
      <c r="O85" s="1" t="s">
        <v>22</v>
      </c>
      <c r="P85" s="1" t="s">
        <v>74</v>
      </c>
      <c r="Q85" s="1" t="s">
        <v>390</v>
      </c>
      <c r="R85" s="1"/>
      <c r="S85" s="1"/>
      <c r="T85" s="1"/>
      <c r="U85" s="1"/>
      <c r="V85" s="1"/>
      <c r="W85" s="1"/>
      <c r="X85" s="1"/>
      <c r="Y85" s="1"/>
      <c r="Z85" s="1" t="s">
        <v>275</v>
      </c>
      <c r="AA85" s="2">
        <v>45216.68048314815</v>
      </c>
    </row>
    <row r="86" spans="1:27" x14ac:dyDescent="0.25">
      <c r="A86" s="1">
        <v>23122006</v>
      </c>
      <c r="B86" s="1" t="s">
        <v>276</v>
      </c>
      <c r="C86" s="1" t="s">
        <v>277</v>
      </c>
      <c r="D86" s="1" t="s">
        <v>26</v>
      </c>
      <c r="E86">
        <f t="shared" ca="1" si="2"/>
        <v>19</v>
      </c>
      <c r="F86" s="1" t="s">
        <v>19</v>
      </c>
      <c r="G86" s="1" t="s">
        <v>79</v>
      </c>
      <c r="H86" s="1">
        <v>3</v>
      </c>
      <c r="I86" s="1" t="s">
        <v>34</v>
      </c>
      <c r="J86">
        <f t="shared" si="3"/>
        <v>4</v>
      </c>
      <c r="K86" s="1" t="s">
        <v>28</v>
      </c>
      <c r="M86" s="1" t="s">
        <v>35</v>
      </c>
      <c r="N86" s="1" t="s">
        <v>29</v>
      </c>
      <c r="O86" s="1" t="s">
        <v>45</v>
      </c>
      <c r="P86" s="1" t="s">
        <v>65</v>
      </c>
      <c r="Q86" s="1" t="s">
        <v>387</v>
      </c>
      <c r="R86" s="1"/>
      <c r="S86" s="1"/>
      <c r="T86" s="1"/>
      <c r="U86" s="1"/>
      <c r="V86" s="1"/>
      <c r="W86" s="1"/>
      <c r="X86" s="1"/>
      <c r="Y86" s="1"/>
      <c r="AA86" s="2">
        <v>45216.681324305551</v>
      </c>
    </row>
    <row r="87" spans="1:27" x14ac:dyDescent="0.25">
      <c r="A87" s="1">
        <v>23122104</v>
      </c>
      <c r="B87" s="1" t="s">
        <v>278</v>
      </c>
      <c r="C87" s="1" t="s">
        <v>279</v>
      </c>
      <c r="D87" s="1" t="s">
        <v>18</v>
      </c>
      <c r="E87">
        <f t="shared" ca="1" si="2"/>
        <v>23</v>
      </c>
      <c r="F87" s="1" t="s">
        <v>19</v>
      </c>
      <c r="G87" s="1" t="s">
        <v>46</v>
      </c>
      <c r="H87" s="1">
        <v>5</v>
      </c>
      <c r="I87" s="1" t="s">
        <v>34</v>
      </c>
      <c r="J87">
        <f t="shared" si="3"/>
        <v>4</v>
      </c>
      <c r="K87" s="1" t="s">
        <v>28</v>
      </c>
      <c r="L87" s="1" t="s">
        <v>280</v>
      </c>
      <c r="M87" s="1" t="s">
        <v>28</v>
      </c>
      <c r="N87" s="1" t="s">
        <v>58</v>
      </c>
      <c r="O87" s="1" t="s">
        <v>45</v>
      </c>
      <c r="P87" s="1" t="s">
        <v>65</v>
      </c>
      <c r="Q87" s="1" t="s">
        <v>388</v>
      </c>
      <c r="R87" s="1"/>
      <c r="S87" s="1"/>
      <c r="T87" s="1"/>
      <c r="U87" s="1"/>
      <c r="V87" s="1"/>
      <c r="W87" s="1"/>
      <c r="X87" s="1"/>
      <c r="Y87" s="1"/>
      <c r="Z87" s="1" t="s">
        <v>280</v>
      </c>
      <c r="AA87" s="2">
        <v>45216.685679664355</v>
      </c>
    </row>
    <row r="88" spans="1:27" x14ac:dyDescent="0.25">
      <c r="A88" s="1">
        <v>22112328</v>
      </c>
      <c r="B88" s="1" t="s">
        <v>281</v>
      </c>
      <c r="C88" s="1" t="s">
        <v>282</v>
      </c>
      <c r="D88" s="1" t="s">
        <v>18</v>
      </c>
      <c r="E88">
        <f t="shared" ca="1" si="2"/>
        <v>19</v>
      </c>
      <c r="F88" s="1" t="s">
        <v>89</v>
      </c>
      <c r="G88" s="1" t="s">
        <v>283</v>
      </c>
      <c r="H88" s="1">
        <v>4</v>
      </c>
      <c r="I88" s="1" t="s">
        <v>21</v>
      </c>
      <c r="J88">
        <f t="shared" si="3"/>
        <v>3</v>
      </c>
      <c r="K88" s="1" t="s">
        <v>62</v>
      </c>
      <c r="M88" s="1" t="s">
        <v>22</v>
      </c>
      <c r="N88" s="1" t="s">
        <v>29</v>
      </c>
      <c r="O88" s="1" t="s">
        <v>22</v>
      </c>
      <c r="P88" s="1" t="s">
        <v>65</v>
      </c>
      <c r="Q88" s="1" t="s">
        <v>387</v>
      </c>
      <c r="R88" s="1"/>
      <c r="S88" s="1"/>
      <c r="T88" s="1"/>
      <c r="U88" s="1"/>
      <c r="V88" s="1"/>
      <c r="W88" s="1"/>
      <c r="X88" s="1"/>
      <c r="Y88" s="1"/>
      <c r="AA88" s="2">
        <v>45216.689804166672</v>
      </c>
    </row>
    <row r="89" spans="1:27" x14ac:dyDescent="0.25">
      <c r="A89" s="1">
        <v>22113029</v>
      </c>
      <c r="B89" s="1" t="s">
        <v>284</v>
      </c>
      <c r="C89" s="1" t="s">
        <v>285</v>
      </c>
      <c r="D89" s="1" t="s">
        <v>18</v>
      </c>
      <c r="E89">
        <f t="shared" ca="1" si="2"/>
        <v>23</v>
      </c>
      <c r="F89" s="1" t="s">
        <v>101</v>
      </c>
      <c r="G89" s="1" t="s">
        <v>20</v>
      </c>
      <c r="H89" s="1">
        <v>4</v>
      </c>
      <c r="I89" s="1" t="s">
        <v>41</v>
      </c>
      <c r="J89">
        <f t="shared" si="3"/>
        <v>5</v>
      </c>
      <c r="K89" s="1" t="s">
        <v>28</v>
      </c>
      <c r="M89" s="1" t="s">
        <v>22</v>
      </c>
      <c r="N89" s="1" t="s">
        <v>29</v>
      </c>
      <c r="O89" s="1" t="s">
        <v>45</v>
      </c>
      <c r="P89" s="1" t="s">
        <v>65</v>
      </c>
      <c r="Q89" s="1" t="s">
        <v>387</v>
      </c>
      <c r="R89" s="1"/>
      <c r="S89" s="1"/>
      <c r="T89" s="1"/>
      <c r="U89" s="1"/>
      <c r="V89" s="1"/>
      <c r="W89" s="1"/>
      <c r="X89" s="1"/>
      <c r="Y89" s="1"/>
      <c r="AA89" s="2">
        <v>45216.690711435185</v>
      </c>
    </row>
    <row r="90" spans="1:27" x14ac:dyDescent="0.25">
      <c r="A90" s="1">
        <v>23122029</v>
      </c>
      <c r="B90" s="1" t="s">
        <v>286</v>
      </c>
      <c r="C90" s="1" t="s">
        <v>287</v>
      </c>
      <c r="D90" s="1" t="s">
        <v>18</v>
      </c>
      <c r="E90">
        <f t="shared" ca="1" si="2"/>
        <v>21</v>
      </c>
      <c r="F90" s="1" t="s">
        <v>19</v>
      </c>
      <c r="G90" s="1" t="s">
        <v>65</v>
      </c>
      <c r="H90" s="1">
        <v>3</v>
      </c>
      <c r="I90" s="1" t="s">
        <v>21</v>
      </c>
      <c r="J90">
        <f t="shared" si="3"/>
        <v>3</v>
      </c>
      <c r="K90" s="1" t="s">
        <v>28</v>
      </c>
      <c r="M90" s="1" t="s">
        <v>28</v>
      </c>
      <c r="N90" s="1" t="s">
        <v>23</v>
      </c>
      <c r="O90" s="1" t="s">
        <v>45</v>
      </c>
      <c r="P90" s="1" t="s">
        <v>74</v>
      </c>
      <c r="Q90" s="1" t="s">
        <v>392</v>
      </c>
      <c r="R90" s="1"/>
      <c r="S90" s="1"/>
      <c r="T90" s="1"/>
      <c r="U90" s="1"/>
      <c r="V90" s="1"/>
      <c r="W90" s="1"/>
      <c r="X90" s="1"/>
      <c r="Y90" s="1"/>
      <c r="AA90" s="2">
        <v>45216.69376451389</v>
      </c>
    </row>
    <row r="91" spans="1:27" x14ac:dyDescent="0.25">
      <c r="A91" s="1">
        <v>2213120</v>
      </c>
      <c r="B91" s="1" t="s">
        <v>288</v>
      </c>
      <c r="C91" s="1" t="s">
        <v>289</v>
      </c>
      <c r="D91" s="1" t="s">
        <v>26</v>
      </c>
      <c r="E91">
        <f t="shared" ca="1" si="2"/>
        <v>21</v>
      </c>
      <c r="F91" s="1" t="s">
        <v>140</v>
      </c>
      <c r="G91" s="1" t="s">
        <v>49</v>
      </c>
      <c r="H91" s="1">
        <v>4</v>
      </c>
      <c r="I91" s="1" t="s">
        <v>41</v>
      </c>
      <c r="J91">
        <f t="shared" si="3"/>
        <v>5</v>
      </c>
      <c r="K91" s="1" t="s">
        <v>28</v>
      </c>
      <c r="M91" s="1" t="s">
        <v>28</v>
      </c>
      <c r="N91" s="1" t="s">
        <v>29</v>
      </c>
      <c r="O91" s="1" t="s">
        <v>22</v>
      </c>
      <c r="P91" s="1" t="s">
        <v>65</v>
      </c>
      <c r="Q91" s="1" t="s">
        <v>388</v>
      </c>
      <c r="R91" s="1"/>
      <c r="S91" s="1"/>
      <c r="T91" s="1"/>
      <c r="U91" s="1"/>
      <c r="V91" s="1"/>
      <c r="W91" s="1"/>
      <c r="X91" s="1"/>
      <c r="Y91" s="1"/>
      <c r="Z91" s="1" t="s">
        <v>290</v>
      </c>
      <c r="AA91" s="2">
        <v>45216.710585567125</v>
      </c>
    </row>
    <row r="92" spans="1:27" x14ac:dyDescent="0.25">
      <c r="A92" s="1">
        <v>23112308</v>
      </c>
      <c r="B92" s="1" t="s">
        <v>291</v>
      </c>
      <c r="C92" s="1" t="s">
        <v>292</v>
      </c>
      <c r="D92" s="1" t="s">
        <v>18</v>
      </c>
      <c r="E92">
        <f t="shared" ca="1" si="2"/>
        <v>20</v>
      </c>
      <c r="F92" s="1" t="s">
        <v>89</v>
      </c>
      <c r="G92" s="1" t="s">
        <v>20</v>
      </c>
      <c r="H92" s="1">
        <v>5</v>
      </c>
      <c r="I92" s="1" t="s">
        <v>41</v>
      </c>
      <c r="J92">
        <f t="shared" si="3"/>
        <v>5</v>
      </c>
      <c r="K92" s="1" t="s">
        <v>28</v>
      </c>
      <c r="M92" s="1" t="s">
        <v>35</v>
      </c>
      <c r="N92" s="1" t="s">
        <v>29</v>
      </c>
      <c r="O92" s="1" t="s">
        <v>45</v>
      </c>
      <c r="P92" s="1" t="s">
        <v>65</v>
      </c>
      <c r="Q92" s="1" t="s">
        <v>386</v>
      </c>
      <c r="R92" s="1"/>
      <c r="S92" s="1"/>
      <c r="T92" s="1"/>
      <c r="U92" s="1"/>
      <c r="V92" s="1"/>
      <c r="W92" s="1"/>
      <c r="X92" s="1"/>
      <c r="Y92" s="1"/>
      <c r="AA92" s="2">
        <v>45216.716647488429</v>
      </c>
    </row>
    <row r="93" spans="1:27" x14ac:dyDescent="0.25">
      <c r="A93" s="1">
        <v>23113054</v>
      </c>
      <c r="B93" s="1" t="s">
        <v>293</v>
      </c>
      <c r="C93" s="1" t="s">
        <v>294</v>
      </c>
      <c r="D93" s="1" t="s">
        <v>18</v>
      </c>
      <c r="E93">
        <f t="shared" ca="1" si="2"/>
        <v>24</v>
      </c>
      <c r="F93" s="1" t="s">
        <v>101</v>
      </c>
      <c r="G93" s="1" t="s">
        <v>153</v>
      </c>
      <c r="H93" s="1">
        <v>5</v>
      </c>
      <c r="I93" s="1" t="s">
        <v>41</v>
      </c>
      <c r="J93">
        <f t="shared" si="3"/>
        <v>5</v>
      </c>
      <c r="K93" s="1" t="s">
        <v>62</v>
      </c>
      <c r="M93" s="1" t="s">
        <v>35</v>
      </c>
      <c r="N93" s="1" t="s">
        <v>58</v>
      </c>
      <c r="O93" s="1" t="s">
        <v>22</v>
      </c>
      <c r="P93" s="1" t="s">
        <v>65</v>
      </c>
      <c r="Q93" s="1" t="s">
        <v>387</v>
      </c>
      <c r="R93" s="1"/>
      <c r="S93" s="1"/>
      <c r="T93" s="1"/>
      <c r="U93" s="1"/>
      <c r="V93" s="1"/>
      <c r="W93" s="1"/>
      <c r="X93" s="1"/>
      <c r="Y93" s="1"/>
      <c r="AA93" s="2">
        <v>45216.717555474534</v>
      </c>
    </row>
    <row r="94" spans="1:27" x14ac:dyDescent="0.25">
      <c r="A94" s="1">
        <v>21113030</v>
      </c>
      <c r="B94" s="1" t="s">
        <v>295</v>
      </c>
      <c r="C94" s="1" t="s">
        <v>296</v>
      </c>
      <c r="D94" s="1" t="s">
        <v>18</v>
      </c>
      <c r="E94">
        <f t="shared" ca="1" si="2"/>
        <v>25</v>
      </c>
      <c r="F94" s="1" t="s">
        <v>101</v>
      </c>
      <c r="G94" s="1" t="s">
        <v>297</v>
      </c>
      <c r="H94" s="1">
        <v>3</v>
      </c>
      <c r="I94" s="1" t="s">
        <v>34</v>
      </c>
      <c r="J94">
        <f t="shared" si="3"/>
        <v>4</v>
      </c>
      <c r="K94" s="1" t="s">
        <v>22</v>
      </c>
      <c r="M94" s="1" t="s">
        <v>28</v>
      </c>
      <c r="N94" s="1" t="s">
        <v>29</v>
      </c>
      <c r="O94" s="1" t="s">
        <v>22</v>
      </c>
      <c r="P94" s="1" t="s">
        <v>65</v>
      </c>
      <c r="Q94" s="1" t="s">
        <v>389</v>
      </c>
      <c r="R94" s="1"/>
      <c r="S94" s="1"/>
      <c r="T94" s="1"/>
      <c r="U94" s="1"/>
      <c r="V94" s="1"/>
      <c r="W94" s="1"/>
      <c r="X94" s="1"/>
      <c r="Y94" s="1"/>
      <c r="AA94" s="2">
        <v>45216.727024895838</v>
      </c>
    </row>
    <row r="95" spans="1:27" x14ac:dyDescent="0.25">
      <c r="A95" s="1">
        <v>23112312</v>
      </c>
      <c r="B95" s="1" t="s">
        <v>298</v>
      </c>
      <c r="C95" s="1" t="s">
        <v>299</v>
      </c>
      <c r="D95" s="1" t="s">
        <v>18</v>
      </c>
      <c r="E95">
        <f t="shared" ca="1" si="2"/>
        <v>21</v>
      </c>
      <c r="F95" s="1" t="s">
        <v>89</v>
      </c>
      <c r="G95" s="1" t="s">
        <v>71</v>
      </c>
      <c r="H95" s="1">
        <v>3</v>
      </c>
      <c r="I95" s="1" t="s">
        <v>34</v>
      </c>
      <c r="J95">
        <f t="shared" si="3"/>
        <v>4</v>
      </c>
      <c r="K95" s="1" t="s">
        <v>28</v>
      </c>
      <c r="M95" s="1" t="s">
        <v>35</v>
      </c>
      <c r="N95" s="1" t="s">
        <v>29</v>
      </c>
      <c r="O95" s="1" t="s">
        <v>22</v>
      </c>
      <c r="P95" s="1" t="s">
        <v>65</v>
      </c>
      <c r="Q95" s="1" t="s">
        <v>387</v>
      </c>
      <c r="R95" s="1"/>
      <c r="S95" s="1"/>
      <c r="T95" s="1"/>
      <c r="U95" s="1"/>
      <c r="V95" s="1"/>
      <c r="W95" s="1"/>
      <c r="X95" s="1"/>
      <c r="Y95" s="1"/>
      <c r="Z95" s="1" t="s">
        <v>300</v>
      </c>
      <c r="AA95" s="2">
        <v>45216.731918148143</v>
      </c>
    </row>
    <row r="96" spans="1:27" x14ac:dyDescent="0.25">
      <c r="A96" s="1">
        <v>23113118</v>
      </c>
      <c r="B96" s="1" t="s">
        <v>301</v>
      </c>
      <c r="C96" s="1" t="s">
        <v>302</v>
      </c>
      <c r="D96" s="1" t="s">
        <v>26</v>
      </c>
      <c r="E96">
        <f t="shared" ca="1" si="2"/>
        <v>23</v>
      </c>
      <c r="F96" s="1" t="s">
        <v>140</v>
      </c>
      <c r="G96" s="1" t="s">
        <v>74</v>
      </c>
      <c r="H96" s="1">
        <v>5</v>
      </c>
      <c r="I96" s="1" t="s">
        <v>41</v>
      </c>
      <c r="J96">
        <f t="shared" si="3"/>
        <v>5</v>
      </c>
      <c r="K96" s="1" t="s">
        <v>28</v>
      </c>
      <c r="M96" s="1" t="s">
        <v>28</v>
      </c>
      <c r="N96" s="1" t="s">
        <v>58</v>
      </c>
      <c r="O96" s="1" t="s">
        <v>45</v>
      </c>
      <c r="P96" s="1" t="s">
        <v>65</v>
      </c>
      <c r="Q96" s="1" t="s">
        <v>387</v>
      </c>
      <c r="R96" s="1"/>
      <c r="S96" s="1"/>
      <c r="T96" s="1"/>
      <c r="U96" s="1"/>
      <c r="V96" s="1"/>
      <c r="W96" s="1"/>
      <c r="X96" s="1"/>
      <c r="Y96" s="1"/>
      <c r="AA96" s="2">
        <v>45216.734440416665</v>
      </c>
    </row>
    <row r="97" spans="1:27" x14ac:dyDescent="0.25">
      <c r="A97" s="1">
        <v>23121036</v>
      </c>
      <c r="B97" s="1" t="s">
        <v>303</v>
      </c>
      <c r="C97" s="1" t="s">
        <v>304</v>
      </c>
      <c r="D97" s="1" t="s">
        <v>26</v>
      </c>
      <c r="E97">
        <f t="shared" ca="1" si="2"/>
        <v>24</v>
      </c>
      <c r="F97" s="1" t="s">
        <v>305</v>
      </c>
      <c r="G97" s="1" t="s">
        <v>65</v>
      </c>
      <c r="H97" s="1">
        <v>5</v>
      </c>
      <c r="I97" s="1" t="s">
        <v>21</v>
      </c>
      <c r="J97">
        <f t="shared" si="3"/>
        <v>3</v>
      </c>
      <c r="K97" s="1" t="s">
        <v>62</v>
      </c>
      <c r="M97" s="1" t="s">
        <v>28</v>
      </c>
      <c r="N97" s="1" t="s">
        <v>23</v>
      </c>
      <c r="O97" s="1" t="s">
        <v>28</v>
      </c>
      <c r="P97" s="1" t="s">
        <v>398</v>
      </c>
      <c r="Q97" s="1" t="s">
        <v>393</v>
      </c>
      <c r="R97" s="1"/>
      <c r="S97" s="1"/>
      <c r="T97" s="1"/>
      <c r="U97" s="1"/>
      <c r="V97" s="1"/>
      <c r="W97" s="1"/>
      <c r="X97" s="1"/>
      <c r="Y97" s="1"/>
      <c r="AA97" s="2">
        <v>45216.735903263892</v>
      </c>
    </row>
    <row r="98" spans="1:27" x14ac:dyDescent="0.25">
      <c r="A98" s="1">
        <v>23121127</v>
      </c>
      <c r="B98" s="1" t="s">
        <v>307</v>
      </c>
      <c r="C98" s="1" t="s">
        <v>308</v>
      </c>
      <c r="D98" s="1" t="s">
        <v>26</v>
      </c>
      <c r="E98">
        <f t="shared" ca="1" si="2"/>
        <v>25</v>
      </c>
      <c r="F98" s="1" t="s">
        <v>305</v>
      </c>
      <c r="G98" s="1" t="s">
        <v>108</v>
      </c>
      <c r="H98" s="1">
        <v>4</v>
      </c>
      <c r="I98" s="1" t="s">
        <v>61</v>
      </c>
      <c r="J98">
        <f t="shared" si="3"/>
        <v>2</v>
      </c>
      <c r="K98" s="1" t="s">
        <v>28</v>
      </c>
      <c r="M98" s="1" t="s">
        <v>22</v>
      </c>
      <c r="N98" s="1" t="s">
        <v>29</v>
      </c>
      <c r="O98" s="1" t="s">
        <v>22</v>
      </c>
      <c r="P98" s="1" t="s">
        <v>398</v>
      </c>
      <c r="Q98" s="1" t="s">
        <v>393</v>
      </c>
      <c r="R98" s="1"/>
      <c r="S98" s="1"/>
      <c r="T98" s="1"/>
      <c r="U98" s="1"/>
      <c r="V98" s="1"/>
      <c r="W98" s="1"/>
      <c r="X98" s="1"/>
      <c r="Y98" s="1"/>
      <c r="AA98" s="2">
        <v>45216.736257349534</v>
      </c>
    </row>
    <row r="99" spans="1:27" x14ac:dyDescent="0.25">
      <c r="A99" s="1">
        <v>23121037</v>
      </c>
      <c r="B99" s="1" t="s">
        <v>309</v>
      </c>
      <c r="C99" s="1" t="s">
        <v>310</v>
      </c>
      <c r="D99" s="1" t="s">
        <v>26</v>
      </c>
      <c r="E99">
        <f t="shared" ref="E99:E121" ca="1" si="4">RANDBETWEEN(18,25)</f>
        <v>19</v>
      </c>
      <c r="F99" s="1" t="s">
        <v>305</v>
      </c>
      <c r="G99" s="1" t="s">
        <v>65</v>
      </c>
      <c r="H99" s="1">
        <v>4</v>
      </c>
      <c r="I99" s="1" t="s">
        <v>34</v>
      </c>
      <c r="J99">
        <f t="shared" si="3"/>
        <v>4</v>
      </c>
      <c r="K99" s="1" t="s">
        <v>62</v>
      </c>
      <c r="M99" s="1" t="s">
        <v>35</v>
      </c>
      <c r="N99" s="1" t="s">
        <v>29</v>
      </c>
      <c r="O99" s="1" t="s">
        <v>45</v>
      </c>
      <c r="P99" s="1" t="s">
        <v>65</v>
      </c>
      <c r="Q99" s="1" t="s">
        <v>392</v>
      </c>
      <c r="R99" s="1"/>
      <c r="S99" s="1"/>
      <c r="T99" s="1"/>
      <c r="U99" s="1"/>
      <c r="V99" s="1"/>
      <c r="W99" s="1"/>
      <c r="X99" s="1"/>
      <c r="Y99" s="1"/>
      <c r="AA99" s="2">
        <v>45216.736576863426</v>
      </c>
    </row>
    <row r="100" spans="1:27" x14ac:dyDescent="0.25">
      <c r="A100" s="1">
        <v>23112310</v>
      </c>
      <c r="B100" s="1" t="s">
        <v>311</v>
      </c>
      <c r="C100" s="1" t="s">
        <v>312</v>
      </c>
      <c r="D100" s="1" t="s">
        <v>26</v>
      </c>
      <c r="E100">
        <f t="shared" ca="1" si="4"/>
        <v>25</v>
      </c>
      <c r="F100" s="1" t="s">
        <v>89</v>
      </c>
      <c r="G100" s="1" t="s">
        <v>313</v>
      </c>
      <c r="H100" s="1">
        <v>5</v>
      </c>
      <c r="I100" s="1" t="s">
        <v>41</v>
      </c>
      <c r="J100">
        <f t="shared" si="3"/>
        <v>5</v>
      </c>
      <c r="K100" s="1" t="s">
        <v>28</v>
      </c>
      <c r="M100" s="1" t="s">
        <v>28</v>
      </c>
      <c r="N100" s="1" t="s">
        <v>58</v>
      </c>
      <c r="O100" s="1" t="s">
        <v>45</v>
      </c>
      <c r="P100" s="1" t="s">
        <v>65</v>
      </c>
      <c r="Q100" s="1" t="s">
        <v>387</v>
      </c>
      <c r="R100" s="1"/>
      <c r="S100" s="1"/>
      <c r="T100" s="1"/>
      <c r="U100" s="1"/>
      <c r="V100" s="1"/>
      <c r="W100" s="1"/>
      <c r="X100" s="1"/>
      <c r="Y100" s="1"/>
      <c r="AA100" s="2">
        <v>45216.747464386572</v>
      </c>
    </row>
    <row r="101" spans="1:27" x14ac:dyDescent="0.25">
      <c r="A101" s="1">
        <v>23112314</v>
      </c>
      <c r="B101" s="1" t="s">
        <v>314</v>
      </c>
      <c r="C101" s="1" t="s">
        <v>315</v>
      </c>
      <c r="D101" s="1" t="s">
        <v>18</v>
      </c>
      <c r="E101">
        <f t="shared" ca="1" si="4"/>
        <v>19</v>
      </c>
      <c r="F101" s="1" t="s">
        <v>89</v>
      </c>
      <c r="G101" s="1" t="s">
        <v>74</v>
      </c>
      <c r="H101" s="1">
        <v>3</v>
      </c>
      <c r="I101" s="1" t="s">
        <v>21</v>
      </c>
      <c r="J101">
        <f t="shared" si="3"/>
        <v>3</v>
      </c>
      <c r="K101" s="1" t="s">
        <v>28</v>
      </c>
      <c r="M101" s="1" t="s">
        <v>22</v>
      </c>
      <c r="N101" s="1" t="s">
        <v>29</v>
      </c>
      <c r="O101" s="1" t="s">
        <v>28</v>
      </c>
      <c r="P101" s="1" t="s">
        <v>74</v>
      </c>
      <c r="Q101" s="1" t="s">
        <v>391</v>
      </c>
      <c r="R101" s="1"/>
      <c r="S101" s="1"/>
      <c r="T101" s="1"/>
      <c r="U101" s="1"/>
      <c r="V101" s="1"/>
      <c r="W101" s="1"/>
      <c r="X101" s="1"/>
      <c r="Y101" s="1"/>
      <c r="AA101" s="2">
        <v>45216.796793009256</v>
      </c>
    </row>
    <row r="102" spans="1:27" x14ac:dyDescent="0.25">
      <c r="A102" s="1">
        <v>21113007</v>
      </c>
      <c r="B102" s="1" t="s">
        <v>317</v>
      </c>
      <c r="C102" s="1" t="s">
        <v>318</v>
      </c>
      <c r="D102" s="1" t="s">
        <v>18</v>
      </c>
      <c r="E102">
        <f t="shared" ca="1" si="4"/>
        <v>21</v>
      </c>
      <c r="F102" s="1" t="s">
        <v>101</v>
      </c>
      <c r="G102" s="1" t="s">
        <v>319</v>
      </c>
      <c r="H102" s="1">
        <v>1</v>
      </c>
      <c r="I102" s="1" t="s">
        <v>61</v>
      </c>
      <c r="J102">
        <f t="shared" si="3"/>
        <v>2</v>
      </c>
      <c r="K102" s="1" t="s">
        <v>22</v>
      </c>
      <c r="M102" s="1" t="s">
        <v>28</v>
      </c>
      <c r="N102" s="1" t="s">
        <v>23</v>
      </c>
      <c r="O102" s="1" t="s">
        <v>28</v>
      </c>
      <c r="P102" s="1" t="s">
        <v>397</v>
      </c>
      <c r="Q102" s="1" t="s">
        <v>392</v>
      </c>
      <c r="R102" s="1"/>
      <c r="S102" s="1"/>
      <c r="T102" s="1"/>
      <c r="U102" s="1"/>
      <c r="V102" s="1"/>
      <c r="W102" s="1"/>
      <c r="X102" s="1"/>
      <c r="Y102" s="1"/>
      <c r="Z102" s="1" t="s">
        <v>320</v>
      </c>
      <c r="AA102" s="2">
        <v>45216.846822141204</v>
      </c>
    </row>
    <row r="103" spans="1:27" x14ac:dyDescent="0.25">
      <c r="A103" s="1">
        <v>23122013</v>
      </c>
      <c r="B103" s="1" t="s">
        <v>321</v>
      </c>
      <c r="C103" s="1" t="s">
        <v>322</v>
      </c>
      <c r="D103" s="1" t="s">
        <v>26</v>
      </c>
      <c r="E103">
        <f t="shared" ca="1" si="4"/>
        <v>20</v>
      </c>
      <c r="F103" s="1" t="s">
        <v>19</v>
      </c>
      <c r="G103" s="1" t="s">
        <v>74</v>
      </c>
      <c r="H103" s="1">
        <v>3</v>
      </c>
      <c r="I103" s="1" t="s">
        <v>41</v>
      </c>
      <c r="J103">
        <f t="shared" si="3"/>
        <v>5</v>
      </c>
      <c r="K103" s="1" t="s">
        <v>22</v>
      </c>
      <c r="M103" s="1" t="s">
        <v>35</v>
      </c>
      <c r="N103" s="1" t="s">
        <v>29</v>
      </c>
      <c r="O103" s="1" t="s">
        <v>22</v>
      </c>
      <c r="P103" s="1" t="s">
        <v>397</v>
      </c>
      <c r="Q103" s="1" t="s">
        <v>389</v>
      </c>
      <c r="R103" s="1"/>
      <c r="S103" s="1"/>
      <c r="T103" s="1"/>
      <c r="U103" s="1"/>
      <c r="V103" s="1"/>
      <c r="W103" s="1"/>
      <c r="X103" s="1"/>
      <c r="Y103" s="1"/>
      <c r="AA103" s="2">
        <v>45218.647219641207</v>
      </c>
    </row>
    <row r="104" spans="1:27" x14ac:dyDescent="0.25">
      <c r="A104" s="1">
        <v>23122109</v>
      </c>
      <c r="B104" s="1" t="s">
        <v>324</v>
      </c>
      <c r="C104" s="1" t="s">
        <v>325</v>
      </c>
      <c r="D104" s="1" t="s">
        <v>18</v>
      </c>
      <c r="E104">
        <f t="shared" ca="1" si="4"/>
        <v>24</v>
      </c>
      <c r="F104" s="1" t="s">
        <v>19</v>
      </c>
      <c r="G104" s="1" t="s">
        <v>49</v>
      </c>
      <c r="H104" s="1">
        <v>4</v>
      </c>
      <c r="I104" s="1" t="s">
        <v>41</v>
      </c>
      <c r="J104">
        <f t="shared" si="3"/>
        <v>5</v>
      </c>
      <c r="K104" s="1" t="s">
        <v>22</v>
      </c>
      <c r="M104" s="1" t="s">
        <v>35</v>
      </c>
      <c r="N104" s="1" t="s">
        <v>29</v>
      </c>
      <c r="O104" s="1" t="s">
        <v>22</v>
      </c>
      <c r="P104" s="1" t="s">
        <v>65</v>
      </c>
      <c r="Q104" s="1" t="s">
        <v>387</v>
      </c>
      <c r="R104" s="1"/>
      <c r="S104" s="1"/>
      <c r="T104" s="1"/>
      <c r="U104" s="1"/>
      <c r="V104" s="1"/>
      <c r="W104" s="1"/>
      <c r="X104" s="1"/>
      <c r="Y104" s="1"/>
      <c r="AA104" s="2">
        <v>45218.652265173616</v>
      </c>
    </row>
    <row r="105" spans="1:27" x14ac:dyDescent="0.25">
      <c r="A105" s="1">
        <v>23122001</v>
      </c>
      <c r="B105" s="1" t="s">
        <v>326</v>
      </c>
      <c r="C105" s="1" t="s">
        <v>327</v>
      </c>
      <c r="D105" s="1" t="s">
        <v>26</v>
      </c>
      <c r="E105">
        <f t="shared" ca="1" si="4"/>
        <v>25</v>
      </c>
      <c r="F105" s="1" t="s">
        <v>19</v>
      </c>
      <c r="G105" s="1" t="s">
        <v>232</v>
      </c>
      <c r="H105" s="1">
        <v>3</v>
      </c>
      <c r="I105" s="1" t="s">
        <v>21</v>
      </c>
      <c r="J105">
        <f t="shared" si="3"/>
        <v>3</v>
      </c>
      <c r="K105" s="1" t="s">
        <v>28</v>
      </c>
      <c r="M105" s="1" t="s">
        <v>22</v>
      </c>
      <c r="N105" s="1" t="s">
        <v>29</v>
      </c>
      <c r="O105" s="1" t="s">
        <v>28</v>
      </c>
      <c r="P105" s="1" t="s">
        <v>397</v>
      </c>
      <c r="Q105" s="1" t="s">
        <v>391</v>
      </c>
      <c r="R105" s="1"/>
      <c r="S105" s="1"/>
      <c r="T105" s="1"/>
      <c r="U105" s="1"/>
      <c r="V105" s="1"/>
      <c r="W105" s="1"/>
      <c r="X105" s="1"/>
      <c r="Y105" s="1"/>
      <c r="Z105" s="1" t="s">
        <v>117</v>
      </c>
      <c r="AA105" s="2">
        <v>45218.652649826385</v>
      </c>
    </row>
    <row r="106" spans="1:27" x14ac:dyDescent="0.25">
      <c r="A106" s="1">
        <v>23122018</v>
      </c>
      <c r="B106" s="1" t="s">
        <v>329</v>
      </c>
      <c r="C106" s="1" t="s">
        <v>330</v>
      </c>
      <c r="D106" s="1" t="s">
        <v>26</v>
      </c>
      <c r="E106">
        <f t="shared" ca="1" si="4"/>
        <v>24</v>
      </c>
      <c r="F106" s="1" t="s">
        <v>19</v>
      </c>
      <c r="G106" s="1" t="s">
        <v>65</v>
      </c>
      <c r="H106" s="1">
        <v>3</v>
      </c>
      <c r="I106" s="1" t="s">
        <v>34</v>
      </c>
      <c r="J106">
        <f t="shared" si="3"/>
        <v>4</v>
      </c>
      <c r="K106" s="1" t="s">
        <v>28</v>
      </c>
      <c r="M106" s="1" t="s">
        <v>28</v>
      </c>
      <c r="N106" s="1" t="s">
        <v>29</v>
      </c>
      <c r="O106" s="1" t="s">
        <v>45</v>
      </c>
      <c r="P106" s="1" t="s">
        <v>65</v>
      </c>
      <c r="Q106" s="1" t="s">
        <v>387</v>
      </c>
      <c r="R106" s="1"/>
      <c r="S106" s="1"/>
      <c r="T106" s="1"/>
      <c r="U106" s="1"/>
      <c r="V106" s="1"/>
      <c r="W106" s="1"/>
      <c r="X106" s="1"/>
      <c r="Y106" s="1"/>
      <c r="AA106" s="2">
        <v>45218.655343136576</v>
      </c>
    </row>
    <row r="107" spans="1:27" x14ac:dyDescent="0.25">
      <c r="A107" s="1">
        <v>23122014</v>
      </c>
      <c r="B107" s="1" t="s">
        <v>331</v>
      </c>
      <c r="C107" s="1" t="s">
        <v>332</v>
      </c>
      <c r="D107" s="1" t="s">
        <v>18</v>
      </c>
      <c r="E107">
        <f t="shared" ca="1" si="4"/>
        <v>22</v>
      </c>
      <c r="F107" s="1" t="s">
        <v>19</v>
      </c>
      <c r="G107" s="1" t="s">
        <v>74</v>
      </c>
      <c r="H107" s="1">
        <v>3</v>
      </c>
      <c r="I107" s="1" t="s">
        <v>21</v>
      </c>
      <c r="J107">
        <f t="shared" si="3"/>
        <v>3</v>
      </c>
      <c r="K107" s="1" t="s">
        <v>28</v>
      </c>
      <c r="M107" s="1" t="s">
        <v>28</v>
      </c>
      <c r="N107" s="1" t="s">
        <v>23</v>
      </c>
      <c r="O107" s="1" t="s">
        <v>28</v>
      </c>
      <c r="P107" s="1" t="s">
        <v>397</v>
      </c>
      <c r="Q107" s="1" t="s">
        <v>391</v>
      </c>
      <c r="R107" s="1"/>
      <c r="S107" s="1"/>
      <c r="T107" s="1"/>
      <c r="U107" s="1"/>
      <c r="V107" s="1"/>
      <c r="W107" s="1"/>
      <c r="X107" s="1"/>
      <c r="Y107" s="1"/>
      <c r="AA107" s="2">
        <v>45218.655746886579</v>
      </c>
    </row>
    <row r="108" spans="1:27" x14ac:dyDescent="0.25">
      <c r="A108" s="1">
        <v>23122138</v>
      </c>
      <c r="B108" s="1" t="s">
        <v>333</v>
      </c>
      <c r="C108" s="1" t="s">
        <v>334</v>
      </c>
      <c r="D108" s="1" t="s">
        <v>26</v>
      </c>
      <c r="E108">
        <f t="shared" ca="1" si="4"/>
        <v>20</v>
      </c>
      <c r="F108" s="1" t="s">
        <v>19</v>
      </c>
      <c r="G108" s="1" t="s">
        <v>46</v>
      </c>
      <c r="H108" s="1">
        <v>4</v>
      </c>
      <c r="I108" s="1" t="s">
        <v>34</v>
      </c>
      <c r="J108">
        <f t="shared" si="3"/>
        <v>4</v>
      </c>
      <c r="K108" s="1" t="s">
        <v>28</v>
      </c>
      <c r="M108" s="1" t="s">
        <v>28</v>
      </c>
      <c r="N108" s="1" t="s">
        <v>29</v>
      </c>
      <c r="O108" s="1" t="s">
        <v>22</v>
      </c>
      <c r="P108" s="1" t="s">
        <v>65</v>
      </c>
      <c r="Q108" s="1" t="s">
        <v>388</v>
      </c>
      <c r="R108" s="1"/>
      <c r="S108" s="1"/>
      <c r="T108" s="1"/>
      <c r="U108" s="1"/>
      <c r="V108" s="1"/>
      <c r="W108" s="1"/>
      <c r="X108" s="1"/>
      <c r="Y108" s="1"/>
      <c r="AA108" s="2">
        <v>45218.659456319445</v>
      </c>
    </row>
    <row r="109" spans="1:27" x14ac:dyDescent="0.25">
      <c r="A109" s="1">
        <v>23122112</v>
      </c>
      <c r="B109" s="1" t="s">
        <v>335</v>
      </c>
      <c r="C109" s="1" t="s">
        <v>336</v>
      </c>
      <c r="D109" s="1" t="s">
        <v>18</v>
      </c>
      <c r="E109">
        <f t="shared" ca="1" si="4"/>
        <v>25</v>
      </c>
      <c r="F109" s="1" t="s">
        <v>19</v>
      </c>
      <c r="G109" s="1" t="s">
        <v>65</v>
      </c>
      <c r="H109" s="1">
        <v>4</v>
      </c>
      <c r="I109" s="1" t="s">
        <v>41</v>
      </c>
      <c r="J109">
        <f t="shared" si="3"/>
        <v>5</v>
      </c>
      <c r="K109" s="1" t="s">
        <v>28</v>
      </c>
      <c r="M109" s="1" t="s">
        <v>28</v>
      </c>
      <c r="N109" s="1" t="s">
        <v>58</v>
      </c>
      <c r="O109" s="1" t="s">
        <v>22</v>
      </c>
      <c r="P109" s="1" t="s">
        <v>65</v>
      </c>
      <c r="Q109" s="1" t="s">
        <v>387</v>
      </c>
      <c r="R109" s="1"/>
      <c r="S109" s="1"/>
      <c r="T109" s="1"/>
      <c r="U109" s="1"/>
      <c r="V109" s="1"/>
      <c r="W109" s="1"/>
      <c r="X109" s="1"/>
      <c r="Y109" s="1"/>
      <c r="AA109" s="2">
        <v>45218.6597409838</v>
      </c>
    </row>
    <row r="110" spans="1:27" x14ac:dyDescent="0.25">
      <c r="A110" s="1">
        <v>23122140</v>
      </c>
      <c r="B110" s="1" t="s">
        <v>134</v>
      </c>
      <c r="C110" s="1" t="s">
        <v>337</v>
      </c>
      <c r="D110" s="1" t="s">
        <v>18</v>
      </c>
      <c r="E110">
        <f t="shared" ca="1" si="4"/>
        <v>21</v>
      </c>
      <c r="F110" s="1" t="s">
        <v>19</v>
      </c>
      <c r="G110" s="1" t="s">
        <v>65</v>
      </c>
      <c r="H110" s="1">
        <v>3</v>
      </c>
      <c r="I110" s="1" t="s">
        <v>34</v>
      </c>
      <c r="J110">
        <f t="shared" si="3"/>
        <v>4</v>
      </c>
      <c r="K110" s="1" t="s">
        <v>28</v>
      </c>
      <c r="M110" s="1" t="s">
        <v>35</v>
      </c>
      <c r="N110" s="1" t="s">
        <v>58</v>
      </c>
      <c r="O110" s="1" t="s">
        <v>22</v>
      </c>
      <c r="P110" s="1" t="s">
        <v>65</v>
      </c>
      <c r="Q110" s="1" t="s">
        <v>387</v>
      </c>
      <c r="R110" s="1"/>
      <c r="S110" s="1"/>
      <c r="T110" s="1"/>
      <c r="U110" s="1"/>
      <c r="V110" s="1"/>
      <c r="W110" s="1"/>
      <c r="X110" s="1"/>
      <c r="Y110" s="1"/>
      <c r="AA110" s="2">
        <v>45218.662422638889</v>
      </c>
    </row>
    <row r="111" spans="1:27" x14ac:dyDescent="0.25">
      <c r="A111" s="1">
        <v>23122134</v>
      </c>
      <c r="B111" s="1" t="s">
        <v>338</v>
      </c>
      <c r="C111" s="1" t="s">
        <v>339</v>
      </c>
      <c r="D111" s="1" t="s">
        <v>18</v>
      </c>
      <c r="E111">
        <f t="shared" ca="1" si="4"/>
        <v>21</v>
      </c>
      <c r="F111" s="1" t="s">
        <v>19</v>
      </c>
      <c r="G111" s="1" t="s">
        <v>232</v>
      </c>
      <c r="H111" s="1">
        <v>3</v>
      </c>
      <c r="I111" s="1" t="s">
        <v>34</v>
      </c>
      <c r="J111">
        <f t="shared" si="3"/>
        <v>4</v>
      </c>
      <c r="K111" s="1" t="s">
        <v>28</v>
      </c>
      <c r="L111" s="1" t="s">
        <v>340</v>
      </c>
      <c r="M111" s="1" t="s">
        <v>22</v>
      </c>
      <c r="N111" s="1" t="s">
        <v>23</v>
      </c>
      <c r="O111" s="1" t="s">
        <v>22</v>
      </c>
      <c r="P111" s="1" t="s">
        <v>74</v>
      </c>
      <c r="Q111" s="1" t="s">
        <v>386</v>
      </c>
      <c r="R111" s="1"/>
      <c r="S111" s="1"/>
      <c r="T111" s="1"/>
      <c r="U111" s="1"/>
      <c r="V111" s="1"/>
      <c r="W111" s="1"/>
      <c r="X111" s="1"/>
      <c r="Y111" s="1"/>
      <c r="Z111" s="1" t="s">
        <v>340</v>
      </c>
      <c r="AA111" s="2">
        <v>45218.662903090277</v>
      </c>
    </row>
    <row r="112" spans="1:27" x14ac:dyDescent="0.25">
      <c r="A112" s="1">
        <v>23122101</v>
      </c>
      <c r="B112" s="1" t="s">
        <v>341</v>
      </c>
      <c r="C112" s="1" t="s">
        <v>342</v>
      </c>
      <c r="D112" s="1" t="s">
        <v>26</v>
      </c>
      <c r="E112">
        <f t="shared" ca="1" si="4"/>
        <v>21</v>
      </c>
      <c r="F112" s="1" t="s">
        <v>19</v>
      </c>
      <c r="G112" s="1" t="s">
        <v>49</v>
      </c>
      <c r="H112" s="1">
        <v>4</v>
      </c>
      <c r="I112" s="1" t="s">
        <v>34</v>
      </c>
      <c r="J112">
        <f t="shared" si="3"/>
        <v>4</v>
      </c>
      <c r="K112" s="1" t="s">
        <v>28</v>
      </c>
      <c r="M112" s="1" t="s">
        <v>22</v>
      </c>
      <c r="N112" s="1" t="s">
        <v>29</v>
      </c>
      <c r="O112" s="1" t="s">
        <v>22</v>
      </c>
      <c r="P112" s="1" t="s">
        <v>232</v>
      </c>
      <c r="Q112" s="1" t="s">
        <v>386</v>
      </c>
      <c r="R112" s="1"/>
      <c r="S112" s="1"/>
      <c r="T112" s="1"/>
      <c r="U112" s="1"/>
      <c r="V112" s="1"/>
      <c r="W112" s="1"/>
      <c r="X112" s="1"/>
      <c r="Y112" s="1"/>
      <c r="AA112" s="2">
        <v>45218.666682118055</v>
      </c>
    </row>
    <row r="113" spans="1:27" x14ac:dyDescent="0.25">
      <c r="A113" s="1">
        <v>23122028</v>
      </c>
      <c r="B113" s="1" t="s">
        <v>344</v>
      </c>
      <c r="C113" s="1" t="s">
        <v>345</v>
      </c>
      <c r="D113" s="1" t="s">
        <v>18</v>
      </c>
      <c r="E113">
        <f t="shared" ca="1" si="4"/>
        <v>23</v>
      </c>
      <c r="F113" s="1" t="s">
        <v>19</v>
      </c>
      <c r="G113" s="1" t="s">
        <v>46</v>
      </c>
      <c r="H113" s="1">
        <v>4</v>
      </c>
      <c r="I113" s="1" t="s">
        <v>21</v>
      </c>
      <c r="J113">
        <f t="shared" si="3"/>
        <v>3</v>
      </c>
      <c r="K113" s="1" t="s">
        <v>62</v>
      </c>
      <c r="M113" s="1" t="s">
        <v>28</v>
      </c>
      <c r="N113" s="1" t="s">
        <v>23</v>
      </c>
      <c r="O113" s="1" t="s">
        <v>22</v>
      </c>
      <c r="P113" s="1" t="s">
        <v>65</v>
      </c>
      <c r="Q113" s="1" t="s">
        <v>387</v>
      </c>
      <c r="R113" s="1"/>
      <c r="S113" s="1"/>
      <c r="T113" s="1"/>
      <c r="U113" s="1"/>
      <c r="V113" s="1"/>
      <c r="W113" s="1"/>
      <c r="X113" s="1"/>
      <c r="Y113" s="1"/>
      <c r="AA113" s="2">
        <v>45218.668083877317</v>
      </c>
    </row>
    <row r="114" spans="1:27" x14ac:dyDescent="0.25">
      <c r="A114" s="1">
        <v>23122026</v>
      </c>
      <c r="B114" s="1" t="s">
        <v>346</v>
      </c>
      <c r="C114" s="1" t="s">
        <v>347</v>
      </c>
      <c r="D114" s="1" t="s">
        <v>18</v>
      </c>
      <c r="E114">
        <f t="shared" ca="1" si="4"/>
        <v>22</v>
      </c>
      <c r="F114" s="1" t="s">
        <v>19</v>
      </c>
      <c r="G114" s="1" t="s">
        <v>46</v>
      </c>
      <c r="H114" s="1">
        <v>4</v>
      </c>
      <c r="I114" s="1" t="s">
        <v>41</v>
      </c>
      <c r="J114">
        <f t="shared" si="3"/>
        <v>5</v>
      </c>
      <c r="K114" s="1" t="s">
        <v>62</v>
      </c>
      <c r="M114" s="1" t="s">
        <v>35</v>
      </c>
      <c r="N114" s="1" t="s">
        <v>29</v>
      </c>
      <c r="O114" s="1" t="s">
        <v>45</v>
      </c>
      <c r="P114" s="1" t="s">
        <v>65</v>
      </c>
      <c r="Q114" s="1" t="s">
        <v>387</v>
      </c>
      <c r="R114" s="1"/>
      <c r="S114" s="1"/>
      <c r="T114" s="1"/>
      <c r="U114" s="1"/>
      <c r="V114" s="1"/>
      <c r="W114" s="1"/>
      <c r="X114" s="1"/>
      <c r="Y114" s="1"/>
      <c r="AA114" s="2">
        <v>45218.669877430555</v>
      </c>
    </row>
    <row r="115" spans="1:27" x14ac:dyDescent="0.25">
      <c r="A115" s="1">
        <v>23122039</v>
      </c>
      <c r="B115" s="1" t="s">
        <v>348</v>
      </c>
      <c r="C115" s="1" t="s">
        <v>349</v>
      </c>
      <c r="D115" s="1" t="s">
        <v>18</v>
      </c>
      <c r="E115">
        <f t="shared" ca="1" si="4"/>
        <v>18</v>
      </c>
      <c r="F115" s="1" t="s">
        <v>19</v>
      </c>
      <c r="G115" s="1" t="s">
        <v>46</v>
      </c>
      <c r="H115" s="1">
        <v>2</v>
      </c>
      <c r="I115" s="1" t="s">
        <v>41</v>
      </c>
      <c r="J115">
        <f t="shared" si="3"/>
        <v>5</v>
      </c>
      <c r="K115" s="1" t="s">
        <v>22</v>
      </c>
      <c r="M115" s="1" t="s">
        <v>28</v>
      </c>
      <c r="N115" s="1" t="s">
        <v>58</v>
      </c>
      <c r="O115" s="1" t="s">
        <v>45</v>
      </c>
      <c r="P115" s="1" t="s">
        <v>74</v>
      </c>
      <c r="Q115" s="1" t="s">
        <v>394</v>
      </c>
      <c r="R115" s="1"/>
      <c r="S115" s="1"/>
      <c r="T115" s="1"/>
      <c r="U115" s="1"/>
      <c r="V115" s="1"/>
      <c r="W115" s="1"/>
      <c r="X115" s="1"/>
      <c r="Y115" s="1"/>
      <c r="AA115" s="2">
        <v>45218.672367615742</v>
      </c>
    </row>
    <row r="116" spans="1:27" x14ac:dyDescent="0.25">
      <c r="A116" s="1">
        <v>23122131</v>
      </c>
      <c r="B116" s="1" t="s">
        <v>351</v>
      </c>
      <c r="C116" s="1" t="s">
        <v>352</v>
      </c>
      <c r="D116" s="1" t="s">
        <v>18</v>
      </c>
      <c r="E116">
        <f t="shared" ca="1" si="4"/>
        <v>24</v>
      </c>
      <c r="F116" s="1" t="s">
        <v>19</v>
      </c>
      <c r="G116" s="1" t="s">
        <v>46</v>
      </c>
      <c r="H116" s="1">
        <v>2</v>
      </c>
      <c r="I116" s="1" t="s">
        <v>34</v>
      </c>
      <c r="J116">
        <f t="shared" si="3"/>
        <v>4</v>
      </c>
      <c r="K116" s="1" t="s">
        <v>62</v>
      </c>
      <c r="M116" s="1" t="s">
        <v>35</v>
      </c>
      <c r="N116" s="1" t="s">
        <v>29</v>
      </c>
      <c r="O116" s="1" t="s">
        <v>22</v>
      </c>
      <c r="P116" s="1" t="s">
        <v>65</v>
      </c>
      <c r="Q116" s="1" t="s">
        <v>388</v>
      </c>
      <c r="R116" s="1"/>
      <c r="S116" s="1"/>
      <c r="T116" s="1"/>
      <c r="U116" s="1"/>
      <c r="V116" s="1"/>
      <c r="W116" s="1"/>
      <c r="X116" s="1"/>
      <c r="Y116" s="1"/>
      <c r="AA116" s="2">
        <v>45218.678433530091</v>
      </c>
    </row>
    <row r="117" spans="1:27" x14ac:dyDescent="0.25">
      <c r="A117" s="1">
        <v>23121136</v>
      </c>
      <c r="B117" s="1" t="s">
        <v>353</v>
      </c>
      <c r="C117" s="1" t="s">
        <v>354</v>
      </c>
      <c r="D117" s="1" t="s">
        <v>26</v>
      </c>
      <c r="E117">
        <f t="shared" ca="1" si="4"/>
        <v>22</v>
      </c>
      <c r="F117" s="1" t="s">
        <v>305</v>
      </c>
      <c r="G117" s="1" t="s">
        <v>105</v>
      </c>
      <c r="H117" s="1">
        <v>4</v>
      </c>
      <c r="I117" s="1" t="s">
        <v>61</v>
      </c>
      <c r="J117">
        <f t="shared" si="3"/>
        <v>2</v>
      </c>
      <c r="K117" s="1" t="s">
        <v>22</v>
      </c>
      <c r="M117" s="1" t="s">
        <v>22</v>
      </c>
      <c r="N117" s="1" t="s">
        <v>29</v>
      </c>
      <c r="O117" s="1" t="s">
        <v>22</v>
      </c>
      <c r="P117" s="1" t="s">
        <v>65</v>
      </c>
      <c r="Q117" s="1" t="s">
        <v>387</v>
      </c>
      <c r="R117" s="1"/>
      <c r="S117" s="1"/>
      <c r="T117" s="1"/>
      <c r="U117" s="1"/>
      <c r="V117" s="1"/>
      <c r="W117" s="1"/>
      <c r="X117" s="1"/>
      <c r="Y117" s="1"/>
      <c r="Z117" s="1" t="s">
        <v>65</v>
      </c>
      <c r="AA117" s="2">
        <v>45218.970027222225</v>
      </c>
    </row>
    <row r="118" spans="1:27" x14ac:dyDescent="0.25">
      <c r="A118" s="1">
        <v>23121023</v>
      </c>
      <c r="B118" s="1" t="s">
        <v>355</v>
      </c>
      <c r="C118" s="1" t="s">
        <v>356</v>
      </c>
      <c r="D118" s="1" t="s">
        <v>18</v>
      </c>
      <c r="E118">
        <f t="shared" ca="1" si="4"/>
        <v>23</v>
      </c>
      <c r="F118" s="1" t="s">
        <v>305</v>
      </c>
      <c r="G118" s="1" t="s">
        <v>49</v>
      </c>
      <c r="H118" s="1">
        <v>3</v>
      </c>
      <c r="I118" s="1" t="s">
        <v>21</v>
      </c>
      <c r="J118">
        <f t="shared" si="3"/>
        <v>3</v>
      </c>
      <c r="K118" s="1" t="s">
        <v>28</v>
      </c>
      <c r="M118" s="1" t="s">
        <v>28</v>
      </c>
      <c r="N118" s="1" t="s">
        <v>29</v>
      </c>
      <c r="O118" s="1" t="s">
        <v>45</v>
      </c>
      <c r="P118" s="1" t="s">
        <v>65</v>
      </c>
      <c r="Q118" s="1" t="s">
        <v>388</v>
      </c>
      <c r="R118" s="1"/>
      <c r="S118" s="1"/>
      <c r="T118" s="1"/>
      <c r="U118" s="1"/>
      <c r="V118" s="1"/>
      <c r="W118" s="1"/>
      <c r="X118" s="1"/>
      <c r="Y118" s="1"/>
      <c r="AA118" s="2">
        <v>45218.970660833336</v>
      </c>
    </row>
    <row r="119" spans="1:27" x14ac:dyDescent="0.25">
      <c r="A119" s="1">
        <v>23221004</v>
      </c>
      <c r="B119" s="1" t="s">
        <v>357</v>
      </c>
      <c r="C119" s="1" t="s">
        <v>358</v>
      </c>
      <c r="D119" s="1" t="s">
        <v>18</v>
      </c>
      <c r="E119">
        <f t="shared" ca="1" si="4"/>
        <v>23</v>
      </c>
      <c r="F119" s="1" t="s">
        <v>305</v>
      </c>
      <c r="G119" s="1" t="s">
        <v>105</v>
      </c>
      <c r="H119" s="1">
        <v>4</v>
      </c>
      <c r="I119" s="1" t="s">
        <v>34</v>
      </c>
      <c r="J119">
        <f t="shared" si="3"/>
        <v>4</v>
      </c>
      <c r="K119" s="1" t="s">
        <v>28</v>
      </c>
      <c r="M119" s="1" t="s">
        <v>28</v>
      </c>
      <c r="N119" s="1" t="s">
        <v>58</v>
      </c>
      <c r="O119" s="1" t="s">
        <v>28</v>
      </c>
      <c r="P119" s="1" t="s">
        <v>65</v>
      </c>
      <c r="Q119" s="1" t="s">
        <v>388</v>
      </c>
      <c r="R119" s="1"/>
      <c r="S119" s="1"/>
      <c r="T119" s="1"/>
      <c r="U119" s="1"/>
      <c r="V119" s="1"/>
      <c r="W119" s="1"/>
      <c r="X119" s="1"/>
      <c r="Y119" s="1"/>
      <c r="AA119" s="2">
        <v>45218.971377210648</v>
      </c>
    </row>
    <row r="120" spans="1:27" x14ac:dyDescent="0.25">
      <c r="A120" s="1">
        <v>23121135</v>
      </c>
      <c r="B120" s="1" t="s">
        <v>359</v>
      </c>
      <c r="C120" s="1" t="s">
        <v>360</v>
      </c>
      <c r="D120" s="1" t="s">
        <v>26</v>
      </c>
      <c r="E120">
        <f t="shared" ca="1" si="4"/>
        <v>19</v>
      </c>
      <c r="F120" s="1" t="s">
        <v>305</v>
      </c>
      <c r="G120" s="1" t="s">
        <v>49</v>
      </c>
      <c r="H120" s="1">
        <v>4</v>
      </c>
      <c r="I120" s="1" t="s">
        <v>41</v>
      </c>
      <c r="J120">
        <f t="shared" si="3"/>
        <v>5</v>
      </c>
      <c r="K120" s="1" t="s">
        <v>62</v>
      </c>
      <c r="M120" s="1" t="s">
        <v>28</v>
      </c>
      <c r="N120" s="1" t="s">
        <v>58</v>
      </c>
      <c r="O120" s="1" t="s">
        <v>45</v>
      </c>
      <c r="P120" s="1" t="s">
        <v>65</v>
      </c>
      <c r="Q120" s="1" t="s">
        <v>387</v>
      </c>
      <c r="R120" s="1"/>
      <c r="S120" s="1"/>
      <c r="T120" s="1"/>
      <c r="U120" s="1"/>
      <c r="V120" s="1"/>
      <c r="W120" s="1"/>
      <c r="X120" s="1"/>
      <c r="Y120" s="1"/>
      <c r="Z120" s="1" t="s">
        <v>361</v>
      </c>
      <c r="AA120" s="2">
        <v>45218.973678368056</v>
      </c>
    </row>
    <row r="121" spans="1:27" x14ac:dyDescent="0.25">
      <c r="A121" s="1">
        <v>23121031</v>
      </c>
      <c r="B121" s="1" t="s">
        <v>362</v>
      </c>
      <c r="C121" s="1" t="s">
        <v>363</v>
      </c>
      <c r="D121" s="1" t="s">
        <v>26</v>
      </c>
      <c r="E121">
        <f t="shared" ca="1" si="4"/>
        <v>21</v>
      </c>
      <c r="F121" s="1" t="s">
        <v>305</v>
      </c>
      <c r="G121" s="1" t="s">
        <v>65</v>
      </c>
      <c r="H121" s="1">
        <v>3</v>
      </c>
      <c r="I121" s="1" t="s">
        <v>34</v>
      </c>
      <c r="J121">
        <f t="shared" si="3"/>
        <v>4</v>
      </c>
      <c r="K121" s="1" t="s">
        <v>28</v>
      </c>
      <c r="M121" s="1" t="s">
        <v>35</v>
      </c>
      <c r="N121" s="1" t="s">
        <v>29</v>
      </c>
      <c r="O121" s="1" t="s">
        <v>22</v>
      </c>
      <c r="P121" s="1" t="s">
        <v>232</v>
      </c>
      <c r="Q121" s="1" t="s">
        <v>386</v>
      </c>
      <c r="R121" s="1"/>
      <c r="S121" s="1"/>
      <c r="T121" s="1"/>
      <c r="U121" s="1"/>
      <c r="V121" s="1"/>
      <c r="W121" s="1"/>
      <c r="X121" s="1"/>
      <c r="Y121" s="1"/>
      <c r="AA121" s="2">
        <v>45219.339025439811</v>
      </c>
    </row>
    <row r="122" spans="1:27" x14ac:dyDescent="0.25">
      <c r="A122" s="1">
        <v>23121003</v>
      </c>
      <c r="B122" s="1" t="s">
        <v>364</v>
      </c>
      <c r="C122" s="1" t="s">
        <v>365</v>
      </c>
      <c r="D122" s="1" t="s">
        <v>26</v>
      </c>
      <c r="E122">
        <f t="shared" ref="E122" ca="1" si="5">RANDBETWEEN(18,25)</f>
        <v>23</v>
      </c>
      <c r="F122" s="1" t="s">
        <v>305</v>
      </c>
      <c r="G122" s="1" t="s">
        <v>319</v>
      </c>
      <c r="H122" s="1">
        <v>3</v>
      </c>
      <c r="I122" s="1" t="s">
        <v>34</v>
      </c>
      <c r="J122">
        <f t="shared" si="3"/>
        <v>4</v>
      </c>
      <c r="K122" s="1" t="s">
        <v>22</v>
      </c>
      <c r="L122" s="1" t="s">
        <v>366</v>
      </c>
      <c r="M122" s="1" t="s">
        <v>22</v>
      </c>
      <c r="N122" s="1" t="s">
        <v>29</v>
      </c>
      <c r="O122" s="1" t="s">
        <v>22</v>
      </c>
      <c r="P122" s="1" t="s">
        <v>65</v>
      </c>
      <c r="Q122" s="1" t="s">
        <v>387</v>
      </c>
      <c r="R122" s="1"/>
      <c r="S122" s="1"/>
      <c r="T122" s="1"/>
      <c r="U122" s="1"/>
      <c r="V122" s="1"/>
      <c r="W122" s="1"/>
      <c r="X122" s="1"/>
      <c r="Y122" s="1"/>
      <c r="Z122" s="1" t="s">
        <v>367</v>
      </c>
      <c r="AA122" s="2">
        <v>45221.503212812502</v>
      </c>
    </row>
    <row r="127" spans="1:27" ht="17.399999999999999" x14ac:dyDescent="0.3">
      <c r="O127" s="19" t="s">
        <v>411</v>
      </c>
      <c r="P127" s="20"/>
    </row>
    <row r="128" spans="1:27" x14ac:dyDescent="0.25">
      <c r="O128" s="16"/>
      <c r="P128" s="16"/>
    </row>
    <row r="129" spans="15:16" x14ac:dyDescent="0.25">
      <c r="O129" s="17" t="s">
        <v>404</v>
      </c>
      <c r="P129" s="16">
        <f>COUNTIF(P4:P122,"Email")</f>
        <v>89</v>
      </c>
    </row>
    <row r="130" spans="15:16" x14ac:dyDescent="0.25">
      <c r="O130" s="17" t="s">
        <v>405</v>
      </c>
      <c r="P130" s="16">
        <f>COUNTIF(P4:P122,"WhatsApp groups")</f>
        <v>13</v>
      </c>
    </row>
    <row r="131" spans="15:16" x14ac:dyDescent="0.25">
      <c r="O131" s="17" t="s">
        <v>406</v>
      </c>
      <c r="P131" s="16">
        <f>COUNTIF(P4:P122,"KnowledgePro portal")</f>
        <v>1</v>
      </c>
    </row>
    <row r="132" spans="15:16" x14ac:dyDescent="0.25">
      <c r="O132" s="17" t="s">
        <v>407</v>
      </c>
      <c r="P132" s="16">
        <f>COUNTIF(P4:P122,"Screens on campus")</f>
        <v>3</v>
      </c>
    </row>
    <row r="133" spans="15:16" x14ac:dyDescent="0.25">
      <c r="O133" s="17" t="s">
        <v>408</v>
      </c>
      <c r="P133" s="16">
        <f>COUNTIF(P4:P122,"Printed materials")</f>
        <v>6</v>
      </c>
    </row>
    <row r="134" spans="15:16" x14ac:dyDescent="0.25">
      <c r="O134" s="17" t="s">
        <v>409</v>
      </c>
      <c r="P134" s="16">
        <f>COUNTIF(P4:P122,"Social media (Instagram posts")</f>
        <v>3</v>
      </c>
    </row>
    <row r="135" spans="15:16" x14ac:dyDescent="0.25">
      <c r="O135" s="17" t="s">
        <v>410</v>
      </c>
      <c r="P135" s="16">
        <f>COUNTIF(P4:P122,"Class teacher interactions")</f>
        <v>3</v>
      </c>
    </row>
  </sheetData>
  <mergeCells count="2">
    <mergeCell ref="O127:P127"/>
    <mergeCell ref="AE20:AF20"/>
  </mergeCells>
  <phoneticPr fontId="3" type="noConversion"/>
  <dataValidations count="1">
    <dataValidation type="list" allowBlank="1" showInputMessage="1" showErrorMessage="1" sqref="AF21" xr:uid="{F087BBCE-95F7-41A0-9C98-6F2312713EFD}">
      <formula1>$A$2:$A$122</formula1>
    </dataValidation>
  </dataValidations>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C0A4B-0519-4909-A37F-2EC4A65A9F37}">
  <dimension ref="A44:G320"/>
  <sheetViews>
    <sheetView zoomScale="10" zoomScaleNormal="77" workbookViewId="0">
      <selection activeCell="J287" sqref="J287"/>
    </sheetView>
  </sheetViews>
  <sheetFormatPr defaultRowHeight="13.2" x14ac:dyDescent="0.25"/>
  <cols>
    <col min="1" max="1" width="95.88671875" bestFit="1" customWidth="1"/>
    <col min="2" max="2" width="20.44140625" bestFit="1" customWidth="1"/>
    <col min="3" max="3" width="30.44140625" bestFit="1" customWidth="1"/>
    <col min="4" max="4" width="5.33203125" bestFit="1" customWidth="1"/>
    <col min="5" max="5" width="13.88671875" bestFit="1" customWidth="1"/>
    <col min="6" max="6" width="3.77734375" bestFit="1" customWidth="1"/>
    <col min="7" max="7" width="13.88671875" bestFit="1" customWidth="1"/>
    <col min="8" max="8" width="32.44140625" bestFit="1" customWidth="1"/>
    <col min="9" max="9" width="11.33203125" bestFit="1" customWidth="1"/>
    <col min="10" max="10" width="41.88671875" bestFit="1" customWidth="1"/>
    <col min="11" max="11" width="66.33203125" bestFit="1" customWidth="1"/>
    <col min="12" max="12" width="87.77734375" bestFit="1" customWidth="1"/>
    <col min="13" max="13" width="137.88671875" bestFit="1" customWidth="1"/>
    <col min="14" max="14" width="174.44140625" bestFit="1" customWidth="1"/>
    <col min="15" max="15" width="104" bestFit="1" customWidth="1"/>
    <col min="16" max="16" width="105.44140625" bestFit="1" customWidth="1"/>
    <col min="17" max="17" width="131" bestFit="1" customWidth="1"/>
    <col min="18" max="18" width="59.5546875" bestFit="1" customWidth="1"/>
    <col min="19" max="19" width="18.44140625" bestFit="1" customWidth="1"/>
    <col min="20" max="20" width="17" bestFit="1" customWidth="1"/>
    <col min="21" max="21" width="95.5546875" bestFit="1" customWidth="1"/>
    <col min="22" max="22" width="11.33203125" bestFit="1" customWidth="1"/>
    <col min="23" max="23" width="66.33203125" bestFit="1" customWidth="1"/>
    <col min="24" max="24" width="67.44140625" bestFit="1" customWidth="1"/>
    <col min="25" max="25" width="87.77734375" bestFit="1" customWidth="1"/>
    <col min="26" max="26" width="137.88671875" bestFit="1" customWidth="1"/>
    <col min="27" max="27" width="174.44140625" bestFit="1" customWidth="1"/>
    <col min="28" max="28" width="149.88671875" bestFit="1" customWidth="1"/>
    <col min="29" max="29" width="104" bestFit="1" customWidth="1"/>
    <col min="30" max="30" width="68.88671875" bestFit="1" customWidth="1"/>
    <col min="31" max="31" width="94.44140625" bestFit="1" customWidth="1"/>
    <col min="32" max="32" width="105.44140625" bestFit="1" customWidth="1"/>
    <col min="33" max="33" width="155.5546875" bestFit="1" customWidth="1"/>
    <col min="34" max="34" width="131" bestFit="1" customWidth="1"/>
    <col min="35" max="35" width="59.5546875" bestFit="1" customWidth="1"/>
    <col min="36" max="36" width="84.109375" bestFit="1" customWidth="1"/>
    <col min="37" max="37" width="19.6640625" bestFit="1" customWidth="1"/>
    <col min="38" max="38" width="81.88671875" bestFit="1" customWidth="1"/>
    <col min="39" max="39" width="37.109375" bestFit="1" customWidth="1"/>
    <col min="40" max="40" width="18.44140625" bestFit="1" customWidth="1"/>
    <col min="41" max="41" width="17" bestFit="1" customWidth="1"/>
    <col min="42" max="42" width="95.5546875" bestFit="1" customWidth="1"/>
    <col min="43" max="43" width="11.33203125" bestFit="1" customWidth="1"/>
    <col min="44" max="44" width="62.5546875" bestFit="1" customWidth="1"/>
    <col min="45" max="45" width="65.6640625" bestFit="1" customWidth="1"/>
    <col min="46" max="46" width="11.33203125" bestFit="1" customWidth="1"/>
    <col min="47" max="47" width="23" bestFit="1" customWidth="1"/>
    <col min="48" max="48" width="48.5546875" bestFit="1" customWidth="1"/>
    <col min="49" max="49" width="67.44140625" bestFit="1" customWidth="1"/>
    <col min="50" max="50" width="174.44140625" bestFit="1" customWidth="1"/>
    <col min="51" max="51" width="149.88671875" bestFit="1" customWidth="1"/>
    <col min="52" max="52" width="68.88671875" bestFit="1" customWidth="1"/>
    <col min="53" max="53" width="94.44140625" bestFit="1" customWidth="1"/>
    <col min="54" max="54" width="105.44140625" bestFit="1" customWidth="1"/>
    <col min="55" max="55" width="155.5546875" bestFit="1" customWidth="1"/>
    <col min="56" max="56" width="59.5546875" bestFit="1" customWidth="1"/>
    <col min="57" max="57" width="84.109375" bestFit="1" customWidth="1"/>
    <col min="58" max="58" width="19.6640625" bestFit="1" customWidth="1"/>
    <col min="59" max="59" width="81.88671875" bestFit="1" customWidth="1"/>
    <col min="60" max="60" width="37.109375" bestFit="1" customWidth="1"/>
    <col min="61" max="61" width="18.44140625" bestFit="1" customWidth="1"/>
    <col min="62" max="62" width="17" bestFit="1" customWidth="1"/>
    <col min="63" max="63" width="24.33203125" bestFit="1" customWidth="1"/>
    <col min="64" max="64" width="34.33203125" bestFit="1" customWidth="1"/>
    <col min="65" max="65" width="48.5546875" bestFit="1" customWidth="1"/>
    <col min="66" max="66" width="37.44140625" bestFit="1" customWidth="1"/>
    <col min="67" max="67" width="11.33203125" bestFit="1" customWidth="1"/>
  </cols>
  <sheetData>
    <row r="44" spans="1:2" x14ac:dyDescent="0.25">
      <c r="A44" s="4" t="s">
        <v>370</v>
      </c>
      <c r="B44" t="s">
        <v>372</v>
      </c>
    </row>
    <row r="45" spans="1:2" x14ac:dyDescent="0.25">
      <c r="A45" s="5" t="s">
        <v>18</v>
      </c>
      <c r="B45">
        <v>52</v>
      </c>
    </row>
    <row r="46" spans="1:2" x14ac:dyDescent="0.25">
      <c r="A46" s="5" t="s">
        <v>26</v>
      </c>
      <c r="B46">
        <v>69</v>
      </c>
    </row>
    <row r="47" spans="1:2" x14ac:dyDescent="0.25">
      <c r="A47" s="5" t="s">
        <v>371</v>
      </c>
      <c r="B47">
        <v>121</v>
      </c>
    </row>
    <row r="71" spans="1:2" x14ac:dyDescent="0.25">
      <c r="A71" s="4" t="s">
        <v>370</v>
      </c>
      <c r="B71" t="s">
        <v>372</v>
      </c>
    </row>
    <row r="72" spans="1:2" x14ac:dyDescent="0.25">
      <c r="A72" s="5" t="s">
        <v>101</v>
      </c>
      <c r="B72">
        <v>7</v>
      </c>
    </row>
    <row r="73" spans="1:2" x14ac:dyDescent="0.25">
      <c r="A73" s="5" t="s">
        <v>231</v>
      </c>
      <c r="B73">
        <v>1</v>
      </c>
    </row>
    <row r="74" spans="1:2" x14ac:dyDescent="0.25">
      <c r="A74" s="5" t="s">
        <v>140</v>
      </c>
      <c r="B74">
        <v>5</v>
      </c>
    </row>
    <row r="75" spans="1:2" x14ac:dyDescent="0.25">
      <c r="A75" s="5" t="s">
        <v>89</v>
      </c>
      <c r="B75">
        <v>7</v>
      </c>
    </row>
    <row r="76" spans="1:2" x14ac:dyDescent="0.25">
      <c r="A76" s="5" t="s">
        <v>305</v>
      </c>
      <c r="B76">
        <v>9</v>
      </c>
    </row>
    <row r="77" spans="1:2" x14ac:dyDescent="0.25">
      <c r="A77" s="5" t="s">
        <v>19</v>
      </c>
      <c r="B77">
        <v>90</v>
      </c>
    </row>
    <row r="78" spans="1:2" x14ac:dyDescent="0.25">
      <c r="A78" s="5" t="s">
        <v>209</v>
      </c>
      <c r="B78">
        <v>2</v>
      </c>
    </row>
    <row r="79" spans="1:2" x14ac:dyDescent="0.25">
      <c r="A79" s="5" t="s">
        <v>371</v>
      </c>
      <c r="B79">
        <v>121</v>
      </c>
    </row>
    <row r="104" spans="1:7" x14ac:dyDescent="0.25">
      <c r="A104" s="4" t="s">
        <v>374</v>
      </c>
      <c r="B104" s="4" t="s">
        <v>373</v>
      </c>
    </row>
    <row r="105" spans="1:7" x14ac:dyDescent="0.25">
      <c r="A105" s="4" t="s">
        <v>370</v>
      </c>
      <c r="B105">
        <v>1</v>
      </c>
      <c r="C105">
        <v>2</v>
      </c>
      <c r="D105">
        <v>3</v>
      </c>
      <c r="E105">
        <v>4</v>
      </c>
      <c r="F105">
        <v>5</v>
      </c>
      <c r="G105" t="s">
        <v>371</v>
      </c>
    </row>
    <row r="106" spans="1:7" x14ac:dyDescent="0.25">
      <c r="A106" s="5" t="s">
        <v>101</v>
      </c>
      <c r="B106">
        <v>1</v>
      </c>
      <c r="D106">
        <v>1</v>
      </c>
      <c r="E106">
        <v>4</v>
      </c>
      <c r="F106">
        <v>1</v>
      </c>
      <c r="G106">
        <v>7</v>
      </c>
    </row>
    <row r="107" spans="1:7" x14ac:dyDescent="0.25">
      <c r="A107" s="5" t="s">
        <v>231</v>
      </c>
      <c r="F107">
        <v>1</v>
      </c>
      <c r="G107">
        <v>1</v>
      </c>
    </row>
    <row r="108" spans="1:7" x14ac:dyDescent="0.25">
      <c r="A108" s="5" t="s">
        <v>140</v>
      </c>
      <c r="D108">
        <v>1</v>
      </c>
      <c r="E108">
        <v>3</v>
      </c>
      <c r="F108">
        <v>1</v>
      </c>
      <c r="G108">
        <v>5</v>
      </c>
    </row>
    <row r="109" spans="1:7" x14ac:dyDescent="0.25">
      <c r="A109" s="5" t="s">
        <v>89</v>
      </c>
      <c r="D109">
        <v>3</v>
      </c>
      <c r="E109">
        <v>2</v>
      </c>
      <c r="F109">
        <v>2</v>
      </c>
      <c r="G109">
        <v>7</v>
      </c>
    </row>
    <row r="110" spans="1:7" x14ac:dyDescent="0.25">
      <c r="A110" s="5" t="s">
        <v>305</v>
      </c>
      <c r="D110">
        <v>3</v>
      </c>
      <c r="E110">
        <v>5</v>
      </c>
      <c r="F110">
        <v>1</v>
      </c>
      <c r="G110">
        <v>9</v>
      </c>
    </row>
    <row r="111" spans="1:7" x14ac:dyDescent="0.25">
      <c r="A111" s="5" t="s">
        <v>19</v>
      </c>
      <c r="B111">
        <v>2</v>
      </c>
      <c r="C111">
        <v>7</v>
      </c>
      <c r="D111">
        <v>41</v>
      </c>
      <c r="E111">
        <v>28</v>
      </c>
      <c r="F111">
        <v>12</v>
      </c>
      <c r="G111">
        <v>90</v>
      </c>
    </row>
    <row r="112" spans="1:7" x14ac:dyDescent="0.25">
      <c r="A112" s="5" t="s">
        <v>209</v>
      </c>
      <c r="D112">
        <v>1</v>
      </c>
      <c r="E112">
        <v>1</v>
      </c>
      <c r="G112">
        <v>2</v>
      </c>
    </row>
    <row r="113" spans="1:7" x14ac:dyDescent="0.25">
      <c r="A113" s="5" t="s">
        <v>371</v>
      </c>
      <c r="B113">
        <v>3</v>
      </c>
      <c r="C113">
        <v>7</v>
      </c>
      <c r="D113">
        <v>50</v>
      </c>
      <c r="E113">
        <v>43</v>
      </c>
      <c r="F113">
        <v>18</v>
      </c>
      <c r="G113">
        <v>121</v>
      </c>
    </row>
    <row r="138" spans="1:2" x14ac:dyDescent="0.25">
      <c r="A138" s="4" t="s">
        <v>5</v>
      </c>
      <c r="B138" t="s">
        <v>375</v>
      </c>
    </row>
    <row r="140" spans="1:2" x14ac:dyDescent="0.25">
      <c r="A140" s="4" t="s">
        <v>370</v>
      </c>
      <c r="B140" t="s">
        <v>374</v>
      </c>
    </row>
    <row r="141" spans="1:2" x14ac:dyDescent="0.25">
      <c r="A141" s="5" t="s">
        <v>26</v>
      </c>
      <c r="B141">
        <v>69</v>
      </c>
    </row>
    <row r="142" spans="1:2" x14ac:dyDescent="0.25">
      <c r="A142" s="5" t="s">
        <v>371</v>
      </c>
      <c r="B142">
        <v>69</v>
      </c>
    </row>
    <row r="164" spans="1:7" x14ac:dyDescent="0.25">
      <c r="A164" s="4" t="s">
        <v>403</v>
      </c>
      <c r="B164" s="4" t="s">
        <v>373</v>
      </c>
    </row>
    <row r="165" spans="1:7" x14ac:dyDescent="0.25">
      <c r="A165" s="4" t="s">
        <v>370</v>
      </c>
      <c r="B165">
        <v>1</v>
      </c>
      <c r="C165">
        <v>2</v>
      </c>
      <c r="D165">
        <v>3</v>
      </c>
      <c r="E165">
        <v>4</v>
      </c>
      <c r="F165">
        <v>5</v>
      </c>
      <c r="G165" t="s">
        <v>371</v>
      </c>
    </row>
    <row r="166" spans="1:7" x14ac:dyDescent="0.25">
      <c r="A166" s="5" t="s">
        <v>26</v>
      </c>
      <c r="B166">
        <v>2</v>
      </c>
      <c r="C166">
        <v>3</v>
      </c>
      <c r="D166">
        <v>27</v>
      </c>
      <c r="E166">
        <v>24</v>
      </c>
      <c r="F166">
        <v>13</v>
      </c>
      <c r="G166">
        <v>69</v>
      </c>
    </row>
    <row r="167" spans="1:7" x14ac:dyDescent="0.25">
      <c r="A167" s="5" t="s">
        <v>371</v>
      </c>
      <c r="B167">
        <v>2</v>
      </c>
      <c r="C167">
        <v>3</v>
      </c>
      <c r="D167">
        <v>27</v>
      </c>
      <c r="E167">
        <v>24</v>
      </c>
      <c r="F167">
        <v>13</v>
      </c>
      <c r="G167">
        <v>69</v>
      </c>
    </row>
    <row r="188" spans="1:5" x14ac:dyDescent="0.25">
      <c r="A188" s="4" t="s">
        <v>376</v>
      </c>
      <c r="B188" s="4" t="s">
        <v>373</v>
      </c>
    </row>
    <row r="189" spans="1:5" x14ac:dyDescent="0.25">
      <c r="A189" s="4" t="s">
        <v>370</v>
      </c>
      <c r="B189" t="s">
        <v>28</v>
      </c>
      <c r="C189" t="s">
        <v>45</v>
      </c>
      <c r="D189" t="s">
        <v>22</v>
      </c>
      <c r="E189" t="s">
        <v>371</v>
      </c>
    </row>
    <row r="190" spans="1:5" x14ac:dyDescent="0.25">
      <c r="A190" s="5">
        <v>18</v>
      </c>
      <c r="B190">
        <v>4</v>
      </c>
      <c r="C190">
        <v>5</v>
      </c>
      <c r="D190">
        <v>7</v>
      </c>
      <c r="E190">
        <v>16</v>
      </c>
    </row>
    <row r="191" spans="1:5" x14ac:dyDescent="0.25">
      <c r="A191" s="5">
        <v>19</v>
      </c>
      <c r="B191">
        <v>2</v>
      </c>
      <c r="C191">
        <v>4</v>
      </c>
      <c r="D191">
        <v>8</v>
      </c>
      <c r="E191">
        <v>14</v>
      </c>
    </row>
    <row r="192" spans="1:5" x14ac:dyDescent="0.25">
      <c r="A192" s="5">
        <v>20</v>
      </c>
      <c r="B192">
        <v>3</v>
      </c>
      <c r="C192">
        <v>3</v>
      </c>
      <c r="D192">
        <v>10</v>
      </c>
      <c r="E192">
        <v>16</v>
      </c>
    </row>
    <row r="193" spans="1:5" x14ac:dyDescent="0.25">
      <c r="A193" s="5">
        <v>21</v>
      </c>
      <c r="B193">
        <v>2</v>
      </c>
      <c r="C193">
        <v>7</v>
      </c>
      <c r="D193">
        <v>11</v>
      </c>
      <c r="E193">
        <v>20</v>
      </c>
    </row>
    <row r="194" spans="1:5" x14ac:dyDescent="0.25">
      <c r="A194" s="5">
        <v>22</v>
      </c>
      <c r="C194">
        <v>1</v>
      </c>
      <c r="D194">
        <v>7</v>
      </c>
      <c r="E194">
        <v>8</v>
      </c>
    </row>
    <row r="195" spans="1:5" x14ac:dyDescent="0.25">
      <c r="A195" s="5">
        <v>23</v>
      </c>
      <c r="B195">
        <v>2</v>
      </c>
      <c r="C195">
        <v>1</v>
      </c>
      <c r="D195">
        <v>9</v>
      </c>
      <c r="E195">
        <v>12</v>
      </c>
    </row>
    <row r="196" spans="1:5" x14ac:dyDescent="0.25">
      <c r="A196" s="5">
        <v>24</v>
      </c>
      <c r="B196">
        <v>5</v>
      </c>
      <c r="C196">
        <v>3</v>
      </c>
      <c r="D196">
        <v>6</v>
      </c>
      <c r="E196">
        <v>14</v>
      </c>
    </row>
    <row r="197" spans="1:5" x14ac:dyDescent="0.25">
      <c r="A197" s="5">
        <v>25</v>
      </c>
      <c r="B197">
        <v>3</v>
      </c>
      <c r="C197">
        <v>5</v>
      </c>
      <c r="D197">
        <v>13</v>
      </c>
      <c r="E197">
        <v>21</v>
      </c>
    </row>
    <row r="198" spans="1:5" x14ac:dyDescent="0.25">
      <c r="A198" s="5" t="s">
        <v>371</v>
      </c>
      <c r="B198">
        <v>21</v>
      </c>
      <c r="C198">
        <v>29</v>
      </c>
      <c r="D198">
        <v>71</v>
      </c>
      <c r="E198">
        <v>121</v>
      </c>
    </row>
    <row r="219" spans="1:5" x14ac:dyDescent="0.25">
      <c r="A219" s="4" t="s">
        <v>376</v>
      </c>
      <c r="B219" s="4" t="s">
        <v>373</v>
      </c>
    </row>
    <row r="220" spans="1:5" x14ac:dyDescent="0.25">
      <c r="A220" s="4" t="s">
        <v>370</v>
      </c>
      <c r="B220" t="s">
        <v>28</v>
      </c>
      <c r="C220" t="s">
        <v>45</v>
      </c>
      <c r="D220" t="s">
        <v>22</v>
      </c>
      <c r="E220" t="s">
        <v>371</v>
      </c>
    </row>
    <row r="221" spans="1:5" x14ac:dyDescent="0.25">
      <c r="A221" s="5" t="s">
        <v>101</v>
      </c>
      <c r="B221">
        <v>1</v>
      </c>
      <c r="C221">
        <v>2</v>
      </c>
      <c r="D221">
        <v>4</v>
      </c>
      <c r="E221">
        <v>7</v>
      </c>
    </row>
    <row r="222" spans="1:5" x14ac:dyDescent="0.25">
      <c r="A222" s="5" t="s">
        <v>231</v>
      </c>
      <c r="D222">
        <v>1</v>
      </c>
      <c r="E222">
        <v>1</v>
      </c>
    </row>
    <row r="223" spans="1:5" x14ac:dyDescent="0.25">
      <c r="A223" s="5" t="s">
        <v>140</v>
      </c>
      <c r="C223">
        <v>2</v>
      </c>
      <c r="D223">
        <v>3</v>
      </c>
      <c r="E223">
        <v>5</v>
      </c>
    </row>
    <row r="224" spans="1:5" x14ac:dyDescent="0.25">
      <c r="A224" s="5" t="s">
        <v>89</v>
      </c>
      <c r="B224">
        <v>1</v>
      </c>
      <c r="C224">
        <v>2</v>
      </c>
      <c r="D224">
        <v>4</v>
      </c>
      <c r="E224">
        <v>7</v>
      </c>
    </row>
    <row r="225" spans="1:5" x14ac:dyDescent="0.25">
      <c r="A225" s="5" t="s">
        <v>305</v>
      </c>
      <c r="B225">
        <v>2</v>
      </c>
      <c r="C225">
        <v>3</v>
      </c>
      <c r="D225">
        <v>4</v>
      </c>
      <c r="E225">
        <v>9</v>
      </c>
    </row>
    <row r="226" spans="1:5" x14ac:dyDescent="0.25">
      <c r="A226" s="5" t="s">
        <v>19</v>
      </c>
      <c r="B226">
        <v>17</v>
      </c>
      <c r="C226">
        <v>20</v>
      </c>
      <c r="D226">
        <v>53</v>
      </c>
      <c r="E226">
        <v>90</v>
      </c>
    </row>
    <row r="227" spans="1:5" x14ac:dyDescent="0.25">
      <c r="A227" s="5" t="s">
        <v>209</v>
      </c>
      <c r="D227">
        <v>2</v>
      </c>
      <c r="E227">
        <v>2</v>
      </c>
    </row>
    <row r="228" spans="1:5" x14ac:dyDescent="0.25">
      <c r="A228" s="5" t="s">
        <v>371</v>
      </c>
      <c r="B228">
        <v>21</v>
      </c>
      <c r="C228">
        <v>29</v>
      </c>
      <c r="D228">
        <v>71</v>
      </c>
      <c r="E228">
        <v>121</v>
      </c>
    </row>
    <row r="247" spans="1:1" x14ac:dyDescent="0.25">
      <c r="A247" s="6"/>
    </row>
    <row r="303" spans="1:3" x14ac:dyDescent="0.25">
      <c r="A303" s="7"/>
      <c r="B303" s="8"/>
      <c r="C303" s="9"/>
    </row>
    <row r="304" spans="1:3" x14ac:dyDescent="0.25">
      <c r="A304" s="10"/>
      <c r="B304" s="11"/>
      <c r="C304" s="12"/>
    </row>
    <row r="305" spans="1:3" x14ac:dyDescent="0.25">
      <c r="A305" s="10"/>
      <c r="B305" s="11"/>
      <c r="C305" s="12"/>
    </row>
    <row r="306" spans="1:3" x14ac:dyDescent="0.25">
      <c r="A306" s="10"/>
      <c r="B306" s="11"/>
      <c r="C306" s="12"/>
    </row>
    <row r="307" spans="1:3" x14ac:dyDescent="0.25">
      <c r="A307" s="10"/>
      <c r="B307" s="11"/>
      <c r="C307" s="12"/>
    </row>
    <row r="308" spans="1:3" x14ac:dyDescent="0.25">
      <c r="A308" s="10"/>
      <c r="B308" s="11"/>
      <c r="C308" s="12"/>
    </row>
    <row r="309" spans="1:3" x14ac:dyDescent="0.25">
      <c r="A309" s="10"/>
      <c r="B309" s="11"/>
      <c r="C309" s="12"/>
    </row>
    <row r="310" spans="1:3" x14ac:dyDescent="0.25">
      <c r="A310" s="10"/>
      <c r="B310" s="11"/>
      <c r="C310" s="12"/>
    </row>
    <row r="311" spans="1:3" x14ac:dyDescent="0.25">
      <c r="A311" s="10"/>
      <c r="B311" s="11"/>
      <c r="C311" s="12"/>
    </row>
    <row r="312" spans="1:3" x14ac:dyDescent="0.25">
      <c r="A312" s="10"/>
      <c r="B312" s="11"/>
      <c r="C312" s="12"/>
    </row>
    <row r="313" spans="1:3" x14ac:dyDescent="0.25">
      <c r="A313" s="10"/>
      <c r="B313" s="11"/>
      <c r="C313" s="12"/>
    </row>
    <row r="314" spans="1:3" x14ac:dyDescent="0.25">
      <c r="A314" s="10"/>
      <c r="B314" s="11"/>
      <c r="C314" s="12"/>
    </row>
    <row r="315" spans="1:3" x14ac:dyDescent="0.25">
      <c r="A315" s="10"/>
      <c r="B315" s="11"/>
      <c r="C315" s="12"/>
    </row>
    <row r="316" spans="1:3" x14ac:dyDescent="0.25">
      <c r="A316" s="10"/>
      <c r="B316" s="11"/>
      <c r="C316" s="12"/>
    </row>
    <row r="317" spans="1:3" x14ac:dyDescent="0.25">
      <c r="A317" s="10"/>
      <c r="B317" s="11"/>
      <c r="C317" s="12"/>
    </row>
    <row r="318" spans="1:3" x14ac:dyDescent="0.25">
      <c r="A318" s="10"/>
      <c r="B318" s="11"/>
      <c r="C318" s="12"/>
    </row>
    <row r="319" spans="1:3" x14ac:dyDescent="0.25">
      <c r="A319" s="10"/>
      <c r="B319" s="11"/>
      <c r="C319" s="12"/>
    </row>
    <row r="320" spans="1:3" x14ac:dyDescent="0.25">
      <c r="A320" s="13"/>
      <c r="B320" s="14"/>
      <c r="C320" s="15"/>
    </row>
  </sheetData>
  <pageMargins left="0.7" right="0.7" top="0.75" bottom="0.75" header="0.3" footer="0.3"/>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8BD7A-EDDD-40CD-BE4F-215ACA8F2D09}">
  <dimension ref="A2:Y98"/>
  <sheetViews>
    <sheetView zoomScale="24" workbookViewId="0">
      <selection activeCell="AE64" sqref="AE64"/>
    </sheetView>
  </sheetViews>
  <sheetFormatPr defaultRowHeight="13.2" x14ac:dyDescent="0.25"/>
  <sheetData>
    <row r="2" spans="1:25" ht="13.8" thickBot="1" x14ac:dyDescent="0.3"/>
    <row r="3" spans="1:25" ht="13.2" customHeight="1" x14ac:dyDescent="0.25">
      <c r="A3" s="36" t="s">
        <v>412</v>
      </c>
      <c r="B3" s="37"/>
      <c r="C3" s="37"/>
      <c r="D3" s="37"/>
      <c r="E3" s="37"/>
      <c r="F3" s="37"/>
      <c r="G3" s="37"/>
      <c r="H3" s="37"/>
      <c r="I3" s="37"/>
      <c r="J3" s="37"/>
      <c r="K3" s="37"/>
      <c r="L3" s="37"/>
      <c r="M3" s="37"/>
      <c r="N3" s="37"/>
      <c r="O3" s="37"/>
      <c r="P3" s="37"/>
      <c r="Q3" s="37"/>
      <c r="R3" s="37"/>
      <c r="S3" s="37"/>
      <c r="T3" s="37"/>
      <c r="U3" s="37"/>
      <c r="V3" s="37"/>
      <c r="W3" s="37"/>
      <c r="X3" s="37"/>
      <c r="Y3" s="38"/>
    </row>
    <row r="4" spans="1:25" ht="13.2" customHeight="1" x14ac:dyDescent="0.25">
      <c r="A4" s="39"/>
      <c r="B4" s="40"/>
      <c r="C4" s="40"/>
      <c r="D4" s="40"/>
      <c r="E4" s="40"/>
      <c r="F4" s="40"/>
      <c r="G4" s="40"/>
      <c r="H4" s="40"/>
      <c r="I4" s="40"/>
      <c r="J4" s="40"/>
      <c r="K4" s="40"/>
      <c r="L4" s="40"/>
      <c r="M4" s="40"/>
      <c r="N4" s="40"/>
      <c r="O4" s="40"/>
      <c r="P4" s="40"/>
      <c r="Q4" s="40"/>
      <c r="R4" s="40"/>
      <c r="S4" s="40"/>
      <c r="T4" s="40"/>
      <c r="U4" s="40"/>
      <c r="V4" s="40"/>
      <c r="W4" s="40"/>
      <c r="X4" s="40"/>
      <c r="Y4" s="41"/>
    </row>
    <row r="5" spans="1:25" ht="13.2" customHeight="1" x14ac:dyDescent="0.25">
      <c r="A5" s="39"/>
      <c r="B5" s="40"/>
      <c r="C5" s="40"/>
      <c r="D5" s="40"/>
      <c r="E5" s="40"/>
      <c r="F5" s="40"/>
      <c r="G5" s="40"/>
      <c r="H5" s="40"/>
      <c r="I5" s="40"/>
      <c r="J5" s="40"/>
      <c r="K5" s="40"/>
      <c r="L5" s="40"/>
      <c r="M5" s="40"/>
      <c r="N5" s="40"/>
      <c r="O5" s="40"/>
      <c r="P5" s="40"/>
      <c r="Q5" s="40"/>
      <c r="R5" s="40"/>
      <c r="S5" s="40"/>
      <c r="T5" s="40"/>
      <c r="U5" s="40"/>
      <c r="V5" s="40"/>
      <c r="W5" s="40"/>
      <c r="X5" s="40"/>
      <c r="Y5" s="41"/>
    </row>
    <row r="6" spans="1:25" ht="13.2" customHeight="1" x14ac:dyDescent="0.25">
      <c r="A6" s="39"/>
      <c r="B6" s="40"/>
      <c r="C6" s="40"/>
      <c r="D6" s="40"/>
      <c r="E6" s="40"/>
      <c r="F6" s="40"/>
      <c r="G6" s="40"/>
      <c r="H6" s="40"/>
      <c r="I6" s="40"/>
      <c r="J6" s="40"/>
      <c r="K6" s="40"/>
      <c r="L6" s="40"/>
      <c r="M6" s="40"/>
      <c r="N6" s="40"/>
      <c r="O6" s="40"/>
      <c r="P6" s="40"/>
      <c r="Q6" s="40"/>
      <c r="R6" s="40"/>
      <c r="S6" s="40"/>
      <c r="T6" s="40"/>
      <c r="U6" s="40"/>
      <c r="V6" s="40"/>
      <c r="W6" s="40"/>
      <c r="X6" s="40"/>
      <c r="Y6" s="41"/>
    </row>
    <row r="7" spans="1:25" ht="13.8" customHeight="1" thickBot="1" x14ac:dyDescent="0.3">
      <c r="A7" s="42"/>
      <c r="B7" s="43"/>
      <c r="C7" s="43"/>
      <c r="D7" s="43"/>
      <c r="E7" s="43"/>
      <c r="F7" s="43"/>
      <c r="G7" s="43"/>
      <c r="H7" s="43"/>
      <c r="I7" s="43"/>
      <c r="J7" s="43"/>
      <c r="K7" s="43"/>
      <c r="L7" s="43"/>
      <c r="M7" s="43"/>
      <c r="N7" s="43"/>
      <c r="O7" s="43"/>
      <c r="P7" s="43"/>
      <c r="Q7" s="43"/>
      <c r="R7" s="43"/>
      <c r="S7" s="43"/>
      <c r="T7" s="43"/>
      <c r="U7" s="43"/>
      <c r="V7" s="43"/>
      <c r="W7" s="43"/>
      <c r="X7" s="43"/>
      <c r="Y7" s="44"/>
    </row>
    <row r="8" spans="1:25" x14ac:dyDescent="0.25">
      <c r="A8" s="30" t="s">
        <v>422</v>
      </c>
      <c r="B8" s="31"/>
      <c r="C8" s="31"/>
      <c r="D8" s="32"/>
      <c r="E8" s="23" t="s">
        <v>413</v>
      </c>
      <c r="F8" s="24"/>
      <c r="G8" s="24"/>
      <c r="H8" s="24"/>
      <c r="I8" s="24"/>
      <c r="J8" s="24"/>
      <c r="K8" s="24"/>
      <c r="L8" s="24"/>
      <c r="M8" s="24"/>
      <c r="N8" s="24"/>
      <c r="O8" s="24"/>
      <c r="P8" s="24"/>
      <c r="Q8" s="24"/>
      <c r="R8" s="24"/>
      <c r="S8" s="24"/>
      <c r="T8" s="24"/>
      <c r="U8" s="24"/>
      <c r="V8" s="24"/>
      <c r="W8" s="24"/>
      <c r="X8" s="24"/>
      <c r="Y8" s="25"/>
    </row>
    <row r="9" spans="1:25" ht="13.8" thickBot="1" x14ac:dyDescent="0.3">
      <c r="A9" s="33"/>
      <c r="B9" s="34"/>
      <c r="C9" s="34"/>
      <c r="D9" s="35"/>
      <c r="E9" s="26"/>
      <c r="F9" s="27"/>
      <c r="G9" s="27"/>
      <c r="H9" s="27"/>
      <c r="I9" s="27"/>
      <c r="J9" s="27"/>
      <c r="K9" s="27"/>
      <c r="L9" s="27"/>
      <c r="M9" s="27"/>
      <c r="N9" s="27"/>
      <c r="O9" s="27"/>
      <c r="P9" s="27"/>
      <c r="Q9" s="27"/>
      <c r="R9" s="27"/>
      <c r="S9" s="27"/>
      <c r="T9" s="27"/>
      <c r="U9" s="27"/>
      <c r="V9" s="27"/>
      <c r="W9" s="27"/>
      <c r="X9" s="27"/>
      <c r="Y9" s="28"/>
    </row>
    <row r="10" spans="1:25" x14ac:dyDescent="0.25">
      <c r="E10" s="29"/>
      <c r="F10" s="29"/>
      <c r="G10" s="29"/>
      <c r="H10" s="29"/>
      <c r="I10" s="29"/>
      <c r="J10" s="29"/>
      <c r="K10" s="29"/>
      <c r="L10" s="29"/>
      <c r="M10" s="29"/>
      <c r="N10" s="29"/>
      <c r="O10" s="29"/>
      <c r="P10" s="29"/>
      <c r="Q10" s="29"/>
      <c r="R10" s="29"/>
      <c r="S10" s="29"/>
      <c r="T10" s="29"/>
      <c r="U10" s="29"/>
      <c r="V10" s="29"/>
      <c r="W10" s="29"/>
      <c r="X10" s="29"/>
      <c r="Y10" s="29"/>
    </row>
    <row r="11" spans="1:25" x14ac:dyDescent="0.25">
      <c r="E11" s="29"/>
      <c r="F11" s="29"/>
      <c r="G11" s="29"/>
      <c r="H11" s="29"/>
      <c r="I11" s="29"/>
      <c r="J11" s="29"/>
      <c r="K11" s="29"/>
      <c r="L11" s="29"/>
      <c r="M11" s="29"/>
      <c r="N11" s="29"/>
      <c r="O11" s="29"/>
      <c r="P11" s="29"/>
      <c r="Q11" s="29"/>
      <c r="R11" s="29"/>
      <c r="S11" s="29"/>
      <c r="T11" s="29"/>
      <c r="U11" s="29"/>
      <c r="V11" s="29"/>
      <c r="W11" s="29"/>
      <c r="X11" s="29"/>
      <c r="Y11" s="29"/>
    </row>
    <row r="12" spans="1:25" x14ac:dyDescent="0.25">
      <c r="E12" s="29"/>
      <c r="F12" s="29"/>
      <c r="G12" s="29"/>
      <c r="H12" s="29"/>
      <c r="I12" s="29"/>
      <c r="J12" s="29"/>
      <c r="K12" s="29"/>
      <c r="L12" s="29"/>
      <c r="M12" s="29"/>
      <c r="N12" s="29"/>
      <c r="O12" s="29"/>
      <c r="P12" s="29"/>
      <c r="Q12" s="29"/>
      <c r="R12" s="29"/>
      <c r="S12" s="29"/>
      <c r="T12" s="29"/>
      <c r="U12" s="29"/>
      <c r="V12" s="29"/>
      <c r="W12" s="29"/>
      <c r="X12" s="29"/>
      <c r="Y12" s="29"/>
    </row>
    <row r="13" spans="1:25" x14ac:dyDescent="0.25">
      <c r="E13" s="29"/>
      <c r="F13" s="29"/>
      <c r="G13" s="29"/>
      <c r="H13" s="29"/>
      <c r="I13" s="29"/>
      <c r="J13" s="29"/>
      <c r="K13" s="29"/>
      <c r="L13" s="29"/>
      <c r="M13" s="29"/>
      <c r="N13" s="29"/>
      <c r="O13" s="29"/>
      <c r="P13" s="29"/>
      <c r="Q13" s="29"/>
      <c r="R13" s="29"/>
      <c r="S13" s="29"/>
      <c r="T13" s="29"/>
      <c r="U13" s="29"/>
      <c r="V13" s="29"/>
      <c r="W13" s="29"/>
      <c r="X13" s="29"/>
      <c r="Y13" s="29"/>
    </row>
    <row r="14" spans="1:25" x14ac:dyDescent="0.25">
      <c r="E14" s="29"/>
      <c r="F14" s="29"/>
      <c r="G14" s="29"/>
      <c r="H14" s="29"/>
      <c r="I14" s="29"/>
      <c r="J14" s="29"/>
      <c r="K14" s="29"/>
      <c r="L14" s="29"/>
      <c r="M14" s="29"/>
      <c r="N14" s="29"/>
      <c r="O14" s="29"/>
      <c r="P14" s="29"/>
      <c r="Q14" s="29"/>
      <c r="R14" s="29"/>
      <c r="S14" s="29"/>
      <c r="T14" s="29"/>
      <c r="U14" s="29"/>
      <c r="V14" s="29"/>
      <c r="W14" s="29"/>
      <c r="X14" s="29"/>
      <c r="Y14" s="29"/>
    </row>
    <row r="15" spans="1:25" x14ac:dyDescent="0.25">
      <c r="E15" s="29"/>
      <c r="F15" s="29"/>
      <c r="G15" s="29"/>
      <c r="H15" s="29"/>
      <c r="I15" s="29"/>
      <c r="J15" s="29"/>
      <c r="K15" s="29"/>
      <c r="L15" s="29"/>
      <c r="M15" s="29"/>
      <c r="N15" s="29"/>
      <c r="O15" s="29"/>
      <c r="P15" s="29"/>
      <c r="Q15" s="29"/>
      <c r="R15" s="29"/>
      <c r="S15" s="29"/>
      <c r="T15" s="29"/>
      <c r="U15" s="29"/>
      <c r="V15" s="29"/>
      <c r="W15" s="29"/>
      <c r="X15" s="29"/>
      <c r="Y15" s="29"/>
    </row>
    <row r="16" spans="1:25" x14ac:dyDescent="0.25">
      <c r="E16" s="29"/>
      <c r="F16" s="29"/>
      <c r="G16" s="29"/>
      <c r="H16" s="29"/>
      <c r="I16" s="29"/>
      <c r="J16" s="29"/>
      <c r="K16" s="29"/>
      <c r="L16" s="29"/>
      <c r="M16" s="29"/>
      <c r="N16" s="29"/>
      <c r="O16" s="29"/>
      <c r="P16" s="29"/>
      <c r="Q16" s="29"/>
      <c r="R16" s="29"/>
      <c r="S16" s="29"/>
      <c r="T16" s="29"/>
      <c r="U16" s="29"/>
      <c r="V16" s="29"/>
      <c r="W16" s="29"/>
      <c r="X16" s="29"/>
      <c r="Y16" s="29"/>
    </row>
    <row r="17" spans="5:25" x14ac:dyDescent="0.25">
      <c r="E17" s="29"/>
      <c r="F17" s="29"/>
      <c r="G17" s="29"/>
      <c r="H17" s="29"/>
      <c r="I17" s="29"/>
      <c r="J17" s="29"/>
      <c r="K17" s="29"/>
      <c r="L17" s="29"/>
      <c r="M17" s="29"/>
      <c r="N17" s="29"/>
      <c r="O17" s="29"/>
      <c r="P17" s="29"/>
      <c r="Q17" s="29"/>
      <c r="R17" s="29"/>
      <c r="S17" s="29"/>
      <c r="T17" s="29"/>
      <c r="U17" s="29"/>
      <c r="V17" s="29"/>
      <c r="W17" s="29"/>
      <c r="X17" s="29"/>
      <c r="Y17" s="29"/>
    </row>
    <row r="18" spans="5:25" x14ac:dyDescent="0.25">
      <c r="E18" s="29"/>
      <c r="F18" s="29"/>
      <c r="G18" s="29"/>
      <c r="H18" s="29"/>
      <c r="I18" s="29"/>
      <c r="J18" s="29"/>
      <c r="K18" s="29"/>
      <c r="L18" s="29"/>
      <c r="M18" s="29"/>
      <c r="N18" s="29"/>
      <c r="O18" s="29"/>
      <c r="P18" s="29"/>
      <c r="Q18" s="29"/>
      <c r="R18" s="29"/>
      <c r="S18" s="29"/>
      <c r="T18" s="29"/>
      <c r="U18" s="29"/>
      <c r="V18" s="29"/>
      <c r="W18" s="29"/>
      <c r="X18" s="29"/>
      <c r="Y18" s="29"/>
    </row>
    <row r="19" spans="5:25" x14ac:dyDescent="0.25">
      <c r="E19" s="29"/>
      <c r="F19" s="29"/>
      <c r="G19" s="29"/>
      <c r="H19" s="29"/>
      <c r="I19" s="29"/>
      <c r="J19" s="29"/>
      <c r="K19" s="29"/>
      <c r="L19" s="29"/>
      <c r="M19" s="29"/>
      <c r="N19" s="29"/>
      <c r="O19" s="29"/>
      <c r="P19" s="29"/>
      <c r="Q19" s="29"/>
      <c r="R19" s="29"/>
      <c r="S19" s="29"/>
      <c r="T19" s="29"/>
      <c r="U19" s="29"/>
      <c r="V19" s="29"/>
      <c r="W19" s="29"/>
      <c r="X19" s="29"/>
      <c r="Y19" s="29"/>
    </row>
    <row r="20" spans="5:25" x14ac:dyDescent="0.25">
      <c r="E20" s="29"/>
      <c r="F20" s="29"/>
      <c r="G20" s="29"/>
      <c r="H20" s="29"/>
      <c r="I20" s="29"/>
      <c r="J20" s="29"/>
      <c r="K20" s="29"/>
      <c r="L20" s="29"/>
      <c r="M20" s="29"/>
      <c r="N20" s="29"/>
      <c r="O20" s="29"/>
      <c r="P20" s="29"/>
      <c r="Q20" s="29"/>
      <c r="R20" s="29"/>
      <c r="S20" s="29"/>
      <c r="T20" s="29"/>
      <c r="U20" s="29"/>
      <c r="V20" s="29"/>
      <c r="W20" s="29"/>
      <c r="X20" s="29"/>
      <c r="Y20" s="29"/>
    </row>
    <row r="21" spans="5:25" x14ac:dyDescent="0.25">
      <c r="E21" s="29"/>
      <c r="F21" s="29"/>
      <c r="G21" s="29"/>
      <c r="H21" s="29"/>
      <c r="I21" s="29"/>
      <c r="J21" s="29"/>
      <c r="K21" s="29"/>
      <c r="L21" s="29"/>
      <c r="M21" s="29"/>
      <c r="N21" s="29"/>
      <c r="O21" s="29"/>
      <c r="P21" s="29"/>
      <c r="Q21" s="29"/>
      <c r="R21" s="29"/>
      <c r="S21" s="29"/>
      <c r="T21" s="29"/>
      <c r="U21" s="29"/>
      <c r="V21" s="29"/>
      <c r="W21" s="29"/>
      <c r="X21" s="29"/>
      <c r="Y21" s="29"/>
    </row>
    <row r="22" spans="5:25" x14ac:dyDescent="0.25">
      <c r="E22" s="29"/>
      <c r="F22" s="29"/>
      <c r="G22" s="29"/>
      <c r="H22" s="29"/>
      <c r="I22" s="29"/>
      <c r="J22" s="29"/>
      <c r="K22" s="29"/>
      <c r="L22" s="29"/>
      <c r="M22" s="29"/>
      <c r="N22" s="29"/>
      <c r="O22" s="29"/>
      <c r="P22" s="29"/>
      <c r="Q22" s="29"/>
      <c r="R22" s="29"/>
      <c r="S22" s="29"/>
      <c r="T22" s="29"/>
      <c r="U22" s="29"/>
      <c r="V22" s="29"/>
      <c r="W22" s="29"/>
      <c r="X22" s="29"/>
      <c r="Y22" s="29"/>
    </row>
    <row r="23" spans="5:25" x14ac:dyDescent="0.25">
      <c r="E23" s="29"/>
      <c r="F23" s="29"/>
      <c r="G23" s="29"/>
      <c r="H23" s="29"/>
      <c r="I23" s="29"/>
      <c r="J23" s="29"/>
      <c r="K23" s="29"/>
      <c r="L23" s="29"/>
      <c r="M23" s="29"/>
      <c r="N23" s="29"/>
      <c r="O23" s="29"/>
      <c r="P23" s="29"/>
      <c r="Q23" s="29"/>
      <c r="R23" s="29"/>
      <c r="S23" s="29"/>
      <c r="T23" s="29"/>
      <c r="U23" s="29"/>
      <c r="V23" s="29"/>
      <c r="W23" s="29"/>
      <c r="X23" s="29"/>
      <c r="Y23" s="29"/>
    </row>
    <row r="24" spans="5:25" x14ac:dyDescent="0.25">
      <c r="E24" s="29"/>
      <c r="F24" s="29"/>
      <c r="G24" s="29"/>
      <c r="H24" s="29"/>
      <c r="I24" s="29"/>
      <c r="J24" s="29"/>
      <c r="K24" s="29"/>
      <c r="L24" s="29"/>
      <c r="M24" s="29"/>
      <c r="N24" s="29"/>
      <c r="O24" s="29"/>
      <c r="P24" s="29"/>
      <c r="Q24" s="29"/>
      <c r="R24" s="29"/>
      <c r="S24" s="29"/>
      <c r="T24" s="29"/>
      <c r="U24" s="29"/>
      <c r="V24" s="29"/>
      <c r="W24" s="29"/>
      <c r="X24" s="29"/>
      <c r="Y24" s="29"/>
    </row>
    <row r="25" spans="5:25" x14ac:dyDescent="0.25">
      <c r="E25" s="29"/>
      <c r="F25" s="29"/>
      <c r="G25" s="29"/>
      <c r="H25" s="29"/>
      <c r="I25" s="29"/>
      <c r="J25" s="29"/>
      <c r="K25" s="29"/>
      <c r="L25" s="29"/>
      <c r="M25" s="29"/>
      <c r="N25" s="29"/>
      <c r="O25" s="29"/>
      <c r="P25" s="29"/>
      <c r="Q25" s="29"/>
      <c r="R25" s="29"/>
      <c r="S25" s="29"/>
      <c r="T25" s="29"/>
      <c r="U25" s="29"/>
      <c r="V25" s="29"/>
      <c r="W25" s="29"/>
      <c r="X25" s="29"/>
      <c r="Y25" s="29"/>
    </row>
    <row r="26" spans="5:25" x14ac:dyDescent="0.25">
      <c r="E26" s="29"/>
      <c r="F26" s="29"/>
      <c r="G26" s="29"/>
      <c r="H26" s="29"/>
      <c r="I26" s="29"/>
      <c r="J26" s="29"/>
      <c r="K26" s="29"/>
      <c r="L26" s="29"/>
      <c r="M26" s="29"/>
      <c r="N26" s="29"/>
      <c r="O26" s="29"/>
      <c r="P26" s="29"/>
      <c r="Q26" s="29"/>
      <c r="R26" s="29"/>
      <c r="S26" s="29"/>
      <c r="T26" s="29"/>
      <c r="U26" s="29"/>
      <c r="V26" s="29"/>
      <c r="W26" s="29"/>
      <c r="X26" s="29"/>
      <c r="Y26" s="29"/>
    </row>
    <row r="27" spans="5:25" x14ac:dyDescent="0.25">
      <c r="E27" s="29"/>
      <c r="F27" s="29"/>
      <c r="G27" s="29"/>
      <c r="H27" s="29"/>
      <c r="I27" s="29"/>
      <c r="J27" s="29"/>
      <c r="K27" s="29"/>
      <c r="L27" s="29"/>
      <c r="M27" s="29"/>
      <c r="N27" s="29"/>
      <c r="O27" s="29"/>
      <c r="P27" s="29"/>
      <c r="Q27" s="29"/>
      <c r="R27" s="29"/>
      <c r="S27" s="29"/>
      <c r="T27" s="29"/>
      <c r="U27" s="29"/>
      <c r="V27" s="29"/>
      <c r="W27" s="29"/>
      <c r="X27" s="29"/>
      <c r="Y27" s="29"/>
    </row>
    <row r="28" spans="5:25" x14ac:dyDescent="0.25">
      <c r="E28" s="29"/>
      <c r="F28" s="29"/>
      <c r="G28" s="29"/>
      <c r="H28" s="29"/>
      <c r="I28" s="29"/>
      <c r="J28" s="29"/>
      <c r="K28" s="29"/>
      <c r="L28" s="29"/>
      <c r="M28" s="29"/>
      <c r="N28" s="29"/>
      <c r="O28" s="29"/>
      <c r="P28" s="29"/>
      <c r="Q28" s="29"/>
      <c r="R28" s="29"/>
      <c r="S28" s="29"/>
      <c r="T28" s="29"/>
      <c r="U28" s="29"/>
      <c r="V28" s="29"/>
      <c r="W28" s="29"/>
      <c r="X28" s="29"/>
      <c r="Y28" s="29"/>
    </row>
    <row r="29" spans="5:25" x14ac:dyDescent="0.25">
      <c r="E29" s="29"/>
      <c r="F29" s="29"/>
      <c r="G29" s="29"/>
      <c r="H29" s="29"/>
      <c r="I29" s="29"/>
      <c r="J29" s="29"/>
      <c r="K29" s="29"/>
      <c r="L29" s="29"/>
      <c r="M29" s="29"/>
      <c r="N29" s="29"/>
      <c r="O29" s="29"/>
      <c r="P29" s="29"/>
      <c r="Q29" s="29"/>
      <c r="R29" s="29"/>
      <c r="S29" s="29"/>
      <c r="T29" s="29"/>
      <c r="U29" s="29"/>
      <c r="V29" s="29"/>
      <c r="W29" s="29"/>
      <c r="X29" s="29"/>
      <c r="Y29" s="29"/>
    </row>
    <row r="30" spans="5:25" x14ac:dyDescent="0.25">
      <c r="E30" s="29"/>
      <c r="F30" s="29"/>
      <c r="G30" s="29"/>
      <c r="H30" s="29"/>
      <c r="I30" s="29"/>
      <c r="J30" s="29"/>
      <c r="K30" s="29"/>
      <c r="L30" s="29"/>
      <c r="M30" s="29"/>
      <c r="N30" s="29"/>
      <c r="O30" s="29"/>
      <c r="P30" s="29"/>
      <c r="Q30" s="29"/>
      <c r="R30" s="29"/>
      <c r="S30" s="29"/>
      <c r="T30" s="29"/>
      <c r="U30" s="29"/>
      <c r="V30" s="29"/>
      <c r="W30" s="29"/>
      <c r="X30" s="29"/>
      <c r="Y30" s="29"/>
    </row>
    <row r="31" spans="5:25" x14ac:dyDescent="0.25">
      <c r="E31" s="29"/>
      <c r="F31" s="29"/>
      <c r="G31" s="29"/>
      <c r="H31" s="29"/>
      <c r="I31" s="29"/>
      <c r="J31" s="29"/>
      <c r="K31" s="29"/>
      <c r="L31" s="29"/>
      <c r="M31" s="29"/>
      <c r="N31" s="29"/>
      <c r="O31" s="29"/>
      <c r="P31" s="29"/>
      <c r="Q31" s="29"/>
      <c r="R31" s="29"/>
      <c r="S31" s="29"/>
      <c r="T31" s="29"/>
      <c r="U31" s="29"/>
      <c r="V31" s="29"/>
      <c r="W31" s="29"/>
      <c r="X31" s="29"/>
      <c r="Y31" s="29"/>
    </row>
    <row r="32" spans="5:25" x14ac:dyDescent="0.25">
      <c r="E32" s="29"/>
      <c r="F32" s="29"/>
      <c r="G32" s="29"/>
      <c r="H32" s="29"/>
      <c r="I32" s="29"/>
      <c r="J32" s="29"/>
      <c r="K32" s="29"/>
      <c r="L32" s="29"/>
      <c r="M32" s="29"/>
      <c r="N32" s="29"/>
      <c r="O32" s="29"/>
      <c r="P32" s="29"/>
      <c r="Q32" s="29"/>
      <c r="R32" s="29"/>
      <c r="S32" s="29"/>
      <c r="T32" s="29"/>
      <c r="U32" s="29"/>
      <c r="V32" s="29"/>
      <c r="W32" s="29"/>
      <c r="X32" s="29"/>
      <c r="Y32" s="29"/>
    </row>
    <row r="33" spans="5:25" x14ac:dyDescent="0.25">
      <c r="E33" s="29"/>
      <c r="F33" s="29"/>
      <c r="G33" s="29"/>
      <c r="H33" s="29"/>
      <c r="I33" s="29"/>
      <c r="J33" s="29"/>
      <c r="K33" s="29"/>
      <c r="L33" s="29"/>
      <c r="M33" s="29"/>
      <c r="N33" s="29"/>
      <c r="O33" s="29"/>
      <c r="P33" s="29"/>
      <c r="Q33" s="29"/>
      <c r="R33" s="29"/>
      <c r="S33" s="29"/>
      <c r="T33" s="29"/>
      <c r="U33" s="29"/>
      <c r="V33" s="29"/>
      <c r="W33" s="29"/>
      <c r="X33" s="29"/>
      <c r="Y33" s="29"/>
    </row>
    <row r="34" spans="5:25" x14ac:dyDescent="0.25">
      <c r="E34" s="29"/>
      <c r="F34" s="29"/>
      <c r="G34" s="29"/>
      <c r="H34" s="29"/>
      <c r="I34" s="29"/>
      <c r="J34" s="29"/>
      <c r="K34" s="29"/>
      <c r="L34" s="29"/>
      <c r="M34" s="29"/>
      <c r="N34" s="29"/>
      <c r="O34" s="29"/>
      <c r="P34" s="29"/>
      <c r="Q34" s="29"/>
      <c r="R34" s="29"/>
      <c r="S34" s="29"/>
      <c r="T34" s="29"/>
      <c r="U34" s="29"/>
      <c r="V34" s="29"/>
      <c r="W34" s="29"/>
      <c r="X34" s="29"/>
      <c r="Y34" s="29"/>
    </row>
    <row r="35" spans="5:25" x14ac:dyDescent="0.25">
      <c r="E35" s="29"/>
      <c r="F35" s="29"/>
      <c r="G35" s="29"/>
      <c r="H35" s="29"/>
      <c r="I35" s="29"/>
      <c r="J35" s="29"/>
      <c r="K35" s="29"/>
      <c r="L35" s="29"/>
      <c r="M35" s="29"/>
      <c r="N35" s="29"/>
      <c r="O35" s="29"/>
      <c r="P35" s="29"/>
      <c r="Q35" s="29"/>
      <c r="R35" s="29"/>
      <c r="S35" s="29"/>
      <c r="T35" s="29"/>
      <c r="U35" s="29"/>
      <c r="V35" s="29"/>
      <c r="W35" s="29"/>
      <c r="X35" s="29"/>
      <c r="Y35" s="29"/>
    </row>
    <row r="36" spans="5:25" x14ac:dyDescent="0.25">
      <c r="E36" s="29"/>
      <c r="F36" s="29"/>
      <c r="G36" s="29"/>
      <c r="H36" s="29"/>
      <c r="I36" s="29"/>
      <c r="J36" s="29"/>
      <c r="K36" s="29"/>
      <c r="L36" s="29"/>
      <c r="M36" s="29"/>
      <c r="N36" s="29"/>
      <c r="O36" s="29"/>
      <c r="P36" s="29"/>
      <c r="Q36" s="29"/>
      <c r="R36" s="29"/>
      <c r="S36" s="29"/>
      <c r="T36" s="29"/>
      <c r="U36" s="29"/>
      <c r="V36" s="29"/>
      <c r="W36" s="29"/>
      <c r="X36" s="29"/>
      <c r="Y36" s="29"/>
    </row>
    <row r="37" spans="5:25" x14ac:dyDescent="0.25">
      <c r="E37" s="29"/>
      <c r="F37" s="29"/>
      <c r="G37" s="29"/>
      <c r="H37" s="29"/>
      <c r="I37" s="29"/>
      <c r="J37" s="29"/>
      <c r="K37" s="29"/>
      <c r="L37" s="29"/>
      <c r="M37" s="29"/>
      <c r="N37" s="29"/>
      <c r="O37" s="29"/>
      <c r="P37" s="29"/>
      <c r="Q37" s="29"/>
      <c r="R37" s="29"/>
      <c r="S37" s="29"/>
      <c r="T37" s="29"/>
      <c r="U37" s="29"/>
      <c r="V37" s="29"/>
      <c r="W37" s="29"/>
      <c r="X37" s="29"/>
      <c r="Y37" s="29"/>
    </row>
    <row r="38" spans="5:25" x14ac:dyDescent="0.25">
      <c r="E38" s="29"/>
      <c r="F38" s="29"/>
      <c r="G38" s="29"/>
      <c r="H38" s="29"/>
      <c r="I38" s="29"/>
      <c r="J38" s="29"/>
      <c r="K38" s="29"/>
      <c r="L38" s="29"/>
      <c r="M38" s="29"/>
      <c r="N38" s="29"/>
      <c r="O38" s="29"/>
      <c r="P38" s="29"/>
      <c r="Q38" s="29"/>
      <c r="R38" s="29"/>
      <c r="S38" s="29"/>
      <c r="T38" s="29"/>
      <c r="U38" s="29"/>
      <c r="V38" s="29"/>
      <c r="W38" s="29"/>
      <c r="X38" s="29"/>
      <c r="Y38" s="29"/>
    </row>
    <row r="39" spans="5:25" x14ac:dyDescent="0.25">
      <c r="E39" s="29"/>
      <c r="F39" s="29"/>
      <c r="G39" s="29"/>
      <c r="H39" s="29"/>
      <c r="I39" s="29"/>
      <c r="J39" s="29"/>
      <c r="K39" s="29"/>
      <c r="L39" s="29"/>
      <c r="M39" s="29"/>
      <c r="N39" s="29"/>
      <c r="O39" s="29"/>
      <c r="P39" s="29"/>
      <c r="Q39" s="29"/>
      <c r="R39" s="29"/>
      <c r="S39" s="29"/>
      <c r="T39" s="29"/>
      <c r="U39" s="29"/>
      <c r="V39" s="29"/>
      <c r="W39" s="29"/>
      <c r="X39" s="29"/>
      <c r="Y39" s="29"/>
    </row>
    <row r="40" spans="5:25" x14ac:dyDescent="0.25">
      <c r="E40" s="29"/>
      <c r="F40" s="29"/>
      <c r="G40" s="29"/>
      <c r="H40" s="29"/>
      <c r="I40" s="29"/>
      <c r="J40" s="29"/>
      <c r="K40" s="29"/>
      <c r="L40" s="29"/>
      <c r="M40" s="29"/>
      <c r="N40" s="29"/>
      <c r="O40" s="29"/>
      <c r="P40" s="29"/>
      <c r="Q40" s="29"/>
      <c r="R40" s="29"/>
      <c r="S40" s="29"/>
      <c r="T40" s="29"/>
      <c r="U40" s="29"/>
      <c r="V40" s="29"/>
      <c r="W40" s="29"/>
      <c r="X40" s="29"/>
      <c r="Y40" s="29"/>
    </row>
    <row r="41" spans="5:25" x14ac:dyDescent="0.25">
      <c r="E41" s="29"/>
      <c r="F41" s="29"/>
      <c r="G41" s="29"/>
      <c r="H41" s="29"/>
      <c r="I41" s="29"/>
      <c r="J41" s="29"/>
      <c r="K41" s="29"/>
      <c r="L41" s="29"/>
      <c r="M41" s="29"/>
      <c r="N41" s="29"/>
      <c r="O41" s="29"/>
      <c r="P41" s="29"/>
      <c r="Q41" s="29"/>
      <c r="R41" s="29"/>
      <c r="S41" s="29"/>
      <c r="T41" s="29"/>
      <c r="U41" s="29"/>
      <c r="V41" s="29"/>
      <c r="W41" s="29"/>
      <c r="X41" s="29"/>
      <c r="Y41" s="29"/>
    </row>
    <row r="42" spans="5:25" x14ac:dyDescent="0.25">
      <c r="E42" s="29"/>
      <c r="F42" s="29"/>
      <c r="G42" s="29"/>
      <c r="H42" s="29"/>
      <c r="I42" s="29"/>
      <c r="J42" s="29"/>
      <c r="K42" s="29"/>
      <c r="L42" s="29"/>
      <c r="M42" s="29"/>
      <c r="N42" s="29"/>
      <c r="O42" s="29"/>
      <c r="P42" s="29"/>
      <c r="Q42" s="29"/>
      <c r="R42" s="29"/>
      <c r="S42" s="29"/>
      <c r="T42" s="29"/>
      <c r="U42" s="29"/>
      <c r="V42" s="29"/>
      <c r="W42" s="29"/>
      <c r="X42" s="29"/>
      <c r="Y42" s="29"/>
    </row>
    <row r="43" spans="5:25" x14ac:dyDescent="0.25">
      <c r="E43" s="29"/>
      <c r="F43" s="29"/>
      <c r="G43" s="29"/>
      <c r="H43" s="29"/>
      <c r="I43" s="29"/>
      <c r="J43" s="29"/>
      <c r="K43" s="29"/>
      <c r="L43" s="29"/>
      <c r="M43" s="29"/>
      <c r="N43" s="29"/>
      <c r="O43" s="29"/>
      <c r="P43" s="29"/>
      <c r="Q43" s="29"/>
      <c r="R43" s="29"/>
      <c r="S43" s="29"/>
      <c r="T43" s="29"/>
      <c r="U43" s="29"/>
      <c r="V43" s="29"/>
      <c r="W43" s="29"/>
      <c r="X43" s="29"/>
      <c r="Y43" s="29"/>
    </row>
    <row r="44" spans="5:25" x14ac:dyDescent="0.25">
      <c r="E44" s="29"/>
      <c r="F44" s="29"/>
      <c r="G44" s="29"/>
      <c r="H44" s="29"/>
      <c r="I44" s="29"/>
      <c r="J44" s="29"/>
      <c r="K44" s="29"/>
      <c r="L44" s="29"/>
      <c r="M44" s="29"/>
      <c r="N44" s="29"/>
      <c r="O44" s="29"/>
      <c r="P44" s="29"/>
      <c r="Q44" s="29"/>
      <c r="R44" s="29"/>
      <c r="S44" s="29"/>
      <c r="T44" s="29"/>
      <c r="U44" s="29"/>
      <c r="V44" s="29"/>
      <c r="W44" s="29"/>
      <c r="X44" s="29"/>
      <c r="Y44" s="29"/>
    </row>
    <row r="45" spans="5:25" x14ac:dyDescent="0.25">
      <c r="E45" s="29"/>
      <c r="F45" s="29"/>
      <c r="G45" s="29"/>
      <c r="H45" s="29"/>
      <c r="I45" s="29"/>
      <c r="J45" s="29"/>
      <c r="K45" s="29"/>
      <c r="L45" s="29"/>
      <c r="M45" s="29"/>
      <c r="N45" s="29"/>
      <c r="O45" s="29"/>
      <c r="P45" s="29"/>
      <c r="Q45" s="29"/>
      <c r="R45" s="29"/>
      <c r="S45" s="29"/>
      <c r="T45" s="29"/>
      <c r="U45" s="29"/>
      <c r="V45" s="29"/>
      <c r="W45" s="29"/>
      <c r="X45" s="29"/>
      <c r="Y45" s="29"/>
    </row>
    <row r="46" spans="5:25" x14ac:dyDescent="0.25">
      <c r="E46" s="29"/>
      <c r="F46" s="29"/>
      <c r="G46" s="29"/>
      <c r="H46" s="29"/>
      <c r="I46" s="29"/>
      <c r="J46" s="29"/>
      <c r="K46" s="29"/>
      <c r="L46" s="29"/>
      <c r="M46" s="29"/>
      <c r="N46" s="29"/>
      <c r="O46" s="29"/>
      <c r="P46" s="29"/>
      <c r="Q46" s="29"/>
      <c r="R46" s="29"/>
      <c r="S46" s="29"/>
      <c r="T46" s="29"/>
      <c r="U46" s="29"/>
      <c r="V46" s="29"/>
      <c r="W46" s="29"/>
      <c r="X46" s="29"/>
      <c r="Y46" s="29"/>
    </row>
    <row r="47" spans="5:25" x14ac:dyDescent="0.25">
      <c r="E47" s="29"/>
      <c r="F47" s="29"/>
      <c r="G47" s="29"/>
      <c r="H47" s="29"/>
      <c r="I47" s="29"/>
      <c r="J47" s="29"/>
      <c r="K47" s="29"/>
      <c r="L47" s="29"/>
      <c r="M47" s="29"/>
      <c r="N47" s="29"/>
      <c r="O47" s="29"/>
      <c r="P47" s="29"/>
      <c r="Q47" s="29"/>
      <c r="R47" s="29"/>
      <c r="S47" s="29"/>
      <c r="T47" s="29"/>
      <c r="U47" s="29"/>
      <c r="V47" s="29"/>
      <c r="W47" s="29"/>
      <c r="X47" s="29"/>
      <c r="Y47" s="29"/>
    </row>
    <row r="48" spans="5:25" x14ac:dyDescent="0.25">
      <c r="E48" s="29"/>
      <c r="F48" s="29"/>
      <c r="G48" s="29"/>
      <c r="H48" s="29"/>
      <c r="I48" s="29"/>
      <c r="J48" s="29"/>
      <c r="K48" s="29"/>
      <c r="L48" s="29"/>
      <c r="M48" s="29"/>
      <c r="N48" s="29"/>
      <c r="O48" s="29"/>
      <c r="P48" s="29"/>
      <c r="Q48" s="29"/>
      <c r="R48" s="29"/>
      <c r="S48" s="29"/>
      <c r="T48" s="29"/>
      <c r="U48" s="29"/>
      <c r="V48" s="29"/>
      <c r="W48" s="29"/>
      <c r="X48" s="29"/>
      <c r="Y48" s="29"/>
    </row>
    <row r="49" spans="5:25" x14ac:dyDescent="0.25">
      <c r="E49" s="29"/>
      <c r="F49" s="29"/>
      <c r="G49" s="29"/>
      <c r="H49" s="29"/>
      <c r="I49" s="29"/>
      <c r="J49" s="29"/>
      <c r="K49" s="29"/>
      <c r="L49" s="29"/>
      <c r="M49" s="29"/>
      <c r="N49" s="29"/>
      <c r="O49" s="29"/>
      <c r="P49" s="29"/>
      <c r="Q49" s="29"/>
      <c r="R49" s="29"/>
      <c r="S49" s="29"/>
      <c r="T49" s="29"/>
      <c r="U49" s="29"/>
      <c r="V49" s="29"/>
      <c r="W49" s="29"/>
      <c r="X49" s="29"/>
      <c r="Y49" s="29"/>
    </row>
    <row r="50" spans="5:25" x14ac:dyDescent="0.25">
      <c r="E50" s="29"/>
      <c r="F50" s="29"/>
      <c r="G50" s="29"/>
      <c r="H50" s="29"/>
      <c r="I50" s="29"/>
      <c r="J50" s="29"/>
      <c r="K50" s="29"/>
      <c r="L50" s="29"/>
      <c r="M50" s="29"/>
      <c r="N50" s="29"/>
      <c r="O50" s="29"/>
      <c r="P50" s="29"/>
      <c r="Q50" s="29"/>
      <c r="R50" s="29"/>
      <c r="S50" s="29"/>
      <c r="T50" s="29"/>
      <c r="U50" s="29"/>
      <c r="V50" s="29"/>
      <c r="W50" s="29"/>
      <c r="X50" s="29"/>
      <c r="Y50" s="29"/>
    </row>
    <row r="51" spans="5:25" x14ac:dyDescent="0.25">
      <c r="E51" s="29"/>
      <c r="F51" s="29"/>
      <c r="G51" s="29"/>
      <c r="H51" s="29"/>
      <c r="I51" s="29"/>
      <c r="J51" s="29"/>
      <c r="K51" s="29"/>
      <c r="L51" s="29"/>
      <c r="M51" s="29"/>
      <c r="N51" s="29"/>
      <c r="O51" s="29"/>
      <c r="P51" s="29"/>
      <c r="Q51" s="29"/>
      <c r="R51" s="29"/>
      <c r="S51" s="29"/>
      <c r="T51" s="29"/>
      <c r="U51" s="29"/>
      <c r="V51" s="29"/>
      <c r="W51" s="29"/>
      <c r="X51" s="29"/>
      <c r="Y51" s="29"/>
    </row>
    <row r="52" spans="5:25" x14ac:dyDescent="0.25">
      <c r="E52" s="29"/>
      <c r="F52" s="29"/>
      <c r="G52" s="29"/>
      <c r="H52" s="29"/>
      <c r="I52" s="29"/>
      <c r="J52" s="29"/>
      <c r="K52" s="29"/>
      <c r="L52" s="29"/>
      <c r="M52" s="29"/>
      <c r="N52" s="29"/>
      <c r="O52" s="29"/>
      <c r="P52" s="29"/>
      <c r="Q52" s="29"/>
      <c r="R52" s="29"/>
      <c r="S52" s="29"/>
      <c r="T52" s="29"/>
      <c r="U52" s="29"/>
      <c r="V52" s="29"/>
      <c r="W52" s="29"/>
      <c r="X52" s="29"/>
      <c r="Y52" s="29"/>
    </row>
    <row r="53" spans="5:25" x14ac:dyDescent="0.25">
      <c r="E53" s="29"/>
      <c r="F53" s="29"/>
      <c r="G53" s="29"/>
      <c r="H53" s="29"/>
      <c r="I53" s="29"/>
      <c r="J53" s="29"/>
      <c r="K53" s="29"/>
      <c r="L53" s="29"/>
      <c r="M53" s="29"/>
      <c r="N53" s="29"/>
      <c r="O53" s="29"/>
      <c r="P53" s="29"/>
      <c r="Q53" s="29"/>
      <c r="R53" s="29"/>
      <c r="S53" s="29"/>
      <c r="T53" s="29"/>
      <c r="U53" s="29"/>
      <c r="V53" s="29"/>
      <c r="W53" s="29"/>
      <c r="X53" s="29"/>
      <c r="Y53" s="29"/>
    </row>
    <row r="54" spans="5:25" x14ac:dyDescent="0.25">
      <c r="E54" s="29"/>
      <c r="F54" s="29"/>
      <c r="G54" s="29"/>
      <c r="H54" s="29"/>
      <c r="I54" s="29"/>
      <c r="J54" s="29"/>
      <c r="K54" s="29"/>
      <c r="L54" s="29"/>
      <c r="M54" s="29"/>
      <c r="N54" s="29"/>
      <c r="O54" s="29"/>
      <c r="P54" s="29"/>
      <c r="Q54" s="29"/>
      <c r="R54" s="29"/>
      <c r="S54" s="29"/>
      <c r="T54" s="29"/>
      <c r="U54" s="29"/>
      <c r="V54" s="29"/>
      <c r="W54" s="29"/>
      <c r="X54" s="29"/>
      <c r="Y54" s="29"/>
    </row>
    <row r="55" spans="5:25" x14ac:dyDescent="0.25">
      <c r="E55" s="29"/>
      <c r="F55" s="29"/>
      <c r="G55" s="29"/>
      <c r="H55" s="29"/>
      <c r="I55" s="29"/>
      <c r="J55" s="29"/>
      <c r="K55" s="29"/>
      <c r="L55" s="29"/>
      <c r="M55" s="29"/>
      <c r="N55" s="29"/>
      <c r="O55" s="29"/>
      <c r="P55" s="29"/>
      <c r="Q55" s="29"/>
      <c r="R55" s="29"/>
      <c r="S55" s="29"/>
      <c r="T55" s="29"/>
      <c r="U55" s="29"/>
      <c r="V55" s="29"/>
      <c r="W55" s="29"/>
      <c r="X55" s="29"/>
      <c r="Y55" s="29"/>
    </row>
    <row r="56" spans="5:25" x14ac:dyDescent="0.25">
      <c r="E56" s="29"/>
      <c r="F56" s="29"/>
      <c r="G56" s="29"/>
      <c r="H56" s="29"/>
      <c r="I56" s="29"/>
      <c r="J56" s="29"/>
      <c r="K56" s="29"/>
      <c r="L56" s="29"/>
      <c r="M56" s="29"/>
      <c r="N56" s="29"/>
      <c r="O56" s="29"/>
      <c r="P56" s="29"/>
      <c r="Q56" s="29"/>
      <c r="R56" s="29"/>
      <c r="S56" s="29"/>
      <c r="T56" s="29"/>
      <c r="U56" s="29"/>
      <c r="V56" s="29"/>
      <c r="W56" s="29"/>
      <c r="X56" s="29"/>
      <c r="Y56" s="29"/>
    </row>
    <row r="57" spans="5:25" x14ac:dyDescent="0.25">
      <c r="E57" s="29"/>
      <c r="F57" s="29"/>
      <c r="G57" s="29"/>
      <c r="H57" s="29"/>
      <c r="I57" s="29"/>
      <c r="J57" s="29"/>
      <c r="K57" s="29"/>
      <c r="L57" s="29"/>
      <c r="M57" s="29"/>
      <c r="N57" s="29"/>
      <c r="O57" s="29"/>
      <c r="P57" s="29"/>
      <c r="Q57" s="29"/>
      <c r="R57" s="29"/>
      <c r="S57" s="29"/>
      <c r="T57" s="29"/>
      <c r="U57" s="29"/>
      <c r="V57" s="29"/>
      <c r="W57" s="29"/>
      <c r="X57" s="29"/>
      <c r="Y57" s="29"/>
    </row>
    <row r="58" spans="5:25" x14ac:dyDescent="0.25">
      <c r="E58" s="29"/>
      <c r="F58" s="29"/>
      <c r="G58" s="29"/>
      <c r="H58" s="29"/>
      <c r="I58" s="29"/>
      <c r="J58" s="29"/>
      <c r="K58" s="29"/>
      <c r="L58" s="29"/>
      <c r="M58" s="29"/>
      <c r="N58" s="29"/>
      <c r="O58" s="29"/>
      <c r="P58" s="29"/>
      <c r="Q58" s="29"/>
      <c r="R58" s="29"/>
      <c r="S58" s="29"/>
      <c r="T58" s="29"/>
      <c r="U58" s="29"/>
      <c r="V58" s="29"/>
      <c r="W58" s="29"/>
      <c r="X58" s="29"/>
      <c r="Y58" s="29"/>
    </row>
    <row r="59" spans="5:25" x14ac:dyDescent="0.25">
      <c r="E59" s="29"/>
      <c r="F59" s="29"/>
      <c r="G59" s="29"/>
      <c r="H59" s="29"/>
      <c r="I59" s="29"/>
      <c r="J59" s="29"/>
      <c r="K59" s="29"/>
      <c r="L59" s="29"/>
      <c r="M59" s="29"/>
      <c r="N59" s="29"/>
      <c r="O59" s="29"/>
      <c r="P59" s="29"/>
      <c r="Q59" s="29"/>
      <c r="R59" s="29"/>
      <c r="S59" s="29"/>
      <c r="T59" s="29"/>
      <c r="U59" s="29"/>
      <c r="V59" s="29"/>
      <c r="W59" s="29"/>
      <c r="X59" s="29"/>
      <c r="Y59" s="29"/>
    </row>
    <row r="60" spans="5:25" x14ac:dyDescent="0.25">
      <c r="E60" s="29"/>
      <c r="F60" s="29"/>
      <c r="G60" s="29"/>
      <c r="H60" s="29"/>
      <c r="I60" s="29"/>
      <c r="J60" s="29"/>
      <c r="K60" s="29"/>
      <c r="L60" s="29"/>
      <c r="M60" s="29"/>
      <c r="N60" s="29"/>
      <c r="O60" s="29"/>
      <c r="P60" s="29"/>
      <c r="Q60" s="29"/>
      <c r="R60" s="29"/>
      <c r="S60" s="29"/>
      <c r="T60" s="29"/>
      <c r="U60" s="29"/>
      <c r="V60" s="29"/>
      <c r="W60" s="29"/>
      <c r="X60" s="29"/>
      <c r="Y60" s="29"/>
    </row>
    <row r="61" spans="5:25" x14ac:dyDescent="0.25">
      <c r="E61" s="29"/>
      <c r="F61" s="29"/>
      <c r="G61" s="29"/>
      <c r="H61" s="29"/>
      <c r="I61" s="29"/>
      <c r="J61" s="29"/>
      <c r="K61" s="29"/>
      <c r="L61" s="29"/>
      <c r="M61" s="29"/>
      <c r="N61" s="29"/>
      <c r="O61" s="29"/>
      <c r="P61" s="29"/>
      <c r="Q61" s="29"/>
      <c r="R61" s="29"/>
      <c r="S61" s="29"/>
      <c r="T61" s="29"/>
      <c r="U61" s="29"/>
      <c r="V61" s="29"/>
      <c r="W61" s="29"/>
      <c r="X61" s="29"/>
      <c r="Y61" s="29"/>
    </row>
    <row r="62" spans="5:25" x14ac:dyDescent="0.25">
      <c r="E62" s="29"/>
      <c r="F62" s="29"/>
      <c r="G62" s="29"/>
      <c r="H62" s="29"/>
      <c r="I62" s="29"/>
      <c r="J62" s="29"/>
      <c r="K62" s="29"/>
      <c r="L62" s="29"/>
      <c r="M62" s="29"/>
      <c r="N62" s="29"/>
      <c r="O62" s="29"/>
      <c r="P62" s="29"/>
      <c r="Q62" s="29"/>
      <c r="R62" s="29"/>
      <c r="S62" s="29"/>
      <c r="T62" s="29"/>
      <c r="U62" s="29"/>
      <c r="V62" s="29"/>
      <c r="W62" s="29"/>
      <c r="X62" s="29"/>
      <c r="Y62" s="29"/>
    </row>
    <row r="63" spans="5:25" x14ac:dyDescent="0.25">
      <c r="E63" s="29"/>
      <c r="F63" s="29"/>
      <c r="G63" s="29"/>
      <c r="H63" s="29"/>
      <c r="I63" s="29"/>
      <c r="J63" s="29"/>
      <c r="K63" s="29"/>
      <c r="L63" s="29"/>
      <c r="M63" s="29"/>
      <c r="N63" s="29"/>
      <c r="O63" s="29"/>
      <c r="P63" s="29"/>
      <c r="Q63" s="29"/>
      <c r="R63" s="29"/>
      <c r="S63" s="29"/>
      <c r="T63" s="29"/>
      <c r="U63" s="29"/>
      <c r="V63" s="29"/>
      <c r="W63" s="29"/>
      <c r="X63" s="29"/>
      <c r="Y63" s="29"/>
    </row>
    <row r="64" spans="5:25" x14ac:dyDescent="0.25">
      <c r="E64" s="29"/>
      <c r="F64" s="29"/>
      <c r="G64" s="29"/>
      <c r="H64" s="29"/>
      <c r="I64" s="29"/>
      <c r="J64" s="29"/>
      <c r="K64" s="29"/>
      <c r="L64" s="29"/>
      <c r="M64" s="29"/>
      <c r="N64" s="29"/>
      <c r="O64" s="29"/>
      <c r="P64" s="29"/>
      <c r="Q64" s="29"/>
      <c r="R64" s="29"/>
      <c r="S64" s="29"/>
      <c r="T64" s="29"/>
      <c r="U64" s="29"/>
      <c r="V64" s="29"/>
      <c r="W64" s="29"/>
      <c r="X64" s="29"/>
      <c r="Y64" s="29"/>
    </row>
    <row r="65" spans="5:25" x14ac:dyDescent="0.25">
      <c r="E65" s="29"/>
      <c r="F65" s="29"/>
      <c r="G65" s="29"/>
      <c r="H65" s="29"/>
      <c r="I65" s="29"/>
      <c r="J65" s="29"/>
      <c r="K65" s="29"/>
      <c r="L65" s="29"/>
      <c r="M65" s="29"/>
      <c r="N65" s="29"/>
      <c r="O65" s="29"/>
      <c r="P65" s="29"/>
      <c r="Q65" s="29"/>
      <c r="R65" s="29"/>
      <c r="S65" s="29"/>
      <c r="T65" s="29"/>
      <c r="U65" s="29"/>
      <c r="V65" s="29"/>
      <c r="W65" s="29"/>
      <c r="X65" s="29"/>
      <c r="Y65" s="29"/>
    </row>
    <row r="66" spans="5:25" x14ac:dyDescent="0.25">
      <c r="E66" s="29"/>
      <c r="F66" s="29"/>
      <c r="G66" s="29"/>
      <c r="H66" s="29"/>
      <c r="I66" s="29"/>
      <c r="J66" s="29"/>
      <c r="K66" s="29"/>
      <c r="L66" s="29"/>
      <c r="M66" s="29"/>
      <c r="N66" s="29"/>
      <c r="O66" s="29"/>
      <c r="P66" s="29"/>
      <c r="Q66" s="29"/>
      <c r="R66" s="29"/>
      <c r="S66" s="29"/>
      <c r="T66" s="29"/>
      <c r="U66" s="29"/>
      <c r="V66" s="29"/>
      <c r="W66" s="29"/>
      <c r="X66" s="29"/>
      <c r="Y66" s="29"/>
    </row>
    <row r="67" spans="5:25" x14ac:dyDescent="0.25">
      <c r="E67" s="29"/>
      <c r="F67" s="29"/>
      <c r="G67" s="29"/>
      <c r="H67" s="29"/>
      <c r="I67" s="29"/>
      <c r="J67" s="29"/>
      <c r="K67" s="29"/>
      <c r="L67" s="29"/>
      <c r="M67" s="29"/>
      <c r="N67" s="29"/>
      <c r="O67" s="29"/>
      <c r="P67" s="29"/>
      <c r="Q67" s="29"/>
      <c r="R67" s="29"/>
      <c r="S67" s="29"/>
      <c r="T67" s="29"/>
      <c r="U67" s="29"/>
      <c r="V67" s="29"/>
      <c r="W67" s="29"/>
      <c r="X67" s="29"/>
      <c r="Y67" s="29"/>
    </row>
    <row r="68" spans="5:25" x14ac:dyDescent="0.25">
      <c r="E68" s="29"/>
      <c r="F68" s="29"/>
      <c r="G68" s="29"/>
      <c r="H68" s="29"/>
      <c r="I68" s="29"/>
      <c r="J68" s="29"/>
      <c r="K68" s="29"/>
      <c r="L68" s="29"/>
      <c r="M68" s="29"/>
      <c r="N68" s="29"/>
      <c r="O68" s="29"/>
      <c r="P68" s="29"/>
      <c r="Q68" s="29"/>
      <c r="R68" s="29"/>
      <c r="S68" s="29"/>
      <c r="T68" s="29"/>
      <c r="U68" s="29"/>
      <c r="V68" s="29"/>
      <c r="W68" s="29"/>
      <c r="X68" s="29"/>
      <c r="Y68" s="29"/>
    </row>
    <row r="69" spans="5:25" x14ac:dyDescent="0.25">
      <c r="E69" s="29"/>
      <c r="F69" s="29"/>
      <c r="G69" s="29"/>
      <c r="H69" s="29"/>
      <c r="I69" s="29"/>
      <c r="J69" s="29"/>
      <c r="K69" s="29"/>
      <c r="L69" s="29"/>
      <c r="M69" s="29"/>
      <c r="N69" s="29"/>
      <c r="O69" s="29"/>
      <c r="P69" s="29"/>
      <c r="Q69" s="29"/>
      <c r="R69" s="29"/>
      <c r="S69" s="29"/>
      <c r="T69" s="29"/>
      <c r="U69" s="29"/>
      <c r="V69" s="29"/>
      <c r="W69" s="29"/>
      <c r="X69" s="29"/>
      <c r="Y69" s="29"/>
    </row>
    <row r="70" spans="5:25" x14ac:dyDescent="0.25">
      <c r="E70" s="29"/>
      <c r="F70" s="29"/>
      <c r="G70" s="29"/>
      <c r="H70" s="29"/>
      <c r="I70" s="29"/>
      <c r="J70" s="29"/>
      <c r="K70" s="29"/>
      <c r="L70" s="29"/>
      <c r="M70" s="29"/>
      <c r="N70" s="29"/>
      <c r="O70" s="29"/>
      <c r="P70" s="29"/>
      <c r="Q70" s="29"/>
      <c r="R70" s="29"/>
      <c r="S70" s="29"/>
      <c r="T70" s="29"/>
      <c r="U70" s="29"/>
      <c r="V70" s="29"/>
      <c r="W70" s="29"/>
      <c r="X70" s="29"/>
      <c r="Y70" s="29"/>
    </row>
    <row r="71" spans="5:25" x14ac:dyDescent="0.25">
      <c r="E71" s="29"/>
      <c r="F71" s="29"/>
      <c r="G71" s="29"/>
      <c r="H71" s="29"/>
      <c r="I71" s="29"/>
      <c r="J71" s="29"/>
      <c r="K71" s="29"/>
      <c r="L71" s="29"/>
      <c r="M71" s="29"/>
      <c r="N71" s="29"/>
      <c r="O71" s="29"/>
      <c r="P71" s="29"/>
      <c r="Q71" s="29"/>
      <c r="R71" s="29"/>
      <c r="S71" s="29"/>
      <c r="T71" s="29"/>
      <c r="U71" s="29"/>
      <c r="V71" s="29"/>
      <c r="W71" s="29"/>
      <c r="X71" s="29"/>
      <c r="Y71" s="29"/>
    </row>
    <row r="72" spans="5:25" x14ac:dyDescent="0.25">
      <c r="E72" s="29"/>
      <c r="F72" s="29"/>
      <c r="G72" s="29"/>
      <c r="H72" s="29"/>
      <c r="I72" s="29"/>
      <c r="J72" s="29"/>
      <c r="K72" s="29"/>
      <c r="L72" s="29"/>
      <c r="M72" s="29"/>
      <c r="N72" s="29"/>
      <c r="O72" s="29"/>
      <c r="P72" s="29"/>
      <c r="Q72" s="29"/>
      <c r="R72" s="29"/>
      <c r="S72" s="29"/>
      <c r="T72" s="29"/>
      <c r="U72" s="29"/>
      <c r="V72" s="29"/>
      <c r="W72" s="29"/>
      <c r="X72" s="29"/>
      <c r="Y72" s="29"/>
    </row>
    <row r="73" spans="5:25" x14ac:dyDescent="0.25">
      <c r="E73" s="29"/>
      <c r="F73" s="29"/>
      <c r="G73" s="29"/>
      <c r="H73" s="29"/>
      <c r="I73" s="29"/>
      <c r="J73" s="29"/>
      <c r="K73" s="29"/>
      <c r="L73" s="29"/>
      <c r="M73" s="29"/>
      <c r="N73" s="29"/>
      <c r="O73" s="29"/>
      <c r="P73" s="29"/>
      <c r="Q73" s="29"/>
      <c r="R73" s="29"/>
      <c r="S73" s="29"/>
      <c r="T73" s="29"/>
      <c r="U73" s="29"/>
      <c r="V73" s="29"/>
      <c r="W73" s="29"/>
      <c r="X73" s="29"/>
      <c r="Y73" s="29"/>
    </row>
    <row r="74" spans="5:25" x14ac:dyDescent="0.25">
      <c r="E74" s="29"/>
      <c r="F74" s="29"/>
      <c r="G74" s="29"/>
      <c r="H74" s="29"/>
      <c r="I74" s="29"/>
      <c r="J74" s="29"/>
      <c r="K74" s="29"/>
      <c r="L74" s="29"/>
      <c r="M74" s="29"/>
      <c r="N74" s="29"/>
      <c r="O74" s="29"/>
      <c r="P74" s="29"/>
      <c r="Q74" s="29"/>
      <c r="R74" s="29"/>
      <c r="S74" s="29"/>
      <c r="T74" s="29"/>
      <c r="U74" s="29"/>
      <c r="V74" s="29"/>
      <c r="W74" s="29"/>
      <c r="X74" s="29"/>
      <c r="Y74" s="29"/>
    </row>
    <row r="75" spans="5:25" x14ac:dyDescent="0.25">
      <c r="E75" s="29"/>
      <c r="F75" s="29"/>
      <c r="G75" s="29"/>
      <c r="H75" s="29"/>
      <c r="I75" s="29"/>
      <c r="J75" s="29"/>
      <c r="K75" s="29"/>
      <c r="L75" s="29"/>
      <c r="M75" s="29"/>
      <c r="N75" s="29"/>
      <c r="O75" s="29"/>
      <c r="P75" s="29"/>
      <c r="Q75" s="29"/>
      <c r="R75" s="29"/>
      <c r="S75" s="29"/>
      <c r="T75" s="29"/>
      <c r="U75" s="29"/>
      <c r="V75" s="29"/>
      <c r="W75" s="29"/>
      <c r="X75" s="29"/>
      <c r="Y75" s="29"/>
    </row>
    <row r="76" spans="5:25" x14ac:dyDescent="0.25">
      <c r="E76" s="29"/>
      <c r="F76" s="29"/>
      <c r="G76" s="29"/>
      <c r="H76" s="29"/>
      <c r="I76" s="29"/>
      <c r="J76" s="29"/>
      <c r="K76" s="29"/>
      <c r="L76" s="29"/>
      <c r="M76" s="29"/>
      <c r="N76" s="29"/>
      <c r="O76" s="29"/>
      <c r="P76" s="29"/>
      <c r="Q76" s="29"/>
      <c r="R76" s="29"/>
      <c r="S76" s="29"/>
      <c r="T76" s="29"/>
      <c r="U76" s="29"/>
      <c r="V76" s="29"/>
      <c r="W76" s="29"/>
      <c r="X76" s="29"/>
      <c r="Y76" s="29"/>
    </row>
    <row r="77" spans="5:25" x14ac:dyDescent="0.25">
      <c r="E77" s="29"/>
      <c r="F77" s="29"/>
      <c r="G77" s="29"/>
      <c r="H77" s="29"/>
      <c r="I77" s="29"/>
      <c r="J77" s="29"/>
      <c r="K77" s="29"/>
      <c r="L77" s="29"/>
      <c r="M77" s="29"/>
      <c r="N77" s="29"/>
      <c r="O77" s="29"/>
      <c r="P77" s="29"/>
      <c r="Q77" s="29"/>
      <c r="R77" s="29"/>
      <c r="S77" s="29"/>
      <c r="T77" s="29"/>
      <c r="U77" s="29"/>
      <c r="V77" s="29"/>
      <c r="W77" s="29"/>
      <c r="X77" s="29"/>
      <c r="Y77" s="29"/>
    </row>
    <row r="78" spans="5:25" x14ac:dyDescent="0.25">
      <c r="E78" s="29"/>
      <c r="F78" s="29"/>
      <c r="G78" s="29"/>
      <c r="H78" s="29"/>
      <c r="I78" s="29"/>
      <c r="J78" s="29"/>
      <c r="K78" s="29"/>
      <c r="L78" s="29"/>
      <c r="M78" s="29"/>
      <c r="N78" s="29"/>
      <c r="O78" s="29"/>
      <c r="P78" s="29"/>
      <c r="Q78" s="29"/>
      <c r="R78" s="29"/>
      <c r="S78" s="29"/>
      <c r="T78" s="29"/>
      <c r="U78" s="29"/>
      <c r="V78" s="29"/>
      <c r="W78" s="29"/>
      <c r="X78" s="29"/>
      <c r="Y78" s="29"/>
    </row>
    <row r="79" spans="5:25" x14ac:dyDescent="0.25">
      <c r="E79" s="29"/>
      <c r="F79" s="29"/>
      <c r="G79" s="29"/>
      <c r="H79" s="29"/>
      <c r="I79" s="29"/>
      <c r="J79" s="29"/>
      <c r="K79" s="29"/>
      <c r="L79" s="29"/>
      <c r="M79" s="29"/>
      <c r="N79" s="29"/>
      <c r="O79" s="29"/>
      <c r="P79" s="29"/>
      <c r="Q79" s="29"/>
      <c r="R79" s="29"/>
      <c r="S79" s="29"/>
      <c r="T79" s="29"/>
      <c r="U79" s="29"/>
      <c r="V79" s="29"/>
      <c r="W79" s="29"/>
      <c r="X79" s="29"/>
      <c r="Y79" s="29"/>
    </row>
    <row r="80" spans="5:25" x14ac:dyDescent="0.25">
      <c r="E80" s="29"/>
      <c r="F80" s="29"/>
      <c r="G80" s="29"/>
      <c r="H80" s="29"/>
      <c r="I80" s="29"/>
      <c r="J80" s="29"/>
      <c r="K80" s="29"/>
      <c r="L80" s="29"/>
      <c r="M80" s="29"/>
      <c r="N80" s="29"/>
      <c r="O80" s="29"/>
      <c r="P80" s="29"/>
      <c r="Q80" s="29"/>
      <c r="R80" s="29"/>
      <c r="S80" s="29"/>
      <c r="T80" s="29"/>
      <c r="U80" s="29"/>
      <c r="V80" s="29"/>
      <c r="W80" s="29"/>
      <c r="X80" s="29"/>
      <c r="Y80" s="29"/>
    </row>
    <row r="81" spans="5:25" x14ac:dyDescent="0.25">
      <c r="E81" s="29"/>
      <c r="F81" s="29"/>
      <c r="G81" s="29"/>
      <c r="H81" s="29"/>
      <c r="I81" s="29"/>
      <c r="J81" s="29"/>
      <c r="K81" s="29"/>
      <c r="L81" s="29"/>
      <c r="M81" s="29"/>
      <c r="N81" s="29"/>
      <c r="O81" s="29"/>
      <c r="P81" s="29"/>
      <c r="Q81" s="29"/>
      <c r="R81" s="29"/>
      <c r="S81" s="29"/>
      <c r="T81" s="29"/>
      <c r="U81" s="29"/>
      <c r="V81" s="29"/>
      <c r="W81" s="29"/>
      <c r="X81" s="29"/>
      <c r="Y81" s="29"/>
    </row>
    <row r="82" spans="5:25" x14ac:dyDescent="0.25">
      <c r="E82" s="29"/>
      <c r="F82" s="29"/>
      <c r="G82" s="29"/>
      <c r="H82" s="29"/>
      <c r="I82" s="29"/>
      <c r="J82" s="29"/>
      <c r="K82" s="29"/>
      <c r="L82" s="29"/>
      <c r="M82" s="29"/>
      <c r="N82" s="29"/>
      <c r="O82" s="29"/>
      <c r="P82" s="29"/>
      <c r="Q82" s="29"/>
      <c r="R82" s="29"/>
      <c r="S82" s="29"/>
      <c r="T82" s="29"/>
      <c r="U82" s="29"/>
      <c r="V82" s="29"/>
      <c r="W82" s="29"/>
      <c r="X82" s="29"/>
      <c r="Y82" s="29"/>
    </row>
    <row r="83" spans="5:25" x14ac:dyDescent="0.25">
      <c r="E83" s="29"/>
      <c r="F83" s="29"/>
      <c r="G83" s="29"/>
      <c r="H83" s="29"/>
      <c r="I83" s="29"/>
      <c r="J83" s="29"/>
      <c r="K83" s="29"/>
      <c r="L83" s="29"/>
      <c r="M83" s="29"/>
      <c r="N83" s="29"/>
      <c r="O83" s="29"/>
      <c r="P83" s="29"/>
      <c r="Q83" s="29"/>
      <c r="R83" s="29"/>
      <c r="S83" s="29"/>
      <c r="T83" s="29"/>
      <c r="U83" s="29"/>
      <c r="V83" s="29"/>
      <c r="W83" s="29"/>
      <c r="X83" s="29"/>
      <c r="Y83" s="29"/>
    </row>
    <row r="84" spans="5:25" x14ac:dyDescent="0.25">
      <c r="E84" s="29"/>
      <c r="F84" s="29"/>
      <c r="G84" s="29"/>
      <c r="H84" s="29"/>
      <c r="I84" s="29"/>
      <c r="J84" s="29"/>
      <c r="K84" s="29"/>
      <c r="L84" s="29"/>
      <c r="M84" s="29"/>
      <c r="N84" s="29"/>
      <c r="O84" s="29"/>
      <c r="P84" s="29"/>
      <c r="Q84" s="29"/>
      <c r="R84" s="29"/>
      <c r="S84" s="29"/>
      <c r="T84" s="29"/>
      <c r="U84" s="29"/>
      <c r="V84" s="29"/>
      <c r="W84" s="29"/>
      <c r="X84" s="29"/>
      <c r="Y84" s="29"/>
    </row>
    <row r="85" spans="5:25" x14ac:dyDescent="0.25">
      <c r="E85" s="29"/>
      <c r="F85" s="29"/>
      <c r="G85" s="29"/>
      <c r="H85" s="29"/>
      <c r="I85" s="29"/>
      <c r="J85" s="29"/>
      <c r="K85" s="29"/>
      <c r="L85" s="29"/>
      <c r="M85" s="29"/>
      <c r="N85" s="29"/>
      <c r="O85" s="29"/>
      <c r="P85" s="29"/>
      <c r="Q85" s="29"/>
      <c r="R85" s="29"/>
      <c r="S85" s="29"/>
      <c r="T85" s="29"/>
      <c r="U85" s="29"/>
      <c r="V85" s="29"/>
      <c r="W85" s="29"/>
      <c r="X85" s="29"/>
      <c r="Y85" s="29"/>
    </row>
    <row r="86" spans="5:25" x14ac:dyDescent="0.25">
      <c r="E86" s="29"/>
      <c r="F86" s="29"/>
      <c r="G86" s="29"/>
      <c r="H86" s="29"/>
      <c r="I86" s="29"/>
      <c r="J86" s="29"/>
      <c r="K86" s="29"/>
      <c r="L86" s="29"/>
      <c r="M86" s="29"/>
      <c r="N86" s="29"/>
      <c r="O86" s="29"/>
      <c r="P86" s="29"/>
      <c r="Q86" s="29"/>
      <c r="R86" s="29"/>
      <c r="S86" s="29"/>
      <c r="T86" s="29"/>
      <c r="U86" s="29"/>
      <c r="V86" s="29"/>
      <c r="W86" s="29"/>
      <c r="X86" s="29"/>
      <c r="Y86" s="29"/>
    </row>
    <row r="87" spans="5:25" x14ac:dyDescent="0.25">
      <c r="E87" s="29"/>
      <c r="F87" s="29"/>
      <c r="G87" s="29"/>
      <c r="H87" s="29"/>
      <c r="I87" s="29"/>
      <c r="J87" s="29"/>
      <c r="K87" s="29"/>
      <c r="L87" s="29"/>
      <c r="M87" s="29"/>
      <c r="N87" s="29"/>
      <c r="O87" s="29"/>
      <c r="P87" s="29"/>
      <c r="Q87" s="29"/>
      <c r="R87" s="29"/>
      <c r="S87" s="29"/>
      <c r="T87" s="29"/>
      <c r="U87" s="29"/>
      <c r="V87" s="29"/>
      <c r="W87" s="29"/>
      <c r="X87" s="29"/>
      <c r="Y87" s="29"/>
    </row>
    <row r="88" spans="5:25" x14ac:dyDescent="0.25">
      <c r="E88" s="29"/>
      <c r="F88" s="29"/>
      <c r="G88" s="29"/>
      <c r="H88" s="29"/>
      <c r="I88" s="29"/>
      <c r="J88" s="29"/>
      <c r="K88" s="29"/>
      <c r="L88" s="29"/>
      <c r="M88" s="29"/>
      <c r="N88" s="29"/>
      <c r="O88" s="29"/>
      <c r="P88" s="29"/>
      <c r="Q88" s="29"/>
      <c r="R88" s="29"/>
      <c r="S88" s="29"/>
      <c r="T88" s="29"/>
      <c r="U88" s="29"/>
      <c r="V88" s="29"/>
      <c r="W88" s="29"/>
      <c r="X88" s="29"/>
      <c r="Y88" s="29"/>
    </row>
    <row r="89" spans="5:25" x14ac:dyDescent="0.25">
      <c r="E89" s="29"/>
      <c r="F89" s="29"/>
      <c r="G89" s="29"/>
      <c r="H89" s="29"/>
      <c r="I89" s="29"/>
      <c r="J89" s="29"/>
      <c r="K89" s="29"/>
      <c r="L89" s="29"/>
      <c r="M89" s="29"/>
      <c r="N89" s="29"/>
      <c r="O89" s="29"/>
      <c r="P89" s="29"/>
      <c r="Q89" s="29"/>
      <c r="R89" s="29"/>
      <c r="S89" s="29"/>
      <c r="T89" s="29"/>
      <c r="U89" s="29"/>
      <c r="V89" s="29"/>
      <c r="W89" s="29"/>
      <c r="X89" s="29"/>
      <c r="Y89" s="29"/>
    </row>
    <row r="90" spans="5:25" x14ac:dyDescent="0.25">
      <c r="E90" s="29"/>
      <c r="F90" s="29"/>
      <c r="G90" s="29"/>
      <c r="H90" s="29"/>
      <c r="I90" s="29"/>
      <c r="J90" s="29"/>
      <c r="K90" s="29"/>
      <c r="L90" s="29"/>
      <c r="M90" s="29"/>
      <c r="N90" s="29"/>
      <c r="O90" s="29"/>
      <c r="P90" s="29"/>
      <c r="Q90" s="29"/>
      <c r="R90" s="29"/>
      <c r="S90" s="29"/>
      <c r="T90" s="29"/>
      <c r="U90" s="29"/>
      <c r="V90" s="29"/>
      <c r="W90" s="29"/>
      <c r="X90" s="29"/>
      <c r="Y90" s="29"/>
    </row>
    <row r="91" spans="5:25" x14ac:dyDescent="0.25">
      <c r="E91" s="29"/>
      <c r="F91" s="29"/>
      <c r="G91" s="29"/>
      <c r="H91" s="29"/>
      <c r="I91" s="29"/>
      <c r="J91" s="29"/>
      <c r="K91" s="29"/>
      <c r="L91" s="29"/>
      <c r="M91" s="29"/>
      <c r="N91" s="29"/>
      <c r="O91" s="29"/>
      <c r="P91" s="29"/>
      <c r="Q91" s="29"/>
      <c r="R91" s="29"/>
      <c r="S91" s="29"/>
      <c r="T91" s="29"/>
      <c r="U91" s="29"/>
      <c r="V91" s="29"/>
      <c r="W91" s="29"/>
      <c r="X91" s="29"/>
      <c r="Y91" s="29"/>
    </row>
    <row r="92" spans="5:25" x14ac:dyDescent="0.25">
      <c r="E92" s="29"/>
      <c r="F92" s="29"/>
      <c r="G92" s="29"/>
      <c r="H92" s="29"/>
      <c r="I92" s="29"/>
      <c r="J92" s="29"/>
      <c r="K92" s="29"/>
      <c r="L92" s="29"/>
      <c r="M92" s="29"/>
      <c r="N92" s="29"/>
      <c r="O92" s="29"/>
      <c r="P92" s="29"/>
      <c r="Q92" s="29"/>
      <c r="R92" s="29"/>
      <c r="S92" s="29"/>
      <c r="T92" s="29"/>
      <c r="U92" s="29"/>
      <c r="V92" s="29"/>
      <c r="W92" s="29"/>
      <c r="X92" s="29"/>
      <c r="Y92" s="29"/>
    </row>
    <row r="93" spans="5:25" x14ac:dyDescent="0.25">
      <c r="E93" s="29"/>
      <c r="F93" s="29"/>
      <c r="G93" s="29"/>
      <c r="H93" s="29"/>
      <c r="I93" s="29"/>
      <c r="J93" s="29"/>
      <c r="K93" s="29"/>
      <c r="L93" s="29"/>
      <c r="M93" s="29"/>
      <c r="N93" s="29"/>
      <c r="O93" s="29"/>
      <c r="P93" s="29"/>
      <c r="Q93" s="29"/>
      <c r="R93" s="29"/>
      <c r="S93" s="29"/>
      <c r="T93" s="29"/>
      <c r="U93" s="29"/>
      <c r="V93" s="29"/>
      <c r="W93" s="29"/>
      <c r="X93" s="29"/>
      <c r="Y93" s="29"/>
    </row>
    <row r="94" spans="5:25" x14ac:dyDescent="0.25">
      <c r="E94" s="29"/>
      <c r="F94" s="29"/>
      <c r="G94" s="29"/>
      <c r="H94" s="29"/>
      <c r="I94" s="29"/>
      <c r="J94" s="29"/>
      <c r="K94" s="29"/>
      <c r="L94" s="29"/>
      <c r="M94" s="29"/>
      <c r="N94" s="29"/>
      <c r="O94" s="29"/>
      <c r="P94" s="29"/>
      <c r="Q94" s="29"/>
      <c r="R94" s="29"/>
      <c r="S94" s="29"/>
      <c r="T94" s="29"/>
      <c r="U94" s="29"/>
      <c r="V94" s="29"/>
      <c r="W94" s="29"/>
      <c r="X94" s="29"/>
      <c r="Y94" s="29"/>
    </row>
    <row r="95" spans="5:25" x14ac:dyDescent="0.25">
      <c r="E95" s="29"/>
      <c r="F95" s="29"/>
      <c r="G95" s="29"/>
      <c r="H95" s="29"/>
      <c r="I95" s="29"/>
      <c r="J95" s="29"/>
      <c r="K95" s="29"/>
      <c r="L95" s="29"/>
      <c r="M95" s="29"/>
      <c r="N95" s="29"/>
      <c r="O95" s="29"/>
      <c r="P95" s="29"/>
      <c r="Q95" s="29"/>
      <c r="R95" s="29"/>
      <c r="S95" s="29"/>
      <c r="T95" s="29"/>
      <c r="U95" s="29"/>
      <c r="V95" s="29"/>
      <c r="W95" s="29"/>
      <c r="X95" s="29"/>
      <c r="Y95" s="29"/>
    </row>
    <row r="96" spans="5:25" x14ac:dyDescent="0.25">
      <c r="E96" s="29"/>
      <c r="F96" s="29"/>
      <c r="G96" s="29"/>
      <c r="H96" s="29"/>
      <c r="I96" s="29"/>
      <c r="J96" s="29"/>
      <c r="K96" s="29"/>
      <c r="L96" s="29"/>
      <c r="M96" s="29"/>
      <c r="N96" s="29"/>
      <c r="O96" s="29"/>
      <c r="P96" s="29"/>
      <c r="Q96" s="29"/>
      <c r="R96" s="29"/>
      <c r="S96" s="29"/>
      <c r="T96" s="29"/>
      <c r="U96" s="29"/>
      <c r="V96" s="29"/>
      <c r="W96" s="29"/>
      <c r="X96" s="29"/>
      <c r="Y96" s="29"/>
    </row>
    <row r="97" spans="5:25" x14ac:dyDescent="0.25">
      <c r="E97" s="29"/>
      <c r="F97" s="29"/>
      <c r="G97" s="29"/>
      <c r="H97" s="29"/>
      <c r="I97" s="29"/>
      <c r="J97" s="29"/>
      <c r="K97" s="29"/>
      <c r="L97" s="29"/>
      <c r="M97" s="29"/>
      <c r="N97" s="29"/>
      <c r="O97" s="29"/>
      <c r="P97" s="29"/>
      <c r="Q97" s="29"/>
      <c r="R97" s="29"/>
      <c r="S97" s="29"/>
      <c r="T97" s="29"/>
      <c r="U97" s="29"/>
      <c r="V97" s="29"/>
      <c r="W97" s="29"/>
      <c r="X97" s="29"/>
      <c r="Y97" s="29"/>
    </row>
    <row r="98" spans="5:25" x14ac:dyDescent="0.25">
      <c r="E98" s="29"/>
      <c r="F98" s="29"/>
      <c r="G98" s="29"/>
      <c r="H98" s="29"/>
      <c r="I98" s="29"/>
      <c r="J98" s="29"/>
      <c r="K98" s="29"/>
      <c r="L98" s="29"/>
      <c r="M98" s="29"/>
      <c r="N98" s="29"/>
      <c r="O98" s="29"/>
      <c r="P98" s="29"/>
      <c r="Q98" s="29"/>
      <c r="R98" s="29"/>
      <c r="S98" s="29"/>
      <c r="T98" s="29"/>
      <c r="U98" s="29"/>
      <c r="V98" s="29"/>
      <c r="W98" s="29"/>
      <c r="X98" s="29"/>
      <c r="Y98" s="29"/>
    </row>
  </sheetData>
  <mergeCells count="4">
    <mergeCell ref="E8:Y9"/>
    <mergeCell ref="E10:Y98"/>
    <mergeCell ref="A8:D9"/>
    <mergeCell ref="A3:Y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10</vt:i4>
      </vt:variant>
    </vt:vector>
  </HeadingPairs>
  <TitlesOfParts>
    <vt:vector size="14" baseType="lpstr">
      <vt:lpstr>Form Responses 1</vt:lpstr>
      <vt:lpstr>Sheet1</vt:lpstr>
      <vt:lpstr>Sheet2</vt:lpstr>
      <vt:lpstr>dashboard</vt:lpstr>
      <vt:lpstr>Clarity</vt:lpstr>
      <vt:lpstr>ConveyInfo</vt:lpstr>
      <vt:lpstr>Course</vt:lpstr>
      <vt:lpstr>Improvements</vt:lpstr>
      <vt:lpstr>MissedInfo</vt:lpstr>
      <vt:lpstr>PreferedSource</vt:lpstr>
      <vt:lpstr>Promptness</vt:lpstr>
      <vt:lpstr>Ratings</vt:lpstr>
      <vt:lpstr>Sporadically</vt:lpstr>
      <vt:lpstr>Survey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Lyon Frost</dc:creator>
  <cp:lastModifiedBy>Mohammed Rayan</cp:lastModifiedBy>
  <dcterms:created xsi:type="dcterms:W3CDTF">2023-10-24T19:17:50Z</dcterms:created>
  <dcterms:modified xsi:type="dcterms:W3CDTF">2023-10-25T18:20:55Z</dcterms:modified>
</cp:coreProperties>
</file>