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4\"/>
    </mc:Choice>
  </mc:AlternateContent>
  <bookViews>
    <workbookView xWindow="0" yWindow="0" windowWidth="20490" windowHeight="7620" activeTab="1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<sst xmlns="http://schemas.openxmlformats.org/spreadsheetml/2006/main" count="12529" uniqueCount="1964">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</sst>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5546875" defaultRowHeight="15" x14ac:dyDescent="0.25"/>
  <cols>
    <col min="1" max="1" width="10" style="1" customWidth="1"/>
    <col min="2" max="2" width="13.28515625" style="1" customWidth="1"/>
    <col min="3" max="3" width="9.570312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4.8554687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8" width="12.7109375" style="1" customWidth="1"/>
    <col min="19" max="19" width="14.7109375" style="1" customWidth="1"/>
    <col min="20" max="20" width="12.140625" style="1" customWidth="1"/>
    <col min="21" max="22" width="10.710937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abSelected="1" topLeftCell="A17" workbookViewId="0">
      <selection activeCell="G21" sqref="G21:G34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1881</v>
      </c>
      <c r="B4" s="9"/>
    </row>
    <row r="5" spans="1:26" x14ac:dyDescent="0.25">
      <c r="A5" s="3" t="s">
        <v>20</v>
      </c>
      <c r="B5" s="12">
        <f>COUNTIFS(State,A5)</f>
        <v>289</v>
      </c>
    </row>
    <row r="6" spans="1:26" x14ac:dyDescent="0.25">
      <c r="A6" s="3" t="s">
        <v>37</v>
      </c>
      <c r="B6" s="12">
        <f>COUNTIFS(State,A6)</f>
        <v>646</v>
      </c>
    </row>
    <row r="7" spans="1:26" x14ac:dyDescent="0.25">
      <c r="A7" s="3" t="s">
        <v>1889</v>
      </c>
      <c r="B7" s="12">
        <f>COUNTIFS(State,A7)</f>
        <v>104</v>
      </c>
    </row>
    <row r="10" spans="1:26" x14ac:dyDescent="0.25">
      <c r="A10" s="9" t="s">
        <v>1882</v>
      </c>
      <c r="B10" s="9"/>
    </row>
    <row r="11" spans="1:26" x14ac:dyDescent="0.25">
      <c r="A11" s="3" t="s">
        <v>21</v>
      </c>
      <c r="B11" s="12">
        <f>COUNTIFS(Customer_Type,A11)</f>
        <v>264</v>
      </c>
    </row>
    <row r="12" spans="1:26" x14ac:dyDescent="0.25">
      <c r="A12" s="3" t="s">
        <v>29</v>
      </c>
      <c r="B12" s="12">
        <f>COUNTIFS(Customer_Type,A12)</f>
        <v>177</v>
      </c>
    </row>
    <row r="13" spans="1:26" x14ac:dyDescent="0.25">
      <c r="A13" s="3" t="s">
        <v>42</v>
      </c>
      <c r="B13" s="12">
        <f>COUNTIFS(Customer_Type,A13)</f>
        <v>221</v>
      </c>
    </row>
    <row r="14" spans="1:26" x14ac:dyDescent="0.25">
      <c r="A14" s="3" t="s">
        <v>50</v>
      </c>
      <c r="B14" s="12">
        <f>COUNTIFS(Customer_Type,A14)</f>
        <v>377</v>
      </c>
    </row>
    <row r="17" spans="1:7" x14ac:dyDescent="0.25">
      <c r="A17" s="9" t="s">
        <v>1886</v>
      </c>
      <c r="B17" s="12">
        <f>COUNTIFS(Order_Quantity,"&gt;40")</f>
        <v>238</v>
      </c>
    </row>
    <row r="20" spans="1:7" x14ac:dyDescent="0.2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25">
      <c r="A21" s="3" t="s">
        <v>22</v>
      </c>
      <c r="B21" s="14">
        <f t="shared" ref="B21:B34" si="0">SUMIFS(Total,Account_Manager,A21)</f>
        <v>135493.75280000002</v>
      </c>
      <c r="C21" s="14">
        <f t="shared" ref="C21:F34" si="1">SUMIFS(Total,Account_Manager,$A21,Order_Year,C$20)</f>
        <v>8706.8624999999993</v>
      </c>
      <c r="D21" s="14">
        <f t="shared" si="1"/>
        <v>27899.607300000003</v>
      </c>
      <c r="E21" s="14">
        <f t="shared" si="1"/>
        <v>41877.791499999999</v>
      </c>
      <c r="F21" s="14">
        <f t="shared" si="1"/>
        <v>47802.912599999996</v>
      </c>
    </row>
    <row r="22" spans="1:7" x14ac:dyDescent="0.25">
      <c r="A22" s="3" t="s">
        <v>38</v>
      </c>
      <c r="B22" s="14">
        <f t="shared" si="0"/>
        <v>6771.1900999999989</v>
      </c>
      <c r="C22" s="14">
        <f t="shared" si="1"/>
        <v>5695.6566999999995</v>
      </c>
      <c r="D22" s="14">
        <f t="shared" si="1"/>
        <v>130.74239999999998</v>
      </c>
      <c r="E22" s="14">
        <f t="shared" si="1"/>
        <v>455.70100000000002</v>
      </c>
      <c r="F22" s="14">
        <f t="shared" si="1"/>
        <v>446.05959999999993</v>
      </c>
    </row>
    <row r="23" spans="1:7" x14ac:dyDescent="0.25">
      <c r="A23" s="3" t="s">
        <v>43</v>
      </c>
      <c r="B23" s="14">
        <f t="shared" si="0"/>
        <v>120790.28969999996</v>
      </c>
      <c r="C23" s="14">
        <f t="shared" si="1"/>
        <v>16049.806299999998</v>
      </c>
      <c r="D23" s="14">
        <f t="shared" si="1"/>
        <v>61179.227299999999</v>
      </c>
      <c r="E23" s="14">
        <f t="shared" si="1"/>
        <v>21588.616099999999</v>
      </c>
      <c r="F23" s="14">
        <f t="shared" si="1"/>
        <v>20619.863499999999</v>
      </c>
    </row>
    <row r="24" spans="1:7" x14ac:dyDescent="0.25">
      <c r="A24" s="3" t="s">
        <v>51</v>
      </c>
      <c r="B24" s="14">
        <f t="shared" si="0"/>
        <v>119236.70246200009</v>
      </c>
      <c r="C24" s="14">
        <f t="shared" si="1"/>
        <v>21750.561262000003</v>
      </c>
      <c r="D24" s="14">
        <f t="shared" si="1"/>
        <v>42012.128400000001</v>
      </c>
      <c r="E24" s="14">
        <f t="shared" si="1"/>
        <v>27109.998199999995</v>
      </c>
      <c r="F24" s="14">
        <f t="shared" si="1"/>
        <v>27979.720600000004</v>
      </c>
    </row>
    <row r="25" spans="1:7" x14ac:dyDescent="0.25">
      <c r="A25" s="3" t="s">
        <v>56</v>
      </c>
      <c r="B25" s="14">
        <f t="shared" si="0"/>
        <v>64114.236599999997</v>
      </c>
      <c r="C25" s="14">
        <f t="shared" si="1"/>
        <v>7613.9438</v>
      </c>
      <c r="D25" s="14">
        <f t="shared" si="1"/>
        <v>6856.232</v>
      </c>
      <c r="E25" s="14">
        <f t="shared" si="1"/>
        <v>20874.770600000003</v>
      </c>
      <c r="F25" s="14">
        <f t="shared" si="1"/>
        <v>27226.537100000001</v>
      </c>
    </row>
    <row r="26" spans="1:7" x14ac:dyDescent="0.25">
      <c r="A26" s="3" t="s">
        <v>75</v>
      </c>
      <c r="B26" s="14">
        <f t="shared" si="0"/>
        <v>84170.630400000024</v>
      </c>
      <c r="C26" s="14">
        <f t="shared" si="1"/>
        <v>5150.1589000000004</v>
      </c>
      <c r="D26" s="14">
        <f t="shared" si="1"/>
        <v>6707.860999999999</v>
      </c>
      <c r="E26" s="14">
        <f t="shared" si="1"/>
        <v>68219.158800000005</v>
      </c>
      <c r="F26" s="14">
        <f t="shared" si="1"/>
        <v>2807.2836999999995</v>
      </c>
    </row>
    <row r="27" spans="1:7" x14ac:dyDescent="0.25">
      <c r="A27" s="3" t="s">
        <v>79</v>
      </c>
      <c r="B27" s="14">
        <f t="shared" si="0"/>
        <v>86080.424799999993</v>
      </c>
      <c r="C27" s="14">
        <f t="shared" si="1"/>
        <v>6351.314800000001</v>
      </c>
      <c r="D27" s="14">
        <f t="shared" si="1"/>
        <v>14097.026299999998</v>
      </c>
      <c r="E27" s="14">
        <f t="shared" si="1"/>
        <v>31907.880899999996</v>
      </c>
      <c r="F27" s="14">
        <f t="shared" si="1"/>
        <v>26818.288</v>
      </c>
    </row>
    <row r="28" spans="1:7" x14ac:dyDescent="0.25">
      <c r="A28" s="3" t="s">
        <v>83</v>
      </c>
      <c r="B28" s="14">
        <f t="shared" si="0"/>
        <v>55738.247800000005</v>
      </c>
      <c r="C28" s="14">
        <f t="shared" si="1"/>
        <v>5187.7125999999998</v>
      </c>
      <c r="D28" s="14">
        <f t="shared" si="1"/>
        <v>33803.7598</v>
      </c>
      <c r="E28" s="14">
        <f t="shared" si="1"/>
        <v>13366.221600000001</v>
      </c>
      <c r="F28" s="14">
        <f t="shared" si="1"/>
        <v>2722.2123000000001</v>
      </c>
    </row>
    <row r="29" spans="1:7" x14ac:dyDescent="0.25">
      <c r="A29" s="3" t="s">
        <v>92</v>
      </c>
      <c r="B29" s="14">
        <f t="shared" si="0"/>
        <v>148146.81410000002</v>
      </c>
      <c r="C29" s="14">
        <f t="shared" si="1"/>
        <v>41077.482600000003</v>
      </c>
      <c r="D29" s="14">
        <f t="shared" si="1"/>
        <v>56246.561600000001</v>
      </c>
      <c r="E29" s="14">
        <f t="shared" si="1"/>
        <v>35551.66369999999</v>
      </c>
      <c r="F29" s="14">
        <f t="shared" si="1"/>
        <v>14032.223399999999</v>
      </c>
    </row>
    <row r="30" spans="1:7" x14ac:dyDescent="0.25">
      <c r="A30" s="3" t="s">
        <v>96</v>
      </c>
      <c r="B30" s="14">
        <f t="shared" si="0"/>
        <v>79645.753599999996</v>
      </c>
      <c r="C30" s="14">
        <f t="shared" si="1"/>
        <v>14278.113600000002</v>
      </c>
      <c r="D30" s="14">
        <f t="shared" si="1"/>
        <v>15766.073200000001</v>
      </c>
      <c r="E30" s="14">
        <f t="shared" si="1"/>
        <v>38901.419900000001</v>
      </c>
      <c r="F30" s="14">
        <f t="shared" si="1"/>
        <v>10683.4869</v>
      </c>
    </row>
    <row r="31" spans="1:7" x14ac:dyDescent="0.25">
      <c r="A31" s="3" t="s">
        <v>102</v>
      </c>
      <c r="B31" s="14">
        <f t="shared" si="0"/>
        <v>69318.893999999986</v>
      </c>
      <c r="C31" s="14">
        <f t="shared" si="1"/>
        <v>20296.341799999998</v>
      </c>
      <c r="D31" s="14">
        <f t="shared" si="1"/>
        <v>4190.5551000000005</v>
      </c>
      <c r="E31" s="14">
        <f t="shared" si="1"/>
        <v>2993.3495999999991</v>
      </c>
      <c r="F31" s="14">
        <f t="shared" si="1"/>
        <v>41701.218699999998</v>
      </c>
    </row>
    <row r="32" spans="1:7" x14ac:dyDescent="0.25">
      <c r="A32" s="3" t="s">
        <v>124</v>
      </c>
      <c r="B32" s="14">
        <f t="shared" si="0"/>
        <v>72189.382999999987</v>
      </c>
      <c r="C32" s="14">
        <f t="shared" si="1"/>
        <v>3991.8021999999996</v>
      </c>
      <c r="D32" s="14">
        <f t="shared" si="1"/>
        <v>36284.862799999995</v>
      </c>
      <c r="E32" s="14">
        <f t="shared" si="1"/>
        <v>21313.6908</v>
      </c>
      <c r="F32" s="14">
        <f t="shared" si="1"/>
        <v>10599.0272</v>
      </c>
    </row>
    <row r="33" spans="1:6" x14ac:dyDescent="0.25">
      <c r="A33" s="3" t="s">
        <v>142</v>
      </c>
      <c r="B33" s="14">
        <f t="shared" si="0"/>
        <v>18350.0468</v>
      </c>
      <c r="C33" s="14">
        <f t="shared" si="1"/>
        <v>538.94219999999996</v>
      </c>
      <c r="D33" s="14">
        <f t="shared" si="1"/>
        <v>3959.5741000000007</v>
      </c>
      <c r="E33" s="14">
        <f t="shared" si="1"/>
        <v>6498.4348000000009</v>
      </c>
      <c r="F33" s="14">
        <f t="shared" si="1"/>
        <v>7353.0956999999999</v>
      </c>
    </row>
    <row r="34" spans="1:6" x14ac:dyDescent="0.25">
      <c r="A34" s="3" t="s">
        <v>153</v>
      </c>
      <c r="B34" s="14">
        <f t="shared" si="0"/>
        <v>78760.563399999999</v>
      </c>
      <c r="C34" s="14">
        <f t="shared" si="1"/>
        <v>15062.0996</v>
      </c>
      <c r="D34" s="14">
        <f t="shared" si="1"/>
        <v>10097.448199999999</v>
      </c>
      <c r="E34" s="14">
        <f t="shared" si="1"/>
        <v>22104.2487</v>
      </c>
      <c r="F34" s="14">
        <f t="shared" si="1"/>
        <v>31496.766900000002</v>
      </c>
    </row>
    <row r="35" spans="1:6" x14ac:dyDescent="0.25">
      <c r="D35" t="s">
        <v>1884</v>
      </c>
    </row>
    <row r="37" spans="1:6" x14ac:dyDescent="0.25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25">
      <c r="A38" s="15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6" x14ac:dyDescent="0.25">
      <c r="A39" s="15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6" x14ac:dyDescent="0.25">
      <c r="A40" s="15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6" x14ac:dyDescent="0.25">
      <c r="A41" s="15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6" x14ac:dyDescent="0.25">
      <c r="A42" s="15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'Sales Dash'!B21:F21</xm:f>
              <xm:sqref>G21</xm:sqref>
            </x14:sparkline>
            <x14:sparkline>
              <xm:f>'Sales Dash'!B22:F22</xm:f>
              <xm:sqref>G22</xm:sqref>
            </x14:sparkline>
            <x14:sparkline>
              <xm:f>'Sales Dash'!B23:F23</xm:f>
              <xm:sqref>G23</xm:sqref>
            </x14:sparkline>
            <x14:sparkline>
              <xm:f>'Sales Dash'!B24:F24</xm:f>
              <xm:sqref>G24</xm:sqref>
            </x14:sparkline>
            <x14:sparkline>
              <xm:f>'Sales Dash'!B25:F25</xm:f>
              <xm:sqref>G25</xm:sqref>
            </x14:sparkline>
            <x14:sparkline>
              <xm:f>'Sales Dash'!B26:F26</xm:f>
              <xm:sqref>G26</xm:sqref>
            </x14:sparkline>
            <x14:sparkline>
              <xm:f>'Sales Dash'!B27:F27</xm:f>
              <xm:sqref>G27</xm:sqref>
            </x14:sparkline>
            <x14:sparkline>
              <xm:f>'Sales Dash'!B28:F28</xm:f>
              <xm:sqref>G28</xm:sqref>
            </x14:sparkline>
            <x14:sparkline>
              <xm:f>'Sales Dash'!B29:F29</xm:f>
              <xm:sqref>G29</xm:sqref>
            </x14:sparkline>
            <x14:sparkline>
              <xm:f>'Sales Dash'!B30:F30</xm:f>
              <xm:sqref>G30</xm:sqref>
            </x14:sparkline>
            <x14:sparkline>
              <xm:f>'Sales Dash'!B31:F31</xm:f>
              <xm:sqref>G31</xm:sqref>
            </x14:sparkline>
            <x14:sparkline>
              <xm:f>'Sales Dash'!B32:F32</xm:f>
              <xm:sqref>G32</xm:sqref>
            </x14:sparkline>
            <x14:sparkline>
              <xm:f>'Sales Dash'!B33:F33</xm:f>
              <xm:sqref>G33</xm:sqref>
            </x14:sparkline>
            <x14:sparkline>
              <xm:f>'Sales Dash'!B34:F34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2017-05-01T13:03:22Z</dcterms:created>
  <dcterms:modified xsi:type="dcterms:W3CDTF">2022-02-01T20:21:13Z</dcterms:modified>
</cp:coreProperties>
</file>