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med\formation data science\excel coursera and data camp\3 Excel Academy\1 formulas and data operations\Excel formulas &amp; data operations course\Exercises\"/>
    </mc:Choice>
  </mc:AlternateContent>
  <bookViews>
    <workbookView xWindow="0" yWindow="0" windowWidth="20490" windowHeight="7620"/>
  </bookViews>
  <sheets>
    <sheet name="DIY" sheetId="1" r:id="rId1"/>
    <sheet name="DIY 2" sheetId="3" r:id="rId2"/>
    <sheet name="DIY 3" sheetId="4" r:id="rId3"/>
    <sheet name="DIY 4" sheetId="5" r:id="rId4"/>
    <sheet name="DIY 5" sheetId="6" r:id="rId5"/>
    <sheet name="DIY 6" sheetId="7" r:id="rId6"/>
    <sheet name="DIY 7" sheetId="8" r:id="rId7"/>
    <sheet name="DIY 8" sheetId="9" r:id="rId8"/>
    <sheet name="DIY 9" sheetId="10" r:id="rId9"/>
    <sheet name="DIY 10" sheetId="11" r:id="rId10"/>
    <sheet name="DIY 11" sheetId="12" r:id="rId11"/>
    <sheet name="DIY 12" sheetId="13" r:id="rId12"/>
    <sheet name="DIY 13" sheetId="14" r:id="rId13"/>
    <sheet name="DIY 14" sheetId="15" r:id="rId14"/>
    <sheet name="DIY 15" sheetId="17" r:id="rId15"/>
    <sheet name="DIY 16" sheetId="18" r:id="rId16"/>
    <sheet name="DIY 17" sheetId="19" r:id="rId17"/>
    <sheet name="DIY 18" sheetId="21" r:id="rId18"/>
    <sheet name="DIY 19" sheetId="22" r:id="rId19"/>
    <sheet name="DIY 20" sheetId="23" r:id="rId20"/>
    <sheet name="DIY 21" sheetId="24" r:id="rId21"/>
    <sheet name="DIY 22" sheetId="25" r:id="rId22"/>
    <sheet name="DIY 23" sheetId="26" r:id="rId23"/>
    <sheet name="DIY 24" sheetId="28" r:id="rId24"/>
    <sheet name="DIY 25" sheetId="29" r:id="rId25"/>
    <sheet name="DIY 26" sheetId="30" r:id="rId26"/>
    <sheet name="DIY 27" sheetId="31" r:id="rId27"/>
    <sheet name="DIY 28" sheetId="32" r:id="rId28"/>
    <sheet name="DIY 29" sheetId="33" r:id="rId29"/>
  </sheets>
  <definedNames>
    <definedName name="_xlnm._FilterDatabase" localSheetId="9" hidden="1">'DIY 10'!$A$8:$G$31</definedName>
    <definedName name="_xlnm._FilterDatabase" localSheetId="10" hidden="1">'DIY 11'!$A$8:$D$31</definedName>
    <definedName name="_xlnm._FilterDatabase" localSheetId="11" hidden="1">'DIY 12'!$A$8:$C$31</definedName>
    <definedName name="_xlnm._FilterDatabase" localSheetId="12" hidden="1">'DIY 13'!$A$8:$C$31</definedName>
    <definedName name="_xlnm._FilterDatabase" localSheetId="13" hidden="1">'DIY 14'!$A$7:$C$17</definedName>
    <definedName name="_xlnm._FilterDatabase" localSheetId="14" hidden="1">'DIY 15'!$A$8:$C$31</definedName>
    <definedName name="_xlnm._FilterDatabase" localSheetId="15" hidden="1">'DIY 16'!$A$8:$C$31</definedName>
    <definedName name="_xlnm._FilterDatabase" localSheetId="16" hidden="1">'DIY 17'!$A$8:$C$8</definedName>
    <definedName name="_xlnm._FilterDatabase" localSheetId="17" hidden="1">'DIY 18'!$A$8:$C$8</definedName>
    <definedName name="_xlnm._FilterDatabase" localSheetId="18" hidden="1">'DIY 19'!$A$8:$C$8</definedName>
    <definedName name="_xlnm._FilterDatabase" localSheetId="19" hidden="1">'DIY 20'!$B$8:$C$8</definedName>
    <definedName name="_xlnm._FilterDatabase" localSheetId="20" hidden="1">'DIY 21'!$B$9:$C$9</definedName>
    <definedName name="_xlnm._FilterDatabase" localSheetId="21" hidden="1">'DIY 22'!#REF!</definedName>
    <definedName name="_xlnm._FilterDatabase" localSheetId="22" hidden="1">'DIY 23'!#REF!</definedName>
    <definedName name="_xlnm._FilterDatabase" localSheetId="23" hidden="1">'DIY 24'!#REF!</definedName>
    <definedName name="_xlnm._FilterDatabase" localSheetId="2" hidden="1">'DIY 3'!$A$8:$G$31</definedName>
    <definedName name="_xlnm._FilterDatabase" localSheetId="3" hidden="1">'DIY 4'!$A$8:$F$20</definedName>
    <definedName name="_xlnm._FilterDatabase" localSheetId="4" hidden="1">'DIY 5'!$A$8:$G$31</definedName>
    <definedName name="_xlnm._FilterDatabase" localSheetId="5" hidden="1">'DIY 6'!$A$8:$B$31</definedName>
    <definedName name="_xlnm._FilterDatabase" localSheetId="6" hidden="1">'DIY 7'!$A$8:$B$31</definedName>
    <definedName name="_xlnm._FilterDatabase" localSheetId="7" hidden="1">'DIY 8'!$A$8:$F$31</definedName>
    <definedName name="_xlnm._FilterDatabase" localSheetId="8" hidden="1">'DIY 9'!$A$8:$F$31</definedName>
    <definedName name="Slicer_Status">#N/A</definedName>
    <definedName name="Slicer_year">#N/A</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0"/>
        <x14:slicerCache r:id="rId31"/>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 i="26" l="1"/>
  <c r="A7" i="23"/>
  <c r="A8" i="23"/>
  <c r="A9" i="23" s="1"/>
  <c r="A10" i="23" s="1"/>
  <c r="A12" i="23"/>
  <c r="A13" i="23"/>
  <c r="A14" i="23" s="1"/>
  <c r="A15" i="23" s="1"/>
  <c r="A17" i="23"/>
  <c r="A18" i="23"/>
  <c r="A19" i="23" s="1"/>
  <c r="A20" i="23" s="1"/>
  <c r="A8" i="21"/>
  <c r="A7" i="21"/>
  <c r="B8" i="19"/>
  <c r="B7" i="19"/>
  <c r="A8" i="19"/>
  <c r="A7" i="19"/>
  <c r="D12" i="18"/>
  <c r="D16" i="18"/>
  <c r="D11" i="17"/>
  <c r="D12" i="17"/>
  <c r="D13" i="17"/>
  <c r="D14" i="17"/>
  <c r="D15" i="17"/>
  <c r="D16" i="17"/>
  <c r="D17" i="17"/>
  <c r="D18" i="17"/>
  <c r="D19" i="17"/>
  <c r="D20" i="17"/>
  <c r="D21" i="17"/>
  <c r="D22" i="17"/>
  <c r="D23" i="17"/>
  <c r="D24" i="17"/>
  <c r="D25" i="17"/>
  <c r="D26" i="17"/>
  <c r="D27" i="17"/>
  <c r="D28" i="17"/>
  <c r="D29" i="17"/>
  <c r="D30" i="17"/>
  <c r="D31" i="17"/>
  <c r="D32" i="17"/>
  <c r="D10" i="17"/>
  <c r="D16" i="15"/>
  <c r="D17" i="15"/>
  <c r="D18" i="15"/>
  <c r="D19" i="15"/>
  <c r="D20" i="15"/>
  <c r="D21" i="15"/>
  <c r="D22" i="15"/>
  <c r="D23" i="15"/>
  <c r="D24" i="15"/>
  <c r="D25" i="15"/>
  <c r="D26" i="15"/>
  <c r="D15" i="15"/>
  <c r="D13" i="14"/>
  <c r="D10" i="14"/>
  <c r="D11" i="14"/>
  <c r="D12" i="14"/>
  <c r="D10" i="12"/>
  <c r="D11" i="12"/>
  <c r="D12" i="12"/>
  <c r="D13" i="12"/>
  <c r="D14" i="12"/>
  <c r="D15" i="12"/>
  <c r="D16" i="12"/>
  <c r="D17" i="12"/>
  <c r="D18" i="12"/>
  <c r="D19" i="12"/>
  <c r="D20" i="12"/>
  <c r="D21" i="12"/>
  <c r="D22" i="12"/>
  <c r="D23" i="12"/>
  <c r="D24" i="12"/>
  <c r="D25" i="12"/>
  <c r="D26" i="12"/>
  <c r="D27" i="12"/>
  <c r="D28" i="12"/>
  <c r="D29" i="12"/>
  <c r="D30" i="12"/>
  <c r="D31" i="12"/>
  <c r="D9" i="12"/>
  <c r="C10" i="8"/>
  <c r="C11" i="8"/>
  <c r="C12" i="8"/>
  <c r="C13" i="8"/>
  <c r="C14" i="8"/>
  <c r="C15" i="8"/>
  <c r="C16" i="8"/>
  <c r="C17" i="8"/>
  <c r="C18" i="8"/>
  <c r="C19" i="8"/>
  <c r="C20" i="8"/>
  <c r="C21" i="8"/>
  <c r="C22" i="8"/>
  <c r="C23" i="8"/>
  <c r="C24" i="8"/>
  <c r="C25" i="8"/>
  <c r="C26" i="8"/>
  <c r="C27" i="8"/>
  <c r="C28" i="8"/>
  <c r="C29" i="8"/>
  <c r="C30" i="8"/>
  <c r="C31" i="8"/>
  <c r="C9" i="8"/>
  <c r="G31" i="6"/>
  <c r="G29" i="6"/>
  <c r="G27" i="6"/>
  <c r="G25" i="6"/>
  <c r="G23" i="6"/>
  <c r="G21" i="6"/>
  <c r="G19" i="6"/>
  <c r="G17" i="6"/>
  <c r="G15" i="6"/>
  <c r="G13" i="6"/>
  <c r="G11" i="6"/>
  <c r="G9" i="6"/>
  <c r="G10" i="4"/>
  <c r="G11" i="4"/>
  <c r="G12" i="4"/>
  <c r="G13" i="4"/>
  <c r="G14" i="4"/>
  <c r="G15" i="4"/>
  <c r="G16" i="4"/>
  <c r="G17" i="4"/>
  <c r="G18" i="4"/>
  <c r="G19" i="4"/>
  <c r="G20" i="4"/>
  <c r="G21" i="4"/>
  <c r="G22" i="4"/>
  <c r="G23" i="4"/>
  <c r="G24" i="4"/>
  <c r="G25" i="4"/>
  <c r="G26" i="4"/>
  <c r="G27" i="4"/>
  <c r="G28" i="4"/>
  <c r="G29" i="4"/>
  <c r="G30" i="4"/>
  <c r="G31" i="4"/>
  <c r="G9" i="4"/>
  <c r="G10" i="3"/>
  <c r="G11" i="3"/>
  <c r="G12" i="3"/>
  <c r="G13" i="3"/>
  <c r="G14" i="3"/>
  <c r="G15" i="3"/>
  <c r="G16" i="3"/>
  <c r="G17" i="3"/>
  <c r="G18" i="3"/>
  <c r="G19" i="3"/>
  <c r="G20" i="3"/>
  <c r="G21" i="3"/>
  <c r="G22" i="3"/>
  <c r="G23" i="3"/>
  <c r="G24" i="3"/>
  <c r="G25" i="3"/>
  <c r="G26" i="3"/>
  <c r="G27" i="3"/>
  <c r="G28" i="3"/>
  <c r="G29" i="3"/>
  <c r="G30" i="3"/>
  <c r="G31" i="3"/>
  <c r="G9" i="3"/>
  <c r="F10" i="1"/>
  <c r="F11" i="1"/>
  <c r="F12" i="1"/>
  <c r="F13" i="1"/>
  <c r="F14" i="1"/>
  <c r="F15" i="1"/>
  <c r="F16" i="1"/>
  <c r="F17" i="1"/>
  <c r="F18" i="1"/>
  <c r="F19" i="1"/>
  <c r="F20" i="1"/>
  <c r="F21" i="1"/>
  <c r="F22" i="1"/>
  <c r="F23" i="1"/>
  <c r="F24" i="1"/>
  <c r="F25" i="1"/>
  <c r="F26" i="1"/>
  <c r="F27" i="1"/>
  <c r="F28" i="1"/>
  <c r="F29" i="1"/>
  <c r="F30" i="1"/>
  <c r="F31" i="1"/>
  <c r="F9" i="1"/>
  <c r="G9" i="11" l="1"/>
  <c r="G23" i="11"/>
  <c r="G10" i="11"/>
  <c r="G12" i="11"/>
  <c r="G24" i="11"/>
  <c r="G13" i="11"/>
  <c r="G25" i="11"/>
  <c r="G14" i="11"/>
  <c r="G26" i="11"/>
  <c r="G15" i="11"/>
  <c r="G27" i="11"/>
  <c r="G16" i="11"/>
  <c r="G28" i="11"/>
  <c r="G17" i="11"/>
  <c r="G29" i="11"/>
  <c r="G18" i="11"/>
  <c r="G30" i="11"/>
  <c r="G19" i="11"/>
  <c r="G31" i="11"/>
  <c r="G20" i="11"/>
  <c r="G22" i="11"/>
</calcChain>
</file>

<file path=xl/sharedStrings.xml><?xml version="1.0" encoding="utf-8"?>
<sst xmlns="http://schemas.openxmlformats.org/spreadsheetml/2006/main" count="1098" uniqueCount="129">
  <si>
    <t>PL-2012-007335</t>
  </si>
  <si>
    <t>PL-2011-007364</t>
  </si>
  <si>
    <t>PL-2012-007619</t>
  </si>
  <si>
    <t>PL-2011-007623</t>
  </si>
  <si>
    <t>PL-2014-007751</t>
  </si>
  <si>
    <t>PL-2011-000646</t>
  </si>
  <si>
    <t>PL-2011-007909</t>
  </si>
  <si>
    <t>PL-2012-008000</t>
  </si>
  <si>
    <t>PL-2012-008001</t>
  </si>
  <si>
    <t>PL-2012-008131</t>
  </si>
  <si>
    <t>PL-2011-008165</t>
  </si>
  <si>
    <t>PL-2012-000738</t>
  </si>
  <si>
    <t>PL-2014-008257</t>
  </si>
  <si>
    <t>PL-2011-008257</t>
  </si>
  <si>
    <t>PL-2014-008353</t>
  </si>
  <si>
    <t>PL-2011-008353</t>
  </si>
  <si>
    <t>PL-2013-008419</t>
  </si>
  <si>
    <t>Status</t>
  </si>
  <si>
    <t>OK</t>
  </si>
  <si>
    <t>Jan</t>
  </si>
  <si>
    <t>Feb</t>
  </si>
  <si>
    <t>Mar</t>
  </si>
  <si>
    <t>Apr</t>
  </si>
  <si>
    <t>May</t>
  </si>
  <si>
    <t>Jun</t>
  </si>
  <si>
    <t>July</t>
  </si>
  <si>
    <t>Sep</t>
  </si>
  <si>
    <t>Oct</t>
  </si>
  <si>
    <t>Nov</t>
  </si>
  <si>
    <t>Dec</t>
  </si>
  <si>
    <t>Aug</t>
  </si>
  <si>
    <t>Plan</t>
  </si>
  <si>
    <t>ID</t>
  </si>
  <si>
    <t>N</t>
  </si>
  <si>
    <t>W</t>
  </si>
  <si>
    <t>a</t>
  </si>
  <si>
    <t>b</t>
  </si>
  <si>
    <t>Row ID</t>
  </si>
  <si>
    <t>Order ID</t>
  </si>
  <si>
    <t>Order Date</t>
  </si>
  <si>
    <t>Order Priority</t>
  </si>
  <si>
    <t>Quantity</t>
  </si>
  <si>
    <t>low</t>
  </si>
  <si>
    <t>high</t>
  </si>
  <si>
    <t>undefined</t>
  </si>
  <si>
    <t>critical</t>
  </si>
  <si>
    <t>medium</t>
  </si>
  <si>
    <t>Build the filter on order year as a slicer.</t>
  </si>
  <si>
    <t>Delayed</t>
  </si>
  <si>
    <t>Build the red light icon next to the "Delayed" status and build the slicer for the Status column.</t>
  </si>
  <si>
    <t>Use the autofilter to select the Order Priority "critical" or "Delayed" Status condition.</t>
  </si>
  <si>
    <t>Delete the rows with the "Delayed" status from the table.</t>
  </si>
  <si>
    <t>Enter the Year formula from Order Date only into the cells that are visible.</t>
  </si>
  <si>
    <t>Sort data by Order Priority alphabetically.</t>
  </si>
  <si>
    <t>Sort the data according to Order Priority by order:</t>
  </si>
  <si>
    <t>Sort the data by Order Date in ascending order, then alphabetically by Status.</t>
  </si>
  <si>
    <t>Sort the data by Order Date, change the first Status to "Delayed", and then restore the original sort order.</t>
  </si>
  <si>
    <t>Light</t>
  </si>
  <si>
    <t>Sort the data so that the red light is on top.</t>
  </si>
  <si>
    <t>Filter the table so that only whole-row duplicates remain.</t>
  </si>
  <si>
    <t>Remove full-row duplicates from the table.</t>
  </si>
  <si>
    <t>Leave only 1 last (newest) order from each year in the table.</t>
  </si>
  <si>
    <t>Transpose the table.</t>
  </si>
  <si>
    <t>Display the result in red (cell filling) if the plan is below 80%.</t>
  </si>
  <si>
    <t>Add a green light icon if Result&gt; Plan.</t>
  </si>
  <si>
    <t>Calculate how many duplicate order numbers there are (repeating order number is counted as 1).</t>
  </si>
  <si>
    <t>Find blank cells in the Year column and fill them with Year from Order Date.</t>
  </si>
  <si>
    <t>Year</t>
  </si>
  <si>
    <t>Extract links as text.</t>
  </si>
  <si>
    <t>Hyperlink</t>
  </si>
  <si>
    <t>Text</t>
  </si>
  <si>
    <t>Fix the hyperlink with Find and Replace.</t>
  </si>
  <si>
    <t>HYPERLINK</t>
  </si>
  <si>
    <t>Find sentences that contain a question mark with the Find command.</t>
  </si>
  <si>
    <t>Sentence</t>
  </si>
  <si>
    <t>Is that a question?</t>
  </si>
  <si>
    <t>That is the question.</t>
  </si>
  <si>
    <t>Ask!</t>
  </si>
  <si>
    <t>Fill in the blank cells in the Year column with the correct year.</t>
  </si>
  <si>
    <t>Order priority</t>
  </si>
  <si>
    <t># of Orders</t>
  </si>
  <si>
    <t>Correct all VLOOKUP formulas so that they return "missing" on error.</t>
  </si>
  <si>
    <t>Group</t>
  </si>
  <si>
    <t>Find out what is the difference between 2 rows.</t>
  </si>
  <si>
    <t>Go to hidden cell A1 and change the formula TODAY() to NOW() without unhiding the cells.</t>
  </si>
  <si>
    <t>Remove all shapes and charts.</t>
  </si>
  <si>
    <t>Paste the correct result in place of the old one.</t>
  </si>
  <si>
    <t>Old result</t>
  </si>
  <si>
    <t>Correct result</t>
  </si>
  <si>
    <t>Swap the columns.</t>
  </si>
  <si>
    <t>How many unique order numbers are in the list (Excel 365)?</t>
  </si>
  <si>
    <t>Return the table for Order Dates after 2011 sorted by dates in descending order (Excel 365).</t>
  </si>
  <si>
    <t>Return a table of duplicate order numbers (Excel 365)?</t>
  </si>
  <si>
    <t>Result</t>
  </si>
  <si>
    <t>year</t>
  </si>
  <si>
    <t>Icon</t>
  </si>
  <si>
    <t>Condition</t>
  </si>
  <si>
    <t>Sort</t>
  </si>
  <si>
    <t>Row Value</t>
  </si>
  <si>
    <t>VLOOKUP(B8;$F$2:$G$5;2;0)</t>
  </si>
  <si>
    <t>VLOOKUP(B8;$F$2:$H$5;3;0)</t>
  </si>
  <si>
    <t>VLOOKUP(B9;$F$2:$G$5;2;0)</t>
  </si>
  <si>
    <t>VLOOKUP(B9;$F$2:$H$5;3;0)</t>
  </si>
  <si>
    <t>VLOOKUP(B10;$F$2:$G$5;2;0)</t>
  </si>
  <si>
    <t>VLOOKUP(B10;$F$2:$H$5;3;0)</t>
  </si>
  <si>
    <t>VLOOKUP(B11;$F$2:$G$5;2;0)</t>
  </si>
  <si>
    <t>VLOOKUP(B11;$F$2:$H$5;3;0)</t>
  </si>
  <si>
    <t>VLOOKUP(B12;$F$2:$G$5;2;0)</t>
  </si>
  <si>
    <t>VLOOKUP(B12;$F$2:$H$5;3;0)</t>
  </si>
  <si>
    <t>VLOOKUP(B13;$F$2:$G$5;2;0)</t>
  </si>
  <si>
    <t>VLOOKUP(B13;$F$2:$H$5;3;0)</t>
  </si>
  <si>
    <t>VLOOKUP(B14;$F$2:$G$5;2;0)</t>
  </si>
  <si>
    <t>VLOOKUP(B14;$F$2:$H$5;3;0)</t>
  </si>
  <si>
    <t>VLOOKUP(B15;$F$2:$G$5;2;0)</t>
  </si>
  <si>
    <t>VLOOKUP(B15;$F$2:$H$5;3;0)</t>
  </si>
  <si>
    <t>VLOOKUP(B16;$F$2:$G$5;2;0)</t>
  </si>
  <si>
    <t>VLOOKUP(B16;$F$2:$H$5;3;0)</t>
  </si>
  <si>
    <t>VLOOKUP(B17;$F$2:$G$5;2;0)</t>
  </si>
  <si>
    <t>VLOOKUP(B17;$F$2:$H$5;3;0)</t>
  </si>
  <si>
    <t>VLOOKUP(B18;$F$2:$G$5;2;0)</t>
  </si>
  <si>
    <t>VLOOKUP(B18;$F$2:$H$5;3;0)</t>
  </si>
  <si>
    <t>VLOOKUP(B19;$F$2:$G$5;2;0)</t>
  </si>
  <si>
    <t>VLOOKUP(B19;$F$2:$H$5;3;0)</t>
  </si>
  <si>
    <t>VLOOKUP(B20;$F$2:$G$5;2;0)</t>
  </si>
  <si>
    <t>VLOOKUP(B20;$F$2:$H$5;3;0)</t>
  </si>
  <si>
    <t>VLOOKUP(B21;$F$2:$G$5;2;0)</t>
  </si>
  <si>
    <t>VLOOKUP(B21;$F$2:$H$5;3;0)</t>
  </si>
  <si>
    <t>VLOOKUP(B22;$F$2:$G$5;2;0)</t>
  </si>
  <si>
    <t>VLOOKUP(B22;$F$2:$H$5;3;0)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</si>
</sst>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charset val="238"/>
      <scheme val="minor"/>
    </font>
    <font>
      <sz val="8"/>
      <name val="Calibri"/>
      <family val="2"/>
      <charset val="238"/>
      <scheme val="minor"/>
    </font>
    <font>
      <u/>
      <sz val="11"/>
      <color theme="10"/>
      <name val="Calibri"/>
      <family val="2"/>
      <charset val="238"/>
      <scheme val="minor"/>
    </font>
  </fonts>
  <fills count="4">
    <fill>
      <patternFill patternType="none"/>
    </fill>
    <fill>
      <patternFill patternType="gray125"/>
    </fill>
    <fill>
      <patternFill patternType="solid">
        <fgColor theme="9" tint="0.59999389629810485"/>
        <bgColor indexed="64"/>
      </patternFill>
    </fill>
    <fill>
      <patternFill patternType="solid">
        <fgColor theme="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14" fontId="0" fillId="0" borderId="0" xfId="0" applyNumberFormat="1"/>
    <xf numFmtId="0" fontId="0" fillId="0" borderId="0" xfId="0" applyAlignment="1">
      <alignment vertical="center"/>
    </xf>
    <xf numFmtId="0" fontId="0" fillId="0" borderId="0" xfId="0" applyNumberFormat="1"/>
    <xf numFmtId="0" fontId="2" fillId="0" borderId="0" xfId="1"/>
    <xf numFmtId="1" fontId="0" fillId="0" borderId="0" xfId="0" applyNumberFormat="1"/>
    <xf numFmtId="14" fontId="0" fillId="0" borderId="0" xfId="0" applyNumberFormat="1" applyAlignment="1">
      <alignment horizontal="center"/>
    </xf>
    <xf numFmtId="0" fontId="0" fillId="2" borderId="0" xfId="0" applyFill="1"/>
    <xf numFmtId="0" fontId="0" fillId="3" borderId="0" xfId="0" applyFill="1"/>
  </cellXfs>
  <cellStyles count="2">
    <cellStyle name="Hyperlink" xfId="1" builtinId="8"/>
    <cellStyle name="Normal" xfId="0" builtinId="0"/>
  </cellStyles>
  <dxfs count="6">
    <dxf>
      <fill>
        <patternFill>
          <bgColor rgb="FFFF0000"/>
        </patternFill>
      </fill>
    </dxf>
    <dxf>
      <fill>
        <patternFill patternType="solid">
          <fgColor rgb="FFFFC7CE"/>
          <bgColor rgb="FF000000"/>
        </patternFill>
      </fill>
    </dxf>
    <dxf>
      <font>
        <color rgb="FF9C0006"/>
      </font>
      <fill>
        <patternFill>
          <bgColor rgb="FFFFC7CE"/>
        </patternFill>
      </fill>
    </dxf>
    <dxf>
      <numFmt numFmtId="19" formatCode="dd/mm/yyyy"/>
    </dxf>
    <dxf>
      <numFmt numFmtId="19" formatCode="dd/mm/yyyy"/>
    </dxf>
    <dxf>
      <numFmt numFmtId="164" formatCode="yyyy/mm/d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microsoft.com/office/2007/relationships/slicerCache" Target="slicerCaches/slicerCache1.xml"/><Relationship Id="rId35"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cat>
            <c:strRef>
              <c:f>'DIY 24'!$D$13:$E$13</c:f>
              <c:strCache>
                <c:ptCount val="2"/>
                <c:pt idx="0">
                  <c:v>a</c:v>
                </c:pt>
                <c:pt idx="1">
                  <c:v>b</c:v>
                </c:pt>
              </c:strCache>
            </c:strRef>
          </c:cat>
          <c:val>
            <c:numRef>
              <c:f>'DIY 24'!$D$14:$E$14</c:f>
              <c:numCache>
                <c:formatCode>General</c:formatCode>
                <c:ptCount val="2"/>
                <c:pt idx="0">
                  <c:v>1</c:v>
                </c:pt>
                <c:pt idx="1">
                  <c:v>2</c:v>
                </c:pt>
              </c:numCache>
            </c:numRef>
          </c:val>
          <c:extLst>
            <c:ext xmlns:c16="http://schemas.microsoft.com/office/drawing/2014/chart" uri="{C3380CC4-5D6E-409C-BE32-E72D297353CC}">
              <c16:uniqueId val="{00000000-6467-4B5E-8DA9-873C372115F3}"/>
            </c:ext>
          </c:extLst>
        </c:ser>
        <c:dLbls>
          <c:showLegendKey val="0"/>
          <c:showVal val="0"/>
          <c:showCatName val="0"/>
          <c:showSerName val="0"/>
          <c:showPercent val="0"/>
          <c:showBubbleSize val="0"/>
        </c:dLbls>
        <c:gapWidth val="219"/>
        <c:overlap val="-27"/>
        <c:axId val="1198718672"/>
        <c:axId val="1008999520"/>
      </c:barChart>
      <c:catAx>
        <c:axId val="119871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08999520"/>
        <c:crosses val="autoZero"/>
        <c:auto val="1"/>
        <c:lblAlgn val="ctr"/>
        <c:lblOffset val="100"/>
        <c:noMultiLvlLbl val="0"/>
      </c:catAx>
      <c:valAx>
        <c:axId val="100899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987186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6</xdr:col>
      <xdr:colOff>495300</xdr:colOff>
      <xdr:row>4</xdr:row>
      <xdr:rowOff>95250</xdr:rowOff>
    </xdr:from>
    <xdr:to>
      <xdr:col>9</xdr:col>
      <xdr:colOff>495300</xdr:colOff>
      <xdr:row>17</xdr:row>
      <xdr:rowOff>142875</xdr:rowOff>
    </xdr:to>
    <mc:AlternateContent xmlns:mc="http://schemas.openxmlformats.org/markup-compatibility/2006">
      <mc:Choice xmlns:sle15="http://schemas.microsoft.com/office/drawing/2012/slicer" Requires="sle15">
        <xdr:graphicFrame macro="">
          <xdr:nvGraphicFramePr>
            <xdr:cNvPr id="2"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200775" y="857250"/>
              <a:ext cx="1828800" cy="2524125"/>
            </a:xfrm>
            <a:prstGeom prst="rect">
              <a:avLst/>
            </a:prstGeom>
            <a:solidFill>
              <a:prstClr val="white"/>
            </a:solidFill>
            <a:ln w="1">
              <a:solidFill>
                <a:prstClr val="green"/>
              </a:solidFill>
            </a:ln>
          </xdr:spPr>
          <xdr:txBody>
            <a:bodyPr vertOverflow="clip" horzOverflow="clip"/>
            <a:lstStyle/>
            <a:p>
              <a:r>
                <a:rPr lang="fr-FR"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485775</xdr:colOff>
      <xdr:row>7</xdr:row>
      <xdr:rowOff>171450</xdr:rowOff>
    </xdr:from>
    <xdr:to>
      <xdr:col>10</xdr:col>
      <xdr:colOff>485775</xdr:colOff>
      <xdr:row>21</xdr:row>
      <xdr:rowOff>28575</xdr:rowOff>
    </xdr:to>
    <mc:AlternateContent xmlns:mc="http://schemas.openxmlformats.org/markup-compatibility/2006">
      <mc:Choice xmlns:sle15="http://schemas.microsoft.com/office/drawing/2012/slicer" Requires="sle15">
        <xdr:graphicFrame macro="">
          <xdr:nvGraphicFramePr>
            <xdr:cNvPr id="2" name="Status"/>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6800850" y="1504950"/>
              <a:ext cx="1828800" cy="2524125"/>
            </a:xfrm>
            <a:prstGeom prst="rect">
              <a:avLst/>
            </a:prstGeom>
            <a:solidFill>
              <a:prstClr val="white"/>
            </a:solidFill>
            <a:ln w="1">
              <a:solidFill>
                <a:prstClr val="green"/>
              </a:solidFill>
            </a:ln>
          </xdr:spPr>
          <xdr:txBody>
            <a:bodyPr vertOverflow="clip" horzOverflow="clip"/>
            <a:lstStyle/>
            <a:p>
              <a:r>
                <a:rPr lang="fr-FR"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822960</xdr:colOff>
      <xdr:row>4</xdr:row>
      <xdr:rowOff>91440</xdr:rowOff>
    </xdr:from>
    <xdr:to>
      <xdr:col>2</xdr:col>
      <xdr:colOff>1135380</xdr:colOff>
      <xdr:row>8</xdr:row>
      <xdr:rowOff>0</xdr:rowOff>
    </xdr:to>
    <xdr:sp macro="" textlink="">
      <xdr:nvSpPr>
        <xdr:cNvPr id="2" name="Prostokąt 1">
          <a:extLst>
            <a:ext uri="{FF2B5EF4-FFF2-40B4-BE49-F238E27FC236}">
              <a16:creationId xmlns:a16="http://schemas.microsoft.com/office/drawing/2014/main" id="{64FA7E5B-618A-42EA-84AD-ABC60D82D8AE}"/>
            </a:ext>
          </a:extLst>
        </xdr:cNvPr>
        <xdr:cNvSpPr/>
      </xdr:nvSpPr>
      <xdr:spPr>
        <a:xfrm>
          <a:off x="2125980" y="822960"/>
          <a:ext cx="1584960" cy="6400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l-PL" sz="1100"/>
        </a:p>
      </xdr:txBody>
    </xdr:sp>
    <xdr:clientData/>
  </xdr:twoCellAnchor>
  <xdr:twoCellAnchor>
    <xdr:from>
      <xdr:col>3</xdr:col>
      <xdr:colOff>914400</xdr:colOff>
      <xdr:row>4</xdr:row>
      <xdr:rowOff>152400</xdr:rowOff>
    </xdr:from>
    <xdr:to>
      <xdr:col>4</xdr:col>
      <xdr:colOff>274320</xdr:colOff>
      <xdr:row>8</xdr:row>
      <xdr:rowOff>53340</xdr:rowOff>
    </xdr:to>
    <xdr:sp macro="" textlink="">
      <xdr:nvSpPr>
        <xdr:cNvPr id="3" name="Owal 2">
          <a:extLst>
            <a:ext uri="{FF2B5EF4-FFF2-40B4-BE49-F238E27FC236}">
              <a16:creationId xmlns:a16="http://schemas.microsoft.com/office/drawing/2014/main" id="{D74722C1-6758-41F5-8EA3-BB89A68F0C55}"/>
            </a:ext>
          </a:extLst>
        </xdr:cNvPr>
        <xdr:cNvSpPr/>
      </xdr:nvSpPr>
      <xdr:spPr>
        <a:xfrm>
          <a:off x="4907280" y="883920"/>
          <a:ext cx="632460" cy="63246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l-PL" sz="1100"/>
        </a:p>
      </xdr:txBody>
    </xdr:sp>
    <xdr:clientData/>
  </xdr:twoCellAnchor>
  <xdr:twoCellAnchor>
    <xdr:from>
      <xdr:col>1</xdr:col>
      <xdr:colOff>784860</xdr:colOff>
      <xdr:row>9</xdr:row>
      <xdr:rowOff>53340</xdr:rowOff>
    </xdr:from>
    <xdr:to>
      <xdr:col>5</xdr:col>
      <xdr:colOff>106680</xdr:colOff>
      <xdr:row>24</xdr:row>
      <xdr:rowOff>53340</xdr:rowOff>
    </xdr:to>
    <xdr:graphicFrame macro="">
      <xdr:nvGraphicFramePr>
        <xdr:cNvPr id="4" name="Wykres 3">
          <a:extLst>
            <a:ext uri="{FF2B5EF4-FFF2-40B4-BE49-F238E27FC236}">
              <a16:creationId xmlns:a16="http://schemas.microsoft.com/office/drawing/2014/main" id="{768FE87F-A0A4-47C7-84A1-F286C82E98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extLst>
    <x:ext xmlns:x15="http://schemas.microsoft.com/office/spreadsheetml/2010/11/main" uri="{2F2917AC-EB37-4324-AD4E-5DD8C200BD13}">
      <x15:tableSlicerCache tableId="2" column="6"/>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us" sourceName="Status">
  <extLst>
    <x:ext xmlns:x15="http://schemas.microsoft.com/office/spreadsheetml/2010/11/main" uri="{2F2917AC-EB37-4324-AD4E-5DD8C200BD13}">
      <x15:tableSlicerCache tableId="3"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tatus" cache="Slicer_Status" caption="Status" rowHeight="241300"/>
</slicers>
</file>

<file path=xl/tables/table1.xml><?xml version="1.0" encoding="utf-8"?>
<table xmlns="http://schemas.openxmlformats.org/spreadsheetml/2006/main" id="2" name="Table2" displayName="Table2" ref="A8:F31" totalsRowShown="0">
  <autoFilter ref="A8:F31"/>
  <tableColumns count="6">
    <tableColumn id="1" name="Row ID"/>
    <tableColumn id="2" name="Order ID"/>
    <tableColumn id="3" name="Order Date" dataDxfId="4"/>
    <tableColumn id="4" name="Order Priority"/>
    <tableColumn id="5" name="Quantity"/>
    <tableColumn id="6" name="year">
      <calculatedColumnFormula>YEAR(C9)</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A8:G31" totalsRowShown="0">
  <autoFilter ref="A8:G31"/>
  <tableColumns count="7">
    <tableColumn id="1" name="Row ID"/>
    <tableColumn id="2" name="Order ID"/>
    <tableColumn id="3" name="Order Date" dataDxfId="3"/>
    <tableColumn id="4" name="Order Priority"/>
    <tableColumn id="5" name="Quantity"/>
    <tableColumn id="6" name="Status"/>
    <tableColumn id="7" name="Icon">
      <calculatedColumnFormula>IF(F8="OK",1,0)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1" name="Tabela1" displayName="Tabela1" ref="A9:D32" totalsRowShown="0">
  <autoFilter ref="A9:D32"/>
  <tableColumns count="4">
    <tableColumn id="1" name="Order ID"/>
    <tableColumn id="2" name="Order Date" dataDxfId="5"/>
    <tableColumn id="3" name="Order Priority"/>
    <tableColumn id="4" name="Yea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tabSelected="1" workbookViewId="0">
      <selection activeCell="A8" sqref="A8:F31"/>
    </sheetView>
  </sheetViews>
  <sheetFormatPr defaultRowHeight="15" x14ac:dyDescent="0.25"/>
  <cols>
    <col min="1" max="1" width="9.5703125" bestFit="1" customWidth="1"/>
    <col min="2" max="2" width="14.28515625" bestFit="1" customWidth="1"/>
    <col min="3" max="3" width="15.28515625" bestFit="1" customWidth="1"/>
    <col min="4" max="4" width="18.5703125" bestFit="1" customWidth="1"/>
    <col min="5" max="5" width="18.7109375" bestFit="1" customWidth="1"/>
  </cols>
  <sheetData>
    <row r="1" spans="1:6" x14ac:dyDescent="0.25">
      <c r="A1" t="s">
        <v>47</v>
      </c>
    </row>
    <row r="8" spans="1:6" x14ac:dyDescent="0.25">
      <c r="A8" t="s">
        <v>37</v>
      </c>
      <c r="B8" t="s">
        <v>38</v>
      </c>
      <c r="C8" t="s">
        <v>39</v>
      </c>
      <c r="D8" t="s">
        <v>40</v>
      </c>
      <c r="E8" t="s">
        <v>41</v>
      </c>
      <c r="F8" t="s">
        <v>94</v>
      </c>
    </row>
    <row r="9" spans="1:6" x14ac:dyDescent="0.25">
      <c r="A9">
        <v>1006</v>
      </c>
      <c r="B9" t="s">
        <v>0</v>
      </c>
      <c r="C9" s="1">
        <v>41058</v>
      </c>
      <c r="D9" t="s">
        <v>42</v>
      </c>
      <c r="E9">
        <v>62</v>
      </c>
      <c r="F9">
        <f>YEAR(C9)</f>
        <v>2012</v>
      </c>
    </row>
    <row r="10" spans="1:6" x14ac:dyDescent="0.25">
      <c r="A10">
        <v>1008</v>
      </c>
      <c r="B10" t="s">
        <v>1</v>
      </c>
      <c r="C10" s="1">
        <v>40671</v>
      </c>
      <c r="D10" t="s">
        <v>43</v>
      </c>
      <c r="E10">
        <v>22</v>
      </c>
      <c r="F10">
        <f t="shared" ref="F10:F31" si="0">YEAR(C10)</f>
        <v>2011</v>
      </c>
    </row>
    <row r="11" spans="1:6" x14ac:dyDescent="0.25">
      <c r="A11">
        <v>1040</v>
      </c>
      <c r="B11" t="s">
        <v>2</v>
      </c>
      <c r="C11" s="1">
        <v>41190</v>
      </c>
      <c r="D11" t="s">
        <v>44</v>
      </c>
      <c r="E11">
        <v>14</v>
      </c>
      <c r="F11">
        <f t="shared" si="0"/>
        <v>2012</v>
      </c>
    </row>
    <row r="12" spans="1:6" x14ac:dyDescent="0.25">
      <c r="A12">
        <v>1041</v>
      </c>
      <c r="B12" t="s">
        <v>3</v>
      </c>
      <c r="C12" s="1">
        <v>40844</v>
      </c>
      <c r="D12" t="s">
        <v>45</v>
      </c>
      <c r="E12">
        <v>32</v>
      </c>
      <c r="F12">
        <f t="shared" si="0"/>
        <v>2011</v>
      </c>
    </row>
    <row r="13" spans="1:6" x14ac:dyDescent="0.25">
      <c r="A13">
        <v>1042</v>
      </c>
      <c r="B13" t="s">
        <v>3</v>
      </c>
      <c r="C13" s="1">
        <v>40844</v>
      </c>
      <c r="D13" t="s">
        <v>45</v>
      </c>
      <c r="E13">
        <v>67</v>
      </c>
      <c r="F13">
        <f t="shared" si="0"/>
        <v>2011</v>
      </c>
    </row>
    <row r="14" spans="1:6" x14ac:dyDescent="0.25">
      <c r="A14">
        <v>1043</v>
      </c>
      <c r="B14" t="s">
        <v>3</v>
      </c>
      <c r="C14" s="1">
        <v>40844</v>
      </c>
      <c r="D14" t="s">
        <v>45</v>
      </c>
      <c r="E14">
        <v>58</v>
      </c>
      <c r="F14">
        <f t="shared" si="0"/>
        <v>2011</v>
      </c>
    </row>
    <row r="15" spans="1:6" x14ac:dyDescent="0.25">
      <c r="A15">
        <v>1051</v>
      </c>
      <c r="B15" t="s">
        <v>4</v>
      </c>
      <c r="C15" s="1">
        <v>41996</v>
      </c>
      <c r="D15" t="s">
        <v>44</v>
      </c>
      <c r="E15">
        <v>90</v>
      </c>
      <c r="F15">
        <f t="shared" si="0"/>
        <v>2014</v>
      </c>
    </row>
    <row r="16" spans="1:6" x14ac:dyDescent="0.25">
      <c r="A16">
        <v>106</v>
      </c>
      <c r="B16" t="s">
        <v>5</v>
      </c>
      <c r="C16" s="1">
        <v>40868</v>
      </c>
      <c r="D16" t="s">
        <v>43</v>
      </c>
      <c r="E16">
        <v>61</v>
      </c>
      <c r="F16">
        <f t="shared" si="0"/>
        <v>2011</v>
      </c>
    </row>
    <row r="17" spans="1:6" x14ac:dyDescent="0.25">
      <c r="A17">
        <v>1074</v>
      </c>
      <c r="B17" t="s">
        <v>6</v>
      </c>
      <c r="C17" s="1">
        <v>40546</v>
      </c>
      <c r="D17" t="s">
        <v>43</v>
      </c>
      <c r="E17">
        <v>29</v>
      </c>
      <c r="F17">
        <f t="shared" si="0"/>
        <v>2011</v>
      </c>
    </row>
    <row r="18" spans="1:6" x14ac:dyDescent="0.25">
      <c r="A18">
        <v>1084</v>
      </c>
      <c r="B18" t="s">
        <v>7</v>
      </c>
      <c r="C18" s="1">
        <v>41171</v>
      </c>
      <c r="D18" t="s">
        <v>42</v>
      </c>
      <c r="E18">
        <v>18</v>
      </c>
      <c r="F18">
        <f t="shared" si="0"/>
        <v>2012</v>
      </c>
    </row>
    <row r="19" spans="1:6" x14ac:dyDescent="0.25">
      <c r="A19">
        <v>1085</v>
      </c>
      <c r="B19" t="s">
        <v>7</v>
      </c>
      <c r="C19" s="1">
        <v>41171</v>
      </c>
      <c r="D19" t="s">
        <v>42</v>
      </c>
      <c r="E19">
        <v>2</v>
      </c>
      <c r="F19">
        <f t="shared" si="0"/>
        <v>2012</v>
      </c>
    </row>
    <row r="20" spans="1:6" x14ac:dyDescent="0.25">
      <c r="A20">
        <v>1086</v>
      </c>
      <c r="B20" t="s">
        <v>8</v>
      </c>
      <c r="C20" s="1">
        <v>41232</v>
      </c>
      <c r="D20" t="s">
        <v>43</v>
      </c>
      <c r="E20">
        <v>51</v>
      </c>
      <c r="F20">
        <f t="shared" si="0"/>
        <v>2012</v>
      </c>
    </row>
    <row r="21" spans="1:6" x14ac:dyDescent="0.25">
      <c r="A21">
        <v>1087</v>
      </c>
      <c r="B21" t="s">
        <v>8</v>
      </c>
      <c r="C21" s="1">
        <v>41232</v>
      </c>
      <c r="D21" t="s">
        <v>43</v>
      </c>
      <c r="E21">
        <v>160</v>
      </c>
      <c r="F21">
        <f t="shared" si="0"/>
        <v>2012</v>
      </c>
    </row>
    <row r="22" spans="1:6" x14ac:dyDescent="0.25">
      <c r="A22">
        <v>1106</v>
      </c>
      <c r="B22" t="s">
        <v>9</v>
      </c>
      <c r="C22" s="1">
        <v>41032</v>
      </c>
      <c r="D22" t="s">
        <v>45</v>
      </c>
      <c r="E22">
        <v>35</v>
      </c>
      <c r="F22">
        <f t="shared" si="0"/>
        <v>2012</v>
      </c>
    </row>
    <row r="23" spans="1:6" x14ac:dyDescent="0.25">
      <c r="A23">
        <v>1115</v>
      </c>
      <c r="B23" t="s">
        <v>10</v>
      </c>
      <c r="C23" s="1">
        <v>40831</v>
      </c>
      <c r="D23" t="s">
        <v>42</v>
      </c>
      <c r="E23">
        <v>63</v>
      </c>
      <c r="F23">
        <f t="shared" si="0"/>
        <v>2011</v>
      </c>
    </row>
    <row r="24" spans="1:6" x14ac:dyDescent="0.25">
      <c r="A24">
        <v>112</v>
      </c>
      <c r="B24" t="s">
        <v>11</v>
      </c>
      <c r="C24" s="1">
        <v>40969</v>
      </c>
      <c r="D24" t="s">
        <v>44</v>
      </c>
      <c r="E24">
        <v>7</v>
      </c>
      <c r="F24">
        <f t="shared" si="0"/>
        <v>2012</v>
      </c>
    </row>
    <row r="25" spans="1:6" x14ac:dyDescent="0.25">
      <c r="A25">
        <v>1127</v>
      </c>
      <c r="B25" t="s">
        <v>12</v>
      </c>
      <c r="C25" s="1">
        <v>41720</v>
      </c>
      <c r="D25" t="s">
        <v>42</v>
      </c>
      <c r="E25">
        <v>5</v>
      </c>
      <c r="F25">
        <f t="shared" si="0"/>
        <v>2014</v>
      </c>
    </row>
    <row r="26" spans="1:6" x14ac:dyDescent="0.25">
      <c r="A26">
        <v>1128</v>
      </c>
      <c r="B26" t="s">
        <v>13</v>
      </c>
      <c r="C26" s="1">
        <v>40624</v>
      </c>
      <c r="D26" t="s">
        <v>42</v>
      </c>
      <c r="E26">
        <v>18</v>
      </c>
      <c r="F26">
        <f t="shared" si="0"/>
        <v>2011</v>
      </c>
    </row>
    <row r="27" spans="1:6" x14ac:dyDescent="0.25">
      <c r="A27">
        <v>1129</v>
      </c>
      <c r="B27" t="s">
        <v>12</v>
      </c>
      <c r="C27" s="1">
        <v>41720</v>
      </c>
      <c r="D27" t="s">
        <v>42</v>
      </c>
      <c r="E27">
        <v>5</v>
      </c>
      <c r="F27">
        <f t="shared" si="0"/>
        <v>2014</v>
      </c>
    </row>
    <row r="28" spans="1:6" x14ac:dyDescent="0.25">
      <c r="A28">
        <v>113</v>
      </c>
      <c r="B28" t="s">
        <v>11</v>
      </c>
      <c r="C28" s="1">
        <v>40969</v>
      </c>
      <c r="D28" t="s">
        <v>44</v>
      </c>
      <c r="E28">
        <v>31</v>
      </c>
      <c r="F28">
        <f t="shared" si="0"/>
        <v>2012</v>
      </c>
    </row>
    <row r="29" spans="1:6" x14ac:dyDescent="0.25">
      <c r="A29">
        <v>1146</v>
      </c>
      <c r="B29" t="s">
        <v>14</v>
      </c>
      <c r="C29" s="1">
        <v>41774</v>
      </c>
      <c r="D29" t="s">
        <v>46</v>
      </c>
      <c r="E29">
        <v>44</v>
      </c>
      <c r="F29">
        <f t="shared" si="0"/>
        <v>2014</v>
      </c>
    </row>
    <row r="30" spans="1:6" x14ac:dyDescent="0.25">
      <c r="A30">
        <v>1147</v>
      </c>
      <c r="B30" t="s">
        <v>15</v>
      </c>
      <c r="C30" s="1">
        <v>40678</v>
      </c>
      <c r="D30" t="s">
        <v>46</v>
      </c>
      <c r="E30">
        <v>23</v>
      </c>
      <c r="F30">
        <f t="shared" si="0"/>
        <v>2011</v>
      </c>
    </row>
    <row r="31" spans="1:6" x14ac:dyDescent="0.25">
      <c r="A31">
        <v>1156</v>
      </c>
      <c r="B31" t="s">
        <v>16</v>
      </c>
      <c r="C31" s="1">
        <v>41546</v>
      </c>
      <c r="D31" t="s">
        <v>45</v>
      </c>
      <c r="E31">
        <v>37</v>
      </c>
      <c r="F31">
        <f t="shared" si="0"/>
        <v>2013</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A8" sqref="A8:G31"/>
    </sheetView>
  </sheetViews>
  <sheetFormatPr defaultRowHeight="15" x14ac:dyDescent="0.25"/>
  <cols>
    <col min="1" max="1" width="9.5703125" bestFit="1" customWidth="1"/>
    <col min="2" max="2" width="14.28515625" bestFit="1" customWidth="1"/>
    <col min="3" max="3" width="15.28515625" bestFit="1" customWidth="1"/>
    <col min="4" max="4" width="18.5703125" bestFit="1" customWidth="1"/>
    <col min="5" max="5" width="18.7109375" bestFit="1" customWidth="1"/>
  </cols>
  <sheetData>
    <row r="1" spans="1:7" x14ac:dyDescent="0.25">
      <c r="A1" s="2" t="s">
        <v>58</v>
      </c>
    </row>
    <row r="8" spans="1:7" x14ac:dyDescent="0.25">
      <c r="A8" t="s">
        <v>37</v>
      </c>
      <c r="B8" t="s">
        <v>38</v>
      </c>
      <c r="C8" t="s">
        <v>39</v>
      </c>
      <c r="D8" t="s">
        <v>40</v>
      </c>
      <c r="E8" t="s">
        <v>41</v>
      </c>
      <c r="F8" t="s">
        <v>17</v>
      </c>
      <c r="G8" t="s">
        <v>57</v>
      </c>
    </row>
    <row r="9" spans="1:7" x14ac:dyDescent="0.25">
      <c r="A9">
        <v>1008</v>
      </c>
      <c r="B9" t="s">
        <v>1</v>
      </c>
      <c r="C9" s="1">
        <v>40671</v>
      </c>
      <c r="D9" t="s">
        <v>43</v>
      </c>
      <c r="E9">
        <v>22</v>
      </c>
      <c r="F9" t="s">
        <v>48</v>
      </c>
      <c r="G9">
        <f>IF(F9="OK",1,2)</f>
        <v>2</v>
      </c>
    </row>
    <row r="10" spans="1:7" x14ac:dyDescent="0.25">
      <c r="A10">
        <v>1041</v>
      </c>
      <c r="B10" t="s">
        <v>3</v>
      </c>
      <c r="C10" s="1">
        <v>40844</v>
      </c>
      <c r="D10" t="s">
        <v>45</v>
      </c>
      <c r="E10">
        <v>32</v>
      </c>
      <c r="F10" t="s">
        <v>48</v>
      </c>
      <c r="G10">
        <f>IF(F10="OK",1,2)</f>
        <v>2</v>
      </c>
    </row>
    <row r="11" spans="1:7" x14ac:dyDescent="0.25">
      <c r="A11">
        <v>1042</v>
      </c>
      <c r="B11" t="s">
        <v>3</v>
      </c>
      <c r="C11" s="1">
        <v>40844</v>
      </c>
      <c r="D11" t="s">
        <v>45</v>
      </c>
      <c r="E11">
        <v>67</v>
      </c>
      <c r="F11" t="s">
        <v>18</v>
      </c>
      <c r="G11">
        <v>2</v>
      </c>
    </row>
    <row r="12" spans="1:7" x14ac:dyDescent="0.25">
      <c r="A12">
        <v>1043</v>
      </c>
      <c r="B12" t="s">
        <v>3</v>
      </c>
      <c r="C12" s="1">
        <v>40844</v>
      </c>
      <c r="D12" t="s">
        <v>45</v>
      </c>
      <c r="E12">
        <v>58</v>
      </c>
      <c r="F12" t="s">
        <v>48</v>
      </c>
      <c r="G12">
        <f>IF(F12="OK",1,2)</f>
        <v>2</v>
      </c>
    </row>
    <row r="13" spans="1:7" x14ac:dyDescent="0.25">
      <c r="A13">
        <v>106</v>
      </c>
      <c r="B13" t="s">
        <v>5</v>
      </c>
      <c r="C13" s="1">
        <v>40868</v>
      </c>
      <c r="D13" t="s">
        <v>43</v>
      </c>
      <c r="E13">
        <v>61</v>
      </c>
      <c r="F13" t="s">
        <v>48</v>
      </c>
      <c r="G13">
        <f>IF(F13="OK",1,2)</f>
        <v>2</v>
      </c>
    </row>
    <row r="14" spans="1:7" x14ac:dyDescent="0.25">
      <c r="A14">
        <v>1084</v>
      </c>
      <c r="B14" t="s">
        <v>7</v>
      </c>
      <c r="C14" s="1">
        <v>41171</v>
      </c>
      <c r="D14" t="s">
        <v>42</v>
      </c>
      <c r="E14">
        <v>18</v>
      </c>
      <c r="F14" t="s">
        <v>48</v>
      </c>
      <c r="G14">
        <f>IF(F14="OK",1,2)</f>
        <v>2</v>
      </c>
    </row>
    <row r="15" spans="1:7" x14ac:dyDescent="0.25">
      <c r="A15">
        <v>1086</v>
      </c>
      <c r="B15" t="s">
        <v>8</v>
      </c>
      <c r="C15" s="1">
        <v>41232</v>
      </c>
      <c r="D15" t="s">
        <v>43</v>
      </c>
      <c r="E15">
        <v>51</v>
      </c>
      <c r="F15" t="s">
        <v>48</v>
      </c>
      <c r="G15">
        <f>IF(F15="OK",1,2)</f>
        <v>2</v>
      </c>
    </row>
    <row r="16" spans="1:7" x14ac:dyDescent="0.25">
      <c r="A16">
        <v>1106</v>
      </c>
      <c r="B16" t="s">
        <v>9</v>
      </c>
      <c r="C16" s="1">
        <v>41032</v>
      </c>
      <c r="D16" t="s">
        <v>45</v>
      </c>
      <c r="E16">
        <v>35</v>
      </c>
      <c r="F16" t="s">
        <v>48</v>
      </c>
      <c r="G16">
        <f>IF(F16="OK",1,2)</f>
        <v>2</v>
      </c>
    </row>
    <row r="17" spans="1:7" x14ac:dyDescent="0.25">
      <c r="A17">
        <v>112</v>
      </c>
      <c r="B17" t="s">
        <v>11</v>
      </c>
      <c r="C17" s="1">
        <v>40969</v>
      </c>
      <c r="D17" t="s">
        <v>44</v>
      </c>
      <c r="E17">
        <v>7</v>
      </c>
      <c r="F17" t="s">
        <v>48</v>
      </c>
      <c r="G17">
        <f>IF(F17="OK",1,2)</f>
        <v>2</v>
      </c>
    </row>
    <row r="18" spans="1:7" x14ac:dyDescent="0.25">
      <c r="A18">
        <v>1128</v>
      </c>
      <c r="B18" t="s">
        <v>13</v>
      </c>
      <c r="C18" s="1">
        <v>40624</v>
      </c>
      <c r="D18" t="s">
        <v>42</v>
      </c>
      <c r="E18">
        <v>18</v>
      </c>
      <c r="F18" t="s">
        <v>48</v>
      </c>
      <c r="G18">
        <f>IF(F18="OK",1,2)</f>
        <v>2</v>
      </c>
    </row>
    <row r="19" spans="1:7" x14ac:dyDescent="0.25">
      <c r="A19">
        <v>113</v>
      </c>
      <c r="B19" t="s">
        <v>11</v>
      </c>
      <c r="C19" s="1">
        <v>40969</v>
      </c>
      <c r="D19" t="s">
        <v>44</v>
      </c>
      <c r="E19">
        <v>31</v>
      </c>
      <c r="F19" t="s">
        <v>48</v>
      </c>
      <c r="G19">
        <f>IF(F19="OK",1,2)</f>
        <v>2</v>
      </c>
    </row>
    <row r="20" spans="1:7" x14ac:dyDescent="0.25">
      <c r="A20">
        <v>1147</v>
      </c>
      <c r="B20" t="s">
        <v>15</v>
      </c>
      <c r="C20" s="1">
        <v>40678</v>
      </c>
      <c r="D20" t="s">
        <v>46</v>
      </c>
      <c r="E20">
        <v>23</v>
      </c>
      <c r="F20" t="s">
        <v>48</v>
      </c>
      <c r="G20">
        <f>IF(F20="OK",1,2)</f>
        <v>2</v>
      </c>
    </row>
    <row r="21" spans="1:7" x14ac:dyDescent="0.25">
      <c r="A21">
        <v>1156</v>
      </c>
      <c r="B21" t="s">
        <v>16</v>
      </c>
      <c r="C21" s="1">
        <v>41546</v>
      </c>
      <c r="D21" t="s">
        <v>45</v>
      </c>
      <c r="E21">
        <v>37</v>
      </c>
      <c r="F21" t="s">
        <v>18</v>
      </c>
      <c r="G21">
        <v>2</v>
      </c>
    </row>
    <row r="22" spans="1:7" x14ac:dyDescent="0.25">
      <c r="A22">
        <v>1006</v>
      </c>
      <c r="B22" t="s">
        <v>0</v>
      </c>
      <c r="C22" s="1">
        <v>41058</v>
      </c>
      <c r="D22" t="s">
        <v>42</v>
      </c>
      <c r="E22">
        <v>62</v>
      </c>
      <c r="F22" t="s">
        <v>18</v>
      </c>
      <c r="G22">
        <f>IF(F22="OK",1,2)</f>
        <v>1</v>
      </c>
    </row>
    <row r="23" spans="1:7" x14ac:dyDescent="0.25">
      <c r="A23">
        <v>1040</v>
      </c>
      <c r="B23" t="s">
        <v>2</v>
      </c>
      <c r="C23" s="1">
        <v>41190</v>
      </c>
      <c r="D23" t="s">
        <v>44</v>
      </c>
      <c r="E23">
        <v>14</v>
      </c>
      <c r="F23" t="s">
        <v>18</v>
      </c>
      <c r="G23">
        <f>IF(F23="OK",1,2)</f>
        <v>1</v>
      </c>
    </row>
    <row r="24" spans="1:7" x14ac:dyDescent="0.25">
      <c r="A24">
        <v>1051</v>
      </c>
      <c r="B24" t="s">
        <v>4</v>
      </c>
      <c r="C24" s="1">
        <v>41996</v>
      </c>
      <c r="D24" t="s">
        <v>44</v>
      </c>
      <c r="E24">
        <v>90</v>
      </c>
      <c r="F24" t="s">
        <v>18</v>
      </c>
      <c r="G24">
        <f>IF(F24="OK",1,2)</f>
        <v>1</v>
      </c>
    </row>
    <row r="25" spans="1:7" x14ac:dyDescent="0.25">
      <c r="A25">
        <v>1074</v>
      </c>
      <c r="B25" t="s">
        <v>6</v>
      </c>
      <c r="C25" s="1">
        <v>40546</v>
      </c>
      <c r="D25" t="s">
        <v>43</v>
      </c>
      <c r="E25">
        <v>29</v>
      </c>
      <c r="F25" t="s">
        <v>18</v>
      </c>
      <c r="G25">
        <f>IF(F25="OK",1,2)</f>
        <v>1</v>
      </c>
    </row>
    <row r="26" spans="1:7" x14ac:dyDescent="0.25">
      <c r="A26">
        <v>1085</v>
      </c>
      <c r="B26" t="s">
        <v>7</v>
      </c>
      <c r="C26" s="1">
        <v>41171</v>
      </c>
      <c r="D26" t="s">
        <v>42</v>
      </c>
      <c r="E26">
        <v>2</v>
      </c>
      <c r="F26" t="s">
        <v>18</v>
      </c>
      <c r="G26">
        <f>IF(F26="OK",1,2)</f>
        <v>1</v>
      </c>
    </row>
    <row r="27" spans="1:7" x14ac:dyDescent="0.25">
      <c r="A27">
        <v>1087</v>
      </c>
      <c r="B27" t="s">
        <v>8</v>
      </c>
      <c r="C27" s="1">
        <v>41232</v>
      </c>
      <c r="D27" t="s">
        <v>43</v>
      </c>
      <c r="E27">
        <v>160</v>
      </c>
      <c r="F27" t="s">
        <v>18</v>
      </c>
      <c r="G27">
        <f>IF(F27="OK",1,2)</f>
        <v>1</v>
      </c>
    </row>
    <row r="28" spans="1:7" x14ac:dyDescent="0.25">
      <c r="A28">
        <v>1115</v>
      </c>
      <c r="B28" t="s">
        <v>10</v>
      </c>
      <c r="C28" s="1">
        <v>40831</v>
      </c>
      <c r="D28" t="s">
        <v>42</v>
      </c>
      <c r="E28">
        <v>63</v>
      </c>
      <c r="F28" t="s">
        <v>18</v>
      </c>
      <c r="G28">
        <f>IF(F28="OK",1,2)</f>
        <v>1</v>
      </c>
    </row>
    <row r="29" spans="1:7" x14ac:dyDescent="0.25">
      <c r="A29">
        <v>1127</v>
      </c>
      <c r="B29" t="s">
        <v>12</v>
      </c>
      <c r="C29" s="1">
        <v>41720</v>
      </c>
      <c r="D29" t="s">
        <v>42</v>
      </c>
      <c r="E29">
        <v>5</v>
      </c>
      <c r="F29" t="s">
        <v>18</v>
      </c>
      <c r="G29">
        <f>IF(F29="OK",1,2)</f>
        <v>1</v>
      </c>
    </row>
    <row r="30" spans="1:7" x14ac:dyDescent="0.25">
      <c r="A30">
        <v>1129</v>
      </c>
      <c r="B30" t="s">
        <v>12</v>
      </c>
      <c r="C30" s="1">
        <v>41720</v>
      </c>
      <c r="D30" t="s">
        <v>42</v>
      </c>
      <c r="E30">
        <v>5</v>
      </c>
      <c r="F30" t="s">
        <v>18</v>
      </c>
      <c r="G30">
        <f>IF(F30="OK",1,2)</f>
        <v>1</v>
      </c>
    </row>
    <row r="31" spans="1:7" x14ac:dyDescent="0.25">
      <c r="A31">
        <v>1146</v>
      </c>
      <c r="B31" t="s">
        <v>14</v>
      </c>
      <c r="C31" s="1">
        <v>41774</v>
      </c>
      <c r="D31" t="s">
        <v>46</v>
      </c>
      <c r="E31">
        <v>44</v>
      </c>
      <c r="F31" t="s">
        <v>18</v>
      </c>
      <c r="G31">
        <f>IF(F31="OK",1,2)</f>
        <v>1</v>
      </c>
    </row>
  </sheetData>
  <sortState ref="A9:G31">
    <sortCondition sortBy="icon" ref="G9:G31" iconSet="3TrafficLights1" iconId="0"/>
  </sortState>
  <conditionalFormatting sqref="G9:G31">
    <cfRule type="iconSet" priority="3">
      <iconSet showValue="0" reverse="1">
        <cfvo type="percent" val="0"/>
        <cfvo type="percent" val="33"/>
        <cfvo type="percent" val="67"/>
      </iconSet>
    </cfRule>
  </conditionalFormatting>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iconSet" priority="1" id="{06A5896F-9009-4DBE-8C62-0CF83EC34E2F}">
            <x14:iconSet custom="1">
              <x14:cfvo type="percent">
                <xm:f>0</xm:f>
              </x14:cfvo>
              <x14:cfvo type="percent">
                <xm:f>33</xm:f>
              </x14:cfvo>
              <x14:cfvo type="formula">
                <xm:f>"Spóźniony"</xm:f>
              </x14:cfvo>
              <x14:cfIcon iconSet="NoIcons" iconId="0"/>
              <x14:cfIcon iconSet="NoIcons" iconId="0"/>
              <x14:cfIcon iconSet="3TrafficLights1" iconId="0"/>
            </x14:iconSet>
          </x14:cfRule>
          <xm:sqref>F9:F31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31"/>
  <sheetViews>
    <sheetView workbookViewId="0">
      <selection activeCell="A8" sqref="A8"/>
    </sheetView>
  </sheetViews>
  <sheetFormatPr defaultRowHeight="15" x14ac:dyDescent="0.25"/>
  <cols>
    <col min="1" max="1" width="18.28515625" customWidth="1"/>
    <col min="2" max="3" width="15.28515625" bestFit="1" customWidth="1"/>
    <col min="4" max="4" width="18.5703125" bestFit="1" customWidth="1"/>
    <col min="5" max="5" width="18.7109375" bestFit="1" customWidth="1"/>
  </cols>
  <sheetData>
    <row r="1" spans="1:4" x14ac:dyDescent="0.25">
      <c r="A1" s="2" t="s">
        <v>59</v>
      </c>
    </row>
    <row r="8" spans="1:4" x14ac:dyDescent="0.25">
      <c r="A8" t="s">
        <v>38</v>
      </c>
      <c r="B8" t="s">
        <v>39</v>
      </c>
      <c r="C8" t="s">
        <v>40</v>
      </c>
      <c r="D8" t="s">
        <v>98</v>
      </c>
    </row>
    <row r="9" spans="1:4" hidden="1" x14ac:dyDescent="0.25">
      <c r="A9" t="s">
        <v>0</v>
      </c>
      <c r="B9" s="1">
        <v>41058</v>
      </c>
      <c r="C9" t="s">
        <v>42</v>
      </c>
      <c r="D9" t="str">
        <f>A9&amp;B9&amp;C9</f>
        <v>PL-2012-00733541058low</v>
      </c>
    </row>
    <row r="10" spans="1:4" hidden="1" x14ac:dyDescent="0.25">
      <c r="A10" t="s">
        <v>1</v>
      </c>
      <c r="B10" s="1">
        <v>40671</v>
      </c>
      <c r="C10" t="s">
        <v>43</v>
      </c>
      <c r="D10" t="str">
        <f t="shared" ref="D10:D31" si="0">A10&amp;B10&amp;C10</f>
        <v>PL-2011-00736440671high</v>
      </c>
    </row>
    <row r="11" spans="1:4" hidden="1" x14ac:dyDescent="0.25">
      <c r="A11" t="s">
        <v>2</v>
      </c>
      <c r="B11" s="1">
        <v>41190</v>
      </c>
      <c r="C11" t="s">
        <v>44</v>
      </c>
      <c r="D11" t="str">
        <f t="shared" si="0"/>
        <v>PL-2012-00761941190undefined</v>
      </c>
    </row>
    <row r="12" spans="1:4" x14ac:dyDescent="0.25">
      <c r="A12" t="s">
        <v>3</v>
      </c>
      <c r="B12" s="1">
        <v>40844</v>
      </c>
      <c r="C12" t="s">
        <v>45</v>
      </c>
      <c r="D12" t="str">
        <f t="shared" si="0"/>
        <v>PL-2011-00762340844critical</v>
      </c>
    </row>
    <row r="13" spans="1:4" x14ac:dyDescent="0.25">
      <c r="A13" t="s">
        <v>3</v>
      </c>
      <c r="B13" s="1">
        <v>40844</v>
      </c>
      <c r="C13" t="s">
        <v>45</v>
      </c>
      <c r="D13" t="str">
        <f t="shared" si="0"/>
        <v>PL-2011-00762340844critical</v>
      </c>
    </row>
    <row r="14" spans="1:4" x14ac:dyDescent="0.25">
      <c r="A14" t="s">
        <v>3</v>
      </c>
      <c r="B14" s="1">
        <v>40844</v>
      </c>
      <c r="C14" t="s">
        <v>45</v>
      </c>
      <c r="D14" t="str">
        <f t="shared" si="0"/>
        <v>PL-2011-00762340844critical</v>
      </c>
    </row>
    <row r="15" spans="1:4" hidden="1" x14ac:dyDescent="0.25">
      <c r="A15" t="s">
        <v>4</v>
      </c>
      <c r="B15" s="1">
        <v>41996</v>
      </c>
      <c r="C15" t="s">
        <v>44</v>
      </c>
      <c r="D15" t="str">
        <f t="shared" si="0"/>
        <v>PL-2014-00775141996undefined</v>
      </c>
    </row>
    <row r="16" spans="1:4" hidden="1" x14ac:dyDescent="0.25">
      <c r="A16" t="s">
        <v>5</v>
      </c>
      <c r="B16" s="1">
        <v>40868</v>
      </c>
      <c r="C16" t="s">
        <v>43</v>
      </c>
      <c r="D16" t="str">
        <f t="shared" si="0"/>
        <v>PL-2011-00064640868high</v>
      </c>
    </row>
    <row r="17" spans="1:4" hidden="1" x14ac:dyDescent="0.25">
      <c r="A17" t="s">
        <v>6</v>
      </c>
      <c r="B17" s="1">
        <v>40546</v>
      </c>
      <c r="C17" t="s">
        <v>43</v>
      </c>
      <c r="D17" t="str">
        <f t="shared" si="0"/>
        <v>PL-2011-00790940546high</v>
      </c>
    </row>
    <row r="18" spans="1:4" x14ac:dyDescent="0.25">
      <c r="A18" t="s">
        <v>7</v>
      </c>
      <c r="B18" s="1">
        <v>41171</v>
      </c>
      <c r="C18" t="s">
        <v>42</v>
      </c>
      <c r="D18" t="str">
        <f t="shared" si="0"/>
        <v>PL-2012-00800041171low</v>
      </c>
    </row>
    <row r="19" spans="1:4" x14ac:dyDescent="0.25">
      <c r="A19" t="s">
        <v>7</v>
      </c>
      <c r="B19" s="1">
        <v>41171</v>
      </c>
      <c r="C19" t="s">
        <v>42</v>
      </c>
      <c r="D19" t="str">
        <f t="shared" si="0"/>
        <v>PL-2012-00800041171low</v>
      </c>
    </row>
    <row r="20" spans="1:4" x14ac:dyDescent="0.25">
      <c r="A20" t="s">
        <v>8</v>
      </c>
      <c r="B20" s="1">
        <v>41232</v>
      </c>
      <c r="C20" t="s">
        <v>43</v>
      </c>
      <c r="D20" t="str">
        <f t="shared" si="0"/>
        <v>PL-2012-00800141232high</v>
      </c>
    </row>
    <row r="21" spans="1:4" x14ac:dyDescent="0.25">
      <c r="A21" t="s">
        <v>8</v>
      </c>
      <c r="B21" s="1">
        <v>41232</v>
      </c>
      <c r="C21" t="s">
        <v>43</v>
      </c>
      <c r="D21" t="str">
        <f t="shared" si="0"/>
        <v>PL-2012-00800141232high</v>
      </c>
    </row>
    <row r="22" spans="1:4" hidden="1" x14ac:dyDescent="0.25">
      <c r="A22" t="s">
        <v>9</v>
      </c>
      <c r="B22" s="1">
        <v>41032</v>
      </c>
      <c r="C22" t="s">
        <v>45</v>
      </c>
      <c r="D22" t="str">
        <f t="shared" si="0"/>
        <v>PL-2012-00813141032critical</v>
      </c>
    </row>
    <row r="23" spans="1:4" hidden="1" x14ac:dyDescent="0.25">
      <c r="A23" t="s">
        <v>10</v>
      </c>
      <c r="B23" s="1">
        <v>40831</v>
      </c>
      <c r="C23" t="s">
        <v>42</v>
      </c>
      <c r="D23" t="str">
        <f t="shared" si="0"/>
        <v>PL-2011-00816540831low</v>
      </c>
    </row>
    <row r="24" spans="1:4" x14ac:dyDescent="0.25">
      <c r="A24" t="s">
        <v>11</v>
      </c>
      <c r="B24" s="1">
        <v>40969</v>
      </c>
      <c r="C24" t="s">
        <v>44</v>
      </c>
      <c r="D24" t="str">
        <f t="shared" si="0"/>
        <v>PL-2012-00073840969undefined</v>
      </c>
    </row>
    <row r="25" spans="1:4" x14ac:dyDescent="0.25">
      <c r="A25" t="s">
        <v>12</v>
      </c>
      <c r="B25" s="1">
        <v>41720</v>
      </c>
      <c r="C25" t="s">
        <v>42</v>
      </c>
      <c r="D25" t="str">
        <f t="shared" si="0"/>
        <v>PL-2014-00825741720low</v>
      </c>
    </row>
    <row r="26" spans="1:4" hidden="1" x14ac:dyDescent="0.25">
      <c r="A26" t="s">
        <v>13</v>
      </c>
      <c r="B26" s="1">
        <v>40624</v>
      </c>
      <c r="C26" t="s">
        <v>42</v>
      </c>
      <c r="D26" t="str">
        <f t="shared" si="0"/>
        <v>PL-2011-00825740624low</v>
      </c>
    </row>
    <row r="27" spans="1:4" x14ac:dyDescent="0.25">
      <c r="A27" t="s">
        <v>12</v>
      </c>
      <c r="B27" s="1">
        <v>41720</v>
      </c>
      <c r="C27" t="s">
        <v>42</v>
      </c>
      <c r="D27" t="str">
        <f t="shared" si="0"/>
        <v>PL-2014-00825741720low</v>
      </c>
    </row>
    <row r="28" spans="1:4" x14ac:dyDescent="0.25">
      <c r="A28" t="s">
        <v>11</v>
      </c>
      <c r="B28" s="1">
        <v>40969</v>
      </c>
      <c r="C28" t="s">
        <v>44</v>
      </c>
      <c r="D28" t="str">
        <f t="shared" si="0"/>
        <v>PL-2012-00073840969undefined</v>
      </c>
    </row>
    <row r="29" spans="1:4" hidden="1" x14ac:dyDescent="0.25">
      <c r="A29" t="s">
        <v>14</v>
      </c>
      <c r="B29" s="1">
        <v>41774</v>
      </c>
      <c r="C29" t="s">
        <v>46</v>
      </c>
      <c r="D29" t="str">
        <f t="shared" si="0"/>
        <v>PL-2014-00835341774medium</v>
      </c>
    </row>
    <row r="30" spans="1:4" hidden="1" x14ac:dyDescent="0.25">
      <c r="A30" t="s">
        <v>15</v>
      </c>
      <c r="B30" s="1">
        <v>40678</v>
      </c>
      <c r="C30" t="s">
        <v>46</v>
      </c>
      <c r="D30" t="str">
        <f t="shared" si="0"/>
        <v>PL-2011-00835340678medium</v>
      </c>
    </row>
    <row r="31" spans="1:4" hidden="1" x14ac:dyDescent="0.25">
      <c r="A31" t="s">
        <v>16</v>
      </c>
      <c r="B31" s="1">
        <v>41546</v>
      </c>
      <c r="C31" t="s">
        <v>45</v>
      </c>
      <c r="D31" t="str">
        <f t="shared" si="0"/>
        <v>PL-2013-00841941546critical</v>
      </c>
    </row>
  </sheetData>
  <autoFilter ref="A8:D31">
    <filterColumn colId="3">
      <colorFilter dxfId="1"/>
    </filterColumn>
  </autoFilter>
  <conditionalFormatting sqref="D9:D31">
    <cfRule type="duplicateValues" dxfId="2" priority="1"/>
  </conditionalFormatting>
  <pageMargins left="0.7" right="0.7" top="0.75" bottom="0.75" header="0.3" footer="0.3"/>
  <pageSetup paperSize="9"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topLeftCell="A7" workbookViewId="0">
      <selection activeCell="A8" sqref="A8:C31"/>
    </sheetView>
  </sheetViews>
  <sheetFormatPr defaultRowHeight="15" x14ac:dyDescent="0.25"/>
  <cols>
    <col min="1" max="1" width="18.28515625" customWidth="1"/>
    <col min="2" max="3" width="15.28515625" bestFit="1" customWidth="1"/>
    <col min="4" max="4" width="18.5703125" bestFit="1" customWidth="1"/>
    <col min="5" max="5" width="18.7109375" bestFit="1" customWidth="1"/>
  </cols>
  <sheetData>
    <row r="1" spans="1:3" x14ac:dyDescent="0.25">
      <c r="A1" s="2" t="s">
        <v>60</v>
      </c>
    </row>
    <row r="8" spans="1:3" x14ac:dyDescent="0.25">
      <c r="A8" t="s">
        <v>38</v>
      </c>
      <c r="B8" t="s">
        <v>39</v>
      </c>
      <c r="C8" t="s">
        <v>40</v>
      </c>
    </row>
    <row r="9" spans="1:3" x14ac:dyDescent="0.25">
      <c r="A9" t="s">
        <v>0</v>
      </c>
      <c r="B9" s="1">
        <v>41058</v>
      </c>
      <c r="C9" t="s">
        <v>42</v>
      </c>
    </row>
    <row r="10" spans="1:3" x14ac:dyDescent="0.25">
      <c r="A10" t="s">
        <v>1</v>
      </c>
      <c r="B10" s="1">
        <v>40671</v>
      </c>
      <c r="C10" t="s">
        <v>43</v>
      </c>
    </row>
    <row r="11" spans="1:3" x14ac:dyDescent="0.25">
      <c r="A11" t="s">
        <v>2</v>
      </c>
      <c r="B11" s="1">
        <v>41190</v>
      </c>
      <c r="C11" t="s">
        <v>44</v>
      </c>
    </row>
    <row r="12" spans="1:3" x14ac:dyDescent="0.25">
      <c r="A12" t="s">
        <v>3</v>
      </c>
      <c r="B12" s="1">
        <v>40844</v>
      </c>
      <c r="C12" t="s">
        <v>45</v>
      </c>
    </row>
    <row r="13" spans="1:3" x14ac:dyDescent="0.25">
      <c r="A13" t="s">
        <v>4</v>
      </c>
      <c r="B13" s="1">
        <v>41996</v>
      </c>
      <c r="C13" t="s">
        <v>44</v>
      </c>
    </row>
    <row r="14" spans="1:3" x14ac:dyDescent="0.25">
      <c r="A14" t="s">
        <v>5</v>
      </c>
      <c r="B14" s="1">
        <v>40868</v>
      </c>
      <c r="C14" t="s">
        <v>43</v>
      </c>
    </row>
    <row r="15" spans="1:3" x14ac:dyDescent="0.25">
      <c r="A15" t="s">
        <v>6</v>
      </c>
      <c r="B15" s="1">
        <v>40546</v>
      </c>
      <c r="C15" t="s">
        <v>43</v>
      </c>
    </row>
    <row r="16" spans="1:3" x14ac:dyDescent="0.25">
      <c r="A16" t="s">
        <v>7</v>
      </c>
      <c r="B16" s="1">
        <v>41171</v>
      </c>
      <c r="C16" t="s">
        <v>42</v>
      </c>
    </row>
    <row r="17" spans="1:3" x14ac:dyDescent="0.25">
      <c r="A17" t="s">
        <v>8</v>
      </c>
      <c r="B17" s="1">
        <v>41232</v>
      </c>
      <c r="C17" t="s">
        <v>43</v>
      </c>
    </row>
    <row r="18" spans="1:3" x14ac:dyDescent="0.25">
      <c r="A18" t="s">
        <v>9</v>
      </c>
      <c r="B18" s="1">
        <v>41032</v>
      </c>
      <c r="C18" t="s">
        <v>45</v>
      </c>
    </row>
    <row r="19" spans="1:3" x14ac:dyDescent="0.25">
      <c r="A19" t="s">
        <v>10</v>
      </c>
      <c r="B19" s="1">
        <v>40831</v>
      </c>
      <c r="C19" t="s">
        <v>42</v>
      </c>
    </row>
    <row r="20" spans="1:3" x14ac:dyDescent="0.25">
      <c r="A20" t="s">
        <v>11</v>
      </c>
      <c r="B20" s="1">
        <v>40969</v>
      </c>
      <c r="C20" t="s">
        <v>44</v>
      </c>
    </row>
    <row r="21" spans="1:3" x14ac:dyDescent="0.25">
      <c r="A21" t="s">
        <v>12</v>
      </c>
      <c r="B21" s="1">
        <v>41720</v>
      </c>
      <c r="C21" t="s">
        <v>42</v>
      </c>
    </row>
    <row r="22" spans="1:3" x14ac:dyDescent="0.25">
      <c r="A22" t="s">
        <v>13</v>
      </c>
      <c r="B22" s="1">
        <v>40624</v>
      </c>
      <c r="C22" t="s">
        <v>42</v>
      </c>
    </row>
    <row r="23" spans="1:3" x14ac:dyDescent="0.25">
      <c r="A23" t="s">
        <v>14</v>
      </c>
      <c r="B23" s="1">
        <v>41774</v>
      </c>
      <c r="C23" t="s">
        <v>46</v>
      </c>
    </row>
    <row r="24" spans="1:3" x14ac:dyDescent="0.25">
      <c r="A24" t="s">
        <v>15</v>
      </c>
      <c r="B24" s="1">
        <v>40678</v>
      </c>
      <c r="C24" t="s">
        <v>46</v>
      </c>
    </row>
    <row r="25" spans="1:3" x14ac:dyDescent="0.25">
      <c r="A25" t="s">
        <v>16</v>
      </c>
      <c r="B25" s="1">
        <v>41546</v>
      </c>
      <c r="C25" t="s">
        <v>45</v>
      </c>
    </row>
  </sheetData>
  <pageMargins left="0.7" right="0.7" top="0.75" bottom="0.75" header="0.3" footer="0.3"/>
  <pageSetup paperSize="9" orientation="portrait" horizontalDpi="4294967293"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13" sqref="D13"/>
    </sheetView>
  </sheetViews>
  <sheetFormatPr defaultRowHeight="15" x14ac:dyDescent="0.25"/>
  <cols>
    <col min="1" max="1" width="18.28515625" customWidth="1"/>
    <col min="2" max="3" width="15.28515625" bestFit="1" customWidth="1"/>
    <col min="4" max="4" width="18.5703125" bestFit="1" customWidth="1"/>
    <col min="5" max="5" width="18.7109375" bestFit="1" customWidth="1"/>
  </cols>
  <sheetData>
    <row r="1" spans="1:4" x14ac:dyDescent="0.25">
      <c r="A1" s="2" t="s">
        <v>61</v>
      </c>
    </row>
    <row r="9" spans="1:4" x14ac:dyDescent="0.25">
      <c r="A9" t="s">
        <v>38</v>
      </c>
      <c r="B9" t="s">
        <v>39</v>
      </c>
      <c r="C9" t="s">
        <v>40</v>
      </c>
      <c r="D9" t="s">
        <v>67</v>
      </c>
    </row>
    <row r="10" spans="1:4" x14ac:dyDescent="0.25">
      <c r="A10" t="s">
        <v>5</v>
      </c>
      <c r="B10" s="1">
        <v>40868</v>
      </c>
      <c r="C10" t="s">
        <v>43</v>
      </c>
      <c r="D10">
        <f>YEAR(B10)</f>
        <v>2011</v>
      </c>
    </row>
    <row r="11" spans="1:4" x14ac:dyDescent="0.25">
      <c r="A11" t="s">
        <v>8</v>
      </c>
      <c r="B11" s="1">
        <v>41232</v>
      </c>
      <c r="C11" t="s">
        <v>43</v>
      </c>
      <c r="D11">
        <f>YEAR(B11)</f>
        <v>2012</v>
      </c>
    </row>
    <row r="12" spans="1:4" x14ac:dyDescent="0.25">
      <c r="A12" t="s">
        <v>16</v>
      </c>
      <c r="B12" s="1">
        <v>41546</v>
      </c>
      <c r="C12" t="s">
        <v>45</v>
      </c>
      <c r="D12">
        <f>YEAR(B12)</f>
        <v>2013</v>
      </c>
    </row>
    <row r="13" spans="1:4" x14ac:dyDescent="0.25">
      <c r="A13" t="s">
        <v>4</v>
      </c>
      <c r="B13" s="1">
        <v>41996</v>
      </c>
      <c r="C13" t="s">
        <v>44</v>
      </c>
      <c r="D13">
        <f>YEAR(B13)</f>
        <v>2014</v>
      </c>
    </row>
  </sheetData>
  <sortState ref="A10:D32">
    <sortCondition ref="D10:D32"/>
    <sortCondition descending="1" ref="B10:B32"/>
  </sortState>
  <phoneticPr fontId="1" type="noConversion"/>
  <pageMargins left="0.7" right="0.7" top="0.75" bottom="0.75" header="0.3" footer="0.3"/>
  <pageSetup paperSize="9" orientation="portrait" horizontalDpi="4294967293"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topLeftCell="A7" workbookViewId="0">
      <selection activeCell="D15" sqref="D15:D26"/>
    </sheetView>
  </sheetViews>
  <sheetFormatPr defaultRowHeight="15" x14ac:dyDescent="0.25"/>
  <cols>
    <col min="1" max="1" width="8.140625" customWidth="1"/>
    <col min="2" max="2" width="6" bestFit="1" customWidth="1"/>
    <col min="3" max="3" width="5.28515625" customWidth="1"/>
    <col min="4" max="4" width="18.5703125" bestFit="1" customWidth="1"/>
    <col min="5" max="5" width="18.7109375" bestFit="1" customWidth="1"/>
  </cols>
  <sheetData>
    <row r="1" spans="1:13" x14ac:dyDescent="0.25">
      <c r="A1" s="2" t="s">
        <v>62</v>
      </c>
    </row>
    <row r="2" spans="1:13" x14ac:dyDescent="0.25">
      <c r="A2" t="s">
        <v>63</v>
      </c>
    </row>
    <row r="3" spans="1:13" x14ac:dyDescent="0.25">
      <c r="A3" t="s">
        <v>64</v>
      </c>
    </row>
    <row r="7" spans="1:13" x14ac:dyDescent="0.25">
      <c r="B7" s="1"/>
    </row>
    <row r="8" spans="1:13" x14ac:dyDescent="0.25">
      <c r="B8" s="1"/>
    </row>
    <row r="9" spans="1:13" x14ac:dyDescent="0.25">
      <c r="B9" t="s">
        <v>19</v>
      </c>
      <c r="C9" t="s">
        <v>20</v>
      </c>
      <c r="D9" t="s">
        <v>21</v>
      </c>
      <c r="E9" t="s">
        <v>22</v>
      </c>
      <c r="F9" t="s">
        <v>23</v>
      </c>
      <c r="G9" t="s">
        <v>24</v>
      </c>
      <c r="H9" t="s">
        <v>25</v>
      </c>
      <c r="I9" t="s">
        <v>30</v>
      </c>
      <c r="J9" t="s">
        <v>26</v>
      </c>
      <c r="K9" t="s">
        <v>27</v>
      </c>
      <c r="L9" t="s">
        <v>28</v>
      </c>
      <c r="M9" t="s">
        <v>29</v>
      </c>
    </row>
    <row r="10" spans="1:13" x14ac:dyDescent="0.25">
      <c r="A10" t="s">
        <v>93</v>
      </c>
      <c r="B10" s="3">
        <v>87</v>
      </c>
      <c r="C10" s="3">
        <v>21</v>
      </c>
      <c r="D10" s="3">
        <v>63</v>
      </c>
      <c r="E10" s="3">
        <v>7</v>
      </c>
      <c r="F10" s="3">
        <v>37</v>
      </c>
      <c r="G10" s="3">
        <v>41</v>
      </c>
      <c r="H10" s="3">
        <v>40</v>
      </c>
      <c r="I10" s="3">
        <v>76</v>
      </c>
      <c r="J10" s="3">
        <v>10</v>
      </c>
      <c r="K10" s="3">
        <v>72</v>
      </c>
      <c r="L10" s="3">
        <v>69</v>
      </c>
      <c r="M10" s="3">
        <v>77</v>
      </c>
    </row>
    <row r="11" spans="1:13" x14ac:dyDescent="0.25">
      <c r="A11" t="s">
        <v>31</v>
      </c>
      <c r="B11" s="3">
        <v>100</v>
      </c>
      <c r="C11" s="3">
        <v>36</v>
      </c>
      <c r="D11" s="3">
        <v>81</v>
      </c>
      <c r="E11" s="3">
        <v>1</v>
      </c>
      <c r="F11" s="3">
        <v>73</v>
      </c>
      <c r="G11" s="3">
        <v>83</v>
      </c>
      <c r="H11" s="3">
        <v>79</v>
      </c>
      <c r="I11" s="3">
        <v>62</v>
      </c>
      <c r="J11" s="3">
        <v>6</v>
      </c>
      <c r="K11" s="3">
        <v>92</v>
      </c>
      <c r="L11" s="3">
        <v>99</v>
      </c>
      <c r="M11" s="3">
        <v>48</v>
      </c>
    </row>
    <row r="12" spans="1:13" x14ac:dyDescent="0.25">
      <c r="B12" s="1"/>
    </row>
    <row r="13" spans="1:13" x14ac:dyDescent="0.25">
      <c r="B13" s="1"/>
    </row>
    <row r="14" spans="1:13" x14ac:dyDescent="0.25">
      <c r="B14" t="s">
        <v>93</v>
      </c>
      <c r="C14" t="s">
        <v>31</v>
      </c>
    </row>
    <row r="15" spans="1:13" x14ac:dyDescent="0.25">
      <c r="A15" t="s">
        <v>19</v>
      </c>
      <c r="B15" s="3">
        <v>87</v>
      </c>
      <c r="C15" s="3">
        <v>100</v>
      </c>
      <c r="D15">
        <f>IF(B15&gt;C15,1,0)</f>
        <v>0</v>
      </c>
    </row>
    <row r="16" spans="1:13" x14ac:dyDescent="0.25">
      <c r="A16" t="s">
        <v>20</v>
      </c>
      <c r="B16" s="3">
        <v>21</v>
      </c>
      <c r="C16" s="3">
        <v>36</v>
      </c>
      <c r="D16">
        <f t="shared" ref="D16:D26" si="0">IF(B16&gt;C16,1,0)</f>
        <v>0</v>
      </c>
    </row>
    <row r="17" spans="1:4" x14ac:dyDescent="0.25">
      <c r="A17" t="s">
        <v>21</v>
      </c>
      <c r="B17" s="3">
        <v>63</v>
      </c>
      <c r="C17" s="3">
        <v>81</v>
      </c>
      <c r="D17">
        <f t="shared" si="0"/>
        <v>0</v>
      </c>
    </row>
    <row r="18" spans="1:4" x14ac:dyDescent="0.25">
      <c r="A18" t="s">
        <v>22</v>
      </c>
      <c r="B18" s="3">
        <v>7</v>
      </c>
      <c r="C18" s="3">
        <v>1</v>
      </c>
      <c r="D18">
        <f t="shared" si="0"/>
        <v>1</v>
      </c>
    </row>
    <row r="19" spans="1:4" x14ac:dyDescent="0.25">
      <c r="A19" t="s">
        <v>23</v>
      </c>
      <c r="B19" s="3">
        <v>37</v>
      </c>
      <c r="C19" s="3">
        <v>73</v>
      </c>
      <c r="D19">
        <f t="shared" si="0"/>
        <v>0</v>
      </c>
    </row>
    <row r="20" spans="1:4" x14ac:dyDescent="0.25">
      <c r="A20" t="s">
        <v>24</v>
      </c>
      <c r="B20" s="3">
        <v>41</v>
      </c>
      <c r="C20" s="3">
        <v>83</v>
      </c>
      <c r="D20">
        <f t="shared" si="0"/>
        <v>0</v>
      </c>
    </row>
    <row r="21" spans="1:4" x14ac:dyDescent="0.25">
      <c r="A21" t="s">
        <v>25</v>
      </c>
      <c r="B21" s="3">
        <v>40</v>
      </c>
      <c r="C21" s="3">
        <v>79</v>
      </c>
      <c r="D21">
        <f t="shared" si="0"/>
        <v>0</v>
      </c>
    </row>
    <row r="22" spans="1:4" x14ac:dyDescent="0.25">
      <c r="A22" t="s">
        <v>30</v>
      </c>
      <c r="B22" s="3">
        <v>76</v>
      </c>
      <c r="C22" s="3">
        <v>62</v>
      </c>
      <c r="D22">
        <f t="shared" si="0"/>
        <v>1</v>
      </c>
    </row>
    <row r="23" spans="1:4" x14ac:dyDescent="0.25">
      <c r="A23" t="s">
        <v>26</v>
      </c>
      <c r="B23" s="3">
        <v>10</v>
      </c>
      <c r="C23" s="3">
        <v>6</v>
      </c>
      <c r="D23">
        <f t="shared" si="0"/>
        <v>1</v>
      </c>
    </row>
    <row r="24" spans="1:4" x14ac:dyDescent="0.25">
      <c r="A24" t="s">
        <v>27</v>
      </c>
      <c r="B24" s="3">
        <v>72</v>
      </c>
      <c r="C24" s="3">
        <v>92</v>
      </c>
      <c r="D24">
        <f t="shared" si="0"/>
        <v>0</v>
      </c>
    </row>
    <row r="25" spans="1:4" x14ac:dyDescent="0.25">
      <c r="A25" t="s">
        <v>28</v>
      </c>
      <c r="B25" s="3">
        <v>69</v>
      </c>
      <c r="C25" s="3">
        <v>99</v>
      </c>
      <c r="D25">
        <f t="shared" si="0"/>
        <v>0</v>
      </c>
    </row>
    <row r="26" spans="1:4" x14ac:dyDescent="0.25">
      <c r="A26" t="s">
        <v>29</v>
      </c>
      <c r="B26" s="3">
        <v>77</v>
      </c>
      <c r="C26" s="3">
        <v>48</v>
      </c>
      <c r="D26">
        <f t="shared" si="0"/>
        <v>1</v>
      </c>
    </row>
  </sheetData>
  <conditionalFormatting sqref="B15:B26">
    <cfRule type="expression" dxfId="0" priority="2">
      <formula>B15/C15&lt;0.8</formula>
    </cfRule>
  </conditionalFormatting>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iconSet" priority="1" id="{1D2F8693-BA1C-49CC-B417-7687536C4CD9}">
            <x14:iconSet custom="1">
              <x14:cfvo type="percent">
                <xm:f>0</xm:f>
              </x14:cfvo>
              <x14:cfvo type="num">
                <xm:f>0</xm:f>
              </x14:cfvo>
              <x14:cfvo type="num">
                <xm:f>1</xm:f>
              </x14:cfvo>
              <x14:cfIcon iconSet="NoIcons" iconId="0"/>
              <x14:cfIcon iconSet="NoIcons" iconId="0"/>
              <x14:cfIcon iconSet="3TrafficLights1" iconId="2"/>
            </x14:iconSet>
          </x14:cfRule>
          <xm:sqref>D15:D26</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election activeCell="D10" sqref="D10:D32"/>
    </sheetView>
  </sheetViews>
  <sheetFormatPr defaultRowHeight="15" x14ac:dyDescent="0.25"/>
  <cols>
    <col min="1" max="1" width="18.28515625" customWidth="1"/>
    <col min="2" max="3" width="15.28515625" bestFit="1" customWidth="1"/>
    <col min="4" max="4" width="18.5703125" bestFit="1" customWidth="1"/>
    <col min="5" max="5" width="18.7109375" bestFit="1" customWidth="1"/>
  </cols>
  <sheetData>
    <row r="1" spans="1:6" x14ac:dyDescent="0.25">
      <c r="A1" s="2" t="s">
        <v>65</v>
      </c>
      <c r="F1" s="7"/>
    </row>
    <row r="9" spans="1:6" x14ac:dyDescent="0.25">
      <c r="A9" t="s">
        <v>38</v>
      </c>
      <c r="B9" t="s">
        <v>39</v>
      </c>
      <c r="C9" t="s">
        <v>40</v>
      </c>
    </row>
    <row r="10" spans="1:6" x14ac:dyDescent="0.25">
      <c r="A10" t="s">
        <v>0</v>
      </c>
      <c r="B10" s="1">
        <v>41058</v>
      </c>
      <c r="C10" t="s">
        <v>42</v>
      </c>
      <c r="D10">
        <f>IF(1/COUNTIF($A$10:$A$32,A10)&lt;1,1/COUNTIF($A$10:$A$32,A10),0)</f>
        <v>0</v>
      </c>
    </row>
    <row r="11" spans="1:6" x14ac:dyDescent="0.25">
      <c r="A11" t="s">
        <v>1</v>
      </c>
      <c r="B11" s="1">
        <v>40671</v>
      </c>
      <c r="C11" t="s">
        <v>43</v>
      </c>
      <c r="D11">
        <f t="shared" ref="D11:D32" si="0">IF(1/COUNTIF($A$10:$A$32,A11)&lt;1,1/COUNTIF($A$10:$A$32,A11),0)</f>
        <v>0</v>
      </c>
    </row>
    <row r="12" spans="1:6" x14ac:dyDescent="0.25">
      <c r="A12" t="s">
        <v>2</v>
      </c>
      <c r="B12" s="1">
        <v>41190</v>
      </c>
      <c r="C12" t="s">
        <v>44</v>
      </c>
      <c r="D12">
        <f t="shared" si="0"/>
        <v>0</v>
      </c>
    </row>
    <row r="13" spans="1:6" x14ac:dyDescent="0.25">
      <c r="A13" t="s">
        <v>3</v>
      </c>
      <c r="B13" s="1">
        <v>40844</v>
      </c>
      <c r="C13" t="s">
        <v>45</v>
      </c>
      <c r="D13">
        <f t="shared" si="0"/>
        <v>0.33333333333333331</v>
      </c>
    </row>
    <row r="14" spans="1:6" x14ac:dyDescent="0.25">
      <c r="A14" t="s">
        <v>3</v>
      </c>
      <c r="B14" s="1">
        <v>40844</v>
      </c>
      <c r="C14" t="s">
        <v>45</v>
      </c>
      <c r="D14">
        <f t="shared" si="0"/>
        <v>0.33333333333333331</v>
      </c>
    </row>
    <row r="15" spans="1:6" x14ac:dyDescent="0.25">
      <c r="A15" t="s">
        <v>3</v>
      </c>
      <c r="B15" s="1">
        <v>40844</v>
      </c>
      <c r="C15" t="s">
        <v>45</v>
      </c>
      <c r="D15">
        <f t="shared" si="0"/>
        <v>0.33333333333333331</v>
      </c>
    </row>
    <row r="16" spans="1:6" x14ac:dyDescent="0.25">
      <c r="A16" t="s">
        <v>4</v>
      </c>
      <c r="B16" s="1">
        <v>41996</v>
      </c>
      <c r="C16" t="s">
        <v>44</v>
      </c>
      <c r="D16">
        <f t="shared" si="0"/>
        <v>0</v>
      </c>
    </row>
    <row r="17" spans="1:4" x14ac:dyDescent="0.25">
      <c r="A17" t="s">
        <v>5</v>
      </c>
      <c r="B17" s="1">
        <v>40868</v>
      </c>
      <c r="C17" t="s">
        <v>43</v>
      </c>
      <c r="D17">
        <f t="shared" si="0"/>
        <v>0</v>
      </c>
    </row>
    <row r="18" spans="1:4" x14ac:dyDescent="0.25">
      <c r="A18" t="s">
        <v>6</v>
      </c>
      <c r="B18" s="1">
        <v>40546</v>
      </c>
      <c r="C18" t="s">
        <v>43</v>
      </c>
      <c r="D18">
        <f t="shared" si="0"/>
        <v>0</v>
      </c>
    </row>
    <row r="19" spans="1:4" x14ac:dyDescent="0.25">
      <c r="A19" t="s">
        <v>7</v>
      </c>
      <c r="B19" s="1">
        <v>41171</v>
      </c>
      <c r="C19" t="s">
        <v>42</v>
      </c>
      <c r="D19">
        <f t="shared" si="0"/>
        <v>0.5</v>
      </c>
    </row>
    <row r="20" spans="1:4" x14ac:dyDescent="0.25">
      <c r="A20" t="s">
        <v>7</v>
      </c>
      <c r="B20" s="1">
        <v>41171</v>
      </c>
      <c r="C20" t="s">
        <v>42</v>
      </c>
      <c r="D20">
        <f t="shared" si="0"/>
        <v>0.5</v>
      </c>
    </row>
    <row r="21" spans="1:4" x14ac:dyDescent="0.25">
      <c r="A21" t="s">
        <v>8</v>
      </c>
      <c r="B21" s="1">
        <v>41232</v>
      </c>
      <c r="C21" t="s">
        <v>43</v>
      </c>
      <c r="D21">
        <f t="shared" si="0"/>
        <v>0.5</v>
      </c>
    </row>
    <row r="22" spans="1:4" x14ac:dyDescent="0.25">
      <c r="A22" t="s">
        <v>8</v>
      </c>
      <c r="B22" s="1">
        <v>41232</v>
      </c>
      <c r="C22" t="s">
        <v>43</v>
      </c>
      <c r="D22">
        <f t="shared" si="0"/>
        <v>0.5</v>
      </c>
    </row>
    <row r="23" spans="1:4" x14ac:dyDescent="0.25">
      <c r="A23" t="s">
        <v>9</v>
      </c>
      <c r="B23" s="1">
        <v>41032</v>
      </c>
      <c r="C23" t="s">
        <v>45</v>
      </c>
      <c r="D23">
        <f t="shared" si="0"/>
        <v>0</v>
      </c>
    </row>
    <row r="24" spans="1:4" x14ac:dyDescent="0.25">
      <c r="A24" t="s">
        <v>10</v>
      </c>
      <c r="B24" s="1">
        <v>40831</v>
      </c>
      <c r="C24" t="s">
        <v>42</v>
      </c>
      <c r="D24">
        <f t="shared" si="0"/>
        <v>0</v>
      </c>
    </row>
    <row r="25" spans="1:4" x14ac:dyDescent="0.25">
      <c r="A25" t="s">
        <v>11</v>
      </c>
      <c r="B25" s="1">
        <v>40969</v>
      </c>
      <c r="C25" t="s">
        <v>44</v>
      </c>
      <c r="D25">
        <f t="shared" si="0"/>
        <v>0.5</v>
      </c>
    </row>
    <row r="26" spans="1:4" x14ac:dyDescent="0.25">
      <c r="A26" t="s">
        <v>12</v>
      </c>
      <c r="B26" s="1">
        <v>41720</v>
      </c>
      <c r="C26" t="s">
        <v>42</v>
      </c>
      <c r="D26">
        <f t="shared" si="0"/>
        <v>0.5</v>
      </c>
    </row>
    <row r="27" spans="1:4" x14ac:dyDescent="0.25">
      <c r="A27" t="s">
        <v>13</v>
      </c>
      <c r="B27" s="1">
        <v>40624</v>
      </c>
      <c r="C27" t="s">
        <v>42</v>
      </c>
      <c r="D27">
        <f t="shared" si="0"/>
        <v>0</v>
      </c>
    </row>
    <row r="28" spans="1:4" x14ac:dyDescent="0.25">
      <c r="A28" t="s">
        <v>12</v>
      </c>
      <c r="B28" s="1">
        <v>41720</v>
      </c>
      <c r="C28" t="s">
        <v>42</v>
      </c>
      <c r="D28">
        <f t="shared" si="0"/>
        <v>0.5</v>
      </c>
    </row>
    <row r="29" spans="1:4" x14ac:dyDescent="0.25">
      <c r="A29" t="s">
        <v>11</v>
      </c>
      <c r="B29" s="1">
        <v>40969</v>
      </c>
      <c r="C29" t="s">
        <v>44</v>
      </c>
      <c r="D29">
        <f t="shared" si="0"/>
        <v>0.5</v>
      </c>
    </row>
    <row r="30" spans="1:4" x14ac:dyDescent="0.25">
      <c r="A30" t="s">
        <v>14</v>
      </c>
      <c r="B30" s="1">
        <v>41774</v>
      </c>
      <c r="C30" t="s">
        <v>46</v>
      </c>
      <c r="D30">
        <f t="shared" si="0"/>
        <v>0</v>
      </c>
    </row>
    <row r="31" spans="1:4" x14ac:dyDescent="0.25">
      <c r="A31" t="s">
        <v>15</v>
      </c>
      <c r="B31" s="1">
        <v>40678</v>
      </c>
      <c r="C31" t="s">
        <v>46</v>
      </c>
      <c r="D31">
        <f t="shared" si="0"/>
        <v>0</v>
      </c>
    </row>
    <row r="32" spans="1:4" x14ac:dyDescent="0.25">
      <c r="A32" t="s">
        <v>16</v>
      </c>
      <c r="B32" s="1">
        <v>41546</v>
      </c>
      <c r="C32" t="s">
        <v>45</v>
      </c>
      <c r="D32">
        <f t="shared" si="0"/>
        <v>0</v>
      </c>
    </row>
  </sheetData>
  <pageMargins left="0.7" right="0.7" top="0.75" bottom="0.75" header="0.3" footer="0.3"/>
  <pageSetup paperSize="9" orientation="portrait" horizontalDpi="4294967293"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D12" sqref="D12 D16"/>
    </sheetView>
  </sheetViews>
  <sheetFormatPr defaultRowHeight="15" x14ac:dyDescent="0.25"/>
  <cols>
    <col min="1" max="1" width="18.28515625" customWidth="1"/>
    <col min="2" max="2" width="17.28515625" customWidth="1"/>
    <col min="3" max="3" width="20.7109375" customWidth="1"/>
    <col min="4" max="4" width="18.5703125" bestFit="1" customWidth="1"/>
    <col min="5" max="5" width="18.7109375" bestFit="1" customWidth="1"/>
  </cols>
  <sheetData>
    <row r="1" spans="1:4" x14ac:dyDescent="0.25">
      <c r="A1" s="2" t="s">
        <v>66</v>
      </c>
    </row>
    <row r="9" spans="1:4" x14ac:dyDescent="0.25">
      <c r="A9" t="s">
        <v>38</v>
      </c>
      <c r="B9" t="s">
        <v>39</v>
      </c>
      <c r="C9" t="s">
        <v>40</v>
      </c>
      <c r="D9" t="s">
        <v>67</v>
      </c>
    </row>
    <row r="10" spans="1:4" x14ac:dyDescent="0.25">
      <c r="A10" t="s">
        <v>0</v>
      </c>
      <c r="B10" s="1">
        <v>41058</v>
      </c>
      <c r="C10" t="s">
        <v>42</v>
      </c>
      <c r="D10">
        <v>2012</v>
      </c>
    </row>
    <row r="11" spans="1:4" x14ac:dyDescent="0.25">
      <c r="A11" t="s">
        <v>1</v>
      </c>
      <c r="B11" s="1">
        <v>40671</v>
      </c>
      <c r="C11" t="s">
        <v>43</v>
      </c>
      <c r="D11">
        <v>2011</v>
      </c>
    </row>
    <row r="12" spans="1:4" x14ac:dyDescent="0.25">
      <c r="A12" t="s">
        <v>2</v>
      </c>
      <c r="B12" s="1">
        <v>41190</v>
      </c>
      <c r="C12" t="s">
        <v>44</v>
      </c>
      <c r="D12">
        <f>YEAR(B12)</f>
        <v>2012</v>
      </c>
    </row>
    <row r="13" spans="1:4" x14ac:dyDescent="0.25">
      <c r="A13" t="s">
        <v>3</v>
      </c>
      <c r="B13" s="1">
        <v>40844</v>
      </c>
      <c r="C13" t="s">
        <v>45</v>
      </c>
      <c r="D13">
        <v>2011</v>
      </c>
    </row>
    <row r="14" spans="1:4" x14ac:dyDescent="0.25">
      <c r="A14" t="s">
        <v>3</v>
      </c>
      <c r="B14" s="1">
        <v>40844</v>
      </c>
      <c r="C14" t="s">
        <v>45</v>
      </c>
      <c r="D14">
        <v>2011</v>
      </c>
    </row>
    <row r="15" spans="1:4" x14ac:dyDescent="0.25">
      <c r="A15" t="s">
        <v>3</v>
      </c>
      <c r="B15" s="1">
        <v>40844</v>
      </c>
      <c r="C15" t="s">
        <v>45</v>
      </c>
      <c r="D15">
        <v>2011</v>
      </c>
    </row>
    <row r="16" spans="1:4" x14ac:dyDescent="0.25">
      <c r="A16" t="s">
        <v>4</v>
      </c>
      <c r="B16" s="1">
        <v>41996</v>
      </c>
      <c r="C16" t="s">
        <v>44</v>
      </c>
      <c r="D16">
        <f>YEAR(B16)</f>
        <v>2014</v>
      </c>
    </row>
    <row r="17" spans="1:4" x14ac:dyDescent="0.25">
      <c r="A17" t="s">
        <v>5</v>
      </c>
      <c r="B17" s="1">
        <v>40868</v>
      </c>
      <c r="C17" t="s">
        <v>43</v>
      </c>
      <c r="D17">
        <v>2011</v>
      </c>
    </row>
    <row r="18" spans="1:4" x14ac:dyDescent="0.25">
      <c r="A18" t="s">
        <v>6</v>
      </c>
      <c r="B18" s="1">
        <v>40546</v>
      </c>
      <c r="C18" t="s">
        <v>43</v>
      </c>
      <c r="D18">
        <v>2011</v>
      </c>
    </row>
    <row r="19" spans="1:4" x14ac:dyDescent="0.25">
      <c r="A19" t="s">
        <v>7</v>
      </c>
      <c r="B19" s="1">
        <v>41171</v>
      </c>
      <c r="C19" t="s">
        <v>42</v>
      </c>
      <c r="D19">
        <v>2012</v>
      </c>
    </row>
    <row r="20" spans="1:4" x14ac:dyDescent="0.25">
      <c r="A20" t="s">
        <v>7</v>
      </c>
      <c r="B20" s="1">
        <v>41171</v>
      </c>
      <c r="C20" t="s">
        <v>42</v>
      </c>
      <c r="D20">
        <v>2012</v>
      </c>
    </row>
    <row r="21" spans="1:4" x14ac:dyDescent="0.25">
      <c r="A21" t="s">
        <v>8</v>
      </c>
      <c r="B21" s="1">
        <v>41232</v>
      </c>
      <c r="C21" t="s">
        <v>43</v>
      </c>
      <c r="D21">
        <v>2012</v>
      </c>
    </row>
    <row r="22" spans="1:4" x14ac:dyDescent="0.25">
      <c r="A22" t="s">
        <v>8</v>
      </c>
      <c r="B22" s="1">
        <v>41232</v>
      </c>
      <c r="C22" t="s">
        <v>43</v>
      </c>
      <c r="D22">
        <v>2012</v>
      </c>
    </row>
    <row r="23" spans="1:4" x14ac:dyDescent="0.25">
      <c r="A23" t="s">
        <v>9</v>
      </c>
      <c r="B23" s="1">
        <v>41032</v>
      </c>
      <c r="C23" t="s">
        <v>45</v>
      </c>
      <c r="D23">
        <v>2012</v>
      </c>
    </row>
    <row r="24" spans="1:4" x14ac:dyDescent="0.25">
      <c r="A24" t="s">
        <v>10</v>
      </c>
      <c r="B24" s="1">
        <v>40831</v>
      </c>
      <c r="C24" t="s">
        <v>42</v>
      </c>
      <c r="D24">
        <v>2011</v>
      </c>
    </row>
    <row r="25" spans="1:4" x14ac:dyDescent="0.25">
      <c r="A25" t="s">
        <v>11</v>
      </c>
      <c r="B25" s="1">
        <v>40969</v>
      </c>
      <c r="C25" t="s">
        <v>44</v>
      </c>
      <c r="D25">
        <v>2012</v>
      </c>
    </row>
    <row r="26" spans="1:4" x14ac:dyDescent="0.25">
      <c r="A26" t="s">
        <v>12</v>
      </c>
      <c r="B26" s="1">
        <v>41720</v>
      </c>
      <c r="C26" t="s">
        <v>42</v>
      </c>
      <c r="D26">
        <v>2014</v>
      </c>
    </row>
    <row r="27" spans="1:4" x14ac:dyDescent="0.25">
      <c r="A27" t="s">
        <v>13</v>
      </c>
      <c r="B27" s="1">
        <v>40624</v>
      </c>
      <c r="C27" t="s">
        <v>42</v>
      </c>
      <c r="D27">
        <v>2011</v>
      </c>
    </row>
    <row r="28" spans="1:4" x14ac:dyDescent="0.25">
      <c r="A28" t="s">
        <v>12</v>
      </c>
      <c r="B28" s="1">
        <v>41720</v>
      </c>
      <c r="C28" t="s">
        <v>42</v>
      </c>
      <c r="D28">
        <v>2014</v>
      </c>
    </row>
    <row r="29" spans="1:4" x14ac:dyDescent="0.25">
      <c r="A29" t="s">
        <v>11</v>
      </c>
      <c r="B29" s="1">
        <v>40969</v>
      </c>
      <c r="C29" t="s">
        <v>44</v>
      </c>
      <c r="D29">
        <v>2012</v>
      </c>
    </row>
    <row r="30" spans="1:4" x14ac:dyDescent="0.25">
      <c r="A30" t="s">
        <v>14</v>
      </c>
      <c r="B30" s="1">
        <v>41774</v>
      </c>
      <c r="C30" t="s">
        <v>46</v>
      </c>
      <c r="D30">
        <v>2014</v>
      </c>
    </row>
    <row r="31" spans="1:4" x14ac:dyDescent="0.25">
      <c r="A31" t="s">
        <v>15</v>
      </c>
      <c r="B31" s="1">
        <v>40678</v>
      </c>
      <c r="C31" t="s">
        <v>46</v>
      </c>
      <c r="D31">
        <v>2011</v>
      </c>
    </row>
    <row r="32" spans="1:4" x14ac:dyDescent="0.25">
      <c r="A32" t="s">
        <v>16</v>
      </c>
      <c r="B32" s="1">
        <v>41546</v>
      </c>
      <c r="C32" t="s">
        <v>45</v>
      </c>
      <c r="D32">
        <v>2013</v>
      </c>
    </row>
  </sheetData>
  <pageMargins left="0.7" right="0.7" top="0.75" bottom="0.75" header="0.3" footer="0.3"/>
  <pageSetup paperSize="9" orientation="portrait" horizontalDpi="4294967293" verticalDpi="0"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E12" sqref="E12"/>
    </sheetView>
  </sheetViews>
  <sheetFormatPr defaultRowHeight="15" x14ac:dyDescent="0.25"/>
  <cols>
    <col min="1" max="1" width="18.28515625" customWidth="1"/>
    <col min="2" max="2" width="17.28515625" customWidth="1"/>
    <col min="3" max="3" width="20.7109375" customWidth="1"/>
    <col min="4" max="4" width="18.5703125" bestFit="1" customWidth="1"/>
    <col min="5" max="5" width="18.7109375" bestFit="1" customWidth="1"/>
  </cols>
  <sheetData>
    <row r="1" spans="1:2" x14ac:dyDescent="0.25">
      <c r="A1" s="2" t="s">
        <v>68</v>
      </c>
    </row>
    <row r="6" spans="1:2" x14ac:dyDescent="0.25">
      <c r="A6" t="s">
        <v>69</v>
      </c>
      <c r="B6" t="s">
        <v>70</v>
      </c>
    </row>
    <row r="7" spans="1:2" x14ac:dyDescent="0.25">
      <c r="A7" s="4" t="str">
        <f>HYPERLINK("SkuteczneRaporty.pl","link1")</f>
        <v>link1</v>
      </c>
      <c r="B7" s="7" t="str">
        <f>LEFT(A7)</f>
        <v>l</v>
      </c>
    </row>
    <row r="8" spans="1:2" x14ac:dyDescent="0.25">
      <c r="A8" s="4" t="str">
        <f>HYPERLINK("excelbi.pl","link23")</f>
        <v>link23</v>
      </c>
      <c r="B8" s="7" t="str">
        <f>LEFT(A8)</f>
        <v>l</v>
      </c>
    </row>
  </sheetData>
  <pageMargins left="0.7" right="0.7" top="0.75" bottom="0.75" header="0.3" footer="0.3"/>
  <pageSetup paperSize="9" orientation="portrait" horizontalDpi="4294967293"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6" sqref="A6"/>
    </sheetView>
  </sheetViews>
  <sheetFormatPr defaultRowHeight="15" x14ac:dyDescent="0.25"/>
  <cols>
    <col min="1" max="1" width="18.28515625" customWidth="1"/>
    <col min="2" max="2" width="17.28515625" customWidth="1"/>
    <col min="3" max="3" width="20.7109375" customWidth="1"/>
    <col min="4" max="4" width="18.5703125" bestFit="1" customWidth="1"/>
    <col min="5" max="5" width="18.7109375" bestFit="1" customWidth="1"/>
  </cols>
  <sheetData>
    <row r="1" spans="1:1" x14ac:dyDescent="0.25">
      <c r="A1" s="2" t="s">
        <v>71</v>
      </c>
    </row>
    <row r="6" spans="1:1" x14ac:dyDescent="0.25">
      <c r="A6" t="s">
        <v>72</v>
      </c>
    </row>
    <row r="7" spans="1:1" x14ac:dyDescent="0.25">
      <c r="A7" s="4" t="str">
        <f>HYPERLINK("SkuteczneRaporty.pl")</f>
        <v>SkuteczneRaporty.pl</v>
      </c>
    </row>
    <row r="8" spans="1:1" x14ac:dyDescent="0.25">
      <c r="A8" s="4" t="str">
        <f>HYPERLINK("excelbi.pl")</f>
        <v>excelbi.pl</v>
      </c>
    </row>
  </sheetData>
  <pageMargins left="0.7" right="0.7" top="0.75" bottom="0.75" header="0.3" footer="0.3"/>
  <pageSetup paperSize="9" orientation="portrait" horizontalDpi="4294967293"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A11" activeCellId="2" sqref="A5 A8 A11"/>
    </sheetView>
  </sheetViews>
  <sheetFormatPr defaultRowHeight="15" x14ac:dyDescent="0.25"/>
  <cols>
    <col min="1" max="1" width="18.28515625" customWidth="1"/>
    <col min="2" max="2" width="17.28515625" customWidth="1"/>
    <col min="3" max="3" width="20.7109375" customWidth="1"/>
    <col min="4" max="4" width="18.5703125" bestFit="1" customWidth="1"/>
    <col min="5" max="5" width="18.7109375" bestFit="1" customWidth="1"/>
  </cols>
  <sheetData>
    <row r="1" spans="1:1" x14ac:dyDescent="0.25">
      <c r="A1" s="2" t="s">
        <v>73</v>
      </c>
    </row>
    <row r="4" spans="1:1" x14ac:dyDescent="0.25">
      <c r="A4" t="s">
        <v>74</v>
      </c>
    </row>
    <row r="5" spans="1:1" x14ac:dyDescent="0.25">
      <c r="A5" s="8" t="s">
        <v>75</v>
      </c>
    </row>
    <row r="6" spans="1:1" x14ac:dyDescent="0.25">
      <c r="A6" t="s">
        <v>76</v>
      </c>
    </row>
    <row r="7" spans="1:1" x14ac:dyDescent="0.25">
      <c r="A7" t="s">
        <v>77</v>
      </c>
    </row>
    <row r="8" spans="1:1" x14ac:dyDescent="0.25">
      <c r="A8" s="8" t="s">
        <v>75</v>
      </c>
    </row>
    <row r="9" spans="1:1" x14ac:dyDescent="0.25">
      <c r="A9" t="s">
        <v>76</v>
      </c>
    </row>
    <row r="10" spans="1:1" x14ac:dyDescent="0.25">
      <c r="A10" t="s">
        <v>77</v>
      </c>
    </row>
    <row r="11" spans="1:1" x14ac:dyDescent="0.25">
      <c r="A11" s="8" t="s">
        <v>75</v>
      </c>
    </row>
    <row r="12" spans="1:1" x14ac:dyDescent="0.25">
      <c r="A12" t="s">
        <v>76</v>
      </c>
    </row>
    <row r="13" spans="1:1" x14ac:dyDescent="0.25">
      <c r="A13" t="s">
        <v>77</v>
      </c>
    </row>
  </sheetData>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A8" sqref="A8:G31"/>
    </sheetView>
  </sheetViews>
  <sheetFormatPr defaultRowHeight="15" x14ac:dyDescent="0.25"/>
  <cols>
    <col min="1" max="1" width="9.5703125" bestFit="1" customWidth="1"/>
    <col min="2" max="2" width="14.28515625" bestFit="1" customWidth="1"/>
    <col min="3" max="3" width="15.28515625" bestFit="1" customWidth="1"/>
    <col min="4" max="4" width="18.5703125" bestFit="1" customWidth="1"/>
    <col min="5" max="5" width="18.7109375" bestFit="1" customWidth="1"/>
  </cols>
  <sheetData>
    <row r="1" spans="1:7" x14ac:dyDescent="0.25">
      <c r="A1" t="s">
        <v>49</v>
      </c>
    </row>
    <row r="8" spans="1:7" x14ac:dyDescent="0.25">
      <c r="A8" t="s">
        <v>37</v>
      </c>
      <c r="B8" t="s">
        <v>38</v>
      </c>
      <c r="C8" t="s">
        <v>39</v>
      </c>
      <c r="D8" t="s">
        <v>40</v>
      </c>
      <c r="E8" t="s">
        <v>41</v>
      </c>
      <c r="F8" t="s">
        <v>17</v>
      </c>
      <c r="G8" t="s">
        <v>95</v>
      </c>
    </row>
    <row r="9" spans="1:7" x14ac:dyDescent="0.25">
      <c r="A9">
        <v>1006</v>
      </c>
      <c r="B9" t="s">
        <v>0</v>
      </c>
      <c r="C9" s="1">
        <v>41058</v>
      </c>
      <c r="D9" t="s">
        <v>42</v>
      </c>
      <c r="E9">
        <v>62</v>
      </c>
      <c r="F9" t="s">
        <v>18</v>
      </c>
      <c r="G9">
        <f>IF(F8="OK",1,0)</f>
        <v>0</v>
      </c>
    </row>
    <row r="10" spans="1:7" x14ac:dyDescent="0.25">
      <c r="A10">
        <v>1008</v>
      </c>
      <c r="B10" t="s">
        <v>1</v>
      </c>
      <c r="C10" s="1">
        <v>40671</v>
      </c>
      <c r="D10" t="s">
        <v>43</v>
      </c>
      <c r="E10">
        <v>22</v>
      </c>
      <c r="F10" t="s">
        <v>48</v>
      </c>
      <c r="G10">
        <f t="shared" ref="G10:G31" si="0">IF(F9="OK",1,0)</f>
        <v>1</v>
      </c>
    </row>
    <row r="11" spans="1:7" x14ac:dyDescent="0.25">
      <c r="A11">
        <v>1040</v>
      </c>
      <c r="B11" t="s">
        <v>2</v>
      </c>
      <c r="C11" s="1">
        <v>41190</v>
      </c>
      <c r="D11" t="s">
        <v>44</v>
      </c>
      <c r="E11">
        <v>14</v>
      </c>
      <c r="F11" t="s">
        <v>18</v>
      </c>
      <c r="G11">
        <f t="shared" si="0"/>
        <v>0</v>
      </c>
    </row>
    <row r="12" spans="1:7" x14ac:dyDescent="0.25">
      <c r="A12">
        <v>1041</v>
      </c>
      <c r="B12" t="s">
        <v>3</v>
      </c>
      <c r="C12" s="1">
        <v>40844</v>
      </c>
      <c r="D12" t="s">
        <v>45</v>
      </c>
      <c r="E12">
        <v>32</v>
      </c>
      <c r="F12" t="s">
        <v>48</v>
      </c>
      <c r="G12">
        <f t="shared" si="0"/>
        <v>1</v>
      </c>
    </row>
    <row r="13" spans="1:7" x14ac:dyDescent="0.25">
      <c r="A13">
        <v>1042</v>
      </c>
      <c r="B13" t="s">
        <v>3</v>
      </c>
      <c r="C13" s="1">
        <v>40844</v>
      </c>
      <c r="D13" t="s">
        <v>45</v>
      </c>
      <c r="E13">
        <v>67</v>
      </c>
      <c r="F13" t="s">
        <v>18</v>
      </c>
      <c r="G13">
        <f t="shared" si="0"/>
        <v>0</v>
      </c>
    </row>
    <row r="14" spans="1:7" x14ac:dyDescent="0.25">
      <c r="A14">
        <v>1043</v>
      </c>
      <c r="B14" t="s">
        <v>3</v>
      </c>
      <c r="C14" s="1">
        <v>40844</v>
      </c>
      <c r="D14" t="s">
        <v>45</v>
      </c>
      <c r="E14">
        <v>58</v>
      </c>
      <c r="F14" t="s">
        <v>48</v>
      </c>
      <c r="G14">
        <f t="shared" si="0"/>
        <v>1</v>
      </c>
    </row>
    <row r="15" spans="1:7" x14ac:dyDescent="0.25">
      <c r="A15">
        <v>1051</v>
      </c>
      <c r="B15" t="s">
        <v>4</v>
      </c>
      <c r="C15" s="1">
        <v>41996</v>
      </c>
      <c r="D15" t="s">
        <v>44</v>
      </c>
      <c r="E15">
        <v>90</v>
      </c>
      <c r="F15" t="s">
        <v>18</v>
      </c>
      <c r="G15">
        <f t="shared" si="0"/>
        <v>0</v>
      </c>
    </row>
    <row r="16" spans="1:7" x14ac:dyDescent="0.25">
      <c r="A16">
        <v>106</v>
      </c>
      <c r="B16" t="s">
        <v>5</v>
      </c>
      <c r="C16" s="1">
        <v>40868</v>
      </c>
      <c r="D16" t="s">
        <v>43</v>
      </c>
      <c r="E16">
        <v>61</v>
      </c>
      <c r="F16" t="s">
        <v>48</v>
      </c>
      <c r="G16">
        <f t="shared" si="0"/>
        <v>1</v>
      </c>
    </row>
    <row r="17" spans="1:7" x14ac:dyDescent="0.25">
      <c r="A17">
        <v>1074</v>
      </c>
      <c r="B17" t="s">
        <v>6</v>
      </c>
      <c r="C17" s="1">
        <v>40546</v>
      </c>
      <c r="D17" t="s">
        <v>43</v>
      </c>
      <c r="E17">
        <v>29</v>
      </c>
      <c r="F17" t="s">
        <v>18</v>
      </c>
      <c r="G17">
        <f t="shared" si="0"/>
        <v>0</v>
      </c>
    </row>
    <row r="18" spans="1:7" x14ac:dyDescent="0.25">
      <c r="A18">
        <v>1084</v>
      </c>
      <c r="B18" t="s">
        <v>7</v>
      </c>
      <c r="C18" s="1">
        <v>41171</v>
      </c>
      <c r="D18" t="s">
        <v>42</v>
      </c>
      <c r="E18">
        <v>18</v>
      </c>
      <c r="F18" t="s">
        <v>48</v>
      </c>
      <c r="G18">
        <f t="shared" si="0"/>
        <v>1</v>
      </c>
    </row>
    <row r="19" spans="1:7" x14ac:dyDescent="0.25">
      <c r="A19">
        <v>1085</v>
      </c>
      <c r="B19" t="s">
        <v>7</v>
      </c>
      <c r="C19" s="1">
        <v>41171</v>
      </c>
      <c r="D19" t="s">
        <v>42</v>
      </c>
      <c r="E19">
        <v>2</v>
      </c>
      <c r="F19" t="s">
        <v>18</v>
      </c>
      <c r="G19">
        <f t="shared" si="0"/>
        <v>0</v>
      </c>
    </row>
    <row r="20" spans="1:7" x14ac:dyDescent="0.25">
      <c r="A20">
        <v>1086</v>
      </c>
      <c r="B20" t="s">
        <v>8</v>
      </c>
      <c r="C20" s="1">
        <v>41232</v>
      </c>
      <c r="D20" t="s">
        <v>43</v>
      </c>
      <c r="E20">
        <v>51</v>
      </c>
      <c r="F20" t="s">
        <v>48</v>
      </c>
      <c r="G20">
        <f t="shared" si="0"/>
        <v>1</v>
      </c>
    </row>
    <row r="21" spans="1:7" x14ac:dyDescent="0.25">
      <c r="A21">
        <v>1087</v>
      </c>
      <c r="B21" t="s">
        <v>8</v>
      </c>
      <c r="C21" s="1">
        <v>41232</v>
      </c>
      <c r="D21" t="s">
        <v>43</v>
      </c>
      <c r="E21">
        <v>160</v>
      </c>
      <c r="F21" t="s">
        <v>18</v>
      </c>
      <c r="G21">
        <f t="shared" si="0"/>
        <v>0</v>
      </c>
    </row>
    <row r="22" spans="1:7" x14ac:dyDescent="0.25">
      <c r="A22">
        <v>1106</v>
      </c>
      <c r="B22" t="s">
        <v>9</v>
      </c>
      <c r="C22" s="1">
        <v>41032</v>
      </c>
      <c r="D22" t="s">
        <v>45</v>
      </c>
      <c r="E22">
        <v>35</v>
      </c>
      <c r="F22" t="s">
        <v>48</v>
      </c>
      <c r="G22">
        <f t="shared" si="0"/>
        <v>1</v>
      </c>
    </row>
    <row r="23" spans="1:7" x14ac:dyDescent="0.25">
      <c r="A23">
        <v>1115</v>
      </c>
      <c r="B23" t="s">
        <v>10</v>
      </c>
      <c r="C23" s="1">
        <v>40831</v>
      </c>
      <c r="D23" t="s">
        <v>42</v>
      </c>
      <c r="E23">
        <v>63</v>
      </c>
      <c r="F23" t="s">
        <v>18</v>
      </c>
      <c r="G23">
        <f t="shared" si="0"/>
        <v>0</v>
      </c>
    </row>
    <row r="24" spans="1:7" x14ac:dyDescent="0.25">
      <c r="A24">
        <v>112</v>
      </c>
      <c r="B24" t="s">
        <v>11</v>
      </c>
      <c r="C24" s="1">
        <v>40969</v>
      </c>
      <c r="D24" t="s">
        <v>44</v>
      </c>
      <c r="E24">
        <v>7</v>
      </c>
      <c r="F24" t="s">
        <v>48</v>
      </c>
      <c r="G24">
        <f t="shared" si="0"/>
        <v>1</v>
      </c>
    </row>
    <row r="25" spans="1:7" x14ac:dyDescent="0.25">
      <c r="A25">
        <v>1127</v>
      </c>
      <c r="B25" t="s">
        <v>12</v>
      </c>
      <c r="C25" s="1">
        <v>41720</v>
      </c>
      <c r="D25" t="s">
        <v>42</v>
      </c>
      <c r="E25">
        <v>5</v>
      </c>
      <c r="F25" t="s">
        <v>18</v>
      </c>
      <c r="G25">
        <f t="shared" si="0"/>
        <v>0</v>
      </c>
    </row>
    <row r="26" spans="1:7" x14ac:dyDescent="0.25">
      <c r="A26">
        <v>1128</v>
      </c>
      <c r="B26" t="s">
        <v>13</v>
      </c>
      <c r="C26" s="1">
        <v>40624</v>
      </c>
      <c r="D26" t="s">
        <v>42</v>
      </c>
      <c r="E26">
        <v>18</v>
      </c>
      <c r="F26" t="s">
        <v>48</v>
      </c>
      <c r="G26">
        <f t="shared" si="0"/>
        <v>1</v>
      </c>
    </row>
    <row r="27" spans="1:7" x14ac:dyDescent="0.25">
      <c r="A27">
        <v>1129</v>
      </c>
      <c r="B27" t="s">
        <v>12</v>
      </c>
      <c r="C27" s="1">
        <v>41720</v>
      </c>
      <c r="D27" t="s">
        <v>42</v>
      </c>
      <c r="E27">
        <v>5</v>
      </c>
      <c r="F27" t="s">
        <v>18</v>
      </c>
      <c r="G27">
        <f t="shared" si="0"/>
        <v>0</v>
      </c>
    </row>
    <row r="28" spans="1:7" x14ac:dyDescent="0.25">
      <c r="A28">
        <v>113</v>
      </c>
      <c r="B28" t="s">
        <v>11</v>
      </c>
      <c r="C28" s="1">
        <v>40969</v>
      </c>
      <c r="D28" t="s">
        <v>44</v>
      </c>
      <c r="E28">
        <v>31</v>
      </c>
      <c r="F28" t="s">
        <v>48</v>
      </c>
      <c r="G28">
        <f t="shared" si="0"/>
        <v>1</v>
      </c>
    </row>
    <row r="29" spans="1:7" x14ac:dyDescent="0.25">
      <c r="A29">
        <v>1146</v>
      </c>
      <c r="B29" t="s">
        <v>14</v>
      </c>
      <c r="C29" s="1">
        <v>41774</v>
      </c>
      <c r="D29" t="s">
        <v>46</v>
      </c>
      <c r="E29">
        <v>44</v>
      </c>
      <c r="F29" t="s">
        <v>18</v>
      </c>
      <c r="G29">
        <f t="shared" si="0"/>
        <v>0</v>
      </c>
    </row>
    <row r="30" spans="1:7" x14ac:dyDescent="0.25">
      <c r="A30">
        <v>1147</v>
      </c>
      <c r="B30" t="s">
        <v>15</v>
      </c>
      <c r="C30" s="1">
        <v>40678</v>
      </c>
      <c r="D30" t="s">
        <v>46</v>
      </c>
      <c r="E30">
        <v>23</v>
      </c>
      <c r="F30" t="s">
        <v>48</v>
      </c>
      <c r="G30">
        <f t="shared" si="0"/>
        <v>1</v>
      </c>
    </row>
    <row r="31" spans="1:7" x14ac:dyDescent="0.25">
      <c r="A31">
        <v>1156</v>
      </c>
      <c r="B31" t="s">
        <v>16</v>
      </c>
      <c r="C31" s="1">
        <v>41546</v>
      </c>
      <c r="D31" t="s">
        <v>45</v>
      </c>
      <c r="E31">
        <v>37</v>
      </c>
      <c r="F31" t="s">
        <v>18</v>
      </c>
      <c r="G31">
        <f t="shared" si="0"/>
        <v>0</v>
      </c>
    </row>
  </sheetData>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2" id="{7A6D5D94-A661-4214-A512-9A26F8ED9F62}">
            <x14:iconSet custom="1">
              <x14:cfvo type="percent">
                <xm:f>0</xm:f>
              </x14:cfvo>
              <x14:cfvo type="percent">
                <xm:f>33</xm:f>
              </x14:cfvo>
              <x14:cfvo type="formula">
                <xm:f>"Spóźniony"</xm:f>
              </x14:cfvo>
              <x14:cfIcon iconSet="NoIcons" iconId="0"/>
              <x14:cfIcon iconSet="NoIcons" iconId="0"/>
              <x14:cfIcon iconSet="3TrafficLights1" iconId="0"/>
            </x14:iconSet>
          </x14:cfRule>
          <xm:sqref>F9:F31</xm:sqref>
        </x14:conditionalFormatting>
        <x14:conditionalFormatting xmlns:xm="http://schemas.microsoft.com/office/excel/2006/main">
          <x14:cfRule type="iconSet" priority="1" id="{7070E11B-C7EE-4AD7-A54D-E1978DB0409C}">
            <x14:iconSet showValue="0" custom="1">
              <x14:cfvo type="percent">
                <xm:f>0</xm:f>
              </x14:cfvo>
              <x14:cfvo type="num">
                <xm:f>0</xm:f>
              </x14:cfvo>
              <x14:cfvo type="num">
                <xm:f>1</xm:f>
              </x14:cfvo>
              <x14:cfIcon iconSet="NoIcons" iconId="0"/>
              <x14:cfIcon iconSet="NoIcons" iconId="0"/>
              <x14:cfIcon iconSet="3TrafficLights1" iconId="0"/>
            </x14:iconSet>
          </x14:cfRule>
          <xm:sqref>G9:G31</xm:sqref>
        </x14:conditionalFormatting>
      </x14:conditionalFormattings>
    </ext>
    <ext xmlns:x15="http://schemas.microsoft.com/office/spreadsheetml/2010/11/main" uri="{3A4CF648-6AED-40f4-86FF-DC5316D8AED3}">
      <x14:slicerList xmlns:x14="http://schemas.microsoft.com/office/spreadsheetml/2009/9/main">
        <x14:slicer r:id="rId3"/>
      </x14:slicerList>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7" sqref="A7:A10 A12:A15 A17:A20"/>
    </sheetView>
  </sheetViews>
  <sheetFormatPr defaultRowHeight="15" x14ac:dyDescent="0.25"/>
  <cols>
    <col min="1" max="1" width="11.28515625" customWidth="1"/>
    <col min="2" max="2" width="18.5703125" bestFit="1" customWidth="1"/>
    <col min="3" max="3" width="20.7109375" customWidth="1"/>
    <col min="4" max="4" width="18.5703125" bestFit="1" customWidth="1"/>
    <col min="5" max="5" width="18.7109375" bestFit="1" customWidth="1"/>
  </cols>
  <sheetData>
    <row r="1" spans="1:3" x14ac:dyDescent="0.25">
      <c r="A1" s="2" t="s">
        <v>78</v>
      </c>
    </row>
    <row r="5" spans="1:3" x14ac:dyDescent="0.25">
      <c r="A5" t="s">
        <v>67</v>
      </c>
      <c r="B5" t="s">
        <v>79</v>
      </c>
      <c r="C5" t="s">
        <v>80</v>
      </c>
    </row>
    <row r="6" spans="1:3" x14ac:dyDescent="0.25">
      <c r="A6">
        <v>2019</v>
      </c>
      <c r="B6" t="s">
        <v>42</v>
      </c>
      <c r="C6">
        <v>1</v>
      </c>
    </row>
    <row r="7" spans="1:3" x14ac:dyDescent="0.25">
      <c r="A7">
        <f t="shared" ref="A7:A10" si="0">A6</f>
        <v>2019</v>
      </c>
      <c r="B7" t="s">
        <v>46</v>
      </c>
      <c r="C7">
        <v>2</v>
      </c>
    </row>
    <row r="8" spans="1:3" x14ac:dyDescent="0.25">
      <c r="A8">
        <f t="shared" si="0"/>
        <v>2019</v>
      </c>
      <c r="B8" t="s">
        <v>43</v>
      </c>
      <c r="C8">
        <v>3</v>
      </c>
    </row>
    <row r="9" spans="1:3" x14ac:dyDescent="0.25">
      <c r="A9">
        <f t="shared" si="0"/>
        <v>2019</v>
      </c>
      <c r="B9" t="s">
        <v>45</v>
      </c>
      <c r="C9">
        <v>4</v>
      </c>
    </row>
    <row r="10" spans="1:3" x14ac:dyDescent="0.25">
      <c r="A10">
        <f t="shared" si="0"/>
        <v>2019</v>
      </c>
      <c r="B10" t="s">
        <v>44</v>
      </c>
      <c r="C10">
        <v>5</v>
      </c>
    </row>
    <row r="11" spans="1:3" x14ac:dyDescent="0.25">
      <c r="A11">
        <v>2020</v>
      </c>
      <c r="B11" t="s">
        <v>42</v>
      </c>
      <c r="C11">
        <v>6</v>
      </c>
    </row>
    <row r="12" spans="1:3" x14ac:dyDescent="0.25">
      <c r="A12">
        <f t="shared" ref="A12:A15" si="1">A11</f>
        <v>2020</v>
      </c>
      <c r="B12" t="s">
        <v>46</v>
      </c>
      <c r="C12">
        <v>7</v>
      </c>
    </row>
    <row r="13" spans="1:3" x14ac:dyDescent="0.25">
      <c r="A13">
        <f t="shared" si="1"/>
        <v>2020</v>
      </c>
      <c r="B13" t="s">
        <v>43</v>
      </c>
      <c r="C13">
        <v>8</v>
      </c>
    </row>
    <row r="14" spans="1:3" x14ac:dyDescent="0.25">
      <c r="A14">
        <f t="shared" si="1"/>
        <v>2020</v>
      </c>
      <c r="B14" t="s">
        <v>45</v>
      </c>
      <c r="C14">
        <v>9</v>
      </c>
    </row>
    <row r="15" spans="1:3" x14ac:dyDescent="0.25">
      <c r="A15">
        <f t="shared" si="1"/>
        <v>2020</v>
      </c>
      <c r="B15" t="s">
        <v>44</v>
      </c>
      <c r="C15">
        <v>10</v>
      </c>
    </row>
    <row r="16" spans="1:3" x14ac:dyDescent="0.25">
      <c r="A16">
        <v>2021</v>
      </c>
      <c r="B16" t="s">
        <v>42</v>
      </c>
      <c r="C16">
        <v>6</v>
      </c>
    </row>
    <row r="17" spans="1:3" x14ac:dyDescent="0.25">
      <c r="A17">
        <f t="shared" ref="A17:A20" si="2">A16</f>
        <v>2021</v>
      </c>
      <c r="B17" t="s">
        <v>46</v>
      </c>
      <c r="C17">
        <v>7</v>
      </c>
    </row>
    <row r="18" spans="1:3" x14ac:dyDescent="0.25">
      <c r="A18">
        <f t="shared" si="2"/>
        <v>2021</v>
      </c>
      <c r="B18" t="s">
        <v>43</v>
      </c>
      <c r="C18">
        <v>8</v>
      </c>
    </row>
    <row r="19" spans="1:3" x14ac:dyDescent="0.25">
      <c r="A19">
        <f t="shared" si="2"/>
        <v>2021</v>
      </c>
      <c r="B19" t="s">
        <v>45</v>
      </c>
      <c r="C19">
        <v>9</v>
      </c>
    </row>
    <row r="20" spans="1:3" x14ac:dyDescent="0.25">
      <c r="A20">
        <f t="shared" si="2"/>
        <v>2021</v>
      </c>
      <c r="B20" t="s">
        <v>44</v>
      </c>
      <c r="C20">
        <v>10</v>
      </c>
    </row>
  </sheetData>
  <pageMargins left="0.7" right="0.7" top="0.75" bottom="0.75" header="0.3" footer="0.3"/>
  <pageSetup paperSize="9" orientation="portrait" horizontalDpi="4294967293"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topLeftCell="A4" workbookViewId="0">
      <selection activeCell="C7" sqref="C7:D22"/>
    </sheetView>
  </sheetViews>
  <sheetFormatPr defaultRowHeight="15" x14ac:dyDescent="0.25"/>
  <cols>
    <col min="1" max="1" width="11.28515625" customWidth="1"/>
    <col min="2" max="2" width="18.5703125" bestFit="1" customWidth="1"/>
    <col min="3" max="3" width="20.7109375" customWidth="1"/>
    <col min="4" max="4" width="18.5703125" bestFit="1" customWidth="1"/>
    <col min="5" max="5" width="18.7109375" bestFit="1" customWidth="1"/>
    <col min="6" max="6" width="18.5703125" bestFit="1" customWidth="1"/>
  </cols>
  <sheetData>
    <row r="1" spans="1:8" x14ac:dyDescent="0.25">
      <c r="A1" s="2" t="s">
        <v>81</v>
      </c>
      <c r="F1" t="s">
        <v>79</v>
      </c>
      <c r="G1" t="s">
        <v>32</v>
      </c>
      <c r="H1" t="s">
        <v>82</v>
      </c>
    </row>
    <row r="2" spans="1:8" x14ac:dyDescent="0.25">
      <c r="F2" t="s">
        <v>42</v>
      </c>
      <c r="G2">
        <v>1</v>
      </c>
      <c r="H2" t="s">
        <v>33</v>
      </c>
    </row>
    <row r="3" spans="1:8" x14ac:dyDescent="0.25">
      <c r="F3" t="s">
        <v>46</v>
      </c>
      <c r="G3">
        <v>2</v>
      </c>
      <c r="H3" t="s">
        <v>33</v>
      </c>
    </row>
    <row r="4" spans="1:8" x14ac:dyDescent="0.25">
      <c r="F4" t="s">
        <v>43</v>
      </c>
      <c r="G4">
        <v>3</v>
      </c>
      <c r="H4" t="s">
        <v>34</v>
      </c>
    </row>
    <row r="5" spans="1:8" x14ac:dyDescent="0.25">
      <c r="F5" t="s">
        <v>45</v>
      </c>
      <c r="G5">
        <v>4</v>
      </c>
      <c r="H5" t="s">
        <v>34</v>
      </c>
    </row>
    <row r="7" spans="1:8" x14ac:dyDescent="0.25">
      <c r="A7" t="s">
        <v>67</v>
      </c>
      <c r="B7" t="s">
        <v>79</v>
      </c>
      <c r="C7" t="s">
        <v>32</v>
      </c>
      <c r="D7" t="s">
        <v>82</v>
      </c>
    </row>
    <row r="8" spans="1:8" x14ac:dyDescent="0.25">
      <c r="A8">
        <v>2019</v>
      </c>
      <c r="B8" t="s">
        <v>42</v>
      </c>
      <c r="C8" t="s">
        <v>99</v>
      </c>
      <c r="D8" t="s">
        <v>100</v>
      </c>
    </row>
    <row r="9" spans="1:8" x14ac:dyDescent="0.25">
      <c r="B9" t="s">
        <v>46</v>
      </c>
      <c r="C9" t="s">
        <v>101</v>
      </c>
      <c r="D9" t="s">
        <v>102</v>
      </c>
    </row>
    <row r="10" spans="1:8" x14ac:dyDescent="0.25">
      <c r="B10" t="s">
        <v>43</v>
      </c>
      <c r="C10" t="s">
        <v>103</v>
      </c>
      <c r="D10" t="s">
        <v>104</v>
      </c>
    </row>
    <row r="11" spans="1:8" x14ac:dyDescent="0.25">
      <c r="B11" t="s">
        <v>45</v>
      </c>
      <c r="C11" t="s">
        <v>105</v>
      </c>
      <c r="D11" t="s">
        <v>106</v>
      </c>
    </row>
    <row r="12" spans="1:8" x14ac:dyDescent="0.25">
      <c r="B12" t="s">
        <v>44</v>
      </c>
      <c r="C12" t="s">
        <v>107</v>
      </c>
      <c r="D12" t="s">
        <v>108</v>
      </c>
    </row>
    <row r="13" spans="1:8" x14ac:dyDescent="0.25">
      <c r="A13">
        <v>2020</v>
      </c>
      <c r="B13" t="s">
        <v>42</v>
      </c>
      <c r="C13" t="s">
        <v>109</v>
      </c>
      <c r="D13" t="s">
        <v>110</v>
      </c>
    </row>
    <row r="14" spans="1:8" x14ac:dyDescent="0.25">
      <c r="B14" t="s">
        <v>46</v>
      </c>
      <c r="C14" t="s">
        <v>111</v>
      </c>
      <c r="D14" t="s">
        <v>112</v>
      </c>
    </row>
    <row r="15" spans="1:8" x14ac:dyDescent="0.25">
      <c r="B15" t="s">
        <v>43</v>
      </c>
      <c r="C15" t="s">
        <v>113</v>
      </c>
      <c r="D15" t="s">
        <v>114</v>
      </c>
    </row>
    <row r="16" spans="1:8" x14ac:dyDescent="0.25">
      <c r="B16" t="s">
        <v>45</v>
      </c>
      <c r="C16" t="s">
        <v>115</v>
      </c>
      <c r="D16" t="s">
        <v>116</v>
      </c>
    </row>
    <row r="17" spans="1:4" x14ac:dyDescent="0.25">
      <c r="B17" t="s">
        <v>44</v>
      </c>
      <c r="C17" t="s">
        <v>117</v>
      </c>
      <c r="D17" t="s">
        <v>118</v>
      </c>
    </row>
    <row r="18" spans="1:4" x14ac:dyDescent="0.25">
      <c r="A18">
        <v>2021</v>
      </c>
      <c r="B18" t="s">
        <v>42</v>
      </c>
      <c r="C18" t="s">
        <v>119</v>
      </c>
      <c r="D18" t="s">
        <v>120</v>
      </c>
    </row>
    <row r="19" spans="1:4" x14ac:dyDescent="0.25">
      <c r="B19" t="s">
        <v>46</v>
      </c>
      <c r="C19" t="s">
        <v>121</v>
      </c>
      <c r="D19" t="s">
        <v>122</v>
      </c>
    </row>
    <row r="20" spans="1:4" x14ac:dyDescent="0.25">
      <c r="B20" t="s">
        <v>43</v>
      </c>
      <c r="C20" t="s">
        <v>123</v>
      </c>
      <c r="D20" t="s">
        <v>124</v>
      </c>
    </row>
    <row r="21" spans="1:4" x14ac:dyDescent="0.25">
      <c r="B21" t="s">
        <v>45</v>
      </c>
      <c r="C21" t="s">
        <v>125</v>
      </c>
      <c r="D21" t="s">
        <v>126</v>
      </c>
    </row>
    <row r="22" spans="1:4" x14ac:dyDescent="0.25">
      <c r="B22" t="s">
        <v>44</v>
      </c>
      <c r="C22" t="s">
        <v>127</v>
      </c>
      <c r="D22" t="s">
        <v>128</v>
      </c>
    </row>
  </sheetData>
  <pageMargins left="0.7" right="0.7" top="0.75" bottom="0.75" header="0.3" footer="0.3"/>
  <pageSetup paperSize="9" orientation="portrait" horizontalDpi="4294967293"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D8" sqref="D8"/>
    </sheetView>
  </sheetViews>
  <sheetFormatPr defaultRowHeight="15" x14ac:dyDescent="0.25"/>
  <cols>
    <col min="1" max="1" width="19" customWidth="1"/>
    <col min="2" max="2" width="18.5703125" bestFit="1" customWidth="1"/>
    <col min="3" max="3" width="20.7109375" customWidth="1"/>
    <col min="4" max="4" width="18.5703125" bestFit="1" customWidth="1"/>
    <col min="5" max="5" width="18.7109375" bestFit="1" customWidth="1"/>
    <col min="6" max="6" width="18.5703125" bestFit="1" customWidth="1"/>
  </cols>
  <sheetData>
    <row r="1" spans="1:4" x14ac:dyDescent="0.25">
      <c r="A1" s="2" t="s">
        <v>83</v>
      </c>
    </row>
    <row r="6" spans="1:4" x14ac:dyDescent="0.25">
      <c r="A6" t="s">
        <v>38</v>
      </c>
      <c r="B6" t="s">
        <v>39</v>
      </c>
      <c r="C6" t="s">
        <v>79</v>
      </c>
      <c r="D6" t="s">
        <v>41</v>
      </c>
    </row>
    <row r="7" spans="1:4" x14ac:dyDescent="0.25">
      <c r="A7" t="s">
        <v>3</v>
      </c>
      <c r="B7" s="1">
        <v>40844</v>
      </c>
      <c r="C7" t="s">
        <v>45</v>
      </c>
      <c r="D7" s="5">
        <v>32</v>
      </c>
    </row>
    <row r="8" spans="1:4" x14ac:dyDescent="0.25">
      <c r="A8" t="s">
        <v>3</v>
      </c>
      <c r="B8" s="1">
        <v>40844</v>
      </c>
      <c r="C8" t="s">
        <v>45</v>
      </c>
      <c r="D8" s="5">
        <v>32.1</v>
      </c>
    </row>
  </sheetData>
  <pageMargins left="0.7" right="0.7" top="0.75" bottom="0.75" header="0.3" footer="0.3"/>
  <pageSetup paperSize="9" orientation="portrait" horizontalDpi="4294967293"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topLeftCell="B1" workbookViewId="0">
      <selection activeCell="B1" sqref="B1"/>
    </sheetView>
  </sheetViews>
  <sheetFormatPr defaultRowHeight="15" x14ac:dyDescent="0.25"/>
  <cols>
    <col min="1" max="1" width="19" hidden="1" customWidth="1"/>
    <col min="2" max="2" width="18.5703125" bestFit="1" customWidth="1"/>
    <col min="3" max="3" width="20.7109375" customWidth="1"/>
    <col min="4" max="4" width="18.5703125" bestFit="1" customWidth="1"/>
    <col min="5" max="5" width="18.7109375" bestFit="1" customWidth="1"/>
    <col min="6" max="6" width="18.5703125" bestFit="1" customWidth="1"/>
  </cols>
  <sheetData>
    <row r="1" spans="1:4" x14ac:dyDescent="0.25">
      <c r="A1" s="6">
        <f ca="1">NOW()</f>
        <v>44581.740431365739</v>
      </c>
    </row>
    <row r="4" spans="1:4" x14ac:dyDescent="0.25">
      <c r="B4" s="2" t="s">
        <v>84</v>
      </c>
    </row>
    <row r="7" spans="1:4" x14ac:dyDescent="0.25">
      <c r="B7" s="1"/>
      <c r="D7" s="5"/>
    </row>
    <row r="8" spans="1:4" x14ac:dyDescent="0.25">
      <c r="B8" s="1"/>
      <c r="D8" s="5"/>
    </row>
  </sheetData>
  <pageMargins left="0.7" right="0.7" top="0.75" bottom="0.75" header="0.3" footer="0.3"/>
  <pageSetup paperSize="9" orientation="portrait" horizontalDpi="4294967293"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F16" sqref="F16"/>
    </sheetView>
  </sheetViews>
  <sheetFormatPr defaultRowHeight="15" x14ac:dyDescent="0.25"/>
  <cols>
    <col min="1" max="1" width="19" customWidth="1"/>
    <col min="2" max="2" width="18.5703125" bestFit="1" customWidth="1"/>
    <col min="3" max="3" width="20.7109375" customWidth="1"/>
    <col min="4" max="4" width="18.5703125" bestFit="1" customWidth="1"/>
    <col min="5" max="5" width="18.7109375" bestFit="1" customWidth="1"/>
    <col min="6" max="6" width="18.5703125" bestFit="1" customWidth="1"/>
  </cols>
  <sheetData>
    <row r="1" spans="1:5" x14ac:dyDescent="0.25">
      <c r="A1" s="2" t="s">
        <v>85</v>
      </c>
    </row>
    <row r="7" spans="1:5" x14ac:dyDescent="0.25">
      <c r="B7" s="1"/>
      <c r="D7" s="5"/>
    </row>
    <row r="8" spans="1:5" x14ac:dyDescent="0.25">
      <c r="B8" s="1"/>
      <c r="D8" s="5"/>
    </row>
    <row r="13" spans="1:5" x14ac:dyDescent="0.25">
      <c r="D13" t="s">
        <v>35</v>
      </c>
      <c r="E13" t="s">
        <v>36</v>
      </c>
    </row>
    <row r="14" spans="1:5" x14ac:dyDescent="0.25">
      <c r="D14">
        <v>1</v>
      </c>
      <c r="E14">
        <v>2</v>
      </c>
    </row>
  </sheetData>
  <pageMargins left="0.7" right="0.7" top="0.75" bottom="0.75" header="0.3" footer="0.3"/>
  <pageSetup paperSize="9" orientation="portrait" horizontalDpi="4294967293" verticalDpi="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E5" sqref="E5"/>
    </sheetView>
  </sheetViews>
  <sheetFormatPr defaultRowHeight="15" x14ac:dyDescent="0.25"/>
  <cols>
    <col min="1" max="1" width="11.28515625" customWidth="1"/>
  </cols>
  <sheetData>
    <row r="1" spans="1:2" x14ac:dyDescent="0.25">
      <c r="A1" t="s">
        <v>86</v>
      </c>
    </row>
    <row r="4" spans="1:2" x14ac:dyDescent="0.25">
      <c r="A4" t="s">
        <v>87</v>
      </c>
      <c r="B4" t="s">
        <v>88</v>
      </c>
    </row>
    <row r="5" spans="1:2" x14ac:dyDescent="0.25">
      <c r="A5">
        <v>2</v>
      </c>
      <c r="B5">
        <v>2</v>
      </c>
    </row>
    <row r="6" spans="1:2" x14ac:dyDescent="0.25">
      <c r="A6">
        <v>2</v>
      </c>
    </row>
    <row r="7" spans="1:2" x14ac:dyDescent="0.25">
      <c r="A7">
        <v>5</v>
      </c>
      <c r="B7">
        <v>5</v>
      </c>
    </row>
    <row r="8" spans="1:2" x14ac:dyDescent="0.25">
      <c r="A8">
        <v>4</v>
      </c>
    </row>
    <row r="9" spans="1:2" x14ac:dyDescent="0.25">
      <c r="A9">
        <v>6</v>
      </c>
      <c r="B9">
        <v>6</v>
      </c>
    </row>
    <row r="10" spans="1:2" x14ac:dyDescent="0.25">
      <c r="A10">
        <v>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heetViews>
  <sheetFormatPr defaultRowHeight="15" x14ac:dyDescent="0.25"/>
  <cols>
    <col min="1" max="1" width="11.28515625" customWidth="1"/>
  </cols>
  <sheetData>
    <row r="1" spans="1:5" x14ac:dyDescent="0.25">
      <c r="A1" t="s">
        <v>89</v>
      </c>
      <c r="D1" t="s">
        <v>87</v>
      </c>
      <c r="E1" t="s">
        <v>88</v>
      </c>
    </row>
    <row r="2" spans="1:5" x14ac:dyDescent="0.25">
      <c r="D2">
        <v>1</v>
      </c>
      <c r="E2">
        <v>2</v>
      </c>
    </row>
    <row r="3" spans="1:5" x14ac:dyDescent="0.25">
      <c r="D3">
        <v>2</v>
      </c>
    </row>
    <row r="4" spans="1:5" x14ac:dyDescent="0.25">
      <c r="D4">
        <v>3</v>
      </c>
      <c r="E4">
        <v>5</v>
      </c>
    </row>
    <row r="5" spans="1:5" x14ac:dyDescent="0.25">
      <c r="D5">
        <v>4</v>
      </c>
    </row>
    <row r="6" spans="1:5" x14ac:dyDescent="0.25">
      <c r="D6">
        <v>5</v>
      </c>
      <c r="E6">
        <v>6</v>
      </c>
    </row>
    <row r="7" spans="1:5" x14ac:dyDescent="0.25">
      <c r="D7">
        <v>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I14" sqref="I14"/>
    </sheetView>
  </sheetViews>
  <sheetFormatPr defaultRowHeight="15" x14ac:dyDescent="0.25"/>
  <cols>
    <col min="1" max="1" width="11.28515625" customWidth="1"/>
    <col min="3" max="3" width="10.85546875" customWidth="1"/>
  </cols>
  <sheetData>
    <row r="1" spans="1:7" x14ac:dyDescent="0.25">
      <c r="A1" t="s">
        <v>90</v>
      </c>
      <c r="G1" s="7"/>
    </row>
    <row r="5" spans="1:7" x14ac:dyDescent="0.25">
      <c r="A5" t="s">
        <v>37</v>
      </c>
      <c r="B5" t="s">
        <v>38</v>
      </c>
      <c r="C5" t="s">
        <v>39</v>
      </c>
      <c r="D5" t="s">
        <v>40</v>
      </c>
      <c r="E5" t="s">
        <v>41</v>
      </c>
    </row>
    <row r="6" spans="1:7" x14ac:dyDescent="0.25">
      <c r="A6">
        <v>1006</v>
      </c>
      <c r="B6" t="s">
        <v>0</v>
      </c>
      <c r="C6" s="1">
        <v>41058</v>
      </c>
      <c r="D6" t="s">
        <v>42</v>
      </c>
      <c r="E6">
        <v>62</v>
      </c>
    </row>
    <row r="7" spans="1:7" x14ac:dyDescent="0.25">
      <c r="A7">
        <v>1008</v>
      </c>
      <c r="B7" t="s">
        <v>1</v>
      </c>
      <c r="C7" s="1">
        <v>40671</v>
      </c>
      <c r="D7" t="s">
        <v>43</v>
      </c>
      <c r="E7">
        <v>22</v>
      </c>
    </row>
    <row r="8" spans="1:7" x14ac:dyDescent="0.25">
      <c r="A8">
        <v>1040</v>
      </c>
      <c r="B8" t="s">
        <v>2</v>
      </c>
      <c r="C8" s="1">
        <v>41190</v>
      </c>
      <c r="D8" t="s">
        <v>44</v>
      </c>
      <c r="E8">
        <v>14</v>
      </c>
    </row>
    <row r="9" spans="1:7" x14ac:dyDescent="0.25">
      <c r="A9">
        <v>1041</v>
      </c>
      <c r="B9" t="s">
        <v>3</v>
      </c>
      <c r="C9" s="1">
        <v>40844</v>
      </c>
      <c r="D9" t="s">
        <v>45</v>
      </c>
      <c r="E9">
        <v>32</v>
      </c>
    </row>
    <row r="10" spans="1:7" x14ac:dyDescent="0.25">
      <c r="A10">
        <v>1042</v>
      </c>
      <c r="B10" t="s">
        <v>3</v>
      </c>
      <c r="C10" s="1">
        <v>40844</v>
      </c>
      <c r="D10" t="s">
        <v>45</v>
      </c>
      <c r="E10">
        <v>67</v>
      </c>
    </row>
    <row r="11" spans="1:7" x14ac:dyDescent="0.25">
      <c r="A11">
        <v>1043</v>
      </c>
      <c r="B11" t="s">
        <v>3</v>
      </c>
      <c r="C11" s="1">
        <v>40844</v>
      </c>
      <c r="D11" t="s">
        <v>45</v>
      </c>
      <c r="E11">
        <v>58</v>
      </c>
    </row>
    <row r="12" spans="1:7" x14ac:dyDescent="0.25">
      <c r="A12">
        <v>1051</v>
      </c>
      <c r="B12" t="s">
        <v>4</v>
      </c>
      <c r="C12" s="1">
        <v>41996</v>
      </c>
      <c r="D12" t="s">
        <v>44</v>
      </c>
      <c r="E12">
        <v>90</v>
      </c>
    </row>
    <row r="13" spans="1:7" x14ac:dyDescent="0.25">
      <c r="A13">
        <v>106</v>
      </c>
      <c r="B13" t="s">
        <v>5</v>
      </c>
      <c r="C13" s="1">
        <v>40868</v>
      </c>
      <c r="D13" t="s">
        <v>43</v>
      </c>
      <c r="E13">
        <v>61</v>
      </c>
    </row>
    <row r="14" spans="1:7" x14ac:dyDescent="0.25">
      <c r="A14">
        <v>1074</v>
      </c>
      <c r="B14" t="s">
        <v>6</v>
      </c>
      <c r="C14" s="1">
        <v>40546</v>
      </c>
      <c r="D14" t="s">
        <v>43</v>
      </c>
      <c r="E14">
        <v>29</v>
      </c>
    </row>
    <row r="15" spans="1:7" x14ac:dyDescent="0.25">
      <c r="A15">
        <v>1084</v>
      </c>
      <c r="B15" t="s">
        <v>7</v>
      </c>
      <c r="C15" s="1">
        <v>41171</v>
      </c>
      <c r="D15" t="s">
        <v>42</v>
      </c>
      <c r="E15">
        <v>18</v>
      </c>
    </row>
    <row r="16" spans="1:7" x14ac:dyDescent="0.25">
      <c r="A16">
        <v>1085</v>
      </c>
      <c r="B16" t="s">
        <v>7</v>
      </c>
      <c r="C16" s="1">
        <v>41171</v>
      </c>
      <c r="D16" t="s">
        <v>42</v>
      </c>
      <c r="E16">
        <v>2</v>
      </c>
    </row>
    <row r="17" spans="1:5" x14ac:dyDescent="0.25">
      <c r="A17">
        <v>1086</v>
      </c>
      <c r="B17" t="s">
        <v>8</v>
      </c>
      <c r="C17" s="1">
        <v>41232</v>
      </c>
      <c r="D17" t="s">
        <v>43</v>
      </c>
      <c r="E17">
        <v>51</v>
      </c>
    </row>
    <row r="18" spans="1:5" x14ac:dyDescent="0.25">
      <c r="A18">
        <v>1087</v>
      </c>
      <c r="B18" t="s">
        <v>8</v>
      </c>
      <c r="C18" s="1">
        <v>41232</v>
      </c>
      <c r="D18" t="s">
        <v>43</v>
      </c>
      <c r="E18">
        <v>160</v>
      </c>
    </row>
    <row r="19" spans="1:5" x14ac:dyDescent="0.25">
      <c r="A19">
        <v>1106</v>
      </c>
      <c r="B19" t="s">
        <v>9</v>
      </c>
      <c r="C19" s="1">
        <v>41032</v>
      </c>
      <c r="D19" t="s">
        <v>45</v>
      </c>
      <c r="E19">
        <v>35</v>
      </c>
    </row>
    <row r="20" spans="1:5" x14ac:dyDescent="0.25">
      <c r="A20">
        <v>1115</v>
      </c>
      <c r="B20" t="s">
        <v>10</v>
      </c>
      <c r="C20" s="1">
        <v>40831</v>
      </c>
      <c r="D20" t="s">
        <v>42</v>
      </c>
      <c r="E20">
        <v>63</v>
      </c>
    </row>
    <row r="21" spans="1:5" x14ac:dyDescent="0.25">
      <c r="A21">
        <v>112</v>
      </c>
      <c r="B21" t="s">
        <v>11</v>
      </c>
      <c r="C21" s="1">
        <v>40969</v>
      </c>
      <c r="D21" t="s">
        <v>44</v>
      </c>
      <c r="E21">
        <v>7</v>
      </c>
    </row>
    <row r="22" spans="1:5" x14ac:dyDescent="0.25">
      <c r="A22">
        <v>1127</v>
      </c>
      <c r="B22" t="s">
        <v>12</v>
      </c>
      <c r="C22" s="1">
        <v>41720</v>
      </c>
      <c r="D22" t="s">
        <v>42</v>
      </c>
      <c r="E22">
        <v>5</v>
      </c>
    </row>
    <row r="23" spans="1:5" x14ac:dyDescent="0.25">
      <c r="A23">
        <v>1128</v>
      </c>
      <c r="B23" t="s">
        <v>13</v>
      </c>
      <c r="C23" s="1">
        <v>40624</v>
      </c>
      <c r="D23" t="s">
        <v>42</v>
      </c>
      <c r="E23">
        <v>18</v>
      </c>
    </row>
    <row r="24" spans="1:5" x14ac:dyDescent="0.25">
      <c r="A24">
        <v>1129</v>
      </c>
      <c r="B24" t="s">
        <v>12</v>
      </c>
      <c r="C24" s="1">
        <v>41720</v>
      </c>
      <c r="D24" t="s">
        <v>42</v>
      </c>
      <c r="E24">
        <v>5</v>
      </c>
    </row>
    <row r="25" spans="1:5" x14ac:dyDescent="0.25">
      <c r="A25">
        <v>113</v>
      </c>
      <c r="B25" t="s">
        <v>11</v>
      </c>
      <c r="C25" s="1">
        <v>40969</v>
      </c>
      <c r="D25" t="s">
        <v>44</v>
      </c>
      <c r="E25">
        <v>31</v>
      </c>
    </row>
    <row r="26" spans="1:5" x14ac:dyDescent="0.25">
      <c r="A26">
        <v>1146</v>
      </c>
      <c r="B26" t="s">
        <v>14</v>
      </c>
      <c r="C26" s="1">
        <v>41774</v>
      </c>
      <c r="D26" t="s">
        <v>46</v>
      </c>
      <c r="E26">
        <v>44</v>
      </c>
    </row>
    <row r="27" spans="1:5" x14ac:dyDescent="0.25">
      <c r="A27">
        <v>1147</v>
      </c>
      <c r="B27" t="s">
        <v>15</v>
      </c>
      <c r="C27" s="1">
        <v>40678</v>
      </c>
      <c r="D27" t="s">
        <v>46</v>
      </c>
      <c r="E27">
        <v>23</v>
      </c>
    </row>
    <row r="28" spans="1:5" x14ac:dyDescent="0.25">
      <c r="A28">
        <v>1156</v>
      </c>
      <c r="B28" t="s">
        <v>16</v>
      </c>
      <c r="C28" s="1">
        <v>41546</v>
      </c>
      <c r="D28" t="s">
        <v>45</v>
      </c>
      <c r="E28">
        <v>37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5" x14ac:dyDescent="0.25"/>
  <cols>
    <col min="1" max="1" width="11.28515625" customWidth="1"/>
    <col min="2" max="2" width="14.28515625" bestFit="1" customWidth="1"/>
    <col min="3" max="3" width="15.28515625" bestFit="1" customWidth="1"/>
  </cols>
  <sheetData>
    <row r="1" spans="1:7" x14ac:dyDescent="0.25">
      <c r="A1" t="s">
        <v>92</v>
      </c>
      <c r="G1" s="7"/>
    </row>
    <row r="5" spans="1:7" x14ac:dyDescent="0.25">
      <c r="A5" t="s">
        <v>37</v>
      </c>
      <c r="B5" t="s">
        <v>38</v>
      </c>
      <c r="C5" t="s">
        <v>39</v>
      </c>
      <c r="D5" t="s">
        <v>40</v>
      </c>
      <c r="E5" t="s">
        <v>41</v>
      </c>
    </row>
    <row r="6" spans="1:7" x14ac:dyDescent="0.25">
      <c r="A6">
        <v>1006</v>
      </c>
      <c r="B6" t="s">
        <v>0</v>
      </c>
      <c r="C6" s="1">
        <v>41058</v>
      </c>
      <c r="D6" t="s">
        <v>42</v>
      </c>
      <c r="E6">
        <v>62</v>
      </c>
    </row>
    <row r="7" spans="1:7" x14ac:dyDescent="0.25">
      <c r="A7">
        <v>1008</v>
      </c>
      <c r="B7" t="s">
        <v>1</v>
      </c>
      <c r="C7" s="1">
        <v>40671</v>
      </c>
      <c r="D7" t="s">
        <v>43</v>
      </c>
      <c r="E7">
        <v>22</v>
      </c>
    </row>
    <row r="8" spans="1:7" x14ac:dyDescent="0.25">
      <c r="A8">
        <v>1040</v>
      </c>
      <c r="B8" t="s">
        <v>2</v>
      </c>
      <c r="C8" s="1">
        <v>41190</v>
      </c>
      <c r="D8" t="s">
        <v>44</v>
      </c>
      <c r="E8">
        <v>14</v>
      </c>
    </row>
    <row r="9" spans="1:7" x14ac:dyDescent="0.25">
      <c r="A9">
        <v>1041</v>
      </c>
      <c r="B9" t="s">
        <v>3</v>
      </c>
      <c r="C9" s="1">
        <v>40844</v>
      </c>
      <c r="D9" t="s">
        <v>45</v>
      </c>
      <c r="E9">
        <v>32</v>
      </c>
    </row>
    <row r="10" spans="1:7" x14ac:dyDescent="0.25">
      <c r="A10">
        <v>1042</v>
      </c>
      <c r="B10" t="s">
        <v>3</v>
      </c>
      <c r="C10" s="1">
        <v>40844</v>
      </c>
      <c r="D10" t="s">
        <v>45</v>
      </c>
      <c r="E10">
        <v>67</v>
      </c>
    </row>
    <row r="11" spans="1:7" x14ac:dyDescent="0.25">
      <c r="A11">
        <v>1043</v>
      </c>
      <c r="B11" t="s">
        <v>3</v>
      </c>
      <c r="C11" s="1">
        <v>40844</v>
      </c>
      <c r="D11" t="s">
        <v>45</v>
      </c>
      <c r="E11">
        <v>58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heetViews>
  <sheetFormatPr defaultRowHeight="15" x14ac:dyDescent="0.25"/>
  <cols>
    <col min="1" max="1" width="11.28515625" customWidth="1"/>
    <col min="2" max="2" width="14.28515625" bestFit="1" customWidth="1"/>
    <col min="3" max="3" width="15.28515625" bestFit="1" customWidth="1"/>
  </cols>
  <sheetData>
    <row r="1" spans="1:8" x14ac:dyDescent="0.25">
      <c r="A1" t="s">
        <v>91</v>
      </c>
      <c r="H1" s="7"/>
    </row>
    <row r="5" spans="1:8" x14ac:dyDescent="0.25">
      <c r="A5" t="s">
        <v>37</v>
      </c>
      <c r="B5" t="s">
        <v>38</v>
      </c>
      <c r="C5" t="s">
        <v>39</v>
      </c>
      <c r="D5" t="s">
        <v>40</v>
      </c>
      <c r="E5" t="s">
        <v>41</v>
      </c>
    </row>
    <row r="6" spans="1:8" x14ac:dyDescent="0.25">
      <c r="A6">
        <v>1006</v>
      </c>
      <c r="B6" t="s">
        <v>0</v>
      </c>
      <c r="C6" s="1">
        <v>41058</v>
      </c>
      <c r="D6" t="s">
        <v>42</v>
      </c>
      <c r="E6">
        <v>62</v>
      </c>
    </row>
    <row r="7" spans="1:8" x14ac:dyDescent="0.25">
      <c r="A7">
        <v>1008</v>
      </c>
      <c r="B7" t="s">
        <v>1</v>
      </c>
      <c r="C7" s="1">
        <v>40671</v>
      </c>
      <c r="D7" t="s">
        <v>43</v>
      </c>
      <c r="E7">
        <v>22</v>
      </c>
    </row>
    <row r="8" spans="1:8" x14ac:dyDescent="0.25">
      <c r="A8">
        <v>1040</v>
      </c>
      <c r="B8" t="s">
        <v>2</v>
      </c>
      <c r="C8" s="1">
        <v>41190</v>
      </c>
      <c r="D8" t="s">
        <v>44</v>
      </c>
      <c r="E8">
        <v>14</v>
      </c>
    </row>
    <row r="9" spans="1:8" x14ac:dyDescent="0.25">
      <c r="A9">
        <v>1041</v>
      </c>
      <c r="B9" t="s">
        <v>3</v>
      </c>
      <c r="C9" s="1">
        <v>40844</v>
      </c>
      <c r="D9" t="s">
        <v>45</v>
      </c>
      <c r="E9">
        <v>32</v>
      </c>
    </row>
    <row r="10" spans="1:8" x14ac:dyDescent="0.25">
      <c r="A10">
        <v>1042</v>
      </c>
      <c r="B10" t="s">
        <v>3</v>
      </c>
      <c r="C10" s="1">
        <v>40844</v>
      </c>
      <c r="D10" t="s">
        <v>45</v>
      </c>
      <c r="E10">
        <v>67</v>
      </c>
    </row>
    <row r="11" spans="1:8" x14ac:dyDescent="0.25">
      <c r="A11">
        <v>1043</v>
      </c>
      <c r="B11" t="s">
        <v>3</v>
      </c>
      <c r="C11" s="1">
        <v>40844</v>
      </c>
      <c r="D11" t="s">
        <v>45</v>
      </c>
      <c r="E11">
        <v>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31"/>
  <sheetViews>
    <sheetView workbookViewId="0">
      <selection activeCell="G8" sqref="G8"/>
    </sheetView>
  </sheetViews>
  <sheetFormatPr defaultRowHeight="15" x14ac:dyDescent="0.25"/>
  <cols>
    <col min="1" max="1" width="9.5703125" bestFit="1" customWidth="1"/>
    <col min="2" max="2" width="14.28515625" bestFit="1" customWidth="1"/>
    <col min="3" max="3" width="15.28515625" bestFit="1" customWidth="1"/>
    <col min="4" max="4" width="18.5703125" bestFit="1" customWidth="1"/>
    <col min="5" max="5" width="18.7109375" bestFit="1" customWidth="1"/>
  </cols>
  <sheetData>
    <row r="1" spans="1:7" x14ac:dyDescent="0.25">
      <c r="A1" t="s">
        <v>50</v>
      </c>
    </row>
    <row r="8" spans="1:7" x14ac:dyDescent="0.25">
      <c r="A8" t="s">
        <v>37</v>
      </c>
      <c r="B8" t="s">
        <v>38</v>
      </c>
      <c r="C8" t="s">
        <v>39</v>
      </c>
      <c r="D8" t="s">
        <v>40</v>
      </c>
      <c r="E8" t="s">
        <v>41</v>
      </c>
      <c r="F8" t="s">
        <v>17</v>
      </c>
      <c r="G8" t="s">
        <v>96</v>
      </c>
    </row>
    <row r="9" spans="1:7" hidden="1" x14ac:dyDescent="0.25">
      <c r="A9">
        <v>1006</v>
      </c>
      <c r="B9" t="s">
        <v>0</v>
      </c>
      <c r="C9" s="1">
        <v>41058</v>
      </c>
      <c r="D9" t="s">
        <v>42</v>
      </c>
      <c r="E9">
        <v>62</v>
      </c>
      <c r="F9" t="s">
        <v>18</v>
      </c>
      <c r="G9" t="b">
        <f>OR(D9="critical",F9="Delayed")</f>
        <v>0</v>
      </c>
    </row>
    <row r="10" spans="1:7" x14ac:dyDescent="0.25">
      <c r="A10">
        <v>1008</v>
      </c>
      <c r="B10" t="s">
        <v>1</v>
      </c>
      <c r="C10" s="1">
        <v>40671</v>
      </c>
      <c r="D10" t="s">
        <v>43</v>
      </c>
      <c r="E10">
        <v>22</v>
      </c>
      <c r="F10" t="s">
        <v>48</v>
      </c>
      <c r="G10" t="b">
        <f t="shared" ref="G10:G31" si="0">OR(D10="critical",F10="Delayed")</f>
        <v>1</v>
      </c>
    </row>
    <row r="11" spans="1:7" hidden="1" x14ac:dyDescent="0.25">
      <c r="A11">
        <v>1040</v>
      </c>
      <c r="B11" t="s">
        <v>2</v>
      </c>
      <c r="C11" s="1">
        <v>41190</v>
      </c>
      <c r="D11" t="s">
        <v>44</v>
      </c>
      <c r="E11">
        <v>14</v>
      </c>
      <c r="F11" t="s">
        <v>18</v>
      </c>
      <c r="G11" t="b">
        <f t="shared" si="0"/>
        <v>0</v>
      </c>
    </row>
    <row r="12" spans="1:7" x14ac:dyDescent="0.25">
      <c r="A12">
        <v>1041</v>
      </c>
      <c r="B12" t="s">
        <v>3</v>
      </c>
      <c r="C12" s="1">
        <v>40844</v>
      </c>
      <c r="D12" t="s">
        <v>45</v>
      </c>
      <c r="E12">
        <v>32</v>
      </c>
      <c r="F12" t="s">
        <v>48</v>
      </c>
      <c r="G12" t="b">
        <f t="shared" si="0"/>
        <v>1</v>
      </c>
    </row>
    <row r="13" spans="1:7" x14ac:dyDescent="0.25">
      <c r="A13">
        <v>1042</v>
      </c>
      <c r="B13" t="s">
        <v>3</v>
      </c>
      <c r="C13" s="1">
        <v>40844</v>
      </c>
      <c r="D13" t="s">
        <v>45</v>
      </c>
      <c r="E13">
        <v>67</v>
      </c>
      <c r="F13" t="s">
        <v>18</v>
      </c>
      <c r="G13" t="b">
        <f t="shared" si="0"/>
        <v>1</v>
      </c>
    </row>
    <row r="14" spans="1:7" x14ac:dyDescent="0.25">
      <c r="A14">
        <v>1043</v>
      </c>
      <c r="B14" t="s">
        <v>3</v>
      </c>
      <c r="C14" s="1">
        <v>40844</v>
      </c>
      <c r="D14" t="s">
        <v>45</v>
      </c>
      <c r="E14">
        <v>58</v>
      </c>
      <c r="F14" t="s">
        <v>48</v>
      </c>
      <c r="G14" t="b">
        <f t="shared" si="0"/>
        <v>1</v>
      </c>
    </row>
    <row r="15" spans="1:7" hidden="1" x14ac:dyDescent="0.25">
      <c r="A15">
        <v>1051</v>
      </c>
      <c r="B15" t="s">
        <v>4</v>
      </c>
      <c r="C15" s="1">
        <v>41996</v>
      </c>
      <c r="D15" t="s">
        <v>44</v>
      </c>
      <c r="E15">
        <v>90</v>
      </c>
      <c r="F15" t="s">
        <v>18</v>
      </c>
      <c r="G15" t="b">
        <f t="shared" si="0"/>
        <v>0</v>
      </c>
    </row>
    <row r="16" spans="1:7" x14ac:dyDescent="0.25">
      <c r="A16">
        <v>106</v>
      </c>
      <c r="B16" t="s">
        <v>5</v>
      </c>
      <c r="C16" s="1">
        <v>40868</v>
      </c>
      <c r="D16" t="s">
        <v>43</v>
      </c>
      <c r="E16">
        <v>61</v>
      </c>
      <c r="F16" t="s">
        <v>48</v>
      </c>
      <c r="G16" t="b">
        <f t="shared" si="0"/>
        <v>1</v>
      </c>
    </row>
    <row r="17" spans="1:7" hidden="1" x14ac:dyDescent="0.25">
      <c r="A17">
        <v>1074</v>
      </c>
      <c r="B17" t="s">
        <v>6</v>
      </c>
      <c r="C17" s="1">
        <v>40546</v>
      </c>
      <c r="D17" t="s">
        <v>43</v>
      </c>
      <c r="E17">
        <v>29</v>
      </c>
      <c r="F17" t="s">
        <v>18</v>
      </c>
      <c r="G17" t="b">
        <f t="shared" si="0"/>
        <v>0</v>
      </c>
    </row>
    <row r="18" spans="1:7" x14ac:dyDescent="0.25">
      <c r="A18">
        <v>1084</v>
      </c>
      <c r="B18" t="s">
        <v>7</v>
      </c>
      <c r="C18" s="1">
        <v>41171</v>
      </c>
      <c r="D18" t="s">
        <v>42</v>
      </c>
      <c r="E18">
        <v>18</v>
      </c>
      <c r="F18" t="s">
        <v>48</v>
      </c>
      <c r="G18" t="b">
        <f t="shared" si="0"/>
        <v>1</v>
      </c>
    </row>
    <row r="19" spans="1:7" hidden="1" x14ac:dyDescent="0.25">
      <c r="A19">
        <v>1085</v>
      </c>
      <c r="B19" t="s">
        <v>7</v>
      </c>
      <c r="C19" s="1">
        <v>41171</v>
      </c>
      <c r="D19" t="s">
        <v>42</v>
      </c>
      <c r="E19">
        <v>2</v>
      </c>
      <c r="F19" t="s">
        <v>18</v>
      </c>
      <c r="G19" t="b">
        <f t="shared" si="0"/>
        <v>0</v>
      </c>
    </row>
    <row r="20" spans="1:7" x14ac:dyDescent="0.25">
      <c r="A20">
        <v>1086</v>
      </c>
      <c r="B20" t="s">
        <v>8</v>
      </c>
      <c r="C20" s="1">
        <v>41232</v>
      </c>
      <c r="D20" t="s">
        <v>43</v>
      </c>
      <c r="E20">
        <v>51</v>
      </c>
      <c r="F20" t="s">
        <v>48</v>
      </c>
      <c r="G20" t="b">
        <f t="shared" si="0"/>
        <v>1</v>
      </c>
    </row>
    <row r="21" spans="1:7" hidden="1" x14ac:dyDescent="0.25">
      <c r="A21">
        <v>1087</v>
      </c>
      <c r="B21" t="s">
        <v>8</v>
      </c>
      <c r="C21" s="1">
        <v>41232</v>
      </c>
      <c r="D21" t="s">
        <v>43</v>
      </c>
      <c r="E21">
        <v>160</v>
      </c>
      <c r="F21" t="s">
        <v>18</v>
      </c>
      <c r="G21" t="b">
        <f t="shared" si="0"/>
        <v>0</v>
      </c>
    </row>
    <row r="22" spans="1:7" x14ac:dyDescent="0.25">
      <c r="A22">
        <v>1106</v>
      </c>
      <c r="B22" t="s">
        <v>9</v>
      </c>
      <c r="C22" s="1">
        <v>41032</v>
      </c>
      <c r="D22" t="s">
        <v>45</v>
      </c>
      <c r="E22">
        <v>35</v>
      </c>
      <c r="F22" t="s">
        <v>48</v>
      </c>
      <c r="G22" t="b">
        <f t="shared" si="0"/>
        <v>1</v>
      </c>
    </row>
    <row r="23" spans="1:7" hidden="1" x14ac:dyDescent="0.25">
      <c r="A23">
        <v>1115</v>
      </c>
      <c r="B23" t="s">
        <v>10</v>
      </c>
      <c r="C23" s="1">
        <v>40831</v>
      </c>
      <c r="D23" t="s">
        <v>42</v>
      </c>
      <c r="E23">
        <v>63</v>
      </c>
      <c r="F23" t="s">
        <v>18</v>
      </c>
      <c r="G23" t="b">
        <f t="shared" si="0"/>
        <v>0</v>
      </c>
    </row>
    <row r="24" spans="1:7" x14ac:dyDescent="0.25">
      <c r="A24">
        <v>112</v>
      </c>
      <c r="B24" t="s">
        <v>11</v>
      </c>
      <c r="C24" s="1">
        <v>40969</v>
      </c>
      <c r="D24" t="s">
        <v>44</v>
      </c>
      <c r="E24">
        <v>7</v>
      </c>
      <c r="F24" t="s">
        <v>48</v>
      </c>
      <c r="G24" t="b">
        <f t="shared" si="0"/>
        <v>1</v>
      </c>
    </row>
    <row r="25" spans="1:7" hidden="1" x14ac:dyDescent="0.25">
      <c r="A25">
        <v>1127</v>
      </c>
      <c r="B25" t="s">
        <v>12</v>
      </c>
      <c r="C25" s="1">
        <v>41720</v>
      </c>
      <c r="D25" t="s">
        <v>42</v>
      </c>
      <c r="E25">
        <v>5</v>
      </c>
      <c r="F25" t="s">
        <v>18</v>
      </c>
      <c r="G25" t="b">
        <f t="shared" si="0"/>
        <v>0</v>
      </c>
    </row>
    <row r="26" spans="1:7" x14ac:dyDescent="0.25">
      <c r="A26">
        <v>1128</v>
      </c>
      <c r="B26" t="s">
        <v>13</v>
      </c>
      <c r="C26" s="1">
        <v>40624</v>
      </c>
      <c r="D26" t="s">
        <v>42</v>
      </c>
      <c r="E26">
        <v>18</v>
      </c>
      <c r="F26" t="s">
        <v>48</v>
      </c>
      <c r="G26" t="b">
        <f t="shared" si="0"/>
        <v>1</v>
      </c>
    </row>
    <row r="27" spans="1:7" hidden="1" x14ac:dyDescent="0.25">
      <c r="A27">
        <v>1129</v>
      </c>
      <c r="B27" t="s">
        <v>12</v>
      </c>
      <c r="C27" s="1">
        <v>41720</v>
      </c>
      <c r="D27" t="s">
        <v>42</v>
      </c>
      <c r="E27">
        <v>5</v>
      </c>
      <c r="F27" t="s">
        <v>18</v>
      </c>
      <c r="G27" t="b">
        <f t="shared" si="0"/>
        <v>0</v>
      </c>
    </row>
    <row r="28" spans="1:7" x14ac:dyDescent="0.25">
      <c r="A28">
        <v>113</v>
      </c>
      <c r="B28" t="s">
        <v>11</v>
      </c>
      <c r="C28" s="1">
        <v>40969</v>
      </c>
      <c r="D28" t="s">
        <v>44</v>
      </c>
      <c r="E28">
        <v>31</v>
      </c>
      <c r="F28" t="s">
        <v>48</v>
      </c>
      <c r="G28" t="b">
        <f t="shared" si="0"/>
        <v>1</v>
      </c>
    </row>
    <row r="29" spans="1:7" hidden="1" x14ac:dyDescent="0.25">
      <c r="A29">
        <v>1146</v>
      </c>
      <c r="B29" t="s">
        <v>14</v>
      </c>
      <c r="C29" s="1">
        <v>41774</v>
      </c>
      <c r="D29" t="s">
        <v>46</v>
      </c>
      <c r="E29">
        <v>44</v>
      </c>
      <c r="F29" t="s">
        <v>18</v>
      </c>
      <c r="G29" t="b">
        <f t="shared" si="0"/>
        <v>0</v>
      </c>
    </row>
    <row r="30" spans="1:7" x14ac:dyDescent="0.25">
      <c r="A30">
        <v>1147</v>
      </c>
      <c r="B30" t="s">
        <v>15</v>
      </c>
      <c r="C30" s="1">
        <v>40678</v>
      </c>
      <c r="D30" t="s">
        <v>46</v>
      </c>
      <c r="E30">
        <v>23</v>
      </c>
      <c r="F30" t="s">
        <v>48</v>
      </c>
      <c r="G30" t="b">
        <f t="shared" si="0"/>
        <v>1</v>
      </c>
    </row>
    <row r="31" spans="1:7" x14ac:dyDescent="0.25">
      <c r="A31">
        <v>1156</v>
      </c>
      <c r="B31" t="s">
        <v>16</v>
      </c>
      <c r="C31" s="1">
        <v>41546</v>
      </c>
      <c r="D31" t="s">
        <v>45</v>
      </c>
      <c r="E31">
        <v>37</v>
      </c>
      <c r="F31" t="s">
        <v>18</v>
      </c>
      <c r="G31" t="b">
        <f t="shared" si="0"/>
        <v>1</v>
      </c>
    </row>
  </sheetData>
  <autoFilter ref="A8:G31">
    <filterColumn colId="6">
      <filters>
        <filter val="TRUE"/>
      </filters>
    </filterColumn>
  </autoFilter>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 id="{4134D8DD-8FFE-4A23-92DD-45BF3845C178}">
            <x14:iconSet custom="1">
              <x14:cfvo type="percent">
                <xm:f>0</xm:f>
              </x14:cfvo>
              <x14:cfvo type="percent">
                <xm:f>33</xm:f>
              </x14:cfvo>
              <x14:cfvo type="formula">
                <xm:f>"Spóźniony"</xm:f>
              </x14:cfvo>
              <x14:cfIcon iconSet="NoIcons" iconId="0"/>
              <x14:cfIcon iconSet="NoIcons" iconId="0"/>
              <x14:cfIcon iconSet="3TrafficLights1" iconId="0"/>
            </x14:iconSet>
          </x14:cfRule>
          <xm:sqref>F9:F31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H8" sqref="H8"/>
    </sheetView>
  </sheetViews>
  <sheetFormatPr defaultRowHeight="15" x14ac:dyDescent="0.25"/>
  <cols>
    <col min="1" max="1" width="9.5703125" bestFit="1" customWidth="1"/>
    <col min="2" max="2" width="14.28515625" bestFit="1" customWidth="1"/>
    <col min="3" max="3" width="15.28515625" bestFit="1" customWidth="1"/>
    <col min="4" max="4" width="18.5703125" bestFit="1" customWidth="1"/>
    <col min="5" max="5" width="18.7109375" bestFit="1" customWidth="1"/>
  </cols>
  <sheetData>
    <row r="1" spans="1:6" x14ac:dyDescent="0.25">
      <c r="A1" s="2" t="s">
        <v>51</v>
      </c>
    </row>
    <row r="8" spans="1:6" x14ac:dyDescent="0.25">
      <c r="A8" t="s">
        <v>37</v>
      </c>
      <c r="B8" t="s">
        <v>38</v>
      </c>
      <c r="C8" t="s">
        <v>39</v>
      </c>
      <c r="D8" t="s">
        <v>40</v>
      </c>
      <c r="E8" t="s">
        <v>41</v>
      </c>
      <c r="F8" t="s">
        <v>17</v>
      </c>
    </row>
    <row r="9" spans="1:6" x14ac:dyDescent="0.25">
      <c r="A9">
        <v>1006</v>
      </c>
      <c r="B9" t="s">
        <v>0</v>
      </c>
      <c r="C9" s="1">
        <v>41058</v>
      </c>
      <c r="D9" t="s">
        <v>42</v>
      </c>
      <c r="E9">
        <v>62</v>
      </c>
      <c r="F9" t="s">
        <v>18</v>
      </c>
    </row>
    <row r="10" spans="1:6" x14ac:dyDescent="0.25">
      <c r="A10">
        <v>1040</v>
      </c>
      <c r="B10" t="s">
        <v>2</v>
      </c>
      <c r="C10" s="1">
        <v>41190</v>
      </c>
      <c r="D10" t="s">
        <v>44</v>
      </c>
      <c r="E10">
        <v>14</v>
      </c>
      <c r="F10" t="s">
        <v>18</v>
      </c>
    </row>
    <row r="11" spans="1:6" x14ac:dyDescent="0.25">
      <c r="A11">
        <v>1042</v>
      </c>
      <c r="B11" t="s">
        <v>3</v>
      </c>
      <c r="C11" s="1">
        <v>40844</v>
      </c>
      <c r="D11" t="s">
        <v>45</v>
      </c>
      <c r="E11">
        <v>67</v>
      </c>
      <c r="F11" t="s">
        <v>18</v>
      </c>
    </row>
    <row r="12" spans="1:6" x14ac:dyDescent="0.25">
      <c r="A12">
        <v>1051</v>
      </c>
      <c r="B12" t="s">
        <v>4</v>
      </c>
      <c r="C12" s="1">
        <v>41996</v>
      </c>
      <c r="D12" t="s">
        <v>44</v>
      </c>
      <c r="E12">
        <v>90</v>
      </c>
      <c r="F12" t="s">
        <v>18</v>
      </c>
    </row>
    <row r="13" spans="1:6" x14ac:dyDescent="0.25">
      <c r="A13">
        <v>1074</v>
      </c>
      <c r="B13" t="s">
        <v>6</v>
      </c>
      <c r="C13" s="1">
        <v>40546</v>
      </c>
      <c r="D13" t="s">
        <v>43</v>
      </c>
      <c r="E13">
        <v>29</v>
      </c>
      <c r="F13" t="s">
        <v>18</v>
      </c>
    </row>
    <row r="14" spans="1:6" x14ac:dyDescent="0.25">
      <c r="A14">
        <v>1085</v>
      </c>
      <c r="B14" t="s">
        <v>7</v>
      </c>
      <c r="C14" s="1">
        <v>41171</v>
      </c>
      <c r="D14" t="s">
        <v>42</v>
      </c>
      <c r="E14">
        <v>2</v>
      </c>
      <c r="F14" t="s">
        <v>18</v>
      </c>
    </row>
    <row r="15" spans="1:6" x14ac:dyDescent="0.25">
      <c r="A15">
        <v>1087</v>
      </c>
      <c r="B15" t="s">
        <v>8</v>
      </c>
      <c r="C15" s="1">
        <v>41232</v>
      </c>
      <c r="D15" t="s">
        <v>43</v>
      </c>
      <c r="E15">
        <v>160</v>
      </c>
      <c r="F15" t="s">
        <v>18</v>
      </c>
    </row>
    <row r="16" spans="1:6" x14ac:dyDescent="0.25">
      <c r="A16">
        <v>1115</v>
      </c>
      <c r="B16" t="s">
        <v>10</v>
      </c>
      <c r="C16" s="1">
        <v>40831</v>
      </c>
      <c r="D16" t="s">
        <v>42</v>
      </c>
      <c r="E16">
        <v>63</v>
      </c>
      <c r="F16" t="s">
        <v>18</v>
      </c>
    </row>
    <row r="17" spans="1:6" x14ac:dyDescent="0.25">
      <c r="A17">
        <v>1127</v>
      </c>
      <c r="B17" t="s">
        <v>12</v>
      </c>
      <c r="C17" s="1">
        <v>41720</v>
      </c>
      <c r="D17" t="s">
        <v>42</v>
      </c>
      <c r="E17">
        <v>5</v>
      </c>
      <c r="F17" t="s">
        <v>18</v>
      </c>
    </row>
    <row r="18" spans="1:6" x14ac:dyDescent="0.25">
      <c r="A18">
        <v>1129</v>
      </c>
      <c r="B18" t="s">
        <v>12</v>
      </c>
      <c r="C18" s="1">
        <v>41720</v>
      </c>
      <c r="D18" t="s">
        <v>42</v>
      </c>
      <c r="E18">
        <v>5</v>
      </c>
      <c r="F18" t="s">
        <v>18</v>
      </c>
    </row>
    <row r="19" spans="1:6" x14ac:dyDescent="0.25">
      <c r="A19">
        <v>1146</v>
      </c>
      <c r="B19" t="s">
        <v>14</v>
      </c>
      <c r="C19" s="1">
        <v>41774</v>
      </c>
      <c r="D19" t="s">
        <v>46</v>
      </c>
      <c r="E19">
        <v>44</v>
      </c>
      <c r="F19" t="s">
        <v>18</v>
      </c>
    </row>
    <row r="20" spans="1:6" x14ac:dyDescent="0.25">
      <c r="A20">
        <v>1156</v>
      </c>
      <c r="B20" t="s">
        <v>16</v>
      </c>
      <c r="C20" s="1">
        <v>41546</v>
      </c>
      <c r="D20" t="s">
        <v>45</v>
      </c>
      <c r="E20">
        <v>37</v>
      </c>
      <c r="F20" t="s">
        <v>18</v>
      </c>
    </row>
  </sheetData>
  <autoFilter ref="A8:F20"/>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iconSet" priority="14" id="{4D054FCE-5D37-422A-BFE2-7071412DBFE2}">
            <x14:iconSet custom="1">
              <x14:cfvo type="percent">
                <xm:f>0</xm:f>
              </x14:cfvo>
              <x14:cfvo type="percent">
                <xm:f>33</xm:f>
              </x14:cfvo>
              <x14:cfvo type="formula">
                <xm:f>"Spóźniony"</xm:f>
              </x14:cfvo>
              <x14:cfIcon iconSet="NoIcons" iconId="0"/>
              <x14:cfIcon iconSet="NoIcons" iconId="0"/>
              <x14:cfIcon iconSet="3TrafficLights1" iconId="0"/>
            </x14:iconSet>
          </x14:cfRule>
          <xm:sqref>F9:F20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A8" sqref="A8"/>
    </sheetView>
  </sheetViews>
  <sheetFormatPr defaultRowHeight="15" x14ac:dyDescent="0.25"/>
  <cols>
    <col min="1" max="1" width="9.5703125" bestFit="1" customWidth="1"/>
    <col min="2" max="2" width="14.28515625" bestFit="1" customWidth="1"/>
    <col min="3" max="3" width="15.28515625" bestFit="1" customWidth="1"/>
    <col min="4" max="4" width="18.5703125" bestFit="1" customWidth="1"/>
    <col min="5" max="5" width="18.7109375" bestFit="1" customWidth="1"/>
  </cols>
  <sheetData>
    <row r="1" spans="1:7" x14ac:dyDescent="0.25">
      <c r="A1" s="2" t="s">
        <v>52</v>
      </c>
    </row>
    <row r="8" spans="1:7" x14ac:dyDescent="0.25">
      <c r="A8" t="s">
        <v>37</v>
      </c>
      <c r="B8" t="s">
        <v>38</v>
      </c>
      <c r="C8" t="s">
        <v>39</v>
      </c>
      <c r="D8" t="s">
        <v>40</v>
      </c>
      <c r="E8" t="s">
        <v>41</v>
      </c>
      <c r="F8" t="s">
        <v>17</v>
      </c>
      <c r="G8" t="s">
        <v>67</v>
      </c>
    </row>
    <row r="9" spans="1:7" x14ac:dyDescent="0.25">
      <c r="A9">
        <v>1006</v>
      </c>
      <c r="B9" t="s">
        <v>0</v>
      </c>
      <c r="C9" s="1">
        <v>41058</v>
      </c>
      <c r="D9" t="s">
        <v>42</v>
      </c>
      <c r="E9">
        <v>62</v>
      </c>
      <c r="F9" t="s">
        <v>18</v>
      </c>
      <c r="G9">
        <f>YEAR(C9)</f>
        <v>2012</v>
      </c>
    </row>
    <row r="10" spans="1:7" x14ac:dyDescent="0.25">
      <c r="A10">
        <v>1008</v>
      </c>
      <c r="B10" t="s">
        <v>1</v>
      </c>
      <c r="C10" s="1">
        <v>40671</v>
      </c>
      <c r="D10" t="s">
        <v>43</v>
      </c>
      <c r="E10">
        <v>22</v>
      </c>
      <c r="F10" t="s">
        <v>48</v>
      </c>
    </row>
    <row r="11" spans="1:7" x14ac:dyDescent="0.25">
      <c r="A11">
        <v>1040</v>
      </c>
      <c r="B11" t="s">
        <v>2</v>
      </c>
      <c r="C11" s="1">
        <v>41190</v>
      </c>
      <c r="D11" t="s">
        <v>44</v>
      </c>
      <c r="E11">
        <v>14</v>
      </c>
      <c r="F11" t="s">
        <v>18</v>
      </c>
      <c r="G11">
        <f>YEAR(C11)</f>
        <v>2012</v>
      </c>
    </row>
    <row r="12" spans="1:7" x14ac:dyDescent="0.25">
      <c r="A12">
        <v>1041</v>
      </c>
      <c r="B12" t="s">
        <v>3</v>
      </c>
      <c r="C12" s="1">
        <v>40844</v>
      </c>
      <c r="D12" t="s">
        <v>45</v>
      </c>
      <c r="E12">
        <v>32</v>
      </c>
      <c r="F12" t="s">
        <v>48</v>
      </c>
    </row>
    <row r="13" spans="1:7" x14ac:dyDescent="0.25">
      <c r="A13">
        <v>1042</v>
      </c>
      <c r="B13" t="s">
        <v>3</v>
      </c>
      <c r="C13" s="1">
        <v>40844</v>
      </c>
      <c r="D13" t="s">
        <v>45</v>
      </c>
      <c r="E13">
        <v>67</v>
      </c>
      <c r="F13" t="s">
        <v>18</v>
      </c>
      <c r="G13">
        <f>YEAR(C13)</f>
        <v>2011</v>
      </c>
    </row>
    <row r="14" spans="1:7" x14ac:dyDescent="0.25">
      <c r="A14">
        <v>1043</v>
      </c>
      <c r="B14" t="s">
        <v>3</v>
      </c>
      <c r="C14" s="1">
        <v>40844</v>
      </c>
      <c r="D14" t="s">
        <v>45</v>
      </c>
      <c r="E14">
        <v>58</v>
      </c>
      <c r="F14" t="s">
        <v>48</v>
      </c>
    </row>
    <row r="15" spans="1:7" x14ac:dyDescent="0.25">
      <c r="A15">
        <v>1051</v>
      </c>
      <c r="B15" t="s">
        <v>4</v>
      </c>
      <c r="C15" s="1">
        <v>41996</v>
      </c>
      <c r="D15" t="s">
        <v>44</v>
      </c>
      <c r="E15">
        <v>90</v>
      </c>
      <c r="F15" t="s">
        <v>18</v>
      </c>
      <c r="G15">
        <f>YEAR(C15)</f>
        <v>2014</v>
      </c>
    </row>
    <row r="16" spans="1:7" x14ac:dyDescent="0.25">
      <c r="A16">
        <v>106</v>
      </c>
      <c r="B16" t="s">
        <v>5</v>
      </c>
      <c r="C16" s="1">
        <v>40868</v>
      </c>
      <c r="D16" t="s">
        <v>43</v>
      </c>
      <c r="E16">
        <v>61</v>
      </c>
      <c r="F16" t="s">
        <v>48</v>
      </c>
    </row>
    <row r="17" spans="1:7" x14ac:dyDescent="0.25">
      <c r="A17">
        <v>1074</v>
      </c>
      <c r="B17" t="s">
        <v>6</v>
      </c>
      <c r="C17" s="1">
        <v>40546</v>
      </c>
      <c r="D17" t="s">
        <v>43</v>
      </c>
      <c r="E17">
        <v>29</v>
      </c>
      <c r="F17" t="s">
        <v>18</v>
      </c>
      <c r="G17">
        <f>YEAR(C17)</f>
        <v>2011</v>
      </c>
    </row>
    <row r="18" spans="1:7" x14ac:dyDescent="0.25">
      <c r="A18">
        <v>1084</v>
      </c>
      <c r="B18" t="s">
        <v>7</v>
      </c>
      <c r="C18" s="1">
        <v>41171</v>
      </c>
      <c r="D18" t="s">
        <v>42</v>
      </c>
      <c r="E18">
        <v>18</v>
      </c>
      <c r="F18" t="s">
        <v>48</v>
      </c>
    </row>
    <row r="19" spans="1:7" x14ac:dyDescent="0.25">
      <c r="A19">
        <v>1085</v>
      </c>
      <c r="B19" t="s">
        <v>7</v>
      </c>
      <c r="C19" s="1">
        <v>41171</v>
      </c>
      <c r="D19" t="s">
        <v>42</v>
      </c>
      <c r="E19">
        <v>2</v>
      </c>
      <c r="F19" t="s">
        <v>18</v>
      </c>
      <c r="G19">
        <f>YEAR(C19)</f>
        <v>2012</v>
      </c>
    </row>
    <row r="20" spans="1:7" x14ac:dyDescent="0.25">
      <c r="A20">
        <v>1086</v>
      </c>
      <c r="B20" t="s">
        <v>8</v>
      </c>
      <c r="C20" s="1">
        <v>41232</v>
      </c>
      <c r="D20" t="s">
        <v>43</v>
      </c>
      <c r="E20">
        <v>51</v>
      </c>
      <c r="F20" t="s">
        <v>48</v>
      </c>
    </row>
    <row r="21" spans="1:7" x14ac:dyDescent="0.25">
      <c r="A21">
        <v>1087</v>
      </c>
      <c r="B21" t="s">
        <v>8</v>
      </c>
      <c r="C21" s="1">
        <v>41232</v>
      </c>
      <c r="D21" t="s">
        <v>43</v>
      </c>
      <c r="E21">
        <v>160</v>
      </c>
      <c r="F21" t="s">
        <v>18</v>
      </c>
      <c r="G21">
        <f>YEAR(C21)</f>
        <v>2012</v>
      </c>
    </row>
    <row r="22" spans="1:7" x14ac:dyDescent="0.25">
      <c r="A22">
        <v>1106</v>
      </c>
      <c r="B22" t="s">
        <v>9</v>
      </c>
      <c r="C22" s="1">
        <v>41032</v>
      </c>
      <c r="D22" t="s">
        <v>45</v>
      </c>
      <c r="E22">
        <v>35</v>
      </c>
      <c r="F22" t="s">
        <v>48</v>
      </c>
    </row>
    <row r="23" spans="1:7" x14ac:dyDescent="0.25">
      <c r="A23">
        <v>1115</v>
      </c>
      <c r="B23" t="s">
        <v>10</v>
      </c>
      <c r="C23" s="1">
        <v>40831</v>
      </c>
      <c r="D23" t="s">
        <v>42</v>
      </c>
      <c r="E23">
        <v>63</v>
      </c>
      <c r="F23" t="s">
        <v>18</v>
      </c>
      <c r="G23">
        <f>YEAR(C23)</f>
        <v>2011</v>
      </c>
    </row>
    <row r="24" spans="1:7" x14ac:dyDescent="0.25">
      <c r="A24">
        <v>112</v>
      </c>
      <c r="B24" t="s">
        <v>11</v>
      </c>
      <c r="C24" s="1">
        <v>40969</v>
      </c>
      <c r="D24" t="s">
        <v>44</v>
      </c>
      <c r="E24">
        <v>7</v>
      </c>
      <c r="F24" t="s">
        <v>48</v>
      </c>
    </row>
    <row r="25" spans="1:7" x14ac:dyDescent="0.25">
      <c r="A25">
        <v>1127</v>
      </c>
      <c r="B25" t="s">
        <v>12</v>
      </c>
      <c r="C25" s="1">
        <v>41720</v>
      </c>
      <c r="D25" t="s">
        <v>42</v>
      </c>
      <c r="E25">
        <v>5</v>
      </c>
      <c r="F25" t="s">
        <v>18</v>
      </c>
      <c r="G25">
        <f>YEAR(C25)</f>
        <v>2014</v>
      </c>
    </row>
    <row r="26" spans="1:7" x14ac:dyDescent="0.25">
      <c r="A26">
        <v>1128</v>
      </c>
      <c r="B26" t="s">
        <v>13</v>
      </c>
      <c r="C26" s="1">
        <v>40624</v>
      </c>
      <c r="D26" t="s">
        <v>42</v>
      </c>
      <c r="E26">
        <v>18</v>
      </c>
      <c r="F26" t="s">
        <v>48</v>
      </c>
    </row>
    <row r="27" spans="1:7" x14ac:dyDescent="0.25">
      <c r="A27">
        <v>1129</v>
      </c>
      <c r="B27" t="s">
        <v>12</v>
      </c>
      <c r="C27" s="1">
        <v>41720</v>
      </c>
      <c r="D27" t="s">
        <v>42</v>
      </c>
      <c r="E27">
        <v>5</v>
      </c>
      <c r="F27" t="s">
        <v>18</v>
      </c>
      <c r="G27">
        <f>YEAR(C27)</f>
        <v>2014</v>
      </c>
    </row>
    <row r="28" spans="1:7" x14ac:dyDescent="0.25">
      <c r="A28">
        <v>113</v>
      </c>
      <c r="B28" t="s">
        <v>11</v>
      </c>
      <c r="C28" s="1">
        <v>40969</v>
      </c>
      <c r="D28" t="s">
        <v>44</v>
      </c>
      <c r="E28">
        <v>31</v>
      </c>
      <c r="F28" t="s">
        <v>48</v>
      </c>
    </row>
    <row r="29" spans="1:7" x14ac:dyDescent="0.25">
      <c r="A29">
        <v>1146</v>
      </c>
      <c r="B29" t="s">
        <v>14</v>
      </c>
      <c r="C29" s="1">
        <v>41774</v>
      </c>
      <c r="D29" t="s">
        <v>46</v>
      </c>
      <c r="E29">
        <v>44</v>
      </c>
      <c r="F29" t="s">
        <v>18</v>
      </c>
      <c r="G29">
        <f>YEAR(C29)</f>
        <v>2014</v>
      </c>
    </row>
    <row r="30" spans="1:7" x14ac:dyDescent="0.25">
      <c r="A30">
        <v>1147</v>
      </c>
      <c r="B30" t="s">
        <v>15</v>
      </c>
      <c r="C30" s="1">
        <v>40678</v>
      </c>
      <c r="D30" t="s">
        <v>46</v>
      </c>
      <c r="E30">
        <v>23</v>
      </c>
      <c r="F30" t="s">
        <v>48</v>
      </c>
    </row>
    <row r="31" spans="1:7" x14ac:dyDescent="0.25">
      <c r="A31">
        <v>1156</v>
      </c>
      <c r="B31" t="s">
        <v>16</v>
      </c>
      <c r="C31" s="1">
        <v>41546</v>
      </c>
      <c r="D31" t="s">
        <v>45</v>
      </c>
      <c r="E31">
        <v>37</v>
      </c>
      <c r="F31" t="s">
        <v>18</v>
      </c>
      <c r="G31">
        <f>YEAR(C31)</f>
        <v>2013</v>
      </c>
    </row>
  </sheetData>
  <autoFilter ref="A8:G31"/>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iconSet" priority="1" id="{CD10A066-0BAC-4950-BBC0-F7D64691F76F}">
            <x14:iconSet custom="1">
              <x14:cfvo type="percent">
                <xm:f>0</xm:f>
              </x14:cfvo>
              <x14:cfvo type="percent">
                <xm:f>33</xm:f>
              </x14:cfvo>
              <x14:cfvo type="formula">
                <xm:f>"Spóźniony"</xm:f>
              </x14:cfvo>
              <x14:cfIcon iconSet="NoIcons" iconId="0"/>
              <x14:cfIcon iconSet="NoIcons" iconId="0"/>
              <x14:cfIcon iconSet="3TrafficLights1" iconId="0"/>
            </x14:iconSet>
          </x14:cfRule>
          <xm:sqref>F9:F31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selection activeCell="B9" sqref="A9:B31"/>
    </sheetView>
  </sheetViews>
  <sheetFormatPr defaultRowHeight="15" x14ac:dyDescent="0.25"/>
  <cols>
    <col min="1" max="1" width="18" customWidth="1"/>
    <col min="2" max="2" width="14.28515625" bestFit="1" customWidth="1"/>
    <col min="3" max="3" width="15.28515625" bestFit="1" customWidth="1"/>
    <col min="4" max="4" width="18.5703125" bestFit="1" customWidth="1"/>
    <col min="5" max="5" width="18.7109375" bestFit="1" customWidth="1"/>
  </cols>
  <sheetData>
    <row r="1" spans="1:2" x14ac:dyDescent="0.25">
      <c r="A1" s="2" t="s">
        <v>53</v>
      </c>
    </row>
    <row r="8" spans="1:2" x14ac:dyDescent="0.25">
      <c r="A8" t="s">
        <v>38</v>
      </c>
      <c r="B8" t="s">
        <v>40</v>
      </c>
    </row>
    <row r="9" spans="1:2" x14ac:dyDescent="0.25">
      <c r="A9" t="s">
        <v>3</v>
      </c>
      <c r="B9" t="s">
        <v>45</v>
      </c>
    </row>
    <row r="10" spans="1:2" x14ac:dyDescent="0.25">
      <c r="A10" t="s">
        <v>3</v>
      </c>
      <c r="B10" t="s">
        <v>45</v>
      </c>
    </row>
    <row r="11" spans="1:2" x14ac:dyDescent="0.25">
      <c r="A11" t="s">
        <v>6</v>
      </c>
      <c r="B11" t="s">
        <v>45</v>
      </c>
    </row>
    <row r="12" spans="1:2" x14ac:dyDescent="0.25">
      <c r="A12" t="s">
        <v>7</v>
      </c>
      <c r="B12" t="s">
        <v>45</v>
      </c>
    </row>
    <row r="13" spans="1:2" x14ac:dyDescent="0.25">
      <c r="A13" t="s">
        <v>14</v>
      </c>
      <c r="B13" t="s">
        <v>45</v>
      </c>
    </row>
    <row r="14" spans="1:2" x14ac:dyDescent="0.25">
      <c r="A14" t="s">
        <v>1</v>
      </c>
      <c r="B14" t="s">
        <v>43</v>
      </c>
    </row>
    <row r="15" spans="1:2" x14ac:dyDescent="0.25">
      <c r="A15" t="s">
        <v>13</v>
      </c>
      <c r="B15" t="s">
        <v>43</v>
      </c>
    </row>
    <row r="16" spans="1:2" x14ac:dyDescent="0.25">
      <c r="A16" t="s">
        <v>15</v>
      </c>
      <c r="B16" t="s">
        <v>43</v>
      </c>
    </row>
    <row r="17" spans="1:2" x14ac:dyDescent="0.25">
      <c r="A17" t="s">
        <v>0</v>
      </c>
      <c r="B17" t="s">
        <v>43</v>
      </c>
    </row>
    <row r="18" spans="1:2" x14ac:dyDescent="0.25">
      <c r="A18" t="s">
        <v>2</v>
      </c>
      <c r="B18" t="s">
        <v>43</v>
      </c>
    </row>
    <row r="19" spans="1:2" x14ac:dyDescent="0.25">
      <c r="A19" t="s">
        <v>5</v>
      </c>
      <c r="B19" t="s">
        <v>42</v>
      </c>
    </row>
    <row r="20" spans="1:2" x14ac:dyDescent="0.25">
      <c r="A20" t="s">
        <v>11</v>
      </c>
      <c r="B20" t="s">
        <v>42</v>
      </c>
    </row>
    <row r="21" spans="1:2" x14ac:dyDescent="0.25">
      <c r="A21" t="s">
        <v>11</v>
      </c>
      <c r="B21" t="s">
        <v>42</v>
      </c>
    </row>
    <row r="22" spans="1:2" x14ac:dyDescent="0.25">
      <c r="A22" t="s">
        <v>7</v>
      </c>
      <c r="B22" t="s">
        <v>42</v>
      </c>
    </row>
    <row r="23" spans="1:2" x14ac:dyDescent="0.25">
      <c r="A23" t="s">
        <v>8</v>
      </c>
      <c r="B23" t="s">
        <v>42</v>
      </c>
    </row>
    <row r="24" spans="1:2" x14ac:dyDescent="0.25">
      <c r="A24" t="s">
        <v>9</v>
      </c>
      <c r="B24" t="s">
        <v>42</v>
      </c>
    </row>
    <row r="25" spans="1:2" x14ac:dyDescent="0.25">
      <c r="A25" t="s">
        <v>16</v>
      </c>
      <c r="B25" t="s">
        <v>42</v>
      </c>
    </row>
    <row r="26" spans="1:2" x14ac:dyDescent="0.25">
      <c r="A26" t="s">
        <v>12</v>
      </c>
      <c r="B26" t="s">
        <v>46</v>
      </c>
    </row>
    <row r="27" spans="1:2" x14ac:dyDescent="0.25">
      <c r="A27" t="s">
        <v>12</v>
      </c>
      <c r="B27" t="s">
        <v>46</v>
      </c>
    </row>
    <row r="28" spans="1:2" x14ac:dyDescent="0.25">
      <c r="A28" t="s">
        <v>3</v>
      </c>
      <c r="B28" t="s">
        <v>44</v>
      </c>
    </row>
    <row r="29" spans="1:2" x14ac:dyDescent="0.25">
      <c r="A29" t="s">
        <v>10</v>
      </c>
      <c r="B29" t="s">
        <v>44</v>
      </c>
    </row>
    <row r="30" spans="1:2" x14ac:dyDescent="0.25">
      <c r="A30" t="s">
        <v>8</v>
      </c>
      <c r="B30" t="s">
        <v>44</v>
      </c>
    </row>
    <row r="31" spans="1:2" x14ac:dyDescent="0.25">
      <c r="A31" t="s">
        <v>4</v>
      </c>
      <c r="B31" t="s">
        <v>44</v>
      </c>
    </row>
  </sheetData>
  <autoFilter ref="A8:B31">
    <sortState ref="A9:B31">
      <sortCondition ref="B8:B31"/>
    </sortState>
  </autoFilter>
  <sortState ref="A8:B31">
    <sortCondition ref="A8"/>
  </sortState>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workbookViewId="0">
      <selection activeCell="D11" sqref="D11"/>
    </sheetView>
  </sheetViews>
  <sheetFormatPr defaultRowHeight="15" x14ac:dyDescent="0.25"/>
  <cols>
    <col min="1" max="1" width="18" customWidth="1"/>
    <col min="2" max="2" width="14.28515625" bestFit="1" customWidth="1"/>
    <col min="3" max="3" width="15.28515625" bestFit="1" customWidth="1"/>
    <col min="4" max="4" width="18.5703125" bestFit="1" customWidth="1"/>
    <col min="5" max="5" width="18.7109375" bestFit="1" customWidth="1"/>
  </cols>
  <sheetData>
    <row r="1" spans="1:5" x14ac:dyDescent="0.25">
      <c r="A1" s="2" t="s">
        <v>54</v>
      </c>
      <c r="D1" t="s">
        <v>42</v>
      </c>
      <c r="E1">
        <v>1</v>
      </c>
    </row>
    <row r="2" spans="1:5" x14ac:dyDescent="0.25">
      <c r="D2" t="s">
        <v>46</v>
      </c>
      <c r="E2">
        <v>2</v>
      </c>
    </row>
    <row r="3" spans="1:5" x14ac:dyDescent="0.25">
      <c r="D3" t="s">
        <v>43</v>
      </c>
      <c r="E3">
        <v>3</v>
      </c>
    </row>
    <row r="4" spans="1:5" x14ac:dyDescent="0.25">
      <c r="D4" t="s">
        <v>45</v>
      </c>
      <c r="E4">
        <v>4</v>
      </c>
    </row>
    <row r="5" spans="1:5" x14ac:dyDescent="0.25">
      <c r="D5" t="s">
        <v>44</v>
      </c>
      <c r="E5">
        <v>5</v>
      </c>
    </row>
    <row r="8" spans="1:5" x14ac:dyDescent="0.25">
      <c r="A8" t="s">
        <v>38</v>
      </c>
      <c r="B8" t="s">
        <v>40</v>
      </c>
      <c r="C8" t="s">
        <v>97</v>
      </c>
    </row>
    <row r="9" spans="1:5" x14ac:dyDescent="0.25">
      <c r="A9" t="s">
        <v>5</v>
      </c>
      <c r="B9" t="s">
        <v>42</v>
      </c>
      <c r="C9">
        <f>VLOOKUP(B9,D:E,2,FALSE)</f>
        <v>1</v>
      </c>
    </row>
    <row r="10" spans="1:5" x14ac:dyDescent="0.25">
      <c r="A10" t="s">
        <v>1</v>
      </c>
      <c r="B10" t="s">
        <v>43</v>
      </c>
      <c r="C10">
        <f t="shared" ref="C10:C31" si="0">VLOOKUP(B10,D:E,2,FALSE)</f>
        <v>3</v>
      </c>
    </row>
    <row r="11" spans="1:5" x14ac:dyDescent="0.25">
      <c r="A11" t="s">
        <v>3</v>
      </c>
      <c r="B11" t="s">
        <v>44</v>
      </c>
      <c r="C11">
        <f t="shared" si="0"/>
        <v>5</v>
      </c>
    </row>
    <row r="12" spans="1:5" x14ac:dyDescent="0.25">
      <c r="A12" t="s">
        <v>3</v>
      </c>
      <c r="B12" t="s">
        <v>45</v>
      </c>
      <c r="C12">
        <f t="shared" si="0"/>
        <v>4</v>
      </c>
    </row>
    <row r="13" spans="1:5" x14ac:dyDescent="0.25">
      <c r="A13" t="s">
        <v>3</v>
      </c>
      <c r="B13" t="s">
        <v>45</v>
      </c>
      <c r="C13">
        <f t="shared" si="0"/>
        <v>4</v>
      </c>
    </row>
    <row r="14" spans="1:5" x14ac:dyDescent="0.25">
      <c r="A14" t="s">
        <v>6</v>
      </c>
      <c r="B14" t="s">
        <v>45</v>
      </c>
      <c r="C14">
        <f t="shared" si="0"/>
        <v>4</v>
      </c>
    </row>
    <row r="15" spans="1:5" x14ac:dyDescent="0.25">
      <c r="A15" t="s">
        <v>10</v>
      </c>
      <c r="B15" t="s">
        <v>44</v>
      </c>
      <c r="C15">
        <f t="shared" si="0"/>
        <v>5</v>
      </c>
    </row>
    <row r="16" spans="1:5" x14ac:dyDescent="0.25">
      <c r="A16" t="s">
        <v>13</v>
      </c>
      <c r="B16" t="s">
        <v>43</v>
      </c>
      <c r="C16">
        <f t="shared" si="0"/>
        <v>3</v>
      </c>
    </row>
    <row r="17" spans="1:3" x14ac:dyDescent="0.25">
      <c r="A17" t="s">
        <v>15</v>
      </c>
      <c r="B17" t="s">
        <v>43</v>
      </c>
      <c r="C17">
        <f t="shared" si="0"/>
        <v>3</v>
      </c>
    </row>
    <row r="18" spans="1:3" x14ac:dyDescent="0.25">
      <c r="A18" t="s">
        <v>11</v>
      </c>
      <c r="B18" t="s">
        <v>42</v>
      </c>
      <c r="C18">
        <f t="shared" si="0"/>
        <v>1</v>
      </c>
    </row>
    <row r="19" spans="1:3" x14ac:dyDescent="0.25">
      <c r="A19" t="s">
        <v>11</v>
      </c>
      <c r="B19" t="s">
        <v>42</v>
      </c>
      <c r="C19">
        <f t="shared" si="0"/>
        <v>1</v>
      </c>
    </row>
    <row r="20" spans="1:3" x14ac:dyDescent="0.25">
      <c r="A20" t="s">
        <v>0</v>
      </c>
      <c r="B20" t="s">
        <v>43</v>
      </c>
      <c r="C20">
        <f t="shared" si="0"/>
        <v>3</v>
      </c>
    </row>
    <row r="21" spans="1:3" x14ac:dyDescent="0.25">
      <c r="A21" t="s">
        <v>2</v>
      </c>
      <c r="B21" t="s">
        <v>43</v>
      </c>
      <c r="C21">
        <f t="shared" si="0"/>
        <v>3</v>
      </c>
    </row>
    <row r="22" spans="1:3" x14ac:dyDescent="0.25">
      <c r="A22" t="s">
        <v>7</v>
      </c>
      <c r="B22" t="s">
        <v>45</v>
      </c>
      <c r="C22">
        <f t="shared" si="0"/>
        <v>4</v>
      </c>
    </row>
    <row r="23" spans="1:3" x14ac:dyDescent="0.25">
      <c r="A23" t="s">
        <v>7</v>
      </c>
      <c r="B23" t="s">
        <v>42</v>
      </c>
      <c r="C23">
        <f t="shared" si="0"/>
        <v>1</v>
      </c>
    </row>
    <row r="24" spans="1:3" x14ac:dyDescent="0.25">
      <c r="A24" t="s">
        <v>8</v>
      </c>
      <c r="B24" t="s">
        <v>44</v>
      </c>
      <c r="C24">
        <f t="shared" si="0"/>
        <v>5</v>
      </c>
    </row>
    <row r="25" spans="1:3" x14ac:dyDescent="0.25">
      <c r="A25" t="s">
        <v>8</v>
      </c>
      <c r="B25" t="s">
        <v>42</v>
      </c>
      <c r="C25">
        <f t="shared" si="0"/>
        <v>1</v>
      </c>
    </row>
    <row r="26" spans="1:3" x14ac:dyDescent="0.25">
      <c r="A26" t="s">
        <v>9</v>
      </c>
      <c r="B26" t="s">
        <v>42</v>
      </c>
      <c r="C26">
        <f t="shared" si="0"/>
        <v>1</v>
      </c>
    </row>
    <row r="27" spans="1:3" x14ac:dyDescent="0.25">
      <c r="A27" t="s">
        <v>16</v>
      </c>
      <c r="B27" t="s">
        <v>42</v>
      </c>
      <c r="C27">
        <f t="shared" si="0"/>
        <v>1</v>
      </c>
    </row>
    <row r="28" spans="1:3" x14ac:dyDescent="0.25">
      <c r="A28" t="s">
        <v>4</v>
      </c>
      <c r="B28" t="s">
        <v>44</v>
      </c>
      <c r="C28">
        <f t="shared" si="0"/>
        <v>5</v>
      </c>
    </row>
    <row r="29" spans="1:3" x14ac:dyDescent="0.25">
      <c r="A29" t="s">
        <v>12</v>
      </c>
      <c r="B29" t="s">
        <v>46</v>
      </c>
      <c r="C29">
        <f t="shared" si="0"/>
        <v>2</v>
      </c>
    </row>
    <row r="30" spans="1:3" x14ac:dyDescent="0.25">
      <c r="A30" t="s">
        <v>12</v>
      </c>
      <c r="B30" t="s">
        <v>46</v>
      </c>
      <c r="C30">
        <f t="shared" si="0"/>
        <v>2</v>
      </c>
    </row>
    <row r="31" spans="1:3" x14ac:dyDescent="0.25">
      <c r="A31" t="s">
        <v>14</v>
      </c>
      <c r="B31" t="s">
        <v>45</v>
      </c>
      <c r="C31">
        <f t="shared" si="0"/>
        <v>4</v>
      </c>
    </row>
  </sheetData>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A9" sqref="A9:F31"/>
    </sheetView>
  </sheetViews>
  <sheetFormatPr defaultRowHeight="15" x14ac:dyDescent="0.25"/>
  <cols>
    <col min="1" max="1" width="9.5703125" bestFit="1" customWidth="1"/>
    <col min="2" max="2" width="14.28515625" bestFit="1" customWidth="1"/>
    <col min="3" max="3" width="15.28515625" bestFit="1" customWidth="1"/>
    <col min="4" max="4" width="18.5703125" bestFit="1" customWidth="1"/>
    <col min="5" max="5" width="18.7109375" bestFit="1" customWidth="1"/>
  </cols>
  <sheetData>
    <row r="1" spans="1:6" x14ac:dyDescent="0.25">
      <c r="A1" s="2" t="s">
        <v>55</v>
      </c>
    </row>
    <row r="8" spans="1:6" x14ac:dyDescent="0.25">
      <c r="A8" t="s">
        <v>37</v>
      </c>
      <c r="B8" t="s">
        <v>38</v>
      </c>
      <c r="C8" t="s">
        <v>39</v>
      </c>
      <c r="D8" t="s">
        <v>40</v>
      </c>
      <c r="E8" t="s">
        <v>41</v>
      </c>
      <c r="F8" t="s">
        <v>17</v>
      </c>
    </row>
    <row r="9" spans="1:6" x14ac:dyDescent="0.25">
      <c r="A9">
        <v>1041</v>
      </c>
      <c r="B9" t="s">
        <v>3</v>
      </c>
      <c r="C9" s="1">
        <v>40844</v>
      </c>
      <c r="D9" t="s">
        <v>45</v>
      </c>
      <c r="E9">
        <v>32</v>
      </c>
      <c r="F9" t="s">
        <v>48</v>
      </c>
    </row>
    <row r="10" spans="1:6" x14ac:dyDescent="0.25">
      <c r="A10">
        <v>1043</v>
      </c>
      <c r="B10" t="s">
        <v>3</v>
      </c>
      <c r="C10" s="1">
        <v>40844</v>
      </c>
      <c r="D10" t="s">
        <v>45</v>
      </c>
      <c r="E10">
        <v>58</v>
      </c>
      <c r="F10" t="s">
        <v>48</v>
      </c>
    </row>
    <row r="11" spans="1:6" x14ac:dyDescent="0.25">
      <c r="A11">
        <v>1106</v>
      </c>
      <c r="B11" t="s">
        <v>9</v>
      </c>
      <c r="C11" s="1">
        <v>41032</v>
      </c>
      <c r="D11" t="s">
        <v>45</v>
      </c>
      <c r="E11">
        <v>35</v>
      </c>
      <c r="F11" t="s">
        <v>48</v>
      </c>
    </row>
    <row r="12" spans="1:6" x14ac:dyDescent="0.25">
      <c r="A12">
        <v>1042</v>
      </c>
      <c r="B12" t="s">
        <v>3</v>
      </c>
      <c r="C12" s="1">
        <v>40844</v>
      </c>
      <c r="D12" t="s">
        <v>45</v>
      </c>
      <c r="E12">
        <v>67</v>
      </c>
      <c r="F12" t="s">
        <v>18</v>
      </c>
    </row>
    <row r="13" spans="1:6" x14ac:dyDescent="0.25">
      <c r="A13">
        <v>1156</v>
      </c>
      <c r="B13" t="s">
        <v>16</v>
      </c>
      <c r="C13" s="1">
        <v>41546</v>
      </c>
      <c r="D13" t="s">
        <v>45</v>
      </c>
      <c r="E13">
        <v>37</v>
      </c>
      <c r="F13" t="s">
        <v>18</v>
      </c>
    </row>
    <row r="14" spans="1:6" x14ac:dyDescent="0.25">
      <c r="A14">
        <v>1008</v>
      </c>
      <c r="B14" t="s">
        <v>1</v>
      </c>
      <c r="C14" s="1">
        <v>40671</v>
      </c>
      <c r="D14" t="s">
        <v>43</v>
      </c>
      <c r="E14">
        <v>22</v>
      </c>
      <c r="F14" t="s">
        <v>48</v>
      </c>
    </row>
    <row r="15" spans="1:6" x14ac:dyDescent="0.25">
      <c r="A15">
        <v>106</v>
      </c>
      <c r="B15" t="s">
        <v>5</v>
      </c>
      <c r="C15" s="1">
        <v>40868</v>
      </c>
      <c r="D15" t="s">
        <v>43</v>
      </c>
      <c r="E15">
        <v>61</v>
      </c>
      <c r="F15" t="s">
        <v>48</v>
      </c>
    </row>
    <row r="16" spans="1:6" x14ac:dyDescent="0.25">
      <c r="A16">
        <v>1086</v>
      </c>
      <c r="B16" t="s">
        <v>8</v>
      </c>
      <c r="C16" s="1">
        <v>41232</v>
      </c>
      <c r="D16" t="s">
        <v>43</v>
      </c>
      <c r="E16">
        <v>51</v>
      </c>
      <c r="F16" t="s">
        <v>48</v>
      </c>
    </row>
    <row r="17" spans="1:6" x14ac:dyDescent="0.25">
      <c r="A17">
        <v>1074</v>
      </c>
      <c r="B17" t="s">
        <v>6</v>
      </c>
      <c r="C17" s="1">
        <v>40546</v>
      </c>
      <c r="D17" t="s">
        <v>43</v>
      </c>
      <c r="E17">
        <v>29</v>
      </c>
      <c r="F17" t="s">
        <v>18</v>
      </c>
    </row>
    <row r="18" spans="1:6" x14ac:dyDescent="0.25">
      <c r="A18">
        <v>1087</v>
      </c>
      <c r="B18" t="s">
        <v>8</v>
      </c>
      <c r="C18" s="1">
        <v>41232</v>
      </c>
      <c r="D18" t="s">
        <v>43</v>
      </c>
      <c r="E18">
        <v>160</v>
      </c>
      <c r="F18" t="s">
        <v>18</v>
      </c>
    </row>
    <row r="19" spans="1:6" x14ac:dyDescent="0.25">
      <c r="A19">
        <v>1084</v>
      </c>
      <c r="B19" t="s">
        <v>7</v>
      </c>
      <c r="C19" s="1">
        <v>41171</v>
      </c>
      <c r="D19" t="s">
        <v>42</v>
      </c>
      <c r="E19">
        <v>18</v>
      </c>
      <c r="F19" t="s">
        <v>48</v>
      </c>
    </row>
    <row r="20" spans="1:6" x14ac:dyDescent="0.25">
      <c r="A20">
        <v>1128</v>
      </c>
      <c r="B20" t="s">
        <v>13</v>
      </c>
      <c r="C20" s="1">
        <v>40624</v>
      </c>
      <c r="D20" t="s">
        <v>42</v>
      </c>
      <c r="E20">
        <v>18</v>
      </c>
      <c r="F20" t="s">
        <v>48</v>
      </c>
    </row>
    <row r="21" spans="1:6" x14ac:dyDescent="0.25">
      <c r="A21">
        <v>1006</v>
      </c>
      <c r="B21" t="s">
        <v>0</v>
      </c>
      <c r="C21" s="1">
        <v>41058</v>
      </c>
      <c r="D21" t="s">
        <v>42</v>
      </c>
      <c r="E21">
        <v>62</v>
      </c>
      <c r="F21" t="s">
        <v>18</v>
      </c>
    </row>
    <row r="22" spans="1:6" x14ac:dyDescent="0.25">
      <c r="A22">
        <v>1085</v>
      </c>
      <c r="B22" t="s">
        <v>7</v>
      </c>
      <c r="C22" s="1">
        <v>41171</v>
      </c>
      <c r="D22" t="s">
        <v>42</v>
      </c>
      <c r="E22">
        <v>2</v>
      </c>
      <c r="F22" t="s">
        <v>18</v>
      </c>
    </row>
    <row r="23" spans="1:6" x14ac:dyDescent="0.25">
      <c r="A23">
        <v>1115</v>
      </c>
      <c r="B23" t="s">
        <v>10</v>
      </c>
      <c r="C23" s="1">
        <v>40831</v>
      </c>
      <c r="D23" t="s">
        <v>42</v>
      </c>
      <c r="E23">
        <v>63</v>
      </c>
      <c r="F23" t="s">
        <v>18</v>
      </c>
    </row>
    <row r="24" spans="1:6" x14ac:dyDescent="0.25">
      <c r="A24">
        <v>1127</v>
      </c>
      <c r="B24" t="s">
        <v>12</v>
      </c>
      <c r="C24" s="1">
        <v>41720</v>
      </c>
      <c r="D24" t="s">
        <v>42</v>
      </c>
      <c r="E24">
        <v>5</v>
      </c>
      <c r="F24" t="s">
        <v>18</v>
      </c>
    </row>
    <row r="25" spans="1:6" x14ac:dyDescent="0.25">
      <c r="A25">
        <v>1129</v>
      </c>
      <c r="B25" t="s">
        <v>12</v>
      </c>
      <c r="C25" s="1">
        <v>41720</v>
      </c>
      <c r="D25" t="s">
        <v>42</v>
      </c>
      <c r="E25">
        <v>5</v>
      </c>
      <c r="F25" t="s">
        <v>18</v>
      </c>
    </row>
    <row r="26" spans="1:6" x14ac:dyDescent="0.25">
      <c r="A26">
        <v>1147</v>
      </c>
      <c r="B26" t="s">
        <v>15</v>
      </c>
      <c r="C26" s="1">
        <v>40678</v>
      </c>
      <c r="D26" t="s">
        <v>46</v>
      </c>
      <c r="E26">
        <v>23</v>
      </c>
      <c r="F26" t="s">
        <v>48</v>
      </c>
    </row>
    <row r="27" spans="1:6" x14ac:dyDescent="0.25">
      <c r="A27">
        <v>1146</v>
      </c>
      <c r="B27" t="s">
        <v>14</v>
      </c>
      <c r="C27" s="1">
        <v>41774</v>
      </c>
      <c r="D27" t="s">
        <v>46</v>
      </c>
      <c r="E27">
        <v>44</v>
      </c>
      <c r="F27" t="s">
        <v>18</v>
      </c>
    </row>
    <row r="28" spans="1:6" x14ac:dyDescent="0.25">
      <c r="A28">
        <v>112</v>
      </c>
      <c r="B28" t="s">
        <v>11</v>
      </c>
      <c r="C28" s="1">
        <v>40969</v>
      </c>
      <c r="D28" t="s">
        <v>44</v>
      </c>
      <c r="E28">
        <v>7</v>
      </c>
      <c r="F28" t="s">
        <v>48</v>
      </c>
    </row>
    <row r="29" spans="1:6" x14ac:dyDescent="0.25">
      <c r="A29">
        <v>113</v>
      </c>
      <c r="B29" t="s">
        <v>11</v>
      </c>
      <c r="C29" s="1">
        <v>40969</v>
      </c>
      <c r="D29" t="s">
        <v>44</v>
      </c>
      <c r="E29">
        <v>31</v>
      </c>
      <c r="F29" t="s">
        <v>48</v>
      </c>
    </row>
    <row r="30" spans="1:6" x14ac:dyDescent="0.25">
      <c r="A30">
        <v>1040</v>
      </c>
      <c r="B30" t="s">
        <v>2</v>
      </c>
      <c r="C30" s="1">
        <v>41190</v>
      </c>
      <c r="D30" t="s">
        <v>44</v>
      </c>
      <c r="E30">
        <v>14</v>
      </c>
      <c r="F30" t="s">
        <v>18</v>
      </c>
    </row>
    <row r="31" spans="1:6" x14ac:dyDescent="0.25">
      <c r="A31">
        <v>1051</v>
      </c>
      <c r="B31" t="s">
        <v>4</v>
      </c>
      <c r="C31" s="1">
        <v>41996</v>
      </c>
      <c r="D31" t="s">
        <v>44</v>
      </c>
      <c r="E31">
        <v>90</v>
      </c>
      <c r="F31" t="s">
        <v>18</v>
      </c>
    </row>
  </sheetData>
  <sortState ref="A9:F31">
    <sortCondition ref="D9:D31"/>
    <sortCondition ref="F9:F31"/>
  </sortState>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iconSet" priority="1" id="{A66526DF-6DC6-42C3-AFC4-95B76450AEB2}">
            <x14:iconSet custom="1">
              <x14:cfvo type="percent">
                <xm:f>0</xm:f>
              </x14:cfvo>
              <x14:cfvo type="percent">
                <xm:f>33</xm:f>
              </x14:cfvo>
              <x14:cfvo type="formula">
                <xm:f>"Spóźniony"</xm:f>
              </x14:cfvo>
              <x14:cfIcon iconSet="NoIcons" iconId="0"/>
              <x14:cfIcon iconSet="NoIcons" iconId="0"/>
              <x14:cfIcon iconSet="3TrafficLights1" iconId="0"/>
            </x14:iconSet>
          </x14:cfRule>
          <xm:sqref>F9:F31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G9" sqref="G9"/>
    </sheetView>
  </sheetViews>
  <sheetFormatPr defaultRowHeight="15" x14ac:dyDescent="0.25"/>
  <cols>
    <col min="1" max="1" width="9.5703125" bestFit="1" customWidth="1"/>
    <col min="2" max="2" width="14.28515625" bestFit="1" customWidth="1"/>
    <col min="3" max="3" width="15.28515625" bestFit="1" customWidth="1"/>
    <col min="4" max="4" width="18.5703125" bestFit="1" customWidth="1"/>
    <col min="5" max="5" width="18.7109375" bestFit="1" customWidth="1"/>
  </cols>
  <sheetData>
    <row r="1" spans="1:7" x14ac:dyDescent="0.25">
      <c r="A1" s="2" t="s">
        <v>56</v>
      </c>
    </row>
    <row r="8" spans="1:7" x14ac:dyDescent="0.25">
      <c r="A8" t="s">
        <v>37</v>
      </c>
      <c r="B8" t="s">
        <v>38</v>
      </c>
      <c r="C8" t="s">
        <v>39</v>
      </c>
      <c r="D8" t="s">
        <v>40</v>
      </c>
      <c r="E8" t="s">
        <v>41</v>
      </c>
      <c r="F8" t="s">
        <v>17</v>
      </c>
      <c r="G8" t="s">
        <v>32</v>
      </c>
    </row>
    <row r="9" spans="1:7" x14ac:dyDescent="0.25">
      <c r="A9">
        <v>1006</v>
      </c>
      <c r="B9" t="s">
        <v>0</v>
      </c>
      <c r="C9" s="1">
        <v>41058</v>
      </c>
      <c r="D9" t="s">
        <v>42</v>
      </c>
      <c r="E9">
        <v>62</v>
      </c>
      <c r="F9" t="s">
        <v>18</v>
      </c>
      <c r="G9">
        <v>1</v>
      </c>
    </row>
    <row r="10" spans="1:7" x14ac:dyDescent="0.25">
      <c r="A10">
        <v>1008</v>
      </c>
      <c r="B10" t="s">
        <v>1</v>
      </c>
      <c r="C10" s="1">
        <v>40671</v>
      </c>
      <c r="D10" t="s">
        <v>43</v>
      </c>
      <c r="E10">
        <v>22</v>
      </c>
      <c r="F10" t="s">
        <v>48</v>
      </c>
      <c r="G10">
        <v>2</v>
      </c>
    </row>
    <row r="11" spans="1:7" x14ac:dyDescent="0.25">
      <c r="A11">
        <v>1040</v>
      </c>
      <c r="B11" t="s">
        <v>2</v>
      </c>
      <c r="C11" s="1">
        <v>41190</v>
      </c>
      <c r="D11" t="s">
        <v>44</v>
      </c>
      <c r="E11">
        <v>14</v>
      </c>
      <c r="F11" t="s">
        <v>18</v>
      </c>
      <c r="G11">
        <v>3</v>
      </c>
    </row>
    <row r="12" spans="1:7" x14ac:dyDescent="0.25">
      <c r="A12">
        <v>1041</v>
      </c>
      <c r="B12" t="s">
        <v>3</v>
      </c>
      <c r="C12" s="1">
        <v>40844</v>
      </c>
      <c r="D12" t="s">
        <v>45</v>
      </c>
      <c r="E12">
        <v>32</v>
      </c>
      <c r="F12" t="s">
        <v>48</v>
      </c>
      <c r="G12">
        <v>4</v>
      </c>
    </row>
    <row r="13" spans="1:7" x14ac:dyDescent="0.25">
      <c r="A13">
        <v>1042</v>
      </c>
      <c r="B13" t="s">
        <v>3</v>
      </c>
      <c r="C13" s="1">
        <v>40844</v>
      </c>
      <c r="D13" t="s">
        <v>45</v>
      </c>
      <c r="E13">
        <v>67</v>
      </c>
      <c r="F13" t="s">
        <v>18</v>
      </c>
      <c r="G13">
        <v>5</v>
      </c>
    </row>
    <row r="14" spans="1:7" x14ac:dyDescent="0.25">
      <c r="A14">
        <v>1043</v>
      </c>
      <c r="B14" t="s">
        <v>3</v>
      </c>
      <c r="C14" s="1">
        <v>40844</v>
      </c>
      <c r="D14" t="s">
        <v>45</v>
      </c>
      <c r="E14">
        <v>58</v>
      </c>
      <c r="F14" t="s">
        <v>48</v>
      </c>
      <c r="G14">
        <v>6</v>
      </c>
    </row>
    <row r="15" spans="1:7" x14ac:dyDescent="0.25">
      <c r="A15">
        <v>1051</v>
      </c>
      <c r="B15" t="s">
        <v>4</v>
      </c>
      <c r="C15" s="1">
        <v>41996</v>
      </c>
      <c r="D15" t="s">
        <v>44</v>
      </c>
      <c r="E15">
        <v>90</v>
      </c>
      <c r="F15" t="s">
        <v>18</v>
      </c>
      <c r="G15">
        <v>7</v>
      </c>
    </row>
    <row r="16" spans="1:7" x14ac:dyDescent="0.25">
      <c r="A16">
        <v>106</v>
      </c>
      <c r="B16" t="s">
        <v>5</v>
      </c>
      <c r="C16" s="1">
        <v>40868</v>
      </c>
      <c r="D16" t="s">
        <v>43</v>
      </c>
      <c r="E16">
        <v>61</v>
      </c>
      <c r="F16" t="s">
        <v>48</v>
      </c>
      <c r="G16">
        <v>8</v>
      </c>
    </row>
    <row r="17" spans="1:7" x14ac:dyDescent="0.25">
      <c r="A17">
        <v>1074</v>
      </c>
      <c r="B17" t="s">
        <v>6</v>
      </c>
      <c r="C17" s="1">
        <v>40546</v>
      </c>
      <c r="D17" t="s">
        <v>43</v>
      </c>
      <c r="E17">
        <v>29</v>
      </c>
      <c r="F17" t="s">
        <v>18</v>
      </c>
      <c r="G17">
        <v>9</v>
      </c>
    </row>
    <row r="18" spans="1:7" x14ac:dyDescent="0.25">
      <c r="A18">
        <v>1084</v>
      </c>
      <c r="B18" t="s">
        <v>7</v>
      </c>
      <c r="C18" s="1">
        <v>41171</v>
      </c>
      <c r="D18" t="s">
        <v>42</v>
      </c>
      <c r="E18">
        <v>18</v>
      </c>
      <c r="F18" t="s">
        <v>48</v>
      </c>
      <c r="G18">
        <v>10</v>
      </c>
    </row>
    <row r="19" spans="1:7" x14ac:dyDescent="0.25">
      <c r="A19">
        <v>1085</v>
      </c>
      <c r="B19" t="s">
        <v>7</v>
      </c>
      <c r="C19" s="1">
        <v>41171</v>
      </c>
      <c r="D19" t="s">
        <v>42</v>
      </c>
      <c r="E19">
        <v>2</v>
      </c>
      <c r="F19" t="s">
        <v>18</v>
      </c>
      <c r="G19">
        <v>11</v>
      </c>
    </row>
    <row r="20" spans="1:7" x14ac:dyDescent="0.25">
      <c r="A20">
        <v>1086</v>
      </c>
      <c r="B20" t="s">
        <v>8</v>
      </c>
      <c r="C20" s="1">
        <v>41232</v>
      </c>
      <c r="D20" t="s">
        <v>43</v>
      </c>
      <c r="E20">
        <v>51</v>
      </c>
      <c r="F20" t="s">
        <v>48</v>
      </c>
      <c r="G20">
        <v>12</v>
      </c>
    </row>
    <row r="21" spans="1:7" x14ac:dyDescent="0.25">
      <c r="A21">
        <v>1087</v>
      </c>
      <c r="B21" t="s">
        <v>8</v>
      </c>
      <c r="C21" s="1">
        <v>41232</v>
      </c>
      <c r="D21" t="s">
        <v>43</v>
      </c>
      <c r="E21">
        <v>160</v>
      </c>
      <c r="F21" t="s">
        <v>18</v>
      </c>
      <c r="G21">
        <v>13</v>
      </c>
    </row>
    <row r="22" spans="1:7" x14ac:dyDescent="0.25">
      <c r="A22">
        <v>1106</v>
      </c>
      <c r="B22" t="s">
        <v>9</v>
      </c>
      <c r="C22" s="1">
        <v>41032</v>
      </c>
      <c r="D22" t="s">
        <v>45</v>
      </c>
      <c r="E22">
        <v>35</v>
      </c>
      <c r="F22" t="s">
        <v>48</v>
      </c>
      <c r="G22">
        <v>14</v>
      </c>
    </row>
    <row r="23" spans="1:7" x14ac:dyDescent="0.25">
      <c r="A23">
        <v>1115</v>
      </c>
      <c r="B23" t="s">
        <v>10</v>
      </c>
      <c r="C23" s="1">
        <v>40831</v>
      </c>
      <c r="D23" t="s">
        <v>42</v>
      </c>
      <c r="E23">
        <v>63</v>
      </c>
      <c r="F23" t="s">
        <v>18</v>
      </c>
      <c r="G23">
        <v>15</v>
      </c>
    </row>
    <row r="24" spans="1:7" x14ac:dyDescent="0.25">
      <c r="A24">
        <v>112</v>
      </c>
      <c r="B24" t="s">
        <v>11</v>
      </c>
      <c r="C24" s="1">
        <v>40969</v>
      </c>
      <c r="D24" t="s">
        <v>44</v>
      </c>
      <c r="E24">
        <v>7</v>
      </c>
      <c r="F24" t="s">
        <v>48</v>
      </c>
      <c r="G24">
        <v>16</v>
      </c>
    </row>
    <row r="25" spans="1:7" x14ac:dyDescent="0.25">
      <c r="A25">
        <v>1127</v>
      </c>
      <c r="B25" t="s">
        <v>12</v>
      </c>
      <c r="C25" s="1">
        <v>41720</v>
      </c>
      <c r="D25" t="s">
        <v>42</v>
      </c>
      <c r="E25">
        <v>5</v>
      </c>
      <c r="F25" t="s">
        <v>18</v>
      </c>
      <c r="G25">
        <v>17</v>
      </c>
    </row>
    <row r="26" spans="1:7" x14ac:dyDescent="0.25">
      <c r="A26">
        <v>1128</v>
      </c>
      <c r="B26" t="s">
        <v>13</v>
      </c>
      <c r="C26" s="1">
        <v>40624</v>
      </c>
      <c r="D26" t="s">
        <v>42</v>
      </c>
      <c r="E26">
        <v>18</v>
      </c>
      <c r="F26" t="s">
        <v>48</v>
      </c>
      <c r="G26">
        <v>18</v>
      </c>
    </row>
    <row r="27" spans="1:7" x14ac:dyDescent="0.25">
      <c r="A27">
        <v>1129</v>
      </c>
      <c r="B27" t="s">
        <v>12</v>
      </c>
      <c r="C27" s="1">
        <v>41720</v>
      </c>
      <c r="D27" t="s">
        <v>42</v>
      </c>
      <c r="E27">
        <v>5</v>
      </c>
      <c r="F27" t="s">
        <v>18</v>
      </c>
      <c r="G27">
        <v>19</v>
      </c>
    </row>
    <row r="28" spans="1:7" x14ac:dyDescent="0.25">
      <c r="A28">
        <v>113</v>
      </c>
      <c r="B28" t="s">
        <v>11</v>
      </c>
      <c r="C28" s="1">
        <v>40969</v>
      </c>
      <c r="D28" t="s">
        <v>44</v>
      </c>
      <c r="E28">
        <v>31</v>
      </c>
      <c r="F28" t="s">
        <v>48</v>
      </c>
      <c r="G28">
        <v>20</v>
      </c>
    </row>
    <row r="29" spans="1:7" x14ac:dyDescent="0.25">
      <c r="A29">
        <v>1146</v>
      </c>
      <c r="B29" t="s">
        <v>14</v>
      </c>
      <c r="C29" s="1">
        <v>41774</v>
      </c>
      <c r="D29" t="s">
        <v>46</v>
      </c>
      <c r="E29">
        <v>44</v>
      </c>
      <c r="F29" t="s">
        <v>18</v>
      </c>
      <c r="G29">
        <v>21</v>
      </c>
    </row>
    <row r="30" spans="1:7" x14ac:dyDescent="0.25">
      <c r="A30">
        <v>1147</v>
      </c>
      <c r="B30" t="s">
        <v>15</v>
      </c>
      <c r="C30" s="1">
        <v>40678</v>
      </c>
      <c r="D30" t="s">
        <v>46</v>
      </c>
      <c r="E30">
        <v>23</v>
      </c>
      <c r="F30" t="s">
        <v>48</v>
      </c>
      <c r="G30">
        <v>22</v>
      </c>
    </row>
    <row r="31" spans="1:7" x14ac:dyDescent="0.25">
      <c r="A31">
        <v>1156</v>
      </c>
      <c r="B31" t="s">
        <v>16</v>
      </c>
      <c r="C31" s="1">
        <v>41546</v>
      </c>
      <c r="D31" t="s">
        <v>45</v>
      </c>
      <c r="E31">
        <v>37</v>
      </c>
      <c r="F31" t="s">
        <v>18</v>
      </c>
      <c r="G31">
        <v>23</v>
      </c>
    </row>
  </sheetData>
  <sortState ref="A9:G31">
    <sortCondition ref="G9"/>
  </sortState>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iconSet" priority="1" id="{B68EC775-F87E-4DC8-8F13-99275F73491B}">
            <x14:iconSet custom="1">
              <x14:cfvo type="percent">
                <xm:f>0</xm:f>
              </x14:cfvo>
              <x14:cfvo type="percent">
                <xm:f>33</xm:f>
              </x14:cfvo>
              <x14:cfvo type="formula">
                <xm:f>"Spóźniony"</xm:f>
              </x14:cfvo>
              <x14:cfIcon iconSet="NoIcons" iconId="0"/>
              <x14:cfIcon iconSet="NoIcons" iconId="0"/>
              <x14:cfIcon iconSet="3TrafficLights1" iconId="0"/>
            </x14:iconSet>
          </x14:cfRule>
          <xm:sqref>F9:F31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DIY</vt:lpstr>
      <vt:lpstr>DIY 2</vt:lpstr>
      <vt:lpstr>DIY 3</vt:lpstr>
      <vt:lpstr>DIY 4</vt:lpstr>
      <vt:lpstr>DIY 5</vt:lpstr>
      <vt:lpstr>DIY 6</vt:lpstr>
      <vt:lpstr>DIY 7</vt:lpstr>
      <vt:lpstr>DIY 8</vt:lpstr>
      <vt:lpstr>DIY 9</vt:lpstr>
      <vt:lpstr>DIY 10</vt:lpstr>
      <vt:lpstr>DIY 11</vt:lpstr>
      <vt:lpstr>DIY 12</vt:lpstr>
      <vt:lpstr>DIY 13</vt:lpstr>
      <vt:lpstr>DIY 14</vt:lpstr>
      <vt:lpstr>DIY 15</vt:lpstr>
      <vt:lpstr>DIY 16</vt:lpstr>
      <vt:lpstr>DIY 17</vt:lpstr>
      <vt:lpstr>DIY 18</vt:lpstr>
      <vt:lpstr>DIY 19</vt:lpstr>
      <vt:lpstr>DIY 20</vt:lpstr>
      <vt:lpstr>DIY 21</vt:lpstr>
      <vt:lpstr>DIY 22</vt:lpstr>
      <vt:lpstr>DIY 23</vt:lpstr>
      <vt:lpstr>DIY 24</vt:lpstr>
      <vt:lpstr>DIY 25</vt:lpstr>
      <vt:lpstr>DIY 26</vt:lpstr>
      <vt:lpstr>DIY 27</vt:lpstr>
      <vt:lpstr>DIY 28</vt:lpstr>
      <vt:lpstr>DIY 29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Bartosz Czapiewski</dc:creator>
  <cp:lastModifiedBy>mohamed.awaytoumi</cp:lastModifiedBy>
  <dcterms:created xsi:type="dcterms:W3CDTF">2020-03-16T13:37:54Z</dcterms:created>
  <dcterms:modified xsi:type="dcterms:W3CDTF">2022-01-20T16:48:10Z</dcterms:modified>
</cp:coreProperties>
</file>