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8350" windowHeight="6800" firstSheet="1" activeTab="3"/>
  </bookViews>
  <sheets>
    <sheet name="Kenya_census" sheetId="1" state="hidden" r:id="rId1"/>
    <sheet name="working sheet" sheetId="2" r:id="rId2"/>
    <sheet name="Pivot tables" sheetId="3" r:id="rId3"/>
    <sheet name="DashBoard" sheetId="4" r:id="rId4"/>
  </sheets>
  <definedNames>
    <definedName name="_xlnm._FilterDatabase" localSheetId="1" hidden="1">'working sheet'!$A$1:$M$48</definedName>
    <definedName name="Slicer_County">#N/A</definedName>
    <definedName name="Slicer_Region">#N/A</definedName>
    <definedName name="Slicer_Land_Size_Category">#N/A</definedName>
    <definedName name="Slicer_Population_Category">#N/A</definedName>
    <definedName name="Slicer_Gender_Balance">#N/A</definedName>
  </definedNames>
  <calcPr calcId="191029"/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11"/>
        <x14:slicerCache r:id="rId10"/>
        <x14:slicerCache r:id="rId9"/>
        <x14:slicerCache r:id="rId8"/>
        <x14:slicerCache r:id="rId7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<sst xmlns="http://schemas.openxmlformats.org/spreadsheetml/2006/main" count="797" uniqueCount="82">
  <si>
    <t xml:space="preserve"> County</t>
  </si>
  <si>
    <t>Population</t>
  </si>
  <si>
    <t>Land_Area(Km2)</t>
  </si>
  <si>
    <t xml:space="preserve">Population_Density </t>
  </si>
  <si>
    <t>Male_Population</t>
  </si>
  <si>
    <t>Female_Population</t>
  </si>
  <si>
    <t xml:space="preserve">Intersex_population </t>
  </si>
  <si>
    <t>Number_of_Households</t>
  </si>
  <si>
    <t>Average_Household_size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</si>
  <si>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</si>
  <si>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</si>
  <si>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</si>
  <si>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</si>
  <si>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</si>
  <si>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</si>
  <si>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</si>
  <si>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</si>
  <si>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</si>
  <si>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</si>
  <si>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</si>
  <si>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</si>
  <si>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</si>
  <si>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</si>
  <si>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</si>
  <si>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</si>
  <si>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</si>
  <si>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</si>
  <si>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</si>
  <si>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</si>
  <si>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</si>
  <si>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</si>
  <si>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</si>
  <si>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</si>
  <si>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</si>
  <si>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</si>
  <si>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</si>
  <si>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</si>
  <si>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</si>
  <si>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</si>
  <si>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</si>
  <si>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</si>
  <si>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</si>
  <si>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</si>
  <si>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</si>
  <si>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</si>
  <si>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</si>
  <si>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</si>
  <si>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</si>
  <si>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</si>
  <si>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</si>
  <si>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</si>
  <si>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</si>
  <si>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</si>
  <si>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</si>
  <si>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</si>
  <si>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 xml:space="preserve">Nairobi </t>
  </si>
  <si>
    <t>County</t>
  </si>
  <si>
    <t>Region</t>
  </si>
  <si>
    <t>Land_Size_Category</t>
  </si>
  <si>
    <t xml:space="preserve">Population_Category </t>
  </si>
  <si>
    <t>Gender_Balance</t>
  </si>
  <si>
    <t>Nairobi</t>
  </si>
  <si>
    <t>Sum of Population</t>
  </si>
  <si>
    <t>Sum of Female_Population</t>
  </si>
  <si>
    <t>Sum of Male_Population</t>
  </si>
  <si>
    <t>Grand Total</t>
  </si>
  <si>
    <t>Average of Male-to-Female Ratio</t>
  </si>
  <si>
    <t xml:space="preserve">Sum of Population_Density </t>
  </si>
  <si>
    <t>Sum of Number_of_Households</t>
  </si>
  <si>
    <t>Sum of Land_Area(Km2)</t>
  </si>
  <si>
    <t xml:space="preserve">Average of Population_Density </t>
  </si>
  <si>
    <t xml:space="preserve">Sum of Intersex_population </t>
  </si>
  <si>
    <t>Average of people per household</t>
  </si>
  <si>
    <t>Kenya 2019 Census Dashboard</t>
  </si>
  <si>
    <t>Total Population</t>
  </si>
  <si>
    <t>County with Highest Population</t>
  </si>
  <si>
    <t>Highest Population Value</t>
  </si>
  <si>
    <t>County with Lowest Population</t>
  </si>
  <si>
    <t>Lowest Population Value</t>
  </si>
  <si>
    <t>Average Household Size</t>
  </si>
  <si>
    <t>Highest Population Density</t>
  </si>
  <si>
    <t>County with Highest Density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</si>
</sst>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30">
    <font>
      <sz val="11"/>
      <color theme="1"/>
      <name val="Calibri"/>
      <charset val="134"/>
      <scheme val="minor"/>
    </font>
    <font>
      <b/>
      <i/>
      <sz val="36"/>
      <color rgb="FF00206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distributed"/>
    </xf>
    <xf numFmtId="3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distributed" vertical="center"/>
    </xf>
    <xf numFmtId="0" fontId="3" fillId="0" borderId="0" xfId="0" applyFont="1" applyAlignment="1">
      <alignment horizontal="distributed" vertical="center" indent="1"/>
    </xf>
    <xf numFmtId="0" fontId="3" fillId="6" borderId="0" xfId="0" applyFont="1" applyFill="1" applyAlignment="1">
      <alignment horizontal="distributed" vertical="center"/>
    </xf>
    <xf numFmtId="0" fontId="3" fillId="0" borderId="0" xfId="0" applyFont="1" applyAlignment="1">
      <alignment horizontal="distributed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distributed" vertical="center"/>
    </xf>
    <xf numFmtId="0" fontId="10" fillId="3" borderId="0" xfId="0" applyFont="1" applyFill="1" applyAlignment="1">
      <alignment horizontal="center" vertical="center"/>
    </xf>
    <xf numFmtId="178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3.xml"/><Relationship Id="rId8" Type="http://schemas.microsoft.com/office/2007/relationships/slicerCache" Target="slicerCaches/slicerCache2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eetMetadata" Target="metadata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microsoft.com/office/2007/relationships/slicerCache" Target="slicerCaches/slicerCache5.xml"/><Relationship Id="rId10" Type="http://schemas.microsoft.com/office/2007/relationships/slicerCache" Target="slicerCaches/slicerCache4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[Kenya_census.xlsx]Pivot tables!PivotTable1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population 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tables'!$A$2:$A$49</c:f>
              <c:strCache>
                <c:ptCount val="47"/>
                <c:pt idx="0">
                  <c:v>Nairobi</c:v>
                </c:pt>
                <c:pt idx="1">
                  <c:v>Kiambu</c:v>
                </c:pt>
                <c:pt idx="2">
                  <c:v>Nakuru</c:v>
                </c:pt>
                <c:pt idx="3">
                  <c:v>Kakamega</c:v>
                </c:pt>
                <c:pt idx="4">
                  <c:v>Bungoma</c:v>
                </c:pt>
                <c:pt idx="5">
                  <c:v>Meru</c:v>
                </c:pt>
                <c:pt idx="6">
                  <c:v>Kilifi</c:v>
                </c:pt>
                <c:pt idx="7">
                  <c:v>Machakos</c:v>
                </c:pt>
                <c:pt idx="8">
                  <c:v>Kisii</c:v>
                </c:pt>
                <c:pt idx="9">
                  <c:v>Mombasa</c:v>
                </c:pt>
                <c:pt idx="10">
                  <c:v>Uasin Gishu</c:v>
                </c:pt>
                <c:pt idx="11">
                  <c:v>Narok</c:v>
                </c:pt>
                <c:pt idx="12">
                  <c:v>Kisumu</c:v>
                </c:pt>
                <c:pt idx="13">
                  <c:v>Kitui</c:v>
                </c:pt>
                <c:pt idx="14">
                  <c:v>Homa Bay</c:v>
                </c:pt>
                <c:pt idx="15">
                  <c:v>Kajiado</c:v>
                </c:pt>
                <c:pt idx="16">
                  <c:v>Migori</c:v>
                </c:pt>
                <c:pt idx="17">
                  <c:v>Murang'a</c:v>
                </c:pt>
                <c:pt idx="18">
                  <c:v>Siaya</c:v>
                </c:pt>
                <c:pt idx="19">
                  <c:v>Trans Nzoia</c:v>
                </c:pt>
                <c:pt idx="20">
                  <c:v>Makueni</c:v>
                </c:pt>
                <c:pt idx="21">
                  <c:v>Turkana</c:v>
                </c:pt>
                <c:pt idx="22">
                  <c:v>Kericho</c:v>
                </c:pt>
                <c:pt idx="23">
                  <c:v>Busia</c:v>
                </c:pt>
                <c:pt idx="24">
                  <c:v>Nandi</c:v>
                </c:pt>
                <c:pt idx="25">
                  <c:v>Bomet</c:v>
                </c:pt>
                <c:pt idx="26">
                  <c:v>Mandera</c:v>
                </c:pt>
                <c:pt idx="27">
                  <c:v>Kwale</c:v>
                </c:pt>
                <c:pt idx="28">
                  <c:v>Garissa</c:v>
                </c:pt>
                <c:pt idx="29">
                  <c:v>Wajir</c:v>
                </c:pt>
                <c:pt idx="30">
                  <c:v>Nyeri</c:v>
                </c:pt>
                <c:pt idx="31">
                  <c:v>Baringo</c:v>
                </c:pt>
                <c:pt idx="32">
                  <c:v>Nyandarua</c:v>
                </c:pt>
                <c:pt idx="33">
                  <c:v>West Pokot</c:v>
                </c:pt>
                <c:pt idx="34">
                  <c:v>Kirinyaga</c:v>
                </c:pt>
                <c:pt idx="35">
                  <c:v>Embu</c:v>
                </c:pt>
                <c:pt idx="36">
                  <c:v>Nyamira</c:v>
                </c:pt>
                <c:pt idx="37">
                  <c:v>Vihiga</c:v>
                </c:pt>
                <c:pt idx="38">
                  <c:v>Laikipia</c:v>
                </c:pt>
                <c:pt idx="39">
                  <c:v>Marsabit</c:v>
                </c:pt>
                <c:pt idx="40">
                  <c:v>Elgeyo-Marakwet</c:v>
                </c:pt>
                <c:pt idx="41">
                  <c:v>Tharaka-Nithi</c:v>
                </c:pt>
                <c:pt idx="42">
                  <c:v>Taita Taveta</c:v>
                </c:pt>
                <c:pt idx="43">
                  <c:v>Tana River</c:v>
                </c:pt>
                <c:pt idx="44">
                  <c:v>Samburu</c:v>
                </c:pt>
                <c:pt idx="45">
                  <c:v>Isiolo</c:v>
                </c:pt>
                <c:pt idx="46">
                  <c:v>Lamu</c:v>
                </c:pt>
              </c:strCache>
            </c:strRef>
          </c:cat>
          <c:val>
            <c:numRef>
              <c:f>'Pivot tables'!$B$2:$B$49</c:f>
              <c:numCache>
                <c:formatCode>General</c:formatCode>
                <c:ptCount val="47"/>
                <c:pt idx="0">
                  <c:v>4397073</c:v>
                </c:pt>
                <c:pt idx="1">
                  <c:v>2417735</c:v>
                </c:pt>
                <c:pt idx="2">
                  <c:v>2162202</c:v>
                </c:pt>
                <c:pt idx="3">
                  <c:v>1867579</c:v>
                </c:pt>
                <c:pt idx="4">
                  <c:v>1670570</c:v>
                </c:pt>
                <c:pt idx="5">
                  <c:v>1545714</c:v>
                </c:pt>
                <c:pt idx="6">
                  <c:v>1453787</c:v>
                </c:pt>
                <c:pt idx="7">
                  <c:v>1421932</c:v>
                </c:pt>
                <c:pt idx="8">
                  <c:v>1266860</c:v>
                </c:pt>
                <c:pt idx="9">
                  <c:v>1208333</c:v>
                </c:pt>
                <c:pt idx="10">
                  <c:v>1163186</c:v>
                </c:pt>
                <c:pt idx="11">
                  <c:v>1157873</c:v>
                </c:pt>
                <c:pt idx="12">
                  <c:v>1155574</c:v>
                </c:pt>
                <c:pt idx="13">
                  <c:v>1136187</c:v>
                </c:pt>
                <c:pt idx="14">
                  <c:v>1131950</c:v>
                </c:pt>
                <c:pt idx="15">
                  <c:v>1117840</c:v>
                </c:pt>
                <c:pt idx="16">
                  <c:v>1116436</c:v>
                </c:pt>
                <c:pt idx="17">
                  <c:v>1056640</c:v>
                </c:pt>
                <c:pt idx="18">
                  <c:v>993183</c:v>
                </c:pt>
                <c:pt idx="19">
                  <c:v>990341</c:v>
                </c:pt>
                <c:pt idx="20">
                  <c:v>987653</c:v>
                </c:pt>
                <c:pt idx="21">
                  <c:v>926976</c:v>
                </c:pt>
                <c:pt idx="22">
                  <c:v>901777</c:v>
                </c:pt>
                <c:pt idx="23">
                  <c:v>893681</c:v>
                </c:pt>
                <c:pt idx="24">
                  <c:v>885711</c:v>
                </c:pt>
                <c:pt idx="25">
                  <c:v>875689</c:v>
                </c:pt>
                <c:pt idx="26">
                  <c:v>867457</c:v>
                </c:pt>
                <c:pt idx="27">
                  <c:v>866820</c:v>
                </c:pt>
                <c:pt idx="28">
                  <c:v>841353</c:v>
                </c:pt>
                <c:pt idx="29">
                  <c:v>781263</c:v>
                </c:pt>
                <c:pt idx="30">
                  <c:v>759164</c:v>
                </c:pt>
                <c:pt idx="31">
                  <c:v>666763</c:v>
                </c:pt>
                <c:pt idx="32">
                  <c:v>638289</c:v>
                </c:pt>
                <c:pt idx="33">
                  <c:v>621241</c:v>
                </c:pt>
                <c:pt idx="34">
                  <c:v>610411</c:v>
                </c:pt>
                <c:pt idx="35">
                  <c:v>608599</c:v>
                </c:pt>
                <c:pt idx="36">
                  <c:v>605576</c:v>
                </c:pt>
                <c:pt idx="37">
                  <c:v>590013</c:v>
                </c:pt>
                <c:pt idx="38">
                  <c:v>518560</c:v>
                </c:pt>
                <c:pt idx="39">
                  <c:v>459785</c:v>
                </c:pt>
                <c:pt idx="40">
                  <c:v>454480</c:v>
                </c:pt>
                <c:pt idx="41">
                  <c:v>393177</c:v>
                </c:pt>
                <c:pt idx="42">
                  <c:v>340671</c:v>
                </c:pt>
                <c:pt idx="43">
                  <c:v>315943</c:v>
                </c:pt>
                <c:pt idx="44">
                  <c:v>310327</c:v>
                </c:pt>
                <c:pt idx="45">
                  <c:v>268002</c:v>
                </c:pt>
                <c:pt idx="46">
                  <c:v>143920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8"/>
        <c:axId val="795469785"/>
        <c:axId val="716686114"/>
      </c:barChart>
      <c:catAx>
        <c:axId val="79546978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686114"/>
        <c:crosses val="autoZero"/>
        <c:auto val="1"/>
        <c:lblAlgn val="ctr"/>
        <c:lblOffset val="100"/>
        <c:noMultiLvlLbl val="0"/>
      </c:catAx>
      <c:valAx>
        <c:axId val="716686114"/>
        <c:scaling>
          <c:orientation val="minMax"/>
          <c:max val="45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54697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ca7a3e9-0d7a-4f54-9f72-56fcb6474371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[Kenya_census.xlsx]Pivot tables!PivotTable2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female pop vs male pop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1417322834646"/>
          <c:y val="0.118141489610086"/>
          <c:w val="0.858123359580052"/>
          <c:h val="0.60527667522764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tables'!$E$2</c:f>
              <c:strCache>
                <c:ptCount val="1"/>
                <c:pt idx="0">
                  <c:v>Sum of Female_Population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tables'!$D$3:$D$50</c:f>
              <c:strCache>
                <c:ptCount val="47"/>
                <c:pt idx="0">
                  <c:v>Nairobi</c:v>
                </c:pt>
                <c:pt idx="1">
                  <c:v>Kiambu</c:v>
                </c:pt>
                <c:pt idx="2">
                  <c:v>Nakuru</c:v>
                </c:pt>
                <c:pt idx="3">
                  <c:v>Kakamega</c:v>
                </c:pt>
                <c:pt idx="4">
                  <c:v>Bungoma</c:v>
                </c:pt>
                <c:pt idx="5">
                  <c:v>Meru</c:v>
                </c:pt>
                <c:pt idx="6">
                  <c:v>Kilifi</c:v>
                </c:pt>
                <c:pt idx="7">
                  <c:v>Machakos</c:v>
                </c:pt>
                <c:pt idx="8">
                  <c:v>Kisii</c:v>
                </c:pt>
                <c:pt idx="9">
                  <c:v>Mombasa</c:v>
                </c:pt>
                <c:pt idx="10">
                  <c:v>Kisumu</c:v>
                </c:pt>
                <c:pt idx="11">
                  <c:v>Homa Bay</c:v>
                </c:pt>
                <c:pt idx="12">
                  <c:v>Kitui</c:v>
                </c:pt>
                <c:pt idx="13">
                  <c:v>Uasin Gishu</c:v>
                </c:pt>
                <c:pt idx="14">
                  <c:v>Migori</c:v>
                </c:pt>
                <c:pt idx="15">
                  <c:v>Narok</c:v>
                </c:pt>
                <c:pt idx="16">
                  <c:v>Kajiado</c:v>
                </c:pt>
                <c:pt idx="17">
                  <c:v>Murang'a</c:v>
                </c:pt>
                <c:pt idx="18">
                  <c:v>Siaya</c:v>
                </c:pt>
                <c:pt idx="19">
                  <c:v>Trans Nzoia</c:v>
                </c:pt>
                <c:pt idx="20">
                  <c:v>Makueni</c:v>
                </c:pt>
                <c:pt idx="21">
                  <c:v>Busia</c:v>
                </c:pt>
                <c:pt idx="22">
                  <c:v>Kericho</c:v>
                </c:pt>
                <c:pt idx="23">
                  <c:v>Turkana</c:v>
                </c:pt>
                <c:pt idx="24">
                  <c:v>Nandi</c:v>
                </c:pt>
                <c:pt idx="25">
                  <c:v>Kwale</c:v>
                </c:pt>
                <c:pt idx="26">
                  <c:v>Bomet</c:v>
                </c:pt>
                <c:pt idx="27">
                  <c:v>Mandera</c:v>
                </c:pt>
                <c:pt idx="28">
                  <c:v>Nyeri</c:v>
                </c:pt>
                <c:pt idx="29">
                  <c:v>Garissa</c:v>
                </c:pt>
                <c:pt idx="30">
                  <c:v>Wajir</c:v>
                </c:pt>
                <c:pt idx="31">
                  <c:v>Baringo</c:v>
                </c:pt>
                <c:pt idx="32">
                  <c:v>Nyandarua</c:v>
                </c:pt>
                <c:pt idx="33">
                  <c:v>Nyamira</c:v>
                </c:pt>
                <c:pt idx="34">
                  <c:v>West Pokot</c:v>
                </c:pt>
                <c:pt idx="35">
                  <c:v>Kirinyaga</c:v>
                </c:pt>
                <c:pt idx="36">
                  <c:v>Vihiga</c:v>
                </c:pt>
                <c:pt idx="37">
                  <c:v>Embu</c:v>
                </c:pt>
                <c:pt idx="38">
                  <c:v>Laikipia</c:v>
                </c:pt>
                <c:pt idx="39">
                  <c:v>Elgeyo-Marakwet</c:v>
                </c:pt>
                <c:pt idx="40">
                  <c:v>Marsabit</c:v>
                </c:pt>
                <c:pt idx="41">
                  <c:v>Tharaka-Nithi</c:v>
                </c:pt>
                <c:pt idx="42">
                  <c:v>Taita Taveta</c:v>
                </c:pt>
                <c:pt idx="43">
                  <c:v>Tana River</c:v>
                </c:pt>
                <c:pt idx="44">
                  <c:v>Samburu</c:v>
                </c:pt>
                <c:pt idx="45">
                  <c:v>Isiolo</c:v>
                </c:pt>
                <c:pt idx="46">
                  <c:v>Lamu</c:v>
                </c:pt>
              </c:strCache>
            </c:strRef>
          </c:cat>
          <c:val>
            <c:numRef>
              <c:f>'Pivot tables'!$E$3:$E$50</c:f>
              <c:numCache>
                <c:formatCode>General</c:formatCode>
                <c:ptCount val="47"/>
                <c:pt idx="0">
                  <c:v>2204376</c:v>
                </c:pt>
                <c:pt idx="1">
                  <c:v>1230454</c:v>
                </c:pt>
                <c:pt idx="2">
                  <c:v>1084835</c:v>
                </c:pt>
                <c:pt idx="3">
                  <c:v>970406</c:v>
                </c:pt>
                <c:pt idx="4">
                  <c:v>858389</c:v>
                </c:pt>
                <c:pt idx="5">
                  <c:v>777975</c:v>
                </c:pt>
                <c:pt idx="6">
                  <c:v>749673</c:v>
                </c:pt>
                <c:pt idx="7">
                  <c:v>711191</c:v>
                </c:pt>
                <c:pt idx="8">
                  <c:v>661038</c:v>
                </c:pt>
                <c:pt idx="9">
                  <c:v>598046</c:v>
                </c:pt>
                <c:pt idx="10">
                  <c:v>594609</c:v>
                </c:pt>
                <c:pt idx="11">
                  <c:v>592367</c:v>
                </c:pt>
                <c:pt idx="12">
                  <c:v>587151</c:v>
                </c:pt>
                <c:pt idx="13">
                  <c:v>582889</c:v>
                </c:pt>
                <c:pt idx="14">
                  <c:v>580214</c:v>
                </c:pt>
                <c:pt idx="15">
                  <c:v>578805</c:v>
                </c:pt>
                <c:pt idx="16">
                  <c:v>560704</c:v>
                </c:pt>
                <c:pt idx="17">
                  <c:v>532669</c:v>
                </c:pt>
                <c:pt idx="18">
                  <c:v>521496</c:v>
                </c:pt>
                <c:pt idx="19">
                  <c:v>501206</c:v>
                </c:pt>
                <c:pt idx="20">
                  <c:v>497942</c:v>
                </c:pt>
                <c:pt idx="21">
                  <c:v>467401</c:v>
                </c:pt>
                <c:pt idx="22">
                  <c:v>451008</c:v>
                </c:pt>
                <c:pt idx="23">
                  <c:v>448868</c:v>
                </c:pt>
                <c:pt idx="24">
                  <c:v>444430</c:v>
                </c:pt>
                <c:pt idx="25">
                  <c:v>441681</c:v>
                </c:pt>
                <c:pt idx="26">
                  <c:v>441379</c:v>
                </c:pt>
                <c:pt idx="27">
                  <c:v>432444</c:v>
                </c:pt>
                <c:pt idx="28">
                  <c:v>384845</c:v>
                </c:pt>
                <c:pt idx="29">
                  <c:v>382344</c:v>
                </c:pt>
                <c:pt idx="30">
                  <c:v>365840</c:v>
                </c:pt>
                <c:pt idx="31">
                  <c:v>330428</c:v>
                </c:pt>
                <c:pt idx="32">
                  <c:v>323247</c:v>
                </c:pt>
                <c:pt idx="33">
                  <c:v>314656</c:v>
                </c:pt>
                <c:pt idx="34">
                  <c:v>314213</c:v>
                </c:pt>
                <c:pt idx="35">
                  <c:v>308369</c:v>
                </c:pt>
                <c:pt idx="36">
                  <c:v>306323</c:v>
                </c:pt>
                <c:pt idx="37">
                  <c:v>304367</c:v>
                </c:pt>
                <c:pt idx="38">
                  <c:v>259102</c:v>
                </c:pt>
                <c:pt idx="39">
                  <c:v>227151</c:v>
                </c:pt>
                <c:pt idx="40">
                  <c:v>216219</c:v>
                </c:pt>
                <c:pt idx="41">
                  <c:v>199406</c:v>
                </c:pt>
                <c:pt idx="42">
                  <c:v>167327</c:v>
                </c:pt>
                <c:pt idx="43">
                  <c:v>157391</c:v>
                </c:pt>
                <c:pt idx="44">
                  <c:v>153546</c:v>
                </c:pt>
                <c:pt idx="45">
                  <c:v>128483</c:v>
                </c:pt>
                <c:pt idx="46">
                  <c:v>67813</c:v>
                </c:pt>
              </c:numCache>
            </c:numRef>
          </c:val>
        </c:ser>
        <c:ser>
          <c:idx val="1"/>
          <c:order val="1"/>
          <c:tx>
            <c:strRef>
              <c:f>'Pivot tables'!$F$2</c:f>
              <c:strCache>
                <c:ptCount val="1"/>
                <c:pt idx="0">
                  <c:v>Sum of Male_Population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tables'!$D$3:$D$50</c:f>
              <c:strCache>
                <c:ptCount val="47"/>
                <c:pt idx="0">
                  <c:v>Nairobi</c:v>
                </c:pt>
                <c:pt idx="1">
                  <c:v>Kiambu</c:v>
                </c:pt>
                <c:pt idx="2">
                  <c:v>Nakuru</c:v>
                </c:pt>
                <c:pt idx="3">
                  <c:v>Kakamega</c:v>
                </c:pt>
                <c:pt idx="4">
                  <c:v>Bungoma</c:v>
                </c:pt>
                <c:pt idx="5">
                  <c:v>Meru</c:v>
                </c:pt>
                <c:pt idx="6">
                  <c:v>Kilifi</c:v>
                </c:pt>
                <c:pt idx="7">
                  <c:v>Machakos</c:v>
                </c:pt>
                <c:pt idx="8">
                  <c:v>Kisii</c:v>
                </c:pt>
                <c:pt idx="9">
                  <c:v>Mombasa</c:v>
                </c:pt>
                <c:pt idx="10">
                  <c:v>Kisumu</c:v>
                </c:pt>
                <c:pt idx="11">
                  <c:v>Homa Bay</c:v>
                </c:pt>
                <c:pt idx="12">
                  <c:v>Kitui</c:v>
                </c:pt>
                <c:pt idx="13">
                  <c:v>Uasin Gishu</c:v>
                </c:pt>
                <c:pt idx="14">
                  <c:v>Migori</c:v>
                </c:pt>
                <c:pt idx="15">
                  <c:v>Narok</c:v>
                </c:pt>
                <c:pt idx="16">
                  <c:v>Kajiado</c:v>
                </c:pt>
                <c:pt idx="17">
                  <c:v>Murang'a</c:v>
                </c:pt>
                <c:pt idx="18">
                  <c:v>Siaya</c:v>
                </c:pt>
                <c:pt idx="19">
                  <c:v>Trans Nzoia</c:v>
                </c:pt>
                <c:pt idx="20">
                  <c:v>Makueni</c:v>
                </c:pt>
                <c:pt idx="21">
                  <c:v>Busia</c:v>
                </c:pt>
                <c:pt idx="22">
                  <c:v>Kericho</c:v>
                </c:pt>
                <c:pt idx="23">
                  <c:v>Turkana</c:v>
                </c:pt>
                <c:pt idx="24">
                  <c:v>Nandi</c:v>
                </c:pt>
                <c:pt idx="25">
                  <c:v>Kwale</c:v>
                </c:pt>
                <c:pt idx="26">
                  <c:v>Bomet</c:v>
                </c:pt>
                <c:pt idx="27">
                  <c:v>Mandera</c:v>
                </c:pt>
                <c:pt idx="28">
                  <c:v>Nyeri</c:v>
                </c:pt>
                <c:pt idx="29">
                  <c:v>Garissa</c:v>
                </c:pt>
                <c:pt idx="30">
                  <c:v>Wajir</c:v>
                </c:pt>
                <c:pt idx="31">
                  <c:v>Baringo</c:v>
                </c:pt>
                <c:pt idx="32">
                  <c:v>Nyandarua</c:v>
                </c:pt>
                <c:pt idx="33">
                  <c:v>Nyamira</c:v>
                </c:pt>
                <c:pt idx="34">
                  <c:v>West Pokot</c:v>
                </c:pt>
                <c:pt idx="35">
                  <c:v>Kirinyaga</c:v>
                </c:pt>
                <c:pt idx="36">
                  <c:v>Vihiga</c:v>
                </c:pt>
                <c:pt idx="37">
                  <c:v>Embu</c:v>
                </c:pt>
                <c:pt idx="38">
                  <c:v>Laikipia</c:v>
                </c:pt>
                <c:pt idx="39">
                  <c:v>Elgeyo-Marakwet</c:v>
                </c:pt>
                <c:pt idx="40">
                  <c:v>Marsabit</c:v>
                </c:pt>
                <c:pt idx="41">
                  <c:v>Tharaka-Nithi</c:v>
                </c:pt>
                <c:pt idx="42">
                  <c:v>Taita Taveta</c:v>
                </c:pt>
                <c:pt idx="43">
                  <c:v>Tana River</c:v>
                </c:pt>
                <c:pt idx="44">
                  <c:v>Samburu</c:v>
                </c:pt>
                <c:pt idx="45">
                  <c:v>Isiolo</c:v>
                </c:pt>
                <c:pt idx="46">
                  <c:v>Lamu</c:v>
                </c:pt>
              </c:strCache>
            </c:strRef>
          </c:cat>
          <c:val>
            <c:numRef>
              <c:f>'Pivot tables'!$F$3:$F$50</c:f>
              <c:numCache>
                <c:formatCode>General</c:formatCode>
                <c:ptCount val="47"/>
                <c:pt idx="0">
                  <c:v>2192452</c:v>
                </c:pt>
                <c:pt idx="1">
                  <c:v>1187146</c:v>
                </c:pt>
                <c:pt idx="2">
                  <c:v>1077272</c:v>
                </c:pt>
                <c:pt idx="3">
                  <c:v>897133</c:v>
                </c:pt>
                <c:pt idx="4">
                  <c:v>812146</c:v>
                </c:pt>
                <c:pt idx="5">
                  <c:v>767698</c:v>
                </c:pt>
                <c:pt idx="6">
                  <c:v>704089</c:v>
                </c:pt>
                <c:pt idx="7">
                  <c:v>710707</c:v>
                </c:pt>
                <c:pt idx="8">
                  <c:v>605784</c:v>
                </c:pt>
                <c:pt idx="9">
                  <c:v>610257</c:v>
                </c:pt>
                <c:pt idx="10">
                  <c:v>560942</c:v>
                </c:pt>
                <c:pt idx="11">
                  <c:v>539560</c:v>
                </c:pt>
                <c:pt idx="12">
                  <c:v>549003</c:v>
                </c:pt>
                <c:pt idx="13">
                  <c:v>580269</c:v>
                </c:pt>
                <c:pt idx="14">
                  <c:v>536187</c:v>
                </c:pt>
                <c:pt idx="15">
                  <c:v>579042</c:v>
                </c:pt>
                <c:pt idx="16">
                  <c:v>557098</c:v>
                </c:pt>
                <c:pt idx="17">
                  <c:v>523940</c:v>
                </c:pt>
                <c:pt idx="18">
                  <c:v>471669</c:v>
                </c:pt>
                <c:pt idx="19">
                  <c:v>489107</c:v>
                </c:pt>
                <c:pt idx="20">
                  <c:v>489691</c:v>
                </c:pt>
                <c:pt idx="21">
                  <c:v>426252</c:v>
                </c:pt>
                <c:pt idx="22">
                  <c:v>450741</c:v>
                </c:pt>
                <c:pt idx="23">
                  <c:v>478087</c:v>
                </c:pt>
                <c:pt idx="24">
                  <c:v>441259</c:v>
                </c:pt>
                <c:pt idx="25">
                  <c:v>425121</c:v>
                </c:pt>
                <c:pt idx="26">
                  <c:v>434287</c:v>
                </c:pt>
                <c:pt idx="27">
                  <c:v>434976</c:v>
                </c:pt>
                <c:pt idx="28">
                  <c:v>374288</c:v>
                </c:pt>
                <c:pt idx="29">
                  <c:v>458975</c:v>
                </c:pt>
                <c:pt idx="30">
                  <c:v>415374</c:v>
                </c:pt>
                <c:pt idx="31">
                  <c:v>336322</c:v>
                </c:pt>
                <c:pt idx="32">
                  <c:v>315022</c:v>
                </c:pt>
                <c:pt idx="33">
                  <c:v>290907</c:v>
                </c:pt>
                <c:pt idx="34">
                  <c:v>307013</c:v>
                </c:pt>
                <c:pt idx="35">
                  <c:v>302011</c:v>
                </c:pt>
                <c:pt idx="36">
                  <c:v>283678</c:v>
                </c:pt>
                <c:pt idx="37">
                  <c:v>304208</c:v>
                </c:pt>
                <c:pt idx="38">
                  <c:v>259440</c:v>
                </c:pt>
                <c:pt idx="39">
                  <c:v>227317</c:v>
                </c:pt>
                <c:pt idx="40">
                  <c:v>243548</c:v>
                </c:pt>
                <c:pt idx="41">
                  <c:v>193764</c:v>
                </c:pt>
                <c:pt idx="42">
                  <c:v>173337</c:v>
                </c:pt>
                <c:pt idx="43">
                  <c:v>158550</c:v>
                </c:pt>
                <c:pt idx="44">
                  <c:v>156774</c:v>
                </c:pt>
                <c:pt idx="45">
                  <c:v>139510</c:v>
                </c:pt>
                <c:pt idx="46">
                  <c:v>76103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0"/>
        <c:axId val="240489539"/>
        <c:axId val="246444669"/>
      </c:barChart>
      <c:catAx>
        <c:axId val="24048953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6444669"/>
        <c:crosses val="autoZero"/>
        <c:auto val="1"/>
        <c:lblAlgn val="ctr"/>
        <c:lblOffset val="100"/>
        <c:noMultiLvlLbl val="0"/>
      </c:catAx>
      <c:valAx>
        <c:axId val="24644466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04895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00394996708360764"/>
          <c:y val="0.88961675124746"/>
          <c:w val="0.288157894736842"/>
          <c:h val="0.0995370370370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3319308-6294-4dee-8645-a151744cfc5f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[Kenya_census.xlsx]Pivot tables!PivotTable3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Population Density Ranking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tables'!$B$52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tables'!$A$53:$A$100</c:f>
              <c:strCache>
                <c:ptCount val="47"/>
                <c:pt idx="0">
                  <c:v>Nairobi</c:v>
                </c:pt>
                <c:pt idx="1">
                  <c:v>Mombasa</c:v>
                </c:pt>
                <c:pt idx="2">
                  <c:v>Vihiga</c:v>
                </c:pt>
                <c:pt idx="3">
                  <c:v>Kisii</c:v>
                </c:pt>
                <c:pt idx="4">
                  <c:v>Kiambu</c:v>
                </c:pt>
                <c:pt idx="5">
                  <c:v>Nyamira</c:v>
                </c:pt>
                <c:pt idx="6">
                  <c:v>Kakamega</c:v>
                </c:pt>
                <c:pt idx="7">
                  <c:v>Kisumu</c:v>
                </c:pt>
                <c:pt idx="8">
                  <c:v>Bungoma</c:v>
                </c:pt>
                <c:pt idx="9">
                  <c:v>Busia</c:v>
                </c:pt>
                <c:pt idx="10">
                  <c:v>Migori</c:v>
                </c:pt>
                <c:pt idx="11">
                  <c:v>Murang'a</c:v>
                </c:pt>
                <c:pt idx="12">
                  <c:v>Kirinyaga</c:v>
                </c:pt>
                <c:pt idx="13">
                  <c:v>Trans Nzoia</c:v>
                </c:pt>
                <c:pt idx="14">
                  <c:v>Siaya</c:v>
                </c:pt>
                <c:pt idx="15">
                  <c:v>Kericho</c:v>
                </c:pt>
                <c:pt idx="16">
                  <c:v>Homa Bay</c:v>
                </c:pt>
                <c:pt idx="17">
                  <c:v>Bomet</c:v>
                </c:pt>
                <c:pt idx="18">
                  <c:v>Uasin Gishu</c:v>
                </c:pt>
                <c:pt idx="19">
                  <c:v>Nandi</c:v>
                </c:pt>
                <c:pt idx="20">
                  <c:v>Nakuru</c:v>
                </c:pt>
                <c:pt idx="21">
                  <c:v>Machakos</c:v>
                </c:pt>
                <c:pt idx="22">
                  <c:v>Nyeri</c:v>
                </c:pt>
                <c:pt idx="23">
                  <c:v>Meru</c:v>
                </c:pt>
                <c:pt idx="24">
                  <c:v>Embu</c:v>
                </c:pt>
                <c:pt idx="25">
                  <c:v>Nyandarua</c:v>
                </c:pt>
                <c:pt idx="26">
                  <c:v>Tharaka-Nithi</c:v>
                </c:pt>
                <c:pt idx="27">
                  <c:v>Elgeyo-Marakwet</c:v>
                </c:pt>
                <c:pt idx="28">
                  <c:v>Makueni</c:v>
                </c:pt>
                <c:pt idx="29">
                  <c:v>Kilifi</c:v>
                </c:pt>
                <c:pt idx="30">
                  <c:v>Kwale</c:v>
                </c:pt>
                <c:pt idx="31">
                  <c:v>West Pokot</c:v>
                </c:pt>
                <c:pt idx="32">
                  <c:v>Narok</c:v>
                </c:pt>
                <c:pt idx="33">
                  <c:v>Baringo</c:v>
                </c:pt>
                <c:pt idx="34">
                  <c:v>Laikipia</c:v>
                </c:pt>
                <c:pt idx="35">
                  <c:v>Kajiado</c:v>
                </c:pt>
                <c:pt idx="36">
                  <c:v>Kitui</c:v>
                </c:pt>
                <c:pt idx="37">
                  <c:v>Mandera</c:v>
                </c:pt>
                <c:pt idx="38">
                  <c:v>Lamu</c:v>
                </c:pt>
                <c:pt idx="39">
                  <c:v>Taita Taveta</c:v>
                </c:pt>
                <c:pt idx="40">
                  <c:v>Garissa</c:v>
                </c:pt>
                <c:pt idx="41">
                  <c:v>Samburu</c:v>
                </c:pt>
                <c:pt idx="42">
                  <c:v>Wajir</c:v>
                </c:pt>
                <c:pt idx="43">
                  <c:v>Turkana</c:v>
                </c:pt>
                <c:pt idx="44">
                  <c:v>Isiolo</c:v>
                </c:pt>
                <c:pt idx="45">
                  <c:v>Tana River</c:v>
                </c:pt>
                <c:pt idx="46">
                  <c:v>Marsabit</c:v>
                </c:pt>
              </c:strCache>
            </c:strRef>
          </c:cat>
          <c:val>
            <c:numRef>
              <c:f>'Pivot tables'!$B$53:$B$100</c:f>
              <c:numCache>
                <c:formatCode>General</c:formatCode>
                <c:ptCount val="47"/>
                <c:pt idx="0">
                  <c:v>6247</c:v>
                </c:pt>
                <c:pt idx="1">
                  <c:v>5495</c:v>
                </c:pt>
                <c:pt idx="2">
                  <c:v>1047</c:v>
                </c:pt>
                <c:pt idx="3">
                  <c:v>958</c:v>
                </c:pt>
                <c:pt idx="4">
                  <c:v>952</c:v>
                </c:pt>
                <c:pt idx="5">
                  <c:v>675</c:v>
                </c:pt>
                <c:pt idx="6">
                  <c:v>618</c:v>
                </c:pt>
                <c:pt idx="7">
                  <c:v>554</c:v>
                </c:pt>
                <c:pt idx="8">
                  <c:v>552</c:v>
                </c:pt>
                <c:pt idx="9">
                  <c:v>527</c:v>
                </c:pt>
                <c:pt idx="10">
                  <c:v>427</c:v>
                </c:pt>
                <c:pt idx="11">
                  <c:v>419</c:v>
                </c:pt>
                <c:pt idx="12">
                  <c:v>413</c:v>
                </c:pt>
                <c:pt idx="13">
                  <c:v>397</c:v>
                </c:pt>
                <c:pt idx="14">
                  <c:v>393</c:v>
                </c:pt>
                <c:pt idx="15">
                  <c:v>370</c:v>
                </c:pt>
                <c:pt idx="16">
                  <c:v>359</c:v>
                </c:pt>
                <c:pt idx="17">
                  <c:v>346</c:v>
                </c:pt>
                <c:pt idx="18">
                  <c:v>343</c:v>
                </c:pt>
                <c:pt idx="19">
                  <c:v>310</c:v>
                </c:pt>
                <c:pt idx="20">
                  <c:v>290</c:v>
                </c:pt>
                <c:pt idx="21">
                  <c:v>235</c:v>
                </c:pt>
                <c:pt idx="22">
                  <c:v>228</c:v>
                </c:pt>
                <c:pt idx="23">
                  <c:v>221</c:v>
                </c:pt>
                <c:pt idx="24">
                  <c:v>216</c:v>
                </c:pt>
                <c:pt idx="25">
                  <c:v>194</c:v>
                </c:pt>
                <c:pt idx="26">
                  <c:v>153</c:v>
                </c:pt>
                <c:pt idx="27">
                  <c:v>150</c:v>
                </c:pt>
                <c:pt idx="28">
                  <c:v>121</c:v>
                </c:pt>
                <c:pt idx="29">
                  <c:v>116</c:v>
                </c:pt>
                <c:pt idx="30">
                  <c:v>105</c:v>
                </c:pt>
                <c:pt idx="31">
                  <c:v>68</c:v>
                </c:pt>
                <c:pt idx="32">
                  <c:v>65</c:v>
                </c:pt>
                <c:pt idx="33">
                  <c:v>61</c:v>
                </c:pt>
                <c:pt idx="34">
                  <c:v>54</c:v>
                </c:pt>
                <c:pt idx="35">
                  <c:v>51</c:v>
                </c:pt>
                <c:pt idx="36">
                  <c:v>37</c:v>
                </c:pt>
                <c:pt idx="37">
                  <c:v>33</c:v>
                </c:pt>
                <c:pt idx="38">
                  <c:v>23</c:v>
                </c:pt>
                <c:pt idx="39">
                  <c:v>20</c:v>
                </c:pt>
                <c:pt idx="40">
                  <c:v>19</c:v>
                </c:pt>
                <c:pt idx="41">
                  <c:v>15</c:v>
                </c:pt>
                <c:pt idx="42">
                  <c:v>14</c:v>
                </c:pt>
                <c:pt idx="43">
                  <c:v>14</c:v>
                </c:pt>
                <c:pt idx="44">
                  <c:v>11</c:v>
                </c:pt>
                <c:pt idx="45">
                  <c:v>8</c:v>
                </c:pt>
                <c:pt idx="46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0"/>
        <c:axId val="494622902"/>
        <c:axId val="95870359"/>
      </c:barChart>
      <c:catAx>
        <c:axId val="4946229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870359"/>
        <c:crosses val="autoZero"/>
        <c:auto val="1"/>
        <c:lblAlgn val="ctr"/>
        <c:lblOffset val="100"/>
        <c:noMultiLvlLbl val="0"/>
      </c:catAx>
      <c:valAx>
        <c:axId val="95870359"/>
        <c:scaling>
          <c:orientation val="minMax"/>
          <c:max val="65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62290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15fdcc0-1378-4ea3-8950-1de4ae717ff7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Households vs. Population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6466507449107"/>
          <c:y val="0.18095026642984"/>
          <c:w val="0.792039122028887"/>
          <c:h val="0.727220248667851"/>
        </c:manualLayout>
      </c:layout>
      <c:scatterChart>
        <c:scatterStyle val="marker"/>
        <c:varyColors val="0"/>
        <c:ser>
          <c:idx val="0"/>
          <c:order val="0"/>
          <c:tx>
            <c:strRef>
              <c:f>'Pivot tables'!$J$167</c:f>
              <c:strCache>
                <c:ptCount val="1"/>
                <c:pt idx="0">
                  <c:v>Sum of Population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'Pivot tables'!$I$168:$I$215</c:f>
              <c:numCache>
                <c:formatCode>0.00_);[Red]\(0.00\)</c:formatCode>
                <c:ptCount val="48"/>
                <c:pt idx="0">
                  <c:v>2.91798262379155</c:v>
                </c:pt>
                <c:pt idx="1">
                  <c:v>3.04025446374118</c:v>
                </c:pt>
                <c:pt idx="2">
                  <c:v>3.50980608590917</c:v>
                </c:pt>
                <c:pt idx="3">
                  <c:v>4.31105453051313</c:v>
                </c:pt>
                <c:pt idx="4">
                  <c:v>4.65604410305578</c:v>
                </c:pt>
                <c:pt idx="5">
                  <c:v>3.62537292428933</c:v>
                </c:pt>
                <c:pt idx="6">
                  <c:v>4.87076509689351</c:v>
                </c:pt>
                <c:pt idx="7">
                  <c:v>3.53304875442895</c:v>
                </c:pt>
                <c:pt idx="8">
                  <c:v>4.11246080232687</c:v>
                </c:pt>
                <c:pt idx="9">
                  <c:v>3.19308338310141</c:v>
                </c:pt>
                <c:pt idx="10">
                  <c:v>3.81443745224517</c:v>
                </c:pt>
                <c:pt idx="11">
                  <c:v>4.80196163815448</c:v>
                </c:pt>
                <c:pt idx="12">
                  <c:v>3.84237144424679</c:v>
                </c:pt>
                <c:pt idx="13">
                  <c:v>4.32105559400933</c:v>
                </c:pt>
                <c:pt idx="14">
                  <c:v>4.31982628341144</c:v>
                </c:pt>
                <c:pt idx="15">
                  <c:v>3.53546566976301</c:v>
                </c:pt>
                <c:pt idx="16">
                  <c:v>4.64856267279571</c:v>
                </c:pt>
                <c:pt idx="17">
                  <c:v>3.32167051759639</c:v>
                </c:pt>
                <c:pt idx="18">
                  <c:v>3.96167101452744</c:v>
                </c:pt>
                <c:pt idx="19">
                  <c:v>4.42495799971404</c:v>
                </c:pt>
                <c:pt idx="20">
                  <c:v>4.03669038578651</c:v>
                </c:pt>
                <c:pt idx="21">
                  <c:v>5.63446167311982</c:v>
                </c:pt>
                <c:pt idx="22">
                  <c:v>4.37679337591489</c:v>
                </c:pt>
                <c:pt idx="23">
                  <c:v>4.51007812184586</c:v>
                </c:pt>
                <c:pt idx="24">
                  <c:v>4.44130153540662</c:v>
                </c:pt>
                <c:pt idx="25">
                  <c:v>4.66683187576276</c:v>
                </c:pt>
                <c:pt idx="26">
                  <c:v>6.89755333444654</c:v>
                </c:pt>
                <c:pt idx="27">
                  <c:v>5.00542800388045</c:v>
                </c:pt>
                <c:pt idx="28">
                  <c:v>5.95041515198665</c:v>
                </c:pt>
                <c:pt idx="29">
                  <c:v>6.10686145764938</c:v>
                </c:pt>
                <c:pt idx="30">
                  <c:v>3.06052811933078</c:v>
                </c:pt>
                <c:pt idx="31">
                  <c:v>4.67844763468474</c:v>
                </c:pt>
                <c:pt idx="32">
                  <c:v>3.55224669701591</c:v>
                </c:pt>
                <c:pt idx="33">
                  <c:v>5.34713638945792</c:v>
                </c:pt>
                <c:pt idx="34">
                  <c:v>2.98945579563931</c:v>
                </c:pt>
                <c:pt idx="35">
                  <c:v>3.33035465106735</c:v>
                </c:pt>
                <c:pt idx="36">
                  <c:v>4.01924748953003</c:v>
                </c:pt>
                <c:pt idx="37">
                  <c:v>4.11546053778816</c:v>
                </c:pt>
                <c:pt idx="38">
                  <c:v>3.4739500639776</c:v>
                </c:pt>
                <c:pt idx="39">
                  <c:v>5.93309245757791</c:v>
                </c:pt>
                <c:pt idx="40">
                  <c:v>4.55112606523067</c:v>
                </c:pt>
                <c:pt idx="41">
                  <c:v>3.57889131622064</c:v>
                </c:pt>
                <c:pt idx="42">
                  <c:v>3.53286874280559</c:v>
                </c:pt>
                <c:pt idx="43">
                  <c:v>4.62974414583394</c:v>
                </c:pt>
                <c:pt idx="44">
                  <c:v>4.70834471248672</c:v>
                </c:pt>
                <c:pt idx="45">
                  <c:v>4.61499517839923</c:v>
                </c:pt>
                <c:pt idx="46">
                  <c:v>3.7910597160393</c:v>
                </c:pt>
              </c:numCache>
            </c:numRef>
          </c:xVal>
          <c:yVal>
            <c:numRef>
              <c:f>'Pivot tables'!$J$168:$J$215</c:f>
              <c:numCache>
                <c:formatCode>General</c:formatCode>
                <c:ptCount val="48"/>
                <c:pt idx="0">
                  <c:v>4397073</c:v>
                </c:pt>
                <c:pt idx="1">
                  <c:v>2417735</c:v>
                </c:pt>
                <c:pt idx="2">
                  <c:v>2162202</c:v>
                </c:pt>
                <c:pt idx="3">
                  <c:v>1867579</c:v>
                </c:pt>
                <c:pt idx="4">
                  <c:v>1670570</c:v>
                </c:pt>
                <c:pt idx="5">
                  <c:v>1545714</c:v>
                </c:pt>
                <c:pt idx="6">
                  <c:v>1453787</c:v>
                </c:pt>
                <c:pt idx="7">
                  <c:v>1421932</c:v>
                </c:pt>
                <c:pt idx="8">
                  <c:v>1266860</c:v>
                </c:pt>
                <c:pt idx="9">
                  <c:v>1208333</c:v>
                </c:pt>
                <c:pt idx="10">
                  <c:v>1163186</c:v>
                </c:pt>
                <c:pt idx="11">
                  <c:v>1157873</c:v>
                </c:pt>
                <c:pt idx="12">
                  <c:v>1155574</c:v>
                </c:pt>
                <c:pt idx="13">
                  <c:v>1136187</c:v>
                </c:pt>
                <c:pt idx="14">
                  <c:v>1131950</c:v>
                </c:pt>
                <c:pt idx="15">
                  <c:v>1117840</c:v>
                </c:pt>
                <c:pt idx="16">
                  <c:v>1116436</c:v>
                </c:pt>
                <c:pt idx="17">
                  <c:v>1056640</c:v>
                </c:pt>
                <c:pt idx="18">
                  <c:v>993183</c:v>
                </c:pt>
                <c:pt idx="19">
                  <c:v>990341</c:v>
                </c:pt>
                <c:pt idx="20">
                  <c:v>987653</c:v>
                </c:pt>
                <c:pt idx="21">
                  <c:v>926976</c:v>
                </c:pt>
                <c:pt idx="22">
                  <c:v>901777</c:v>
                </c:pt>
                <c:pt idx="23">
                  <c:v>893681</c:v>
                </c:pt>
                <c:pt idx="24">
                  <c:v>885711</c:v>
                </c:pt>
                <c:pt idx="25">
                  <c:v>875689</c:v>
                </c:pt>
                <c:pt idx="26">
                  <c:v>867457</c:v>
                </c:pt>
                <c:pt idx="27">
                  <c:v>866820</c:v>
                </c:pt>
                <c:pt idx="28">
                  <c:v>841353</c:v>
                </c:pt>
                <c:pt idx="29">
                  <c:v>781263</c:v>
                </c:pt>
                <c:pt idx="30">
                  <c:v>759164</c:v>
                </c:pt>
                <c:pt idx="31">
                  <c:v>666763</c:v>
                </c:pt>
                <c:pt idx="32">
                  <c:v>638289</c:v>
                </c:pt>
                <c:pt idx="33">
                  <c:v>621241</c:v>
                </c:pt>
                <c:pt idx="34">
                  <c:v>610411</c:v>
                </c:pt>
                <c:pt idx="35">
                  <c:v>608599</c:v>
                </c:pt>
                <c:pt idx="36">
                  <c:v>605576</c:v>
                </c:pt>
                <c:pt idx="37">
                  <c:v>590013</c:v>
                </c:pt>
                <c:pt idx="38">
                  <c:v>518560</c:v>
                </c:pt>
                <c:pt idx="39">
                  <c:v>459785</c:v>
                </c:pt>
                <c:pt idx="40">
                  <c:v>454480</c:v>
                </c:pt>
                <c:pt idx="41">
                  <c:v>393177</c:v>
                </c:pt>
                <c:pt idx="42">
                  <c:v>340671</c:v>
                </c:pt>
                <c:pt idx="43">
                  <c:v>315943</c:v>
                </c:pt>
                <c:pt idx="44">
                  <c:v>310327</c:v>
                </c:pt>
                <c:pt idx="45">
                  <c:v>268002</c:v>
                </c:pt>
                <c:pt idx="46">
                  <c:v>143920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488493"/>
        <c:axId val="535350693"/>
      </c:scatterChart>
      <c:valAx>
        <c:axId val="89948849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Number of Households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5350693"/>
        <c:crosses val="autoZero"/>
        <c:crossBetween val="midCat"/>
      </c:valAx>
      <c:valAx>
        <c:axId val="53535069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9488493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32aaacc-526f-4448-b858-40cb6ba68b93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 Land Size vs. Population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4952586724283"/>
          <c:y val="0.283227848101266"/>
          <c:w val="0.802172608330332"/>
          <c:h val="0.623282097649186"/>
        </c:manualLayout>
      </c:layout>
      <c:bubbleChart>
        <c:varyColors val="0"/>
        <c:ser>
          <c:idx val="0"/>
          <c:order val="0"/>
          <c:tx>
            <c:strRef>
              <c:f>'Pivot tables'!$P$170</c:f>
              <c:strCache>
                <c:ptCount val="1"/>
                <c:pt idx="0">
                  <c:v>Sum of Population</c:v>
                </c:pt>
              </c:strCache>
            </c:strRef>
          </c:tx>
          <c:spPr>
            <a:solidFill>
              <a:schemeClr val="accent1"/>
            </a:solidFill>
            <a:ln w="19050" cap="rnd">
              <a:noFill/>
              <a:round/>
            </a:ln>
            <a:effectLst/>
          </c:spPr>
          <c:invertIfNegative val="0"/>
          <c:dLbls>
            <c:delete val="1"/>
          </c:dLbls>
          <c:xVal>
            <c:numRef>
              <c:f>'Pivot tables'!$O$171:$O$217</c:f>
              <c:numCache>
                <c:formatCode>General</c:formatCode>
                <c:ptCount val="47"/>
                <c:pt idx="0">
                  <c:v>703.9</c:v>
                </c:pt>
                <c:pt idx="1">
                  <c:v>219.9</c:v>
                </c:pt>
                <c:pt idx="2">
                  <c:v>563.8</c:v>
                </c:pt>
                <c:pt idx="3">
                  <c:v>1323</c:v>
                </c:pt>
                <c:pt idx="4">
                  <c:v>2538.6</c:v>
                </c:pt>
                <c:pt idx="5">
                  <c:v>897.3</c:v>
                </c:pt>
                <c:pt idx="6">
                  <c:v>3020</c:v>
                </c:pt>
                <c:pt idx="7">
                  <c:v>2085.4</c:v>
                </c:pt>
                <c:pt idx="8">
                  <c:v>3023.9</c:v>
                </c:pt>
                <c:pt idx="9">
                  <c:v>1696.3</c:v>
                </c:pt>
                <c:pt idx="10">
                  <c:v>2613.5</c:v>
                </c:pt>
                <c:pt idx="11">
                  <c:v>2524.2</c:v>
                </c:pt>
                <c:pt idx="12">
                  <c:v>1478.3</c:v>
                </c:pt>
                <c:pt idx="13">
                  <c:v>2495.2</c:v>
                </c:pt>
                <c:pt idx="14">
                  <c:v>2529.8</c:v>
                </c:pt>
                <c:pt idx="15">
                  <c:v>2436.1</c:v>
                </c:pt>
                <c:pt idx="16">
                  <c:v>3152.5</c:v>
                </c:pt>
                <c:pt idx="17">
                  <c:v>2530.9</c:v>
                </c:pt>
                <c:pt idx="18">
                  <c:v>3392.2</c:v>
                </c:pt>
                <c:pt idx="19">
                  <c:v>2855.8</c:v>
                </c:pt>
                <c:pt idx="20">
                  <c:v>7462.4</c:v>
                </c:pt>
                <c:pt idx="21">
                  <c:v>6042.7</c:v>
                </c:pt>
                <c:pt idx="22">
                  <c:v>3325</c:v>
                </c:pt>
                <c:pt idx="23">
                  <c:v>7006.3</c:v>
                </c:pt>
                <c:pt idx="24">
                  <c:v>2820.7</c:v>
                </c:pt>
                <c:pt idx="25">
                  <c:v>3285.7</c:v>
                </c:pt>
                <c:pt idx="26">
                  <c:v>2564.4</c:v>
                </c:pt>
                <c:pt idx="27">
                  <c:v>3032</c:v>
                </c:pt>
                <c:pt idx="28">
                  <c:v>8169.8</c:v>
                </c:pt>
                <c:pt idx="29">
                  <c:v>12539.7</c:v>
                </c:pt>
                <c:pt idx="30">
                  <c:v>8267.1</c:v>
                </c:pt>
                <c:pt idx="31">
                  <c:v>9123.2</c:v>
                </c:pt>
                <c:pt idx="32">
                  <c:v>17950.3</c:v>
                </c:pt>
                <c:pt idx="33">
                  <c:v>10976.4</c:v>
                </c:pt>
                <c:pt idx="34">
                  <c:v>9532.2</c:v>
                </c:pt>
                <c:pt idx="35">
                  <c:v>21871.1</c:v>
                </c:pt>
                <c:pt idx="36">
                  <c:v>30429.5</c:v>
                </c:pt>
                <c:pt idx="37">
                  <c:v>25939.8</c:v>
                </c:pt>
                <c:pt idx="38">
                  <c:v>6253.3</c:v>
                </c:pt>
                <c:pt idx="39">
                  <c:v>17152</c:v>
                </c:pt>
                <c:pt idx="40">
                  <c:v>44736</c:v>
                </c:pt>
                <c:pt idx="41">
                  <c:v>21065.1</c:v>
                </c:pt>
                <c:pt idx="42">
                  <c:v>56773.1</c:v>
                </c:pt>
                <c:pt idx="43">
                  <c:v>68232.9</c:v>
                </c:pt>
                <c:pt idx="44">
                  <c:v>25350.6</c:v>
                </c:pt>
                <c:pt idx="45">
                  <c:v>37950.5</c:v>
                </c:pt>
                <c:pt idx="46">
                  <c:v>70944.1</c:v>
                </c:pt>
              </c:numCache>
            </c:numRef>
          </c:xVal>
          <c:yVal>
            <c:numRef>
              <c:f>'Pivot tables'!$P$171:$P$217</c:f>
              <c:numCache>
                <c:formatCode>General</c:formatCode>
                <c:ptCount val="47"/>
                <c:pt idx="0">
                  <c:v>4397073</c:v>
                </c:pt>
                <c:pt idx="1">
                  <c:v>1208333</c:v>
                </c:pt>
                <c:pt idx="2">
                  <c:v>590013</c:v>
                </c:pt>
                <c:pt idx="3">
                  <c:v>1266860</c:v>
                </c:pt>
                <c:pt idx="4">
                  <c:v>2417735</c:v>
                </c:pt>
                <c:pt idx="5">
                  <c:v>605576</c:v>
                </c:pt>
                <c:pt idx="6">
                  <c:v>1867579</c:v>
                </c:pt>
                <c:pt idx="7">
                  <c:v>1155574</c:v>
                </c:pt>
                <c:pt idx="8">
                  <c:v>1670570</c:v>
                </c:pt>
                <c:pt idx="9">
                  <c:v>893681</c:v>
                </c:pt>
                <c:pt idx="10">
                  <c:v>1116436</c:v>
                </c:pt>
                <c:pt idx="11">
                  <c:v>1056640</c:v>
                </c:pt>
                <c:pt idx="12">
                  <c:v>610411</c:v>
                </c:pt>
                <c:pt idx="13">
                  <c:v>990341</c:v>
                </c:pt>
                <c:pt idx="14">
                  <c:v>993183</c:v>
                </c:pt>
                <c:pt idx="15">
                  <c:v>901777</c:v>
                </c:pt>
                <c:pt idx="16">
                  <c:v>1131950</c:v>
                </c:pt>
                <c:pt idx="17">
                  <c:v>875689</c:v>
                </c:pt>
                <c:pt idx="18">
                  <c:v>1163186</c:v>
                </c:pt>
                <c:pt idx="19">
                  <c:v>885711</c:v>
                </c:pt>
                <c:pt idx="20">
                  <c:v>2162202</c:v>
                </c:pt>
                <c:pt idx="21">
                  <c:v>1421932</c:v>
                </c:pt>
                <c:pt idx="22">
                  <c:v>759164</c:v>
                </c:pt>
                <c:pt idx="23">
                  <c:v>1545714</c:v>
                </c:pt>
                <c:pt idx="24">
                  <c:v>608599</c:v>
                </c:pt>
                <c:pt idx="25">
                  <c:v>638289</c:v>
                </c:pt>
                <c:pt idx="26">
                  <c:v>393177</c:v>
                </c:pt>
                <c:pt idx="27">
                  <c:v>454480</c:v>
                </c:pt>
                <c:pt idx="28">
                  <c:v>987653</c:v>
                </c:pt>
                <c:pt idx="29">
                  <c:v>1453787</c:v>
                </c:pt>
                <c:pt idx="30">
                  <c:v>866820</c:v>
                </c:pt>
                <c:pt idx="31">
                  <c:v>621241</c:v>
                </c:pt>
                <c:pt idx="32">
                  <c:v>1157873</c:v>
                </c:pt>
                <c:pt idx="33">
                  <c:v>666763</c:v>
                </c:pt>
                <c:pt idx="34">
                  <c:v>518560</c:v>
                </c:pt>
                <c:pt idx="35">
                  <c:v>1117840</c:v>
                </c:pt>
                <c:pt idx="36">
                  <c:v>1136187</c:v>
                </c:pt>
                <c:pt idx="37">
                  <c:v>867457</c:v>
                </c:pt>
                <c:pt idx="38">
                  <c:v>143920</c:v>
                </c:pt>
                <c:pt idx="39">
                  <c:v>340671</c:v>
                </c:pt>
                <c:pt idx="40">
                  <c:v>841353</c:v>
                </c:pt>
                <c:pt idx="41">
                  <c:v>310327</c:v>
                </c:pt>
                <c:pt idx="42">
                  <c:v>781263</c:v>
                </c:pt>
                <c:pt idx="43">
                  <c:v>926976</c:v>
                </c:pt>
                <c:pt idx="44">
                  <c:v>268002</c:v>
                </c:pt>
                <c:pt idx="45">
                  <c:v>315943</c:v>
                </c:pt>
                <c:pt idx="46">
                  <c:v>459785</c:v>
                </c:pt>
              </c:numCache>
            </c:numRef>
          </c:yVal>
          <c:bubbleSize>
            <c:numRef>
              <c:f>'Pivot tables'!$Q$171:$Q$217</c:f>
              <c:numCache>
                <c:formatCode>General</c:formatCode>
                <c:ptCount val="47"/>
                <c:pt idx="0">
                  <c:v>6247</c:v>
                </c:pt>
                <c:pt idx="1">
                  <c:v>5495</c:v>
                </c:pt>
                <c:pt idx="2">
                  <c:v>1047</c:v>
                </c:pt>
                <c:pt idx="3">
                  <c:v>958</c:v>
                </c:pt>
                <c:pt idx="4">
                  <c:v>952</c:v>
                </c:pt>
                <c:pt idx="5">
                  <c:v>675</c:v>
                </c:pt>
                <c:pt idx="6">
                  <c:v>618</c:v>
                </c:pt>
                <c:pt idx="7">
                  <c:v>554</c:v>
                </c:pt>
                <c:pt idx="8">
                  <c:v>552</c:v>
                </c:pt>
                <c:pt idx="9">
                  <c:v>527</c:v>
                </c:pt>
                <c:pt idx="10">
                  <c:v>427</c:v>
                </c:pt>
                <c:pt idx="11">
                  <c:v>419</c:v>
                </c:pt>
                <c:pt idx="12">
                  <c:v>413</c:v>
                </c:pt>
                <c:pt idx="13">
                  <c:v>397</c:v>
                </c:pt>
                <c:pt idx="14">
                  <c:v>393</c:v>
                </c:pt>
                <c:pt idx="15">
                  <c:v>370</c:v>
                </c:pt>
                <c:pt idx="16">
                  <c:v>359</c:v>
                </c:pt>
                <c:pt idx="17">
                  <c:v>346</c:v>
                </c:pt>
                <c:pt idx="18">
                  <c:v>343</c:v>
                </c:pt>
                <c:pt idx="19">
                  <c:v>310</c:v>
                </c:pt>
                <c:pt idx="20">
                  <c:v>290</c:v>
                </c:pt>
                <c:pt idx="21">
                  <c:v>235</c:v>
                </c:pt>
                <c:pt idx="22">
                  <c:v>228</c:v>
                </c:pt>
                <c:pt idx="23">
                  <c:v>221</c:v>
                </c:pt>
                <c:pt idx="24">
                  <c:v>216</c:v>
                </c:pt>
                <c:pt idx="25">
                  <c:v>194</c:v>
                </c:pt>
                <c:pt idx="26">
                  <c:v>153</c:v>
                </c:pt>
                <c:pt idx="27">
                  <c:v>150</c:v>
                </c:pt>
                <c:pt idx="28">
                  <c:v>121</c:v>
                </c:pt>
                <c:pt idx="29">
                  <c:v>116</c:v>
                </c:pt>
                <c:pt idx="30">
                  <c:v>105</c:v>
                </c:pt>
                <c:pt idx="31">
                  <c:v>68</c:v>
                </c:pt>
                <c:pt idx="32">
                  <c:v>65</c:v>
                </c:pt>
                <c:pt idx="33">
                  <c:v>61</c:v>
                </c:pt>
                <c:pt idx="34">
                  <c:v>54</c:v>
                </c:pt>
                <c:pt idx="35">
                  <c:v>51</c:v>
                </c:pt>
                <c:pt idx="36">
                  <c:v>37</c:v>
                </c:pt>
                <c:pt idx="37">
                  <c:v>33</c:v>
                </c:pt>
                <c:pt idx="38">
                  <c:v>23</c:v>
                </c:pt>
                <c:pt idx="39">
                  <c:v>20</c:v>
                </c:pt>
                <c:pt idx="40">
                  <c:v>19</c:v>
                </c:pt>
                <c:pt idx="41">
                  <c:v>15</c:v>
                </c:pt>
                <c:pt idx="42">
                  <c:v>14</c:v>
                </c:pt>
                <c:pt idx="43">
                  <c:v>14</c:v>
                </c:pt>
                <c:pt idx="44">
                  <c:v>11</c:v>
                </c:pt>
                <c:pt idx="45">
                  <c:v>8</c:v>
                </c:pt>
                <c:pt idx="46">
                  <c:v>6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area"/>
        <c:axId val="474102304"/>
        <c:axId val="302308294"/>
      </c:bubbleChart>
      <c:valAx>
        <c:axId val="474102304"/>
        <c:scaling>
          <c:orientation val="minMax"/>
          <c:max val="7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Land Area (Km²)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2308294"/>
        <c:crosses val="autoZero"/>
        <c:crossBetween val="midCat"/>
      </c:valAx>
      <c:valAx>
        <c:axId val="30230829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Population Density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4102304"/>
        <c:crosses val="autoZero"/>
        <c:crossBetween val="midCat"/>
      </c:valAx>
      <c:spPr>
        <a:noFill/>
        <a:ln>
          <a:noFill/>
        </a:ln>
        <a:effectLst>
          <a:glow>
            <a:schemeClr val="accent1">
              <a:alpha val="100000"/>
            </a:schemeClr>
          </a:glow>
        </a:effectLst>
      </c:spPr>
    </c:plotArea>
    <c:plotVisOnly val="1"/>
    <c:dispBlanksAs val="gap"/>
    <c:showDLblsOverMax val="0"/>
    <c:extLst>
      <c:ext uri="{0b15fc19-7d7d-44ad-8c2d-2c3a37ce22c3}">
        <chartProps xmlns="https://web.wps.cn/et/2018/main" chartId="{f030ea44-a51c-44da-95de-942ed0e714e8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Gender Ratio across counties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'Pivot tables'!$Z$50</c:f>
              <c:strCache>
                <c:ptCount val="1"/>
                <c:pt idx="0">
                  <c:v>Average of Male-to-Female Ratio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'Pivot tables'!$W$51:$W$97</c:f>
              <c:strCache>
                <c:ptCount val="47"/>
                <c:pt idx="0">
                  <c:v>Lamu</c:v>
                </c:pt>
                <c:pt idx="1">
                  <c:v>Isiolo</c:v>
                </c:pt>
                <c:pt idx="2">
                  <c:v>Samburu</c:v>
                </c:pt>
                <c:pt idx="3">
                  <c:v>Tana River</c:v>
                </c:pt>
                <c:pt idx="4">
                  <c:v>Taita Taveta</c:v>
                </c:pt>
                <c:pt idx="5">
                  <c:v>Tharaka-Nithi</c:v>
                </c:pt>
                <c:pt idx="6">
                  <c:v>Elgeyo-Marakwet</c:v>
                </c:pt>
                <c:pt idx="7">
                  <c:v>Marsabit</c:v>
                </c:pt>
                <c:pt idx="8">
                  <c:v>Laikipia</c:v>
                </c:pt>
                <c:pt idx="9">
                  <c:v>Vihiga</c:v>
                </c:pt>
                <c:pt idx="10">
                  <c:v>Nyamira</c:v>
                </c:pt>
                <c:pt idx="11">
                  <c:v>Kirinyaga</c:v>
                </c:pt>
                <c:pt idx="12">
                  <c:v>Embu</c:v>
                </c:pt>
                <c:pt idx="13">
                  <c:v>West Pokot</c:v>
                </c:pt>
                <c:pt idx="14">
                  <c:v>Nyandarua</c:v>
                </c:pt>
                <c:pt idx="15">
                  <c:v>Baringo</c:v>
                </c:pt>
                <c:pt idx="16">
                  <c:v>Nyeri</c:v>
                </c:pt>
                <c:pt idx="17">
                  <c:v>Wajir</c:v>
                </c:pt>
                <c:pt idx="18">
                  <c:v>Kwale</c:v>
                </c:pt>
                <c:pt idx="19">
                  <c:v>Busia</c:v>
                </c:pt>
                <c:pt idx="20">
                  <c:v>Bomet</c:v>
                </c:pt>
                <c:pt idx="21">
                  <c:v>Mandera</c:v>
                </c:pt>
                <c:pt idx="22">
                  <c:v>Nandi</c:v>
                </c:pt>
                <c:pt idx="23">
                  <c:v>Kericho</c:v>
                </c:pt>
                <c:pt idx="24">
                  <c:v>Garissa</c:v>
                </c:pt>
                <c:pt idx="25">
                  <c:v>Siaya</c:v>
                </c:pt>
                <c:pt idx="26">
                  <c:v>Turkana</c:v>
                </c:pt>
                <c:pt idx="27">
                  <c:v>Trans Nzoia</c:v>
                </c:pt>
                <c:pt idx="28">
                  <c:v>Makueni</c:v>
                </c:pt>
                <c:pt idx="29">
                  <c:v>Murang'a</c:v>
                </c:pt>
                <c:pt idx="30">
                  <c:v>Migori</c:v>
                </c:pt>
                <c:pt idx="31">
                  <c:v>Homa Bay</c:v>
                </c:pt>
                <c:pt idx="32">
                  <c:v>Kitui</c:v>
                </c:pt>
                <c:pt idx="33">
                  <c:v>Kajiado</c:v>
                </c:pt>
                <c:pt idx="34">
                  <c:v>Kisumu</c:v>
                </c:pt>
                <c:pt idx="35">
                  <c:v>Narok</c:v>
                </c:pt>
                <c:pt idx="36">
                  <c:v>Uasin Gishu</c:v>
                </c:pt>
                <c:pt idx="37">
                  <c:v>Kisii</c:v>
                </c:pt>
                <c:pt idx="38">
                  <c:v>Mombasa</c:v>
                </c:pt>
                <c:pt idx="39">
                  <c:v>Kilifi</c:v>
                </c:pt>
                <c:pt idx="40">
                  <c:v>Machakos</c:v>
                </c:pt>
                <c:pt idx="41">
                  <c:v>Meru</c:v>
                </c:pt>
                <c:pt idx="42">
                  <c:v>Bungoma</c:v>
                </c:pt>
                <c:pt idx="43">
                  <c:v>Kakamega</c:v>
                </c:pt>
                <c:pt idx="44">
                  <c:v>Nakuru</c:v>
                </c:pt>
                <c:pt idx="45">
                  <c:v>Kiambu</c:v>
                </c:pt>
                <c:pt idx="46">
                  <c:v>Nairobi</c:v>
                </c:pt>
              </c:strCache>
            </c:strRef>
          </c:cat>
          <c:val>
            <c:numRef>
              <c:f>'Pivot tables'!$Z$51:$Z$97</c:f>
              <c:numCache>
                <c:formatCode>0.00_);[Red]\(0.00\)</c:formatCode>
                <c:ptCount val="47"/>
                <c:pt idx="0">
                  <c:v>1.12224794655892</c:v>
                </c:pt>
                <c:pt idx="1">
                  <c:v>1.08582458379708</c:v>
                </c:pt>
                <c:pt idx="2">
                  <c:v>1.02102301590403</c:v>
                </c:pt>
                <c:pt idx="3">
                  <c:v>1.00736382639414</c:v>
                </c:pt>
                <c:pt idx="4">
                  <c:v>1.03591769409599</c:v>
                </c:pt>
                <c:pt idx="5">
                  <c:v>0.971705966721162</c:v>
                </c:pt>
                <c:pt idx="6">
                  <c:v>1.00073079141188</c:v>
                </c:pt>
                <c:pt idx="7">
                  <c:v>1.12639499766441</c:v>
                </c:pt>
                <c:pt idx="8">
                  <c:v>1.00130450556152</c:v>
                </c:pt>
                <c:pt idx="9">
                  <c:v>0.926074764219468</c:v>
                </c:pt>
                <c:pt idx="10">
                  <c:v>0.924523924539815</c:v>
                </c:pt>
                <c:pt idx="11">
                  <c:v>0.979381844478531</c:v>
                </c:pt>
                <c:pt idx="12">
                  <c:v>0.999477604339498</c:v>
                </c:pt>
                <c:pt idx="13">
                  <c:v>0.977085607533743</c:v>
                </c:pt>
                <c:pt idx="14">
                  <c:v>0.974555061609234</c:v>
                </c:pt>
                <c:pt idx="15">
                  <c:v>1.01783747140073</c:v>
                </c:pt>
                <c:pt idx="16">
                  <c:v>0.972568176798451</c:v>
                </c:pt>
                <c:pt idx="17">
                  <c:v>1.13539798819156</c:v>
                </c:pt>
                <c:pt idx="18">
                  <c:v>0.962506877135308</c:v>
                </c:pt>
                <c:pt idx="19">
                  <c:v>0.911962105344233</c:v>
                </c:pt>
                <c:pt idx="20">
                  <c:v>0.983932176202311</c:v>
                </c:pt>
                <c:pt idx="21">
                  <c:v>1.00585509337625</c:v>
                </c:pt>
                <c:pt idx="22">
                  <c:v>0.992865018113089</c:v>
                </c:pt>
                <c:pt idx="23">
                  <c:v>0.999407992762878</c:v>
                </c:pt>
                <c:pt idx="24">
                  <c:v>1.20042422530496</c:v>
                </c:pt>
                <c:pt idx="25">
                  <c:v>0.904453725436053</c:v>
                </c:pt>
                <c:pt idx="26">
                  <c:v>1.06509486084996</c:v>
                </c:pt>
                <c:pt idx="27">
                  <c:v>0.97586022513697</c:v>
                </c:pt>
                <c:pt idx="28">
                  <c:v>0.983429797044636</c:v>
                </c:pt>
                <c:pt idx="29">
                  <c:v>0.983612712585114</c:v>
                </c:pt>
                <c:pt idx="30">
                  <c:v>0.92411937664379</c:v>
                </c:pt>
                <c:pt idx="31">
                  <c:v>0.910854250827612</c:v>
                </c:pt>
                <c:pt idx="32">
                  <c:v>0.935028638288958</c:v>
                </c:pt>
                <c:pt idx="33">
                  <c:v>0.993568799223833</c:v>
                </c:pt>
                <c:pt idx="34">
                  <c:v>0.943379599030624</c:v>
                </c:pt>
                <c:pt idx="35">
                  <c:v>1.00040946432736</c:v>
                </c:pt>
                <c:pt idx="36">
                  <c:v>0.995505147635313</c:v>
                </c:pt>
                <c:pt idx="37">
                  <c:v>0.916413277300246</c:v>
                </c:pt>
                <c:pt idx="38">
                  <c:v>1.02041816181364</c:v>
                </c:pt>
                <c:pt idx="39">
                  <c:v>0.939194822275846</c:v>
                </c:pt>
                <c:pt idx="40">
                  <c:v>0.999319451455376</c:v>
                </c:pt>
                <c:pt idx="41">
                  <c:v>0.98679006394807</c:v>
                </c:pt>
                <c:pt idx="42">
                  <c:v>0.946128154018749</c:v>
                </c:pt>
                <c:pt idx="43">
                  <c:v>0.924492428942113</c:v>
                </c:pt>
                <c:pt idx="44">
                  <c:v>0.993028432895325</c:v>
                </c:pt>
                <c:pt idx="45">
                  <c:v>0.964803235228623</c:v>
                </c:pt>
                <c:pt idx="46">
                  <c:v>0.994590759471161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984998"/>
        <c:axId val="218980397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'Pivot tables'!$Y$50</c15:sqref>
                        </c15:formulaRef>
                      </c:ext>
                    </c:extLst>
                    <c:strCache>
                      <c:ptCount val="1"/>
                      <c:pt idx="0">
                        <c:v>Sum of Female_Population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'Pivot tables'!$W$51:$W$97</c15:sqref>
                        </c15:formulaRef>
                      </c:ext>
                    </c:extLst>
                    <c:strCache>
                      <c:ptCount val="47"/>
                      <c:pt idx="0">
                        <c:v>Lamu</c:v>
                      </c:pt>
                      <c:pt idx="1">
                        <c:v>Isiolo</c:v>
                      </c:pt>
                      <c:pt idx="2">
                        <c:v>Samburu</c:v>
                      </c:pt>
                      <c:pt idx="3">
                        <c:v>Tana River</c:v>
                      </c:pt>
                      <c:pt idx="4">
                        <c:v>Taita Taveta</c:v>
                      </c:pt>
                      <c:pt idx="5">
                        <c:v>Tharaka-Nithi</c:v>
                      </c:pt>
                      <c:pt idx="6">
                        <c:v>Elgeyo-Marakwet</c:v>
                      </c:pt>
                      <c:pt idx="7">
                        <c:v>Marsabit</c:v>
                      </c:pt>
                      <c:pt idx="8">
                        <c:v>Laikipia</c:v>
                      </c:pt>
                      <c:pt idx="9">
                        <c:v>Vihiga</c:v>
                      </c:pt>
                      <c:pt idx="10">
                        <c:v>Nyamira</c:v>
                      </c:pt>
                      <c:pt idx="11">
                        <c:v>Kirinyaga</c:v>
                      </c:pt>
                      <c:pt idx="12">
                        <c:v>Embu</c:v>
                      </c:pt>
                      <c:pt idx="13">
                        <c:v>West Pokot</c:v>
                      </c:pt>
                      <c:pt idx="14">
                        <c:v>Nyandarua</c:v>
                      </c:pt>
                      <c:pt idx="15">
                        <c:v>Baringo</c:v>
                      </c:pt>
                      <c:pt idx="16">
                        <c:v>Nyeri</c:v>
                      </c:pt>
                      <c:pt idx="17">
                        <c:v>Wajir</c:v>
                      </c:pt>
                      <c:pt idx="18">
                        <c:v>Kwale</c:v>
                      </c:pt>
                      <c:pt idx="19">
                        <c:v>Busia</c:v>
                      </c:pt>
                      <c:pt idx="20">
                        <c:v>Bomet</c:v>
                      </c:pt>
                      <c:pt idx="21">
                        <c:v>Mandera</c:v>
                      </c:pt>
                      <c:pt idx="22">
                        <c:v>Nandi</c:v>
                      </c:pt>
                      <c:pt idx="23">
                        <c:v>Kericho</c:v>
                      </c:pt>
                      <c:pt idx="24">
                        <c:v>Garissa</c:v>
                      </c:pt>
                      <c:pt idx="25">
                        <c:v>Siaya</c:v>
                      </c:pt>
                      <c:pt idx="26">
                        <c:v>Turkana</c:v>
                      </c:pt>
                      <c:pt idx="27">
                        <c:v>Trans Nzoia</c:v>
                      </c:pt>
                      <c:pt idx="28">
                        <c:v>Makueni</c:v>
                      </c:pt>
                      <c:pt idx="29">
                        <c:v>Murang'a</c:v>
                      </c:pt>
                      <c:pt idx="30">
                        <c:v>Migori</c:v>
                      </c:pt>
                      <c:pt idx="31">
                        <c:v>Homa Bay</c:v>
                      </c:pt>
                      <c:pt idx="32">
                        <c:v>Kitui</c:v>
                      </c:pt>
                      <c:pt idx="33">
                        <c:v>Kajiado</c:v>
                      </c:pt>
                      <c:pt idx="34">
                        <c:v>Kisumu</c:v>
                      </c:pt>
                      <c:pt idx="35">
                        <c:v>Narok</c:v>
                      </c:pt>
                      <c:pt idx="36">
                        <c:v>Uasin Gishu</c:v>
                      </c:pt>
                      <c:pt idx="37">
                        <c:v>Kisii</c:v>
                      </c:pt>
                      <c:pt idx="38">
                        <c:v>Mombasa</c:v>
                      </c:pt>
                      <c:pt idx="39">
                        <c:v>Kilifi</c:v>
                      </c:pt>
                      <c:pt idx="40">
                        <c:v>Machakos</c:v>
                      </c:pt>
                      <c:pt idx="41">
                        <c:v>Meru</c:v>
                      </c:pt>
                      <c:pt idx="42">
                        <c:v>Bungoma</c:v>
                      </c:pt>
                      <c:pt idx="43">
                        <c:v>Kakamega</c:v>
                      </c:pt>
                      <c:pt idx="44">
                        <c:v>Nakuru</c:v>
                      </c:pt>
                      <c:pt idx="45">
                        <c:v>Kiambu</c:v>
                      </c:pt>
                      <c:pt idx="46">
                        <c:v>Nairobi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'Pivot tables'!$Y$51:$Y$97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67813</c:v>
                      </c:pt>
                      <c:pt idx="1">
                        <c:v>128483</c:v>
                      </c:pt>
                      <c:pt idx="2">
                        <c:v>153546</c:v>
                      </c:pt>
                      <c:pt idx="3">
                        <c:v>157391</c:v>
                      </c:pt>
                      <c:pt idx="4">
                        <c:v>167327</c:v>
                      </c:pt>
                      <c:pt idx="5">
                        <c:v>199406</c:v>
                      </c:pt>
                      <c:pt idx="6">
                        <c:v>227151</c:v>
                      </c:pt>
                      <c:pt idx="7">
                        <c:v>216219</c:v>
                      </c:pt>
                      <c:pt idx="8">
                        <c:v>259102</c:v>
                      </c:pt>
                      <c:pt idx="9">
                        <c:v>306323</c:v>
                      </c:pt>
                      <c:pt idx="10">
                        <c:v>314656</c:v>
                      </c:pt>
                      <c:pt idx="11">
                        <c:v>308369</c:v>
                      </c:pt>
                      <c:pt idx="12">
                        <c:v>304367</c:v>
                      </c:pt>
                      <c:pt idx="13">
                        <c:v>314213</c:v>
                      </c:pt>
                      <c:pt idx="14">
                        <c:v>323247</c:v>
                      </c:pt>
                      <c:pt idx="15">
                        <c:v>330428</c:v>
                      </c:pt>
                      <c:pt idx="16">
                        <c:v>384845</c:v>
                      </c:pt>
                      <c:pt idx="17">
                        <c:v>365840</c:v>
                      </c:pt>
                      <c:pt idx="18">
                        <c:v>441681</c:v>
                      </c:pt>
                      <c:pt idx="19">
                        <c:v>467401</c:v>
                      </c:pt>
                      <c:pt idx="20">
                        <c:v>441379</c:v>
                      </c:pt>
                      <c:pt idx="21">
                        <c:v>432444</c:v>
                      </c:pt>
                      <c:pt idx="22">
                        <c:v>444430</c:v>
                      </c:pt>
                      <c:pt idx="23">
                        <c:v>451008</c:v>
                      </c:pt>
                      <c:pt idx="24">
                        <c:v>382344</c:v>
                      </c:pt>
                      <c:pt idx="25">
                        <c:v>521496</c:v>
                      </c:pt>
                      <c:pt idx="26">
                        <c:v>448868</c:v>
                      </c:pt>
                      <c:pt idx="27">
                        <c:v>501206</c:v>
                      </c:pt>
                      <c:pt idx="28">
                        <c:v>497942</c:v>
                      </c:pt>
                      <c:pt idx="29">
                        <c:v>532669</c:v>
                      </c:pt>
                      <c:pt idx="30">
                        <c:v>580214</c:v>
                      </c:pt>
                      <c:pt idx="31">
                        <c:v>592367</c:v>
                      </c:pt>
                      <c:pt idx="32">
                        <c:v>587151</c:v>
                      </c:pt>
                      <c:pt idx="33">
                        <c:v>560704</c:v>
                      </c:pt>
                      <c:pt idx="34">
                        <c:v>594609</c:v>
                      </c:pt>
                      <c:pt idx="35">
                        <c:v>578805</c:v>
                      </c:pt>
                      <c:pt idx="36">
                        <c:v>582889</c:v>
                      </c:pt>
                      <c:pt idx="37">
                        <c:v>661038</c:v>
                      </c:pt>
                      <c:pt idx="38">
                        <c:v>598046</c:v>
                      </c:pt>
                      <c:pt idx="39">
                        <c:v>749673</c:v>
                      </c:pt>
                      <c:pt idx="40">
                        <c:v>711191</c:v>
                      </c:pt>
                      <c:pt idx="41">
                        <c:v>777975</c:v>
                      </c:pt>
                      <c:pt idx="42">
                        <c:v>858389</c:v>
                      </c:pt>
                      <c:pt idx="43">
                        <c:v>970406</c:v>
                      </c:pt>
                      <c:pt idx="44">
                        <c:v>1084835</c:v>
                      </c:pt>
                      <c:pt idx="45">
                        <c:v>1230454</c:v>
                      </c:pt>
                      <c:pt idx="46">
                        <c:v>2204376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5498499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County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8980397"/>
        <c:crosses val="autoZero"/>
        <c:auto val="1"/>
        <c:lblAlgn val="ctr"/>
        <c:lblOffset val="100"/>
        <c:noMultiLvlLbl val="0"/>
      </c:catAx>
      <c:valAx>
        <c:axId val="2189803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9849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ffdd420-61ed-46f4-8a4b-8b5a42fd4a19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Population Distribution for top 10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'Pivot tables'!$K$5</c:f>
              <c:strCache>
                <c:ptCount val="1"/>
                <c:pt idx="0">
                  <c:v>Sum of Population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dLbl>
              <c:idx val="1"/>
              <c:layout>
                <c:manualLayout>
                  <c:x val="0.0364713627386438"/>
                  <c:y val="0.018577981651376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05069124423963"/>
                      <c:h val="0.138761467889908"/>
                    </c:manualLayout>
                  </c15:layout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tables'!$J$6:$J$15</c:f>
              <c:strCache>
                <c:ptCount val="10"/>
                <c:pt idx="0">
                  <c:v>Nairobi</c:v>
                </c:pt>
                <c:pt idx="1">
                  <c:v>Kiambu</c:v>
                </c:pt>
                <c:pt idx="2">
                  <c:v>Nakuru</c:v>
                </c:pt>
                <c:pt idx="3">
                  <c:v>Kakamega</c:v>
                </c:pt>
                <c:pt idx="4">
                  <c:v>Bungoma</c:v>
                </c:pt>
                <c:pt idx="5">
                  <c:v>Meru</c:v>
                </c:pt>
                <c:pt idx="6">
                  <c:v>Kilifi</c:v>
                </c:pt>
                <c:pt idx="7">
                  <c:v>Machakos</c:v>
                </c:pt>
                <c:pt idx="8">
                  <c:v>Kisii</c:v>
                </c:pt>
                <c:pt idx="9">
                  <c:v>Mombasa</c:v>
                </c:pt>
              </c:strCache>
            </c:strRef>
          </c:cat>
          <c:val>
            <c:numRef>
              <c:f>'Pivot tables'!$K$6:$K$15</c:f>
              <c:numCache>
                <c:formatCode>General</c:formatCode>
                <c:ptCount val="10"/>
                <c:pt idx="0">
                  <c:v>4397073</c:v>
                </c:pt>
                <c:pt idx="1">
                  <c:v>2417735</c:v>
                </c:pt>
                <c:pt idx="2">
                  <c:v>2162202</c:v>
                </c:pt>
                <c:pt idx="3">
                  <c:v>1867579</c:v>
                </c:pt>
                <c:pt idx="4">
                  <c:v>1670570</c:v>
                </c:pt>
                <c:pt idx="5">
                  <c:v>1545714</c:v>
                </c:pt>
                <c:pt idx="6">
                  <c:v>1453787</c:v>
                </c:pt>
                <c:pt idx="7">
                  <c:v>1421932</c:v>
                </c:pt>
                <c:pt idx="8">
                  <c:v>1266860</c:v>
                </c:pt>
                <c:pt idx="9">
                  <c:v>1208333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dc136f2-00f9-4ad3-b15e-24f40fc872c3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Intersex Population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017608049394"/>
          <c:y val="0.200167679731712"/>
          <c:w val="0.82362222730391"/>
          <c:h val="0.5060574303081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{"Nairobi","Kiambu","Nakuru","Wajir","Meru","Kakamega","Kisii","Kajiado","Mandera","Migori","Bungoma","Machakos","Garissa","Kitui","Nyeri","Murang'a","Kirinyaga","Mombasa","Uasin Gishu","Trans Nzoia","Kericho","Busia","Narok","Kilifi","Embu","Kisumu","Homa Bay","Bomet","Nandi","Turkana","Nyandarua","Makueni","Siaya","Marsabit","Laikipia","Kwale","West Pokot","Nyamira","Baringo","Vihiga","Elgeyo-Marakwet","Isiolo","Tharaka-Nithi","Taita Taveta","Samburu","Lamu","Tana River"}</c:f>
              <c:strCache>
                <c:ptCount val="47"/>
                <c:pt idx="0">
                  <c:v>Nairobi</c:v>
                </c:pt>
                <c:pt idx="1">
                  <c:v>Kiambu</c:v>
                </c:pt>
                <c:pt idx="2">
                  <c:v>Nakuru</c:v>
                </c:pt>
                <c:pt idx="3">
                  <c:v>Wajir</c:v>
                </c:pt>
                <c:pt idx="4">
                  <c:v>Meru</c:v>
                </c:pt>
                <c:pt idx="5">
                  <c:v>Kakamega</c:v>
                </c:pt>
                <c:pt idx="6">
                  <c:v>Kisii</c:v>
                </c:pt>
                <c:pt idx="7">
                  <c:v>Kajiado</c:v>
                </c:pt>
                <c:pt idx="8">
                  <c:v>Mandera</c:v>
                </c:pt>
                <c:pt idx="9">
                  <c:v>Migori</c:v>
                </c:pt>
                <c:pt idx="10">
                  <c:v>Bungoma</c:v>
                </c:pt>
                <c:pt idx="11">
                  <c:v>Machakos</c:v>
                </c:pt>
                <c:pt idx="12">
                  <c:v>Garissa</c:v>
                </c:pt>
                <c:pt idx="13">
                  <c:v>Kitui</c:v>
                </c:pt>
                <c:pt idx="14">
                  <c:v>Nyeri</c:v>
                </c:pt>
                <c:pt idx="15">
                  <c:v>Murang'a</c:v>
                </c:pt>
                <c:pt idx="16">
                  <c:v>Kirinyaga</c:v>
                </c:pt>
                <c:pt idx="17">
                  <c:v>Mombasa</c:v>
                </c:pt>
                <c:pt idx="18">
                  <c:v>Uasin Gishu</c:v>
                </c:pt>
                <c:pt idx="19">
                  <c:v>Trans Nzoia</c:v>
                </c:pt>
                <c:pt idx="20">
                  <c:v>Kericho</c:v>
                </c:pt>
                <c:pt idx="21">
                  <c:v>Busia</c:v>
                </c:pt>
                <c:pt idx="22">
                  <c:v>Narok</c:v>
                </c:pt>
                <c:pt idx="23">
                  <c:v>Kilifi</c:v>
                </c:pt>
                <c:pt idx="24">
                  <c:v>Embu</c:v>
                </c:pt>
                <c:pt idx="25">
                  <c:v>Kisumu</c:v>
                </c:pt>
                <c:pt idx="26">
                  <c:v>Homa Bay</c:v>
                </c:pt>
                <c:pt idx="27">
                  <c:v>Bomet</c:v>
                </c:pt>
                <c:pt idx="28">
                  <c:v>Nandi</c:v>
                </c:pt>
                <c:pt idx="29">
                  <c:v>Turkana</c:v>
                </c:pt>
                <c:pt idx="30">
                  <c:v>Nyandarua</c:v>
                </c:pt>
                <c:pt idx="31">
                  <c:v>Makueni</c:v>
                </c:pt>
                <c:pt idx="32">
                  <c:v>Siaya</c:v>
                </c:pt>
                <c:pt idx="33">
                  <c:v>Marsabit</c:v>
                </c:pt>
                <c:pt idx="34">
                  <c:v>Laikipia</c:v>
                </c:pt>
                <c:pt idx="35">
                  <c:v>Kwale</c:v>
                </c:pt>
                <c:pt idx="36">
                  <c:v>West Pokot</c:v>
                </c:pt>
                <c:pt idx="37">
                  <c:v>Nyamira</c:v>
                </c:pt>
                <c:pt idx="38">
                  <c:v>Baringo</c:v>
                </c:pt>
                <c:pt idx="39">
                  <c:v>Vihiga</c:v>
                </c:pt>
                <c:pt idx="40">
                  <c:v>Elgeyo-Marakwet</c:v>
                </c:pt>
                <c:pt idx="41">
                  <c:v>Isiolo</c:v>
                </c:pt>
                <c:pt idx="42">
                  <c:v>Tharaka-Nithi</c:v>
                </c:pt>
                <c:pt idx="43">
                  <c:v>Taita Taveta</c:v>
                </c:pt>
                <c:pt idx="44">
                  <c:v>Samburu</c:v>
                </c:pt>
                <c:pt idx="45">
                  <c:v>Lamu</c:v>
                </c:pt>
                <c:pt idx="46">
                  <c:v>Tana River</c:v>
                </c:pt>
              </c:strCache>
            </c:strRef>
          </c:cat>
          <c:val>
            <c:numRef>
              <c:f>{245,135,95,49,41,40,38,38,37,35,35,34,34,33,31,31,31,30,28,28,28,28,26,25,24,23,23,23,22,21,20,20,18,18,18,18,15,13,13,12,12,9,7,7,7,4,2}</c:f>
              <c:numCache>
                <c:formatCode>General</c:formatCode>
                <c:ptCount val="47"/>
                <c:pt idx="0">
                  <c:v>245</c:v>
                </c:pt>
                <c:pt idx="1">
                  <c:v>135</c:v>
                </c:pt>
                <c:pt idx="2">
                  <c:v>95</c:v>
                </c:pt>
                <c:pt idx="3">
                  <c:v>49</c:v>
                </c:pt>
                <c:pt idx="4">
                  <c:v>41</c:v>
                </c:pt>
                <c:pt idx="5">
                  <c:v>40</c:v>
                </c:pt>
                <c:pt idx="6">
                  <c:v>38</c:v>
                </c:pt>
                <c:pt idx="7">
                  <c:v>38</c:v>
                </c:pt>
                <c:pt idx="8">
                  <c:v>37</c:v>
                </c:pt>
                <c:pt idx="9">
                  <c:v>35</c:v>
                </c:pt>
                <c:pt idx="10">
                  <c:v>35</c:v>
                </c:pt>
                <c:pt idx="11">
                  <c:v>34</c:v>
                </c:pt>
                <c:pt idx="12">
                  <c:v>34</c:v>
                </c:pt>
                <c:pt idx="13">
                  <c:v>33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30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26</c:v>
                </c:pt>
                <c:pt idx="23">
                  <c:v>25</c:v>
                </c:pt>
                <c:pt idx="24">
                  <c:v>24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15</c:v>
                </c:pt>
                <c:pt idx="37">
                  <c:v>13</c:v>
                </c:pt>
                <c:pt idx="38">
                  <c:v>13</c:v>
                </c:pt>
                <c:pt idx="39">
                  <c:v>12</c:v>
                </c:pt>
                <c:pt idx="40">
                  <c:v>12</c:v>
                </c:pt>
                <c:pt idx="41">
                  <c:v>9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4</c:v>
                </c:pt>
                <c:pt idx="4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8"/>
        <c:axId val="983809441"/>
        <c:axId val="365225631"/>
      </c:barChart>
      <c:catAx>
        <c:axId val="98380944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225631"/>
        <c:crosses val="autoZero"/>
        <c:auto val="1"/>
        <c:lblAlgn val="ctr"/>
        <c:lblOffset val="100"/>
        <c:noMultiLvlLbl val="0"/>
      </c:catAx>
      <c:valAx>
        <c:axId val="36522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380944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a910785-cf99-425e-92b9-44f21493d02c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[Kenya_census.xlsx]Pivot tables!PivotTable14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 Total Gender Breakdown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'Pivot tables'!$L$107</c:f>
              <c:strCache>
                <c:ptCount val="1"/>
                <c:pt idx="0">
                  <c:v>Sum of Male_Population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hueOff val="-1670000"/>
                    </a:schemeClr>
                  </a:gs>
                  <a:gs pos="10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hueOff val="-1670000"/>
                    </a:schemeClr>
                  </a:gs>
                  <a:gs pos="10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hueOff val="-1670000"/>
                    </a:schemeClr>
                  </a:gs>
                  <a:gs pos="10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hueOff val="-1670000"/>
                    </a:schemeClr>
                  </a:gs>
                  <a:gs pos="10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0">
                    <a:schemeClr val="accent2">
                      <a:lumMod val="60000"/>
                      <a:hueOff val="-1670000"/>
                    </a:schemeClr>
                  </a:gs>
                  <a:gs pos="10000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0">
                    <a:schemeClr val="accent3">
                      <a:lumMod val="60000"/>
                      <a:hueOff val="-1670000"/>
                    </a:schemeClr>
                  </a:gs>
                  <a:gs pos="10000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0">
                    <a:schemeClr val="accent4">
                      <a:lumMod val="60000"/>
                      <a:hueOff val="-1670000"/>
                    </a:schemeClr>
                  </a:gs>
                  <a:gs pos="10000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0">
                    <a:schemeClr val="accent5">
                      <a:lumMod val="60000"/>
                      <a:hueOff val="-1670000"/>
                    </a:schemeClr>
                  </a:gs>
                  <a:gs pos="10000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0">
                    <a:schemeClr val="accent6">
                      <a:lumMod val="60000"/>
                      <a:hueOff val="-1670000"/>
                    </a:schemeClr>
                  </a:gs>
                  <a:gs pos="10000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0">
                    <a:schemeClr val="accent1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0">
                    <a:schemeClr val="accent2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0">
                    <a:schemeClr val="accent3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0">
                    <a:schemeClr val="accent4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0">
                    <a:schemeClr val="accent5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0">
                    <a:schemeClr val="accent6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0">
                    <a:schemeClr val="accent1">
                      <a:lumMod val="80000"/>
                      <a:hueOff val="-1670000"/>
                    </a:schemeClr>
                  </a:gs>
                  <a:gs pos="10000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0">
                    <a:schemeClr val="accent2">
                      <a:lumMod val="80000"/>
                      <a:hueOff val="-1670000"/>
                    </a:schemeClr>
                  </a:gs>
                  <a:gs pos="10000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0">
                    <a:schemeClr val="accent3">
                      <a:lumMod val="80000"/>
                      <a:hueOff val="-1670000"/>
                    </a:schemeClr>
                  </a:gs>
                  <a:gs pos="10000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0">
                    <a:schemeClr val="accent4">
                      <a:lumMod val="80000"/>
                      <a:hueOff val="-1670000"/>
                    </a:schemeClr>
                  </a:gs>
                  <a:gs pos="10000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0">
                    <a:schemeClr val="accent5">
                      <a:lumMod val="80000"/>
                      <a:hueOff val="-1670000"/>
                    </a:schemeClr>
                  </a:gs>
                  <a:gs pos="10000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0">
                    <a:schemeClr val="accent6">
                      <a:lumMod val="80000"/>
                      <a:hueOff val="-1670000"/>
                    </a:schemeClr>
                  </a:gs>
                  <a:gs pos="10000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0">
                    <a:schemeClr val="accent1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0">
                    <a:schemeClr val="accent2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6"/>
            <c:bubble3D val="0"/>
            <c:spPr>
              <a:gradFill>
                <a:gsLst>
                  <a:gs pos="0">
                    <a:schemeClr val="accent3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7"/>
            <c:bubble3D val="0"/>
            <c:spPr>
              <a:gradFill>
                <a:gsLst>
                  <a:gs pos="0">
                    <a:schemeClr val="accent4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8"/>
            <c:bubble3D val="0"/>
            <c:spPr>
              <a:gradFill>
                <a:gsLst>
                  <a:gs pos="0">
                    <a:schemeClr val="accent5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9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0"/>
            <c:bubble3D val="0"/>
            <c:spPr>
              <a:gradFill>
                <a:gsLst>
                  <a:gs pos="0">
                    <a:schemeClr val="accent1">
                      <a:lumMod val="50000"/>
                      <a:hueOff val="-1670000"/>
                    </a:schemeClr>
                  </a:gs>
                  <a:gs pos="10000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1"/>
            <c:bubble3D val="0"/>
            <c:spPr>
              <a:gradFill>
                <a:gsLst>
                  <a:gs pos="0">
                    <a:schemeClr val="accent2">
                      <a:lumMod val="50000"/>
                      <a:hueOff val="-1670000"/>
                    </a:schemeClr>
                  </a:gs>
                  <a:gs pos="10000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2"/>
            <c:bubble3D val="0"/>
            <c:spPr>
              <a:gradFill>
                <a:gsLst>
                  <a:gs pos="0">
                    <a:schemeClr val="accent3">
                      <a:lumMod val="50000"/>
                      <a:hueOff val="-1670000"/>
                    </a:schemeClr>
                  </a:gs>
                  <a:gs pos="10000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3"/>
            <c:bubble3D val="0"/>
            <c:spPr>
              <a:gradFill>
                <a:gsLst>
                  <a:gs pos="0">
                    <a:schemeClr val="accent4">
                      <a:lumMod val="50000"/>
                      <a:hueOff val="-1670000"/>
                    </a:schemeClr>
                  </a:gs>
                  <a:gs pos="10000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4"/>
            <c:bubble3D val="0"/>
            <c:spPr>
              <a:gradFill>
                <a:gsLst>
                  <a:gs pos="0">
                    <a:schemeClr val="accent5">
                      <a:lumMod val="50000"/>
                      <a:hueOff val="-167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5"/>
            <c:bubble3D val="0"/>
            <c:spPr>
              <a:gradFill>
                <a:gsLst>
                  <a:gs pos="0">
                    <a:schemeClr val="accent6">
                      <a:lumMod val="50000"/>
                      <a:hueOff val="-1670000"/>
                    </a:schemeClr>
                  </a:gs>
                  <a:gs pos="10000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6"/>
            <c:bubble3D val="0"/>
            <c:spPr>
              <a:gradFill>
                <a:gsLst>
                  <a:gs pos="0">
                    <a:schemeClr val="accent1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7"/>
            <c:bubble3D val="0"/>
            <c:spPr>
              <a:gradFill>
                <a:gsLst>
                  <a:gs pos="0">
                    <a:schemeClr val="accent2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8"/>
            <c:bubble3D val="0"/>
            <c:spPr>
              <a:gradFill>
                <a:gsLst>
                  <a:gs pos="0">
                    <a:schemeClr val="accent3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9"/>
            <c:bubble3D val="0"/>
            <c:spPr>
              <a:gradFill>
                <a:gsLst>
                  <a:gs pos="0">
                    <a:schemeClr val="accent4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0"/>
            <c:bubble3D val="0"/>
            <c:spPr>
              <a:gradFill>
                <a:gsLst>
                  <a:gs pos="0">
                    <a:schemeClr val="accent5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1"/>
            <c:bubble3D val="0"/>
            <c:spPr>
              <a:gradFill>
                <a:gsLst>
                  <a:gs pos="0">
                    <a:schemeClr val="accent6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2"/>
            <c:bubble3D val="0"/>
            <c:spPr>
              <a:gradFill>
                <a:gsLst>
                  <a:gs pos="0">
                    <a:schemeClr val="accent1">
                      <a:lumMod val="70000"/>
                      <a:hueOff val="-1670000"/>
                    </a:schemeClr>
                  </a:gs>
                  <a:gs pos="10000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3"/>
            <c:bubble3D val="0"/>
            <c:spPr>
              <a:gradFill>
                <a:gsLst>
                  <a:gs pos="0">
                    <a:schemeClr val="accent2">
                      <a:lumMod val="70000"/>
                      <a:hueOff val="-1670000"/>
                    </a:schemeClr>
                  </a:gs>
                  <a:gs pos="10000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4"/>
            <c:bubble3D val="0"/>
            <c:spPr>
              <a:gradFill>
                <a:gsLst>
                  <a:gs pos="0">
                    <a:schemeClr val="accent3">
                      <a:lumMod val="70000"/>
                      <a:hueOff val="-1670000"/>
                    </a:schemeClr>
                  </a:gs>
                  <a:gs pos="10000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5"/>
            <c:bubble3D val="0"/>
            <c:spPr>
              <a:gradFill>
                <a:gsLst>
                  <a:gs pos="0">
                    <a:schemeClr val="accent4">
                      <a:lumMod val="70000"/>
                      <a:hueOff val="-1670000"/>
                    </a:schemeClr>
                  </a:gs>
                  <a:gs pos="10000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6"/>
            <c:bubble3D val="0"/>
            <c:spPr>
              <a:gradFill>
                <a:gsLst>
                  <a:gs pos="0">
                    <a:schemeClr val="accent5">
                      <a:lumMod val="70000"/>
                      <a:hueOff val="-1670000"/>
                    </a:schemeClr>
                  </a:gs>
                  <a:gs pos="10000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delete val="1"/>
          </c:dLbls>
          <c:cat>
            <c:strRef>
              <c:f>'Pivot tables'!$K$108:$K$155</c:f>
              <c:strCache>
                <c:ptCount val="47"/>
                <c:pt idx="0">
                  <c:v>Baringo</c:v>
                </c:pt>
                <c:pt idx="1">
                  <c:v>Bomet</c:v>
                </c:pt>
                <c:pt idx="2">
                  <c:v>Bungoma</c:v>
                </c:pt>
                <c:pt idx="3">
                  <c:v>Busia</c:v>
                </c:pt>
                <c:pt idx="4">
                  <c:v>Elgeyo-Marakwet</c:v>
                </c:pt>
                <c:pt idx="5">
                  <c:v>Embu</c:v>
                </c:pt>
                <c:pt idx="6">
                  <c:v>Garissa</c:v>
                </c:pt>
                <c:pt idx="7">
                  <c:v>Homa Bay</c:v>
                </c:pt>
                <c:pt idx="8">
                  <c:v>Isiolo</c:v>
                </c:pt>
                <c:pt idx="9">
                  <c:v>Kajiado</c:v>
                </c:pt>
                <c:pt idx="10">
                  <c:v>Kakamega</c:v>
                </c:pt>
                <c:pt idx="11">
                  <c:v>Kericho</c:v>
                </c:pt>
                <c:pt idx="12">
                  <c:v>Kiambu</c:v>
                </c:pt>
                <c:pt idx="13">
                  <c:v>Kilifi</c:v>
                </c:pt>
                <c:pt idx="14">
                  <c:v>Kirinyaga</c:v>
                </c:pt>
                <c:pt idx="15">
                  <c:v>Kisii</c:v>
                </c:pt>
                <c:pt idx="16">
                  <c:v>Kisumu</c:v>
                </c:pt>
                <c:pt idx="17">
                  <c:v>Kitui</c:v>
                </c:pt>
                <c:pt idx="18">
                  <c:v>Kwale</c:v>
                </c:pt>
                <c:pt idx="19">
                  <c:v>Laikipia</c:v>
                </c:pt>
                <c:pt idx="20">
                  <c:v>Lamu</c:v>
                </c:pt>
                <c:pt idx="21">
                  <c:v>Machakos</c:v>
                </c:pt>
                <c:pt idx="22">
                  <c:v>Makueni</c:v>
                </c:pt>
                <c:pt idx="23">
                  <c:v>Mandera</c:v>
                </c:pt>
                <c:pt idx="24">
                  <c:v>Marsabit</c:v>
                </c:pt>
                <c:pt idx="25">
                  <c:v>Meru</c:v>
                </c:pt>
                <c:pt idx="26">
                  <c:v>Migori</c:v>
                </c:pt>
                <c:pt idx="27">
                  <c:v>Mombasa</c:v>
                </c:pt>
                <c:pt idx="28">
                  <c:v>Murang'a</c:v>
                </c:pt>
                <c:pt idx="29">
                  <c:v>Nairobi</c:v>
                </c:pt>
                <c:pt idx="30">
                  <c:v>Nakuru</c:v>
                </c:pt>
                <c:pt idx="31">
                  <c:v>Nandi</c:v>
                </c:pt>
                <c:pt idx="32">
                  <c:v>Narok</c:v>
                </c:pt>
                <c:pt idx="33">
                  <c:v>Nyamira</c:v>
                </c:pt>
                <c:pt idx="34">
                  <c:v>Nyandarua</c:v>
                </c:pt>
                <c:pt idx="35">
                  <c:v>Nyeri</c:v>
                </c:pt>
                <c:pt idx="36">
                  <c:v>Samburu</c:v>
                </c:pt>
                <c:pt idx="37">
                  <c:v>Siaya</c:v>
                </c:pt>
                <c:pt idx="38">
                  <c:v>Taita Taveta</c:v>
                </c:pt>
                <c:pt idx="39">
                  <c:v>Tana River</c:v>
                </c:pt>
                <c:pt idx="40">
                  <c:v>Tharaka-Nithi</c:v>
                </c:pt>
                <c:pt idx="41">
                  <c:v>Trans Nzoia</c:v>
                </c:pt>
                <c:pt idx="42">
                  <c:v>Turkana</c:v>
                </c:pt>
                <c:pt idx="43">
                  <c:v>Uasin Gishu</c:v>
                </c:pt>
                <c:pt idx="44">
                  <c:v>Vihiga</c:v>
                </c:pt>
                <c:pt idx="45">
                  <c:v>Wajir</c:v>
                </c:pt>
                <c:pt idx="46">
                  <c:v>West Pokot</c:v>
                </c:pt>
              </c:strCache>
            </c:strRef>
          </c:cat>
          <c:val>
            <c:numRef>
              <c:f>'Pivot tables'!$L$108:$L$155</c:f>
              <c:numCache>
                <c:formatCode>General</c:formatCode>
                <c:ptCount val="47"/>
                <c:pt idx="0">
                  <c:v>336322</c:v>
                </c:pt>
                <c:pt idx="1">
                  <c:v>434287</c:v>
                </c:pt>
                <c:pt idx="2">
                  <c:v>812146</c:v>
                </c:pt>
                <c:pt idx="3">
                  <c:v>426252</c:v>
                </c:pt>
                <c:pt idx="4">
                  <c:v>227317</c:v>
                </c:pt>
                <c:pt idx="5">
                  <c:v>304208</c:v>
                </c:pt>
                <c:pt idx="6">
                  <c:v>458975</c:v>
                </c:pt>
                <c:pt idx="7">
                  <c:v>539560</c:v>
                </c:pt>
                <c:pt idx="8">
                  <c:v>139510</c:v>
                </c:pt>
                <c:pt idx="9">
                  <c:v>557098</c:v>
                </c:pt>
                <c:pt idx="10">
                  <c:v>897133</c:v>
                </c:pt>
                <c:pt idx="11">
                  <c:v>450741</c:v>
                </c:pt>
                <c:pt idx="12">
                  <c:v>1187146</c:v>
                </c:pt>
                <c:pt idx="13">
                  <c:v>704089</c:v>
                </c:pt>
                <c:pt idx="14">
                  <c:v>302011</c:v>
                </c:pt>
                <c:pt idx="15">
                  <c:v>605784</c:v>
                </c:pt>
                <c:pt idx="16">
                  <c:v>560942</c:v>
                </c:pt>
                <c:pt idx="17">
                  <c:v>549003</c:v>
                </c:pt>
                <c:pt idx="18">
                  <c:v>425121</c:v>
                </c:pt>
                <c:pt idx="19">
                  <c:v>259440</c:v>
                </c:pt>
                <c:pt idx="20">
                  <c:v>76103</c:v>
                </c:pt>
                <c:pt idx="21">
                  <c:v>710707</c:v>
                </c:pt>
                <c:pt idx="22">
                  <c:v>489691</c:v>
                </c:pt>
                <c:pt idx="23">
                  <c:v>434976</c:v>
                </c:pt>
                <c:pt idx="24">
                  <c:v>243548</c:v>
                </c:pt>
                <c:pt idx="25">
                  <c:v>767698</c:v>
                </c:pt>
                <c:pt idx="26">
                  <c:v>536187</c:v>
                </c:pt>
                <c:pt idx="27">
                  <c:v>610257</c:v>
                </c:pt>
                <c:pt idx="28">
                  <c:v>523940</c:v>
                </c:pt>
                <c:pt idx="29">
                  <c:v>2192452</c:v>
                </c:pt>
                <c:pt idx="30">
                  <c:v>1077272</c:v>
                </c:pt>
                <c:pt idx="31">
                  <c:v>441259</c:v>
                </c:pt>
                <c:pt idx="32">
                  <c:v>579042</c:v>
                </c:pt>
                <c:pt idx="33">
                  <c:v>290907</c:v>
                </c:pt>
                <c:pt idx="34">
                  <c:v>315022</c:v>
                </c:pt>
                <c:pt idx="35">
                  <c:v>374288</c:v>
                </c:pt>
                <c:pt idx="36">
                  <c:v>156774</c:v>
                </c:pt>
                <c:pt idx="37">
                  <c:v>471669</c:v>
                </c:pt>
                <c:pt idx="38">
                  <c:v>173337</c:v>
                </c:pt>
                <c:pt idx="39">
                  <c:v>158550</c:v>
                </c:pt>
                <c:pt idx="40">
                  <c:v>193764</c:v>
                </c:pt>
                <c:pt idx="41">
                  <c:v>489107</c:v>
                </c:pt>
                <c:pt idx="42">
                  <c:v>478087</c:v>
                </c:pt>
                <c:pt idx="43">
                  <c:v>580269</c:v>
                </c:pt>
                <c:pt idx="44">
                  <c:v>283678</c:v>
                </c:pt>
                <c:pt idx="45">
                  <c:v>415374</c:v>
                </c:pt>
                <c:pt idx="46">
                  <c:v>307013</c:v>
                </c:pt>
              </c:numCache>
            </c:numRef>
          </c:val>
        </c:ser>
        <c:ser>
          <c:idx val="1"/>
          <c:order val="1"/>
          <c:tx>
            <c:strRef>
              <c:f>'Pivot tables'!$M$107</c:f>
              <c:strCache>
                <c:ptCount val="1"/>
                <c:pt idx="0">
                  <c:v>Sum of Female_Population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hueOff val="-1670000"/>
                    </a:schemeClr>
                  </a:gs>
                  <a:gs pos="10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hueOff val="-1670000"/>
                    </a:schemeClr>
                  </a:gs>
                  <a:gs pos="10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hueOff val="-1670000"/>
                    </a:schemeClr>
                  </a:gs>
                  <a:gs pos="10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hueOff val="-1670000"/>
                    </a:schemeClr>
                  </a:gs>
                  <a:gs pos="10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0">
                    <a:schemeClr val="accent2">
                      <a:lumMod val="60000"/>
                      <a:hueOff val="-1670000"/>
                    </a:schemeClr>
                  </a:gs>
                  <a:gs pos="10000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0">
                    <a:schemeClr val="accent3">
                      <a:lumMod val="60000"/>
                      <a:hueOff val="-1670000"/>
                    </a:schemeClr>
                  </a:gs>
                  <a:gs pos="10000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0">
                    <a:schemeClr val="accent4">
                      <a:lumMod val="60000"/>
                      <a:hueOff val="-1670000"/>
                    </a:schemeClr>
                  </a:gs>
                  <a:gs pos="10000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0">
                    <a:schemeClr val="accent5">
                      <a:lumMod val="60000"/>
                      <a:hueOff val="-1670000"/>
                    </a:schemeClr>
                  </a:gs>
                  <a:gs pos="10000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0">
                    <a:schemeClr val="accent6">
                      <a:lumMod val="60000"/>
                      <a:hueOff val="-1670000"/>
                    </a:schemeClr>
                  </a:gs>
                  <a:gs pos="10000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0">
                    <a:schemeClr val="accent1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0">
                    <a:schemeClr val="accent2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0">
                    <a:schemeClr val="accent3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0">
                    <a:schemeClr val="accent4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0">
                    <a:schemeClr val="accent5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0">
                    <a:schemeClr val="accent6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0">
                    <a:schemeClr val="accent1">
                      <a:lumMod val="80000"/>
                      <a:hueOff val="-1670000"/>
                    </a:schemeClr>
                  </a:gs>
                  <a:gs pos="10000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0">
                    <a:schemeClr val="accent2">
                      <a:lumMod val="80000"/>
                      <a:hueOff val="-1670000"/>
                    </a:schemeClr>
                  </a:gs>
                  <a:gs pos="10000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0">
                    <a:schemeClr val="accent3">
                      <a:lumMod val="80000"/>
                      <a:hueOff val="-1670000"/>
                    </a:schemeClr>
                  </a:gs>
                  <a:gs pos="10000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0">
                    <a:schemeClr val="accent4">
                      <a:lumMod val="80000"/>
                      <a:hueOff val="-1670000"/>
                    </a:schemeClr>
                  </a:gs>
                  <a:gs pos="10000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0">
                    <a:schemeClr val="accent5">
                      <a:lumMod val="80000"/>
                      <a:hueOff val="-1670000"/>
                    </a:schemeClr>
                  </a:gs>
                  <a:gs pos="10000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0">
                    <a:schemeClr val="accent6">
                      <a:lumMod val="80000"/>
                      <a:hueOff val="-1670000"/>
                    </a:schemeClr>
                  </a:gs>
                  <a:gs pos="10000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0">
                    <a:schemeClr val="accent1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0">
                    <a:schemeClr val="accent2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6"/>
            <c:bubble3D val="0"/>
            <c:spPr>
              <a:gradFill>
                <a:gsLst>
                  <a:gs pos="0">
                    <a:schemeClr val="accent3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7"/>
            <c:bubble3D val="0"/>
            <c:spPr>
              <a:gradFill>
                <a:gsLst>
                  <a:gs pos="0">
                    <a:schemeClr val="accent4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8"/>
            <c:bubble3D val="0"/>
            <c:spPr>
              <a:gradFill>
                <a:gsLst>
                  <a:gs pos="0">
                    <a:schemeClr val="accent5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9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0"/>
            <c:bubble3D val="0"/>
            <c:spPr>
              <a:gradFill>
                <a:gsLst>
                  <a:gs pos="0">
                    <a:schemeClr val="accent1">
                      <a:lumMod val="50000"/>
                      <a:hueOff val="-1670000"/>
                    </a:schemeClr>
                  </a:gs>
                  <a:gs pos="10000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1"/>
            <c:bubble3D val="0"/>
            <c:spPr>
              <a:gradFill>
                <a:gsLst>
                  <a:gs pos="0">
                    <a:schemeClr val="accent2">
                      <a:lumMod val="50000"/>
                      <a:hueOff val="-1670000"/>
                    </a:schemeClr>
                  </a:gs>
                  <a:gs pos="10000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2"/>
            <c:bubble3D val="0"/>
            <c:spPr>
              <a:gradFill>
                <a:gsLst>
                  <a:gs pos="0">
                    <a:schemeClr val="accent3">
                      <a:lumMod val="50000"/>
                      <a:hueOff val="-1670000"/>
                    </a:schemeClr>
                  </a:gs>
                  <a:gs pos="10000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3"/>
            <c:bubble3D val="0"/>
            <c:spPr>
              <a:gradFill>
                <a:gsLst>
                  <a:gs pos="0">
                    <a:schemeClr val="accent4">
                      <a:lumMod val="50000"/>
                      <a:hueOff val="-1670000"/>
                    </a:schemeClr>
                  </a:gs>
                  <a:gs pos="10000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4"/>
            <c:bubble3D val="0"/>
            <c:spPr>
              <a:gradFill>
                <a:gsLst>
                  <a:gs pos="0">
                    <a:schemeClr val="accent5">
                      <a:lumMod val="50000"/>
                      <a:hueOff val="-167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5"/>
            <c:bubble3D val="0"/>
            <c:spPr>
              <a:gradFill>
                <a:gsLst>
                  <a:gs pos="0">
                    <a:schemeClr val="accent6">
                      <a:lumMod val="50000"/>
                      <a:hueOff val="-1670000"/>
                    </a:schemeClr>
                  </a:gs>
                  <a:gs pos="10000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6"/>
            <c:bubble3D val="0"/>
            <c:spPr>
              <a:gradFill>
                <a:gsLst>
                  <a:gs pos="0">
                    <a:schemeClr val="accent1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7"/>
            <c:bubble3D val="0"/>
            <c:spPr>
              <a:gradFill>
                <a:gsLst>
                  <a:gs pos="0">
                    <a:schemeClr val="accent2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8"/>
            <c:bubble3D val="0"/>
            <c:spPr>
              <a:gradFill>
                <a:gsLst>
                  <a:gs pos="0">
                    <a:schemeClr val="accent3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9"/>
            <c:bubble3D val="0"/>
            <c:spPr>
              <a:gradFill>
                <a:gsLst>
                  <a:gs pos="0">
                    <a:schemeClr val="accent4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0"/>
            <c:bubble3D val="0"/>
            <c:spPr>
              <a:gradFill>
                <a:gsLst>
                  <a:gs pos="0">
                    <a:schemeClr val="accent5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1"/>
            <c:bubble3D val="0"/>
            <c:spPr>
              <a:gradFill>
                <a:gsLst>
                  <a:gs pos="0">
                    <a:schemeClr val="accent6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2"/>
            <c:bubble3D val="0"/>
            <c:spPr>
              <a:gradFill>
                <a:gsLst>
                  <a:gs pos="0">
                    <a:schemeClr val="accent1">
                      <a:lumMod val="70000"/>
                      <a:hueOff val="-1670000"/>
                    </a:schemeClr>
                  </a:gs>
                  <a:gs pos="10000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3"/>
            <c:bubble3D val="0"/>
            <c:spPr>
              <a:gradFill>
                <a:gsLst>
                  <a:gs pos="0">
                    <a:schemeClr val="accent2">
                      <a:lumMod val="70000"/>
                      <a:hueOff val="-1670000"/>
                    </a:schemeClr>
                  </a:gs>
                  <a:gs pos="10000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4"/>
            <c:bubble3D val="0"/>
            <c:spPr>
              <a:gradFill>
                <a:gsLst>
                  <a:gs pos="0">
                    <a:schemeClr val="accent3">
                      <a:lumMod val="70000"/>
                      <a:hueOff val="-1670000"/>
                    </a:schemeClr>
                  </a:gs>
                  <a:gs pos="10000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5"/>
            <c:bubble3D val="0"/>
            <c:spPr>
              <a:gradFill>
                <a:gsLst>
                  <a:gs pos="0">
                    <a:schemeClr val="accent4">
                      <a:lumMod val="70000"/>
                      <a:hueOff val="-1670000"/>
                    </a:schemeClr>
                  </a:gs>
                  <a:gs pos="10000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6"/>
            <c:bubble3D val="0"/>
            <c:spPr>
              <a:gradFill>
                <a:gsLst>
                  <a:gs pos="0">
                    <a:schemeClr val="accent5">
                      <a:lumMod val="70000"/>
                      <a:hueOff val="-1670000"/>
                    </a:schemeClr>
                  </a:gs>
                  <a:gs pos="10000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delete val="1"/>
          </c:dLbls>
          <c:cat>
            <c:strRef>
              <c:f>'Pivot tables'!$K$108:$K$155</c:f>
              <c:strCache>
                <c:ptCount val="47"/>
                <c:pt idx="0">
                  <c:v>Baringo</c:v>
                </c:pt>
                <c:pt idx="1">
                  <c:v>Bomet</c:v>
                </c:pt>
                <c:pt idx="2">
                  <c:v>Bungoma</c:v>
                </c:pt>
                <c:pt idx="3">
                  <c:v>Busia</c:v>
                </c:pt>
                <c:pt idx="4">
                  <c:v>Elgeyo-Marakwet</c:v>
                </c:pt>
                <c:pt idx="5">
                  <c:v>Embu</c:v>
                </c:pt>
                <c:pt idx="6">
                  <c:v>Garissa</c:v>
                </c:pt>
                <c:pt idx="7">
                  <c:v>Homa Bay</c:v>
                </c:pt>
                <c:pt idx="8">
                  <c:v>Isiolo</c:v>
                </c:pt>
                <c:pt idx="9">
                  <c:v>Kajiado</c:v>
                </c:pt>
                <c:pt idx="10">
                  <c:v>Kakamega</c:v>
                </c:pt>
                <c:pt idx="11">
                  <c:v>Kericho</c:v>
                </c:pt>
                <c:pt idx="12">
                  <c:v>Kiambu</c:v>
                </c:pt>
                <c:pt idx="13">
                  <c:v>Kilifi</c:v>
                </c:pt>
                <c:pt idx="14">
                  <c:v>Kirinyaga</c:v>
                </c:pt>
                <c:pt idx="15">
                  <c:v>Kisii</c:v>
                </c:pt>
                <c:pt idx="16">
                  <c:v>Kisumu</c:v>
                </c:pt>
                <c:pt idx="17">
                  <c:v>Kitui</c:v>
                </c:pt>
                <c:pt idx="18">
                  <c:v>Kwale</c:v>
                </c:pt>
                <c:pt idx="19">
                  <c:v>Laikipia</c:v>
                </c:pt>
                <c:pt idx="20">
                  <c:v>Lamu</c:v>
                </c:pt>
                <c:pt idx="21">
                  <c:v>Machakos</c:v>
                </c:pt>
                <c:pt idx="22">
                  <c:v>Makueni</c:v>
                </c:pt>
                <c:pt idx="23">
                  <c:v>Mandera</c:v>
                </c:pt>
                <c:pt idx="24">
                  <c:v>Marsabit</c:v>
                </c:pt>
                <c:pt idx="25">
                  <c:v>Meru</c:v>
                </c:pt>
                <c:pt idx="26">
                  <c:v>Migori</c:v>
                </c:pt>
                <c:pt idx="27">
                  <c:v>Mombasa</c:v>
                </c:pt>
                <c:pt idx="28">
                  <c:v>Murang'a</c:v>
                </c:pt>
                <c:pt idx="29">
                  <c:v>Nairobi</c:v>
                </c:pt>
                <c:pt idx="30">
                  <c:v>Nakuru</c:v>
                </c:pt>
                <c:pt idx="31">
                  <c:v>Nandi</c:v>
                </c:pt>
                <c:pt idx="32">
                  <c:v>Narok</c:v>
                </c:pt>
                <c:pt idx="33">
                  <c:v>Nyamira</c:v>
                </c:pt>
                <c:pt idx="34">
                  <c:v>Nyandarua</c:v>
                </c:pt>
                <c:pt idx="35">
                  <c:v>Nyeri</c:v>
                </c:pt>
                <c:pt idx="36">
                  <c:v>Samburu</c:v>
                </c:pt>
                <c:pt idx="37">
                  <c:v>Siaya</c:v>
                </c:pt>
                <c:pt idx="38">
                  <c:v>Taita Taveta</c:v>
                </c:pt>
                <c:pt idx="39">
                  <c:v>Tana River</c:v>
                </c:pt>
                <c:pt idx="40">
                  <c:v>Tharaka-Nithi</c:v>
                </c:pt>
                <c:pt idx="41">
                  <c:v>Trans Nzoia</c:v>
                </c:pt>
                <c:pt idx="42">
                  <c:v>Turkana</c:v>
                </c:pt>
                <c:pt idx="43">
                  <c:v>Uasin Gishu</c:v>
                </c:pt>
                <c:pt idx="44">
                  <c:v>Vihiga</c:v>
                </c:pt>
                <c:pt idx="45">
                  <c:v>Wajir</c:v>
                </c:pt>
                <c:pt idx="46">
                  <c:v>West Pokot</c:v>
                </c:pt>
              </c:strCache>
            </c:strRef>
          </c:cat>
          <c:val>
            <c:numRef>
              <c:f>'Pivot tables'!$M$108:$M$155</c:f>
              <c:numCache>
                <c:formatCode>General</c:formatCode>
                <c:ptCount val="47"/>
                <c:pt idx="0">
                  <c:v>330428</c:v>
                </c:pt>
                <c:pt idx="1">
                  <c:v>441379</c:v>
                </c:pt>
                <c:pt idx="2">
                  <c:v>858389</c:v>
                </c:pt>
                <c:pt idx="3">
                  <c:v>467401</c:v>
                </c:pt>
                <c:pt idx="4">
                  <c:v>227151</c:v>
                </c:pt>
                <c:pt idx="5">
                  <c:v>304367</c:v>
                </c:pt>
                <c:pt idx="6">
                  <c:v>382344</c:v>
                </c:pt>
                <c:pt idx="7">
                  <c:v>592367</c:v>
                </c:pt>
                <c:pt idx="8">
                  <c:v>128483</c:v>
                </c:pt>
                <c:pt idx="9">
                  <c:v>560704</c:v>
                </c:pt>
                <c:pt idx="10">
                  <c:v>970406</c:v>
                </c:pt>
                <c:pt idx="11">
                  <c:v>451008</c:v>
                </c:pt>
                <c:pt idx="12">
                  <c:v>1230454</c:v>
                </c:pt>
                <c:pt idx="13">
                  <c:v>749673</c:v>
                </c:pt>
                <c:pt idx="14">
                  <c:v>308369</c:v>
                </c:pt>
                <c:pt idx="15">
                  <c:v>661038</c:v>
                </c:pt>
                <c:pt idx="16">
                  <c:v>594609</c:v>
                </c:pt>
                <c:pt idx="17">
                  <c:v>587151</c:v>
                </c:pt>
                <c:pt idx="18">
                  <c:v>441681</c:v>
                </c:pt>
                <c:pt idx="19">
                  <c:v>259102</c:v>
                </c:pt>
                <c:pt idx="20">
                  <c:v>67813</c:v>
                </c:pt>
                <c:pt idx="21">
                  <c:v>711191</c:v>
                </c:pt>
                <c:pt idx="22">
                  <c:v>497942</c:v>
                </c:pt>
                <c:pt idx="23">
                  <c:v>432444</c:v>
                </c:pt>
                <c:pt idx="24">
                  <c:v>216219</c:v>
                </c:pt>
                <c:pt idx="25">
                  <c:v>777975</c:v>
                </c:pt>
                <c:pt idx="26">
                  <c:v>580214</c:v>
                </c:pt>
                <c:pt idx="27">
                  <c:v>598046</c:v>
                </c:pt>
                <c:pt idx="28">
                  <c:v>532669</c:v>
                </c:pt>
                <c:pt idx="29">
                  <c:v>2204376</c:v>
                </c:pt>
                <c:pt idx="30">
                  <c:v>1084835</c:v>
                </c:pt>
                <c:pt idx="31">
                  <c:v>444430</c:v>
                </c:pt>
                <c:pt idx="32">
                  <c:v>578805</c:v>
                </c:pt>
                <c:pt idx="33">
                  <c:v>314656</c:v>
                </c:pt>
                <c:pt idx="34">
                  <c:v>323247</c:v>
                </c:pt>
                <c:pt idx="35">
                  <c:v>384845</c:v>
                </c:pt>
                <c:pt idx="36">
                  <c:v>153546</c:v>
                </c:pt>
                <c:pt idx="37">
                  <c:v>521496</c:v>
                </c:pt>
                <c:pt idx="38">
                  <c:v>167327</c:v>
                </c:pt>
                <c:pt idx="39">
                  <c:v>157391</c:v>
                </c:pt>
                <c:pt idx="40">
                  <c:v>199406</c:v>
                </c:pt>
                <c:pt idx="41">
                  <c:v>501206</c:v>
                </c:pt>
                <c:pt idx="42">
                  <c:v>448868</c:v>
                </c:pt>
                <c:pt idx="43">
                  <c:v>582889</c:v>
                </c:pt>
                <c:pt idx="44">
                  <c:v>306323</c:v>
                </c:pt>
                <c:pt idx="45">
                  <c:v>365840</c:v>
                </c:pt>
                <c:pt idx="46">
                  <c:v>314213</c:v>
                </c:pt>
              </c:numCache>
            </c:numRef>
          </c:val>
        </c:ser>
        <c:ser>
          <c:idx val="2"/>
          <c:order val="2"/>
          <c:tx>
            <c:strRef>
              <c:f>'Pivot tables'!$N$107</c:f>
              <c:strCache>
                <c:ptCount val="1"/>
                <c:pt idx="0">
                  <c:v>Sum of Intersex_population 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hueOff val="-1670000"/>
                    </a:schemeClr>
                  </a:gs>
                  <a:gs pos="10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hueOff val="-1670000"/>
                    </a:schemeClr>
                  </a:gs>
                  <a:gs pos="10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hueOff val="-1670000"/>
                    </a:schemeClr>
                  </a:gs>
                  <a:gs pos="10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hueOff val="-1670000"/>
                    </a:schemeClr>
                  </a:gs>
                  <a:gs pos="10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0">
                    <a:schemeClr val="accent2">
                      <a:lumMod val="60000"/>
                      <a:hueOff val="-1670000"/>
                    </a:schemeClr>
                  </a:gs>
                  <a:gs pos="10000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0">
                    <a:schemeClr val="accent3">
                      <a:lumMod val="60000"/>
                      <a:hueOff val="-1670000"/>
                    </a:schemeClr>
                  </a:gs>
                  <a:gs pos="10000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0">
                    <a:schemeClr val="accent4">
                      <a:lumMod val="60000"/>
                      <a:hueOff val="-1670000"/>
                    </a:schemeClr>
                  </a:gs>
                  <a:gs pos="10000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0">
                    <a:schemeClr val="accent5">
                      <a:lumMod val="60000"/>
                      <a:hueOff val="-1670000"/>
                    </a:schemeClr>
                  </a:gs>
                  <a:gs pos="10000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0">
                    <a:schemeClr val="accent6">
                      <a:lumMod val="60000"/>
                      <a:hueOff val="-1670000"/>
                    </a:schemeClr>
                  </a:gs>
                  <a:gs pos="10000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0">
                    <a:schemeClr val="accent1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0">
                    <a:schemeClr val="accent2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0">
                    <a:schemeClr val="accent3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0">
                    <a:schemeClr val="accent4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0">
                    <a:schemeClr val="accent5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0">
                    <a:schemeClr val="accent6">
                      <a:lumMod val="80000"/>
                      <a:lumOff val="20000"/>
                      <a:hueOff val="-1670000"/>
                    </a:schemeClr>
                  </a:gs>
                  <a:gs pos="10000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80000"/>
                        <a:lumOff val="2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0">
                    <a:schemeClr val="accent1">
                      <a:lumMod val="80000"/>
                      <a:hueOff val="-1670000"/>
                    </a:schemeClr>
                  </a:gs>
                  <a:gs pos="10000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0">
                    <a:schemeClr val="accent2">
                      <a:lumMod val="80000"/>
                      <a:hueOff val="-1670000"/>
                    </a:schemeClr>
                  </a:gs>
                  <a:gs pos="10000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0">
                    <a:schemeClr val="accent3">
                      <a:lumMod val="80000"/>
                      <a:hueOff val="-1670000"/>
                    </a:schemeClr>
                  </a:gs>
                  <a:gs pos="10000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0">
                    <a:schemeClr val="accent4">
                      <a:lumMod val="80000"/>
                      <a:hueOff val="-1670000"/>
                    </a:schemeClr>
                  </a:gs>
                  <a:gs pos="10000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0">
                    <a:schemeClr val="accent5">
                      <a:lumMod val="80000"/>
                      <a:hueOff val="-1670000"/>
                    </a:schemeClr>
                  </a:gs>
                  <a:gs pos="10000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0">
                    <a:schemeClr val="accent6">
                      <a:lumMod val="80000"/>
                      <a:hueOff val="-1670000"/>
                    </a:schemeClr>
                  </a:gs>
                  <a:gs pos="10000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8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0">
                    <a:schemeClr val="accent1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0">
                    <a:schemeClr val="accent2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6"/>
            <c:bubble3D val="0"/>
            <c:spPr>
              <a:gradFill>
                <a:gsLst>
                  <a:gs pos="0">
                    <a:schemeClr val="accent3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7"/>
            <c:bubble3D val="0"/>
            <c:spPr>
              <a:gradFill>
                <a:gsLst>
                  <a:gs pos="0">
                    <a:schemeClr val="accent4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8"/>
            <c:bubble3D val="0"/>
            <c:spPr>
              <a:gradFill>
                <a:gsLst>
                  <a:gs pos="0">
                    <a:schemeClr val="accent5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9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  <a:hueOff val="-1670000"/>
                    </a:schemeClr>
                  </a:gs>
                  <a:gs pos="10000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  <a:lumOff val="4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0"/>
            <c:bubble3D val="0"/>
            <c:spPr>
              <a:gradFill>
                <a:gsLst>
                  <a:gs pos="0">
                    <a:schemeClr val="accent1">
                      <a:lumMod val="50000"/>
                      <a:hueOff val="-1670000"/>
                    </a:schemeClr>
                  </a:gs>
                  <a:gs pos="10000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1"/>
            <c:bubble3D val="0"/>
            <c:spPr>
              <a:gradFill>
                <a:gsLst>
                  <a:gs pos="0">
                    <a:schemeClr val="accent2">
                      <a:lumMod val="50000"/>
                      <a:hueOff val="-1670000"/>
                    </a:schemeClr>
                  </a:gs>
                  <a:gs pos="10000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2"/>
            <c:bubble3D val="0"/>
            <c:spPr>
              <a:gradFill>
                <a:gsLst>
                  <a:gs pos="0">
                    <a:schemeClr val="accent3">
                      <a:lumMod val="50000"/>
                      <a:hueOff val="-1670000"/>
                    </a:schemeClr>
                  </a:gs>
                  <a:gs pos="10000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3"/>
            <c:bubble3D val="0"/>
            <c:spPr>
              <a:gradFill>
                <a:gsLst>
                  <a:gs pos="0">
                    <a:schemeClr val="accent4">
                      <a:lumMod val="50000"/>
                      <a:hueOff val="-1670000"/>
                    </a:schemeClr>
                  </a:gs>
                  <a:gs pos="10000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4"/>
            <c:bubble3D val="0"/>
            <c:spPr>
              <a:gradFill>
                <a:gsLst>
                  <a:gs pos="0">
                    <a:schemeClr val="accent5">
                      <a:lumMod val="50000"/>
                      <a:hueOff val="-167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5"/>
            <c:bubble3D val="0"/>
            <c:spPr>
              <a:gradFill>
                <a:gsLst>
                  <a:gs pos="0">
                    <a:schemeClr val="accent6">
                      <a:lumMod val="50000"/>
                      <a:hueOff val="-1670000"/>
                    </a:schemeClr>
                  </a:gs>
                  <a:gs pos="10000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5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6"/>
            <c:bubble3D val="0"/>
            <c:spPr>
              <a:gradFill>
                <a:gsLst>
                  <a:gs pos="0">
                    <a:schemeClr val="accent1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7"/>
            <c:bubble3D val="0"/>
            <c:spPr>
              <a:gradFill>
                <a:gsLst>
                  <a:gs pos="0">
                    <a:schemeClr val="accent2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8"/>
            <c:bubble3D val="0"/>
            <c:spPr>
              <a:gradFill>
                <a:gsLst>
                  <a:gs pos="0">
                    <a:schemeClr val="accent3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9"/>
            <c:bubble3D val="0"/>
            <c:spPr>
              <a:gradFill>
                <a:gsLst>
                  <a:gs pos="0">
                    <a:schemeClr val="accent4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0"/>
            <c:bubble3D val="0"/>
            <c:spPr>
              <a:gradFill>
                <a:gsLst>
                  <a:gs pos="0">
                    <a:schemeClr val="accent5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1"/>
            <c:bubble3D val="0"/>
            <c:spPr>
              <a:gradFill>
                <a:gsLst>
                  <a:gs pos="0">
                    <a:schemeClr val="accent6">
                      <a:lumMod val="70000"/>
                      <a:lumOff val="30000"/>
                      <a:hueOff val="-1670000"/>
                    </a:schemeClr>
                  </a:gs>
                  <a:gs pos="10000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70000"/>
                        <a:lumOff val="30000"/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2"/>
            <c:bubble3D val="0"/>
            <c:spPr>
              <a:gradFill>
                <a:gsLst>
                  <a:gs pos="0">
                    <a:schemeClr val="accent1">
                      <a:lumMod val="70000"/>
                      <a:hueOff val="-1670000"/>
                    </a:schemeClr>
                  </a:gs>
                  <a:gs pos="10000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3"/>
            <c:bubble3D val="0"/>
            <c:spPr>
              <a:gradFill>
                <a:gsLst>
                  <a:gs pos="0">
                    <a:schemeClr val="accent2">
                      <a:lumMod val="70000"/>
                      <a:hueOff val="-1670000"/>
                    </a:schemeClr>
                  </a:gs>
                  <a:gs pos="10000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4"/>
            <c:bubble3D val="0"/>
            <c:spPr>
              <a:gradFill>
                <a:gsLst>
                  <a:gs pos="0">
                    <a:schemeClr val="accent3">
                      <a:lumMod val="70000"/>
                      <a:hueOff val="-1670000"/>
                    </a:schemeClr>
                  </a:gs>
                  <a:gs pos="10000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5"/>
            <c:bubble3D val="0"/>
            <c:spPr>
              <a:gradFill>
                <a:gsLst>
                  <a:gs pos="0">
                    <a:schemeClr val="accent4">
                      <a:lumMod val="70000"/>
                      <a:hueOff val="-1670000"/>
                    </a:schemeClr>
                  </a:gs>
                  <a:gs pos="10000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6"/>
            <c:bubble3D val="0"/>
            <c:spPr>
              <a:gradFill>
                <a:gsLst>
                  <a:gs pos="0">
                    <a:schemeClr val="accent5">
                      <a:lumMod val="70000"/>
                      <a:hueOff val="-1670000"/>
                    </a:schemeClr>
                  </a:gs>
                  <a:gs pos="10000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0000"/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delete val="1"/>
          </c:dLbls>
          <c:cat>
            <c:strRef>
              <c:f>'Pivot tables'!$K$108:$K$155</c:f>
              <c:strCache>
                <c:ptCount val="47"/>
                <c:pt idx="0">
                  <c:v>Baringo</c:v>
                </c:pt>
                <c:pt idx="1">
                  <c:v>Bomet</c:v>
                </c:pt>
                <c:pt idx="2">
                  <c:v>Bungoma</c:v>
                </c:pt>
                <c:pt idx="3">
                  <c:v>Busia</c:v>
                </c:pt>
                <c:pt idx="4">
                  <c:v>Elgeyo-Marakwet</c:v>
                </c:pt>
                <c:pt idx="5">
                  <c:v>Embu</c:v>
                </c:pt>
                <c:pt idx="6">
                  <c:v>Garissa</c:v>
                </c:pt>
                <c:pt idx="7">
                  <c:v>Homa Bay</c:v>
                </c:pt>
                <c:pt idx="8">
                  <c:v>Isiolo</c:v>
                </c:pt>
                <c:pt idx="9">
                  <c:v>Kajiado</c:v>
                </c:pt>
                <c:pt idx="10">
                  <c:v>Kakamega</c:v>
                </c:pt>
                <c:pt idx="11">
                  <c:v>Kericho</c:v>
                </c:pt>
                <c:pt idx="12">
                  <c:v>Kiambu</c:v>
                </c:pt>
                <c:pt idx="13">
                  <c:v>Kilifi</c:v>
                </c:pt>
                <c:pt idx="14">
                  <c:v>Kirinyaga</c:v>
                </c:pt>
                <c:pt idx="15">
                  <c:v>Kisii</c:v>
                </c:pt>
                <c:pt idx="16">
                  <c:v>Kisumu</c:v>
                </c:pt>
                <c:pt idx="17">
                  <c:v>Kitui</c:v>
                </c:pt>
                <c:pt idx="18">
                  <c:v>Kwale</c:v>
                </c:pt>
                <c:pt idx="19">
                  <c:v>Laikipia</c:v>
                </c:pt>
                <c:pt idx="20">
                  <c:v>Lamu</c:v>
                </c:pt>
                <c:pt idx="21">
                  <c:v>Machakos</c:v>
                </c:pt>
                <c:pt idx="22">
                  <c:v>Makueni</c:v>
                </c:pt>
                <c:pt idx="23">
                  <c:v>Mandera</c:v>
                </c:pt>
                <c:pt idx="24">
                  <c:v>Marsabit</c:v>
                </c:pt>
                <c:pt idx="25">
                  <c:v>Meru</c:v>
                </c:pt>
                <c:pt idx="26">
                  <c:v>Migori</c:v>
                </c:pt>
                <c:pt idx="27">
                  <c:v>Mombasa</c:v>
                </c:pt>
                <c:pt idx="28">
                  <c:v>Murang'a</c:v>
                </c:pt>
                <c:pt idx="29">
                  <c:v>Nairobi</c:v>
                </c:pt>
                <c:pt idx="30">
                  <c:v>Nakuru</c:v>
                </c:pt>
                <c:pt idx="31">
                  <c:v>Nandi</c:v>
                </c:pt>
                <c:pt idx="32">
                  <c:v>Narok</c:v>
                </c:pt>
                <c:pt idx="33">
                  <c:v>Nyamira</c:v>
                </c:pt>
                <c:pt idx="34">
                  <c:v>Nyandarua</c:v>
                </c:pt>
                <c:pt idx="35">
                  <c:v>Nyeri</c:v>
                </c:pt>
                <c:pt idx="36">
                  <c:v>Samburu</c:v>
                </c:pt>
                <c:pt idx="37">
                  <c:v>Siaya</c:v>
                </c:pt>
                <c:pt idx="38">
                  <c:v>Taita Taveta</c:v>
                </c:pt>
                <c:pt idx="39">
                  <c:v>Tana River</c:v>
                </c:pt>
                <c:pt idx="40">
                  <c:v>Tharaka-Nithi</c:v>
                </c:pt>
                <c:pt idx="41">
                  <c:v>Trans Nzoia</c:v>
                </c:pt>
                <c:pt idx="42">
                  <c:v>Turkana</c:v>
                </c:pt>
                <c:pt idx="43">
                  <c:v>Uasin Gishu</c:v>
                </c:pt>
                <c:pt idx="44">
                  <c:v>Vihiga</c:v>
                </c:pt>
                <c:pt idx="45">
                  <c:v>Wajir</c:v>
                </c:pt>
                <c:pt idx="46">
                  <c:v>West Pokot</c:v>
                </c:pt>
              </c:strCache>
            </c:strRef>
          </c:cat>
          <c:val>
            <c:numRef>
              <c:f>'Pivot tables'!$N$108:$N$155</c:f>
              <c:numCache>
                <c:formatCode>General</c:formatCode>
                <c:ptCount val="47"/>
                <c:pt idx="0">
                  <c:v>13</c:v>
                </c:pt>
                <c:pt idx="1">
                  <c:v>23</c:v>
                </c:pt>
                <c:pt idx="2">
                  <c:v>35</c:v>
                </c:pt>
                <c:pt idx="3">
                  <c:v>28</c:v>
                </c:pt>
                <c:pt idx="4">
                  <c:v>12</c:v>
                </c:pt>
                <c:pt idx="5">
                  <c:v>24</c:v>
                </c:pt>
                <c:pt idx="6">
                  <c:v>34</c:v>
                </c:pt>
                <c:pt idx="7">
                  <c:v>23</c:v>
                </c:pt>
                <c:pt idx="8">
                  <c:v>9</c:v>
                </c:pt>
                <c:pt idx="9">
                  <c:v>38</c:v>
                </c:pt>
                <c:pt idx="10">
                  <c:v>40</c:v>
                </c:pt>
                <c:pt idx="11">
                  <c:v>28</c:v>
                </c:pt>
                <c:pt idx="12">
                  <c:v>135</c:v>
                </c:pt>
                <c:pt idx="13">
                  <c:v>25</c:v>
                </c:pt>
                <c:pt idx="14">
                  <c:v>31</c:v>
                </c:pt>
                <c:pt idx="15">
                  <c:v>38</c:v>
                </c:pt>
                <c:pt idx="16">
                  <c:v>23</c:v>
                </c:pt>
                <c:pt idx="17">
                  <c:v>33</c:v>
                </c:pt>
                <c:pt idx="18">
                  <c:v>18</c:v>
                </c:pt>
                <c:pt idx="19">
                  <c:v>18</c:v>
                </c:pt>
                <c:pt idx="20">
                  <c:v>4</c:v>
                </c:pt>
                <c:pt idx="21">
                  <c:v>34</c:v>
                </c:pt>
                <c:pt idx="22">
                  <c:v>20</c:v>
                </c:pt>
                <c:pt idx="23">
                  <c:v>37</c:v>
                </c:pt>
                <c:pt idx="24">
                  <c:v>18</c:v>
                </c:pt>
                <c:pt idx="25">
                  <c:v>41</c:v>
                </c:pt>
                <c:pt idx="26">
                  <c:v>35</c:v>
                </c:pt>
                <c:pt idx="27">
                  <c:v>30</c:v>
                </c:pt>
                <c:pt idx="28">
                  <c:v>31</c:v>
                </c:pt>
                <c:pt idx="29">
                  <c:v>245</c:v>
                </c:pt>
                <c:pt idx="30">
                  <c:v>95</c:v>
                </c:pt>
                <c:pt idx="31">
                  <c:v>22</c:v>
                </c:pt>
                <c:pt idx="32">
                  <c:v>26</c:v>
                </c:pt>
                <c:pt idx="33">
                  <c:v>13</c:v>
                </c:pt>
                <c:pt idx="34">
                  <c:v>20</c:v>
                </c:pt>
                <c:pt idx="35">
                  <c:v>31</c:v>
                </c:pt>
                <c:pt idx="36">
                  <c:v>7</c:v>
                </c:pt>
                <c:pt idx="37">
                  <c:v>18</c:v>
                </c:pt>
                <c:pt idx="38">
                  <c:v>7</c:v>
                </c:pt>
                <c:pt idx="39">
                  <c:v>2</c:v>
                </c:pt>
                <c:pt idx="40">
                  <c:v>7</c:v>
                </c:pt>
                <c:pt idx="41">
                  <c:v>28</c:v>
                </c:pt>
                <c:pt idx="42">
                  <c:v>21</c:v>
                </c:pt>
                <c:pt idx="43">
                  <c:v>28</c:v>
                </c:pt>
                <c:pt idx="44">
                  <c:v>12</c:v>
                </c:pt>
                <c:pt idx="45">
                  <c:v>49</c:v>
                </c:pt>
                <c:pt idx="46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56af600-5064-45a8-8fd1-308e6d228f54}"/>
      </c:ext>
    </c:extLst>
  </c:chart>
  <c:spPr>
    <a:solidFill>
      <a:schemeClr val="lt1">
        <a:lumMod val="96000"/>
      </a:schemeClr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2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11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154940</xdr:colOff>
      <xdr:row>7</xdr:row>
      <xdr:rowOff>67945</xdr:rowOff>
    </xdr:from>
    <xdr:to>
      <xdr:col>10</xdr:col>
      <xdr:colOff>579755</xdr:colOff>
      <xdr:row>21</xdr:row>
      <xdr:rowOff>48260</xdr:rowOff>
    </xdr:to>
    <xdr:graphicFrame>
      <xdr:nvGraphicFramePr>
        <xdr:cNvPr id="3" name="Chart 2"/>
        <xdr:cNvGraphicFramePr/>
      </xdr:nvGraphicFramePr>
      <xdr:xfrm>
        <a:off x="1374140" y="1439545"/>
        <a:ext cx="5301615" cy="2558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525145</xdr:colOff>
      <xdr:row>8</xdr:row>
      <xdr:rowOff>73660</xdr:rowOff>
    </xdr:from>
    <xdr:to>
      <xdr:col>20</xdr:col>
      <xdr:colOff>435610</xdr:colOff>
      <xdr:row>20</xdr:row>
      <xdr:rowOff>170815</xdr:rowOff>
    </xdr:to>
    <xdr:graphicFrame>
      <xdr:nvGraphicFramePr>
        <xdr:cNvPr id="4" name="Chart 3"/>
        <xdr:cNvGraphicFramePr/>
      </xdr:nvGraphicFramePr>
      <xdr:xfrm>
        <a:off x="6621145" y="1629410"/>
        <a:ext cx="6006465" cy="23069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</xdr:col>
      <xdr:colOff>106045</xdr:colOff>
      <xdr:row>21</xdr:row>
      <xdr:rowOff>134620</xdr:rowOff>
    </xdr:from>
    <xdr:to>
      <xdr:col>10</xdr:col>
      <xdr:colOff>568960</xdr:colOff>
      <xdr:row>37</xdr:row>
      <xdr:rowOff>121285</xdr:rowOff>
    </xdr:to>
    <xdr:graphicFrame>
      <xdr:nvGraphicFramePr>
        <xdr:cNvPr id="5" name="Chart 4"/>
        <xdr:cNvGraphicFramePr/>
      </xdr:nvGraphicFramePr>
      <xdr:xfrm>
        <a:off x="1325245" y="4084320"/>
        <a:ext cx="5339715" cy="2933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11</xdr:col>
      <xdr:colOff>123825</xdr:colOff>
      <xdr:row>21</xdr:row>
      <xdr:rowOff>65405</xdr:rowOff>
    </xdr:from>
    <xdr:to>
      <xdr:col>20</xdr:col>
      <xdr:colOff>207010</xdr:colOff>
      <xdr:row>37</xdr:row>
      <xdr:rowOff>4445</xdr:rowOff>
    </xdr:to>
    <xdr:graphicFrame>
      <xdr:nvGraphicFramePr>
        <xdr:cNvPr id="6" name="Chart 5"/>
        <xdr:cNvGraphicFramePr/>
      </xdr:nvGraphicFramePr>
      <xdr:xfrm>
        <a:off x="6829425" y="4015105"/>
        <a:ext cx="5569585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</xdr:col>
      <xdr:colOff>93980</xdr:colOff>
      <xdr:row>37</xdr:row>
      <xdr:rowOff>135890</xdr:rowOff>
    </xdr:from>
    <xdr:to>
      <xdr:col>11</xdr:col>
      <xdr:colOff>186055</xdr:colOff>
      <xdr:row>54</xdr:row>
      <xdr:rowOff>116205</xdr:rowOff>
    </xdr:to>
    <xdr:graphicFrame>
      <xdr:nvGraphicFramePr>
        <xdr:cNvPr id="8" name="Chart 7"/>
        <xdr:cNvGraphicFramePr/>
      </xdr:nvGraphicFramePr>
      <xdr:xfrm>
        <a:off x="1313180" y="7031990"/>
        <a:ext cx="5578475" cy="3110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511810</xdr:colOff>
      <xdr:row>38</xdr:row>
      <xdr:rowOff>154305</xdr:rowOff>
    </xdr:from>
    <xdr:to>
      <xdr:col>21</xdr:col>
      <xdr:colOff>78105</xdr:colOff>
      <xdr:row>54</xdr:row>
      <xdr:rowOff>15875</xdr:rowOff>
    </xdr:to>
    <xdr:graphicFrame>
      <xdr:nvGraphicFramePr>
        <xdr:cNvPr id="10" name="Chart 9"/>
        <xdr:cNvGraphicFramePr/>
      </xdr:nvGraphicFramePr>
      <xdr:xfrm>
        <a:off x="7217410" y="7234555"/>
        <a:ext cx="5662295" cy="28079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1</xdr:col>
      <xdr:colOff>607060</xdr:colOff>
      <xdr:row>57</xdr:row>
      <xdr:rowOff>36195</xdr:rowOff>
    </xdr:from>
    <xdr:to>
      <xdr:col>10</xdr:col>
      <xdr:colOff>476885</xdr:colOff>
      <xdr:row>77</xdr:row>
      <xdr:rowOff>120015</xdr:rowOff>
    </xdr:to>
    <xdr:graphicFrame>
      <xdr:nvGraphicFramePr>
        <xdr:cNvPr id="12" name="Chart 11"/>
        <xdr:cNvGraphicFramePr/>
      </xdr:nvGraphicFramePr>
      <xdr:xfrm>
        <a:off x="1216660" y="10615295"/>
        <a:ext cx="5356225" cy="3766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11</xdr:col>
      <xdr:colOff>210185</xdr:colOff>
      <xdr:row>57</xdr:row>
      <xdr:rowOff>77470</xdr:rowOff>
    </xdr:from>
    <xdr:to>
      <xdr:col>20</xdr:col>
      <xdr:colOff>262890</xdr:colOff>
      <xdr:row>78</xdr:row>
      <xdr:rowOff>2540</xdr:rowOff>
    </xdr:to>
    <xdr:graphicFrame>
      <xdr:nvGraphicFramePr>
        <xdr:cNvPr id="13" name="Chart 12"/>
        <xdr:cNvGraphicFramePr/>
      </xdr:nvGraphicFramePr>
      <xdr:xfrm>
        <a:off x="6915785" y="10656570"/>
        <a:ext cx="5539105" cy="3792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6</xdr:col>
      <xdr:colOff>108585</xdr:colOff>
      <xdr:row>79</xdr:row>
      <xdr:rowOff>10795</xdr:rowOff>
    </xdr:from>
    <xdr:to>
      <xdr:col>17</xdr:col>
      <xdr:colOff>405130</xdr:colOff>
      <xdr:row>94</xdr:row>
      <xdr:rowOff>38735</xdr:rowOff>
    </xdr:to>
    <xdr:graphicFrame>
      <xdr:nvGraphicFramePr>
        <xdr:cNvPr id="14" name="Chart 13"/>
        <xdr:cNvGraphicFramePr/>
      </xdr:nvGraphicFramePr>
      <xdr:xfrm>
        <a:off x="3766185" y="14641195"/>
        <a:ext cx="7002145" cy="2790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40640</xdr:colOff>
      <xdr:row>4</xdr:row>
      <xdr:rowOff>30480</xdr:rowOff>
    </xdr:from>
    <xdr:to>
      <xdr:col>2</xdr:col>
      <xdr:colOff>133985</xdr:colOff>
      <xdr:row>11</xdr:row>
      <xdr:rowOff>151130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5" name="Count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40" y="767080"/>
              <a:ext cx="1312545" cy="149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56515</xdr:colOff>
      <xdr:row>12</xdr:row>
      <xdr:rowOff>38100</xdr:rowOff>
    </xdr:from>
    <xdr:to>
      <xdr:col>2</xdr:col>
      <xdr:colOff>123825</xdr:colOff>
      <xdr:row>19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6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15" y="2330450"/>
              <a:ext cx="1286510" cy="1289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635</xdr:colOff>
      <xdr:row>32</xdr:row>
      <xdr:rowOff>97155</xdr:rowOff>
    </xdr:from>
    <xdr:to>
      <xdr:col>2</xdr:col>
      <xdr:colOff>83185</xdr:colOff>
      <xdr:row>38</xdr:row>
      <xdr:rowOff>157480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7" name="Land_Size_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and_Size_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" y="6072505"/>
              <a:ext cx="1301750" cy="1165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6350</xdr:colOff>
      <xdr:row>25</xdr:row>
      <xdr:rowOff>170815</xdr:rowOff>
    </xdr:from>
    <xdr:to>
      <xdr:col>2</xdr:col>
      <xdr:colOff>70485</xdr:colOff>
      <xdr:row>32</xdr:row>
      <xdr:rowOff>97155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8" name="Population_Category 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opulation_Category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" y="4857115"/>
              <a:ext cx="1283335" cy="1215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6350</xdr:colOff>
      <xdr:row>19</xdr:row>
      <xdr:rowOff>36830</xdr:rowOff>
    </xdr:from>
    <xdr:to>
      <xdr:col>2</xdr:col>
      <xdr:colOff>104775</xdr:colOff>
      <xdr:row>25</xdr:row>
      <xdr:rowOff>173990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9" name="Gender_Balanc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_Balanc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" y="3618230"/>
              <a:ext cx="1317625" cy="1242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79.802650463" refreshedBy="munas" recordCount="47">
  <cacheSource type="worksheet">
    <worksheetSource ref="A1:I48" sheet="working sheet"/>
  </cacheSource>
  <cacheFields count="12">
    <cacheField name="County" numFmtId="0">
      <sharedItems count="47">
        <s v="Mombasa"/>
        <s v="Kwale"/>
        <s v="Kilifi"/>
        <s v="Tana River"/>
        <s v="Lamu"/>
        <s v="Taita Taveta"/>
        <s v="Garissa"/>
        <s v="Wajir"/>
        <s v="Mandera"/>
        <s v="Marsabit"/>
        <s v="Isiolo"/>
        <s v="Meru"/>
        <s v="Tharaka-Nithi"/>
        <s v="Embu"/>
        <s v="Kitui"/>
        <s v="Machakos"/>
        <s v="Makueni"/>
        <s v="Nyandarua"/>
        <s v="Nyeri"/>
        <s v="Kirinyaga"/>
        <s v="Murang'a"/>
        <s v="Kiambu"/>
        <s v="Turkana"/>
        <s v="West Pokot"/>
        <s v="Samburu"/>
        <s v="Trans Nzoia"/>
        <s v="Uasin Gishu"/>
        <s v="Elgeyo-Marakwet"/>
        <s v="Nandi"/>
        <s v="Baringo"/>
        <s v="Laikipia"/>
        <s v="Nakuru"/>
        <s v="Narok"/>
        <s v="Kajiado"/>
        <s v="Kericho"/>
        <s v="Bomet"/>
        <s v="Kakamega"/>
        <s v="Vihiga"/>
        <s v="Bungoma"/>
        <s v="Busia"/>
        <s v="Siaya"/>
        <s v="Kisumu"/>
        <s v="Homa Bay"/>
        <s v="Migori"/>
        <s v="Kisii"/>
        <s v="Nyamira"/>
        <s v="Nairobi"/>
      </sharedItems>
    </cacheField>
    <cacheField name="Population" numFmtId="3">
      <sharedItems containsSemiMixedTypes="0" containsString="0" containsNumber="1" containsInteger="1" minValue="0" maxValue="4397073" count="47">
        <n v="1208333"/>
        <n v="866820"/>
        <n v="1453787"/>
        <n v="315943"/>
        <n v="143920"/>
        <n v="340671"/>
        <n v="841353"/>
        <n v="781263"/>
        <n v="867457"/>
        <n v="459785"/>
        <n v="268002"/>
        <n v="1545714"/>
        <n v="393177"/>
        <n v="608599"/>
        <n v="1136187"/>
        <n v="1421932"/>
        <n v="987653"/>
        <n v="638289"/>
        <n v="759164"/>
        <n v="610411"/>
        <n v="1056640"/>
        <n v="2417735"/>
        <n v="926976"/>
        <n v="621241"/>
        <n v="310327"/>
        <n v="990341"/>
        <n v="1163186"/>
        <n v="454480"/>
        <n v="885711"/>
        <n v="666763"/>
        <n v="518560"/>
        <n v="2162202"/>
        <n v="1157873"/>
        <n v="1117840"/>
        <n v="901777"/>
        <n v="875689"/>
        <n v="1867579"/>
        <n v="590013"/>
        <n v="1670570"/>
        <n v="893681"/>
        <n v="993183"/>
        <n v="1155574"/>
        <n v="1131950"/>
        <n v="1116436"/>
        <n v="1266860"/>
        <n v="605576"/>
        <n v="4397073"/>
      </sharedItems>
    </cacheField>
    <cacheField name="Land_Area(Km2)" numFmtId="0">
      <sharedItems containsSemiMixedTypes="0" containsString="0" containsNumber="1" minValue="0" maxValue="70944.1" count="47">
        <n v="219.9"/>
        <n v="8267.1"/>
        <n v="12539.7"/>
        <n v="37950.5"/>
        <n v="6253.3"/>
        <n v="17152"/>
        <n v="44736"/>
        <n v="56773.1"/>
        <n v="25939.8"/>
        <n v="70944.1"/>
        <n v="25350.6"/>
        <n v="7006.3"/>
        <n v="2564.4"/>
        <n v="2820.7"/>
        <n v="30429.5"/>
        <n v="6042.7"/>
        <n v="8169.8"/>
        <n v="3285.7"/>
        <n v="3325"/>
        <n v="1478.3"/>
        <n v="2524.2"/>
        <n v="2538.6"/>
        <n v="68232.9"/>
        <n v="9123.2"/>
        <n v="21065.1"/>
        <n v="2495.2"/>
        <n v="3392.2"/>
        <n v="3032"/>
        <n v="2855.8"/>
        <n v="10976.4"/>
        <n v="9532.2"/>
        <n v="7462.4"/>
        <n v="17950.3"/>
        <n v="21871.1"/>
        <n v="2436.1"/>
        <n v="2530.9"/>
        <n v="3020"/>
        <n v="563.8"/>
        <n v="3023.9"/>
        <n v="1696.3"/>
        <n v="2529.8"/>
        <n v="2085.4"/>
        <n v="3152.5"/>
        <n v="2613.5"/>
        <n v="1323"/>
        <n v="897.3"/>
        <n v="703.9"/>
      </sharedItems>
    </cacheField>
    <cacheField name="Population_Density " numFmtId="0">
      <sharedItems containsSemiMixedTypes="0" containsString="0" containsNumber="1" containsInteger="1" minValue="0" maxValue="6247" count="46">
        <n v="5495"/>
        <n v="105"/>
        <n v="116"/>
        <n v="8"/>
        <n v="23"/>
        <n v="20"/>
        <n v="19"/>
        <n v="14"/>
        <n v="33"/>
        <n v="6"/>
        <n v="11"/>
        <n v="221"/>
        <n v="153"/>
        <n v="216"/>
        <n v="37"/>
        <n v="235"/>
        <n v="121"/>
        <n v="194"/>
        <n v="228"/>
        <n v="413"/>
        <n v="419"/>
        <n v="952"/>
        <n v="68"/>
        <n v="15"/>
        <n v="397"/>
        <n v="343"/>
        <n v="150"/>
        <n v="310"/>
        <n v="61"/>
        <n v="54"/>
        <n v="290"/>
        <n v="65"/>
        <n v="51"/>
        <n v="370"/>
        <n v="346"/>
        <n v="618"/>
        <n v="1047"/>
        <n v="552"/>
        <n v="527"/>
        <n v="393"/>
        <n v="554"/>
        <n v="359"/>
        <n v="427"/>
        <n v="958"/>
        <n v="675"/>
        <n v="6247"/>
      </sharedItems>
    </cacheField>
    <cacheField name="Male_Population" numFmtId="0">
      <sharedItems containsSemiMixedTypes="0" containsString="0" containsNumber="1" containsInteger="1" minValue="0" maxValue="2192452" count="47">
        <n v="610257"/>
        <n v="425121"/>
        <n v="704089"/>
        <n v="158550"/>
        <n v="76103"/>
        <n v="173337"/>
        <n v="458975"/>
        <n v="415374"/>
        <n v="434976"/>
        <n v="243548"/>
        <n v="139510"/>
        <n v="767698"/>
        <n v="193764"/>
        <n v="304208"/>
        <n v="549003"/>
        <n v="710707"/>
        <n v="489691"/>
        <n v="315022"/>
        <n v="374288"/>
        <n v="302011"/>
        <n v="523940"/>
        <n v="1187146"/>
        <n v="478087"/>
        <n v="307013"/>
        <n v="156774"/>
        <n v="489107"/>
        <n v="580269"/>
        <n v="227317"/>
        <n v="441259"/>
        <n v="336322"/>
        <n v="259440"/>
        <n v="1077272"/>
        <n v="579042"/>
        <n v="557098"/>
        <n v="450741"/>
        <n v="434287"/>
        <n v="897133"/>
        <n v="283678"/>
        <n v="812146"/>
        <n v="426252"/>
        <n v="471669"/>
        <n v="560942"/>
        <n v="539560"/>
        <n v="536187"/>
        <n v="605784"/>
        <n v="290907"/>
        <n v="2192452"/>
      </sharedItems>
    </cacheField>
    <cacheField name="Female_Population" numFmtId="0">
      <sharedItems containsSemiMixedTypes="0" containsString="0" containsNumber="1" containsInteger="1" minValue="0" maxValue="2204376" count="47">
        <n v="598046"/>
        <n v="441681"/>
        <n v="749673"/>
        <n v="157391"/>
        <n v="67813"/>
        <n v="167327"/>
        <n v="382344"/>
        <n v="365840"/>
        <n v="432444"/>
        <n v="216219"/>
        <n v="128483"/>
        <n v="777975"/>
        <n v="199406"/>
        <n v="304367"/>
        <n v="587151"/>
        <n v="711191"/>
        <n v="497942"/>
        <n v="323247"/>
        <n v="384845"/>
        <n v="308369"/>
        <n v="532669"/>
        <n v="1230454"/>
        <n v="448868"/>
        <n v="314213"/>
        <n v="153546"/>
        <n v="501206"/>
        <n v="582889"/>
        <n v="227151"/>
        <n v="444430"/>
        <n v="330428"/>
        <n v="259102"/>
        <n v="1084835"/>
        <n v="578805"/>
        <n v="560704"/>
        <n v="451008"/>
        <n v="441379"/>
        <n v="970406"/>
        <n v="306323"/>
        <n v="858389"/>
        <n v="467401"/>
        <n v="521496"/>
        <n v="594609"/>
        <n v="592367"/>
        <n v="580214"/>
        <n v="661038"/>
        <n v="314656"/>
        <n v="2204376"/>
      </sharedItems>
    </cacheField>
    <cacheField name="Intersex_population " numFmtId="0">
      <sharedItems containsSemiMixedTypes="0" containsString="0" containsNumber="1" containsInteger="1" minValue="0" maxValue="245" count="29">
        <n v="30"/>
        <n v="18"/>
        <n v="25"/>
        <n v="2"/>
        <n v="4"/>
        <n v="7"/>
        <n v="34"/>
        <n v="49"/>
        <n v="37"/>
        <n v="9"/>
        <n v="41"/>
        <n v="24"/>
        <n v="33"/>
        <n v="20"/>
        <n v="31"/>
        <n v="135"/>
        <n v="21"/>
        <n v="15"/>
        <n v="28"/>
        <n v="12"/>
        <n v="22"/>
        <n v="13"/>
        <n v="95"/>
        <n v="26"/>
        <n v="38"/>
        <n v="23"/>
        <n v="40"/>
        <n v="35"/>
        <n v="245"/>
      </sharedItems>
    </cacheField>
    <cacheField name="Number_of_Households" numFmtId="0">
      <sharedItems containsSemiMixedTypes="0" containsString="0" containsNumber="1" containsInteger="1" minValue="0" maxValue="1506888" count="47">
        <n v="378422"/>
        <n v="173176"/>
        <n v="298472"/>
        <n v="68242"/>
        <n v="37963"/>
        <n v="96429"/>
        <n v="141394"/>
        <n v="127932"/>
        <n v="125763"/>
        <n v="77495"/>
        <n v="58072"/>
        <n v="426360"/>
        <n v="109860"/>
        <n v="182743"/>
        <n v="262942"/>
        <n v="402466"/>
        <n v="244669"/>
        <n v="179686"/>
        <n v="248050"/>
        <n v="204188"/>
        <n v="318105"/>
        <n v="795241"/>
        <n v="164519"/>
        <n v="116182"/>
        <n v="65910"/>
        <n v="223808"/>
        <n v="304943"/>
        <n v="99861"/>
        <n v="199426"/>
        <n v="142518"/>
        <n v="149271"/>
        <n v="616046"/>
        <n v="241125"/>
        <n v="316179"/>
        <n v="206036"/>
        <n v="187641"/>
        <n v="433207"/>
        <n v="143365"/>
        <n v="358796"/>
        <n v="198152"/>
        <n v="250698"/>
        <n v="300745"/>
        <n v="262036"/>
        <n v="240168"/>
        <n v="308054"/>
        <n v="150669"/>
        <n v="1506888"/>
      </sharedItems>
    </cacheField>
    <cacheField name="Average_Household_size" numFmtId="0">
      <sharedItems containsSemiMixedTypes="0" containsString="0" containsNumber="1" minValue="0" maxValue="6.9" count="25">
        <n v="3.1"/>
        <n v="5"/>
        <n v="4.8"/>
        <n v="4.6"/>
        <n v="3.7"/>
        <n v="3.5"/>
        <n v="5.9"/>
        <n v="6.1"/>
        <n v="6.9"/>
        <n v="5.8"/>
        <n v="3.6"/>
        <n v="3.3"/>
        <n v="4.3"/>
        <n v="4"/>
        <n v="3"/>
        <n v="5.6"/>
        <n v="5.3"/>
        <n v="4.7"/>
        <n v="4.4"/>
        <n v="3.8"/>
        <n v="4.5"/>
        <n v="3.4"/>
        <n v="4.1"/>
        <n v="3.9"/>
        <n v="2.9"/>
      </sharedItems>
    </cacheField>
    <cacheField name="people per house hold" numFmtId="0" formula="Population/Number_of_Households" databaseField="0"/>
    <cacheField name="people per household" numFmtId="0" formula="Population/Number_of_Households" databaseField="0"/>
    <cacheField name="Male-to-Female Ratio" numFmtId="0" formula="Male_Population/Female_Population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79.8006712963" refreshedBy="munas" recordCount="47">
  <cacheSource type="worksheet">
    <worksheetSource ref="A1:M48" sheet="working sheet"/>
  </cacheSource>
  <cacheFields count="13">
    <cacheField name="County" numFmtId="0">
      <sharedItems count="47">
        <s v="Mombasa"/>
        <s v="Kwale"/>
        <s v="Kilifi"/>
        <s v="Tana River"/>
        <s v="Lamu"/>
        <s v="Taita Taveta"/>
        <s v="Garissa"/>
        <s v="Wajir"/>
        <s v="Mandera"/>
        <s v="Marsabit"/>
        <s v="Isiolo"/>
        <s v="Meru"/>
        <s v="Tharaka-Nithi"/>
        <s v="Embu"/>
        <s v="Kitui"/>
        <s v="Machakos"/>
        <s v="Makueni"/>
        <s v="Nyandarua"/>
        <s v="Nyeri"/>
        <s v="Kirinyaga"/>
        <s v="Murang'a"/>
        <s v="Kiambu"/>
        <s v="Turkana"/>
        <s v="West Pokot"/>
        <s v="Samburu"/>
        <s v="Trans Nzoia"/>
        <s v="Uasin Gishu"/>
        <s v="Elgeyo-Marakwet"/>
        <s v="Nandi"/>
        <s v="Baringo"/>
        <s v="Laikipia"/>
        <s v="Nakuru"/>
        <s v="Narok"/>
        <s v="Kajiado"/>
        <s v="Kericho"/>
        <s v="Bomet"/>
        <s v="Kakamega"/>
        <s v="Vihiga"/>
        <s v="Bungoma"/>
        <s v="Busia"/>
        <s v="Siaya"/>
        <s v="Kisumu"/>
        <s v="Homa Bay"/>
        <s v="Migori"/>
        <s v="Kisii"/>
        <s v="Nyamira"/>
        <s v="Nairobi"/>
      </sharedItems>
    </cacheField>
    <cacheField name="Population" numFmtId="3">
      <sharedItems containsSemiMixedTypes="0" containsString="0" containsNumber="1" containsInteger="1" minValue="0" maxValue="4397073" count="47">
        <n v="1208333"/>
        <n v="866820"/>
        <n v="1453787"/>
        <n v="315943"/>
        <n v="143920"/>
        <n v="340671"/>
        <n v="841353"/>
        <n v="781263"/>
        <n v="867457"/>
        <n v="459785"/>
        <n v="268002"/>
        <n v="1545714"/>
        <n v="393177"/>
        <n v="608599"/>
        <n v="1136187"/>
        <n v="1421932"/>
        <n v="987653"/>
        <n v="638289"/>
        <n v="759164"/>
        <n v="610411"/>
        <n v="1056640"/>
        <n v="2417735"/>
        <n v="926976"/>
        <n v="621241"/>
        <n v="310327"/>
        <n v="990341"/>
        <n v="1163186"/>
        <n v="454480"/>
        <n v="885711"/>
        <n v="666763"/>
        <n v="518560"/>
        <n v="2162202"/>
        <n v="1157873"/>
        <n v="1117840"/>
        <n v="901777"/>
        <n v="875689"/>
        <n v="1867579"/>
        <n v="590013"/>
        <n v="1670570"/>
        <n v="893681"/>
        <n v="993183"/>
        <n v="1155574"/>
        <n v="1131950"/>
        <n v="1116436"/>
        <n v="1266860"/>
        <n v="605576"/>
        <n v="4397073"/>
      </sharedItems>
    </cacheField>
    <cacheField name="Land_Area(Km2)" numFmtId="0">
      <sharedItems containsSemiMixedTypes="0" containsString="0" containsNumber="1" minValue="0" maxValue="70944.1" count="47">
        <n v="219.9"/>
        <n v="8267.1"/>
        <n v="12539.7"/>
        <n v="37950.5"/>
        <n v="6253.3"/>
        <n v="17152"/>
        <n v="44736"/>
        <n v="56773.1"/>
        <n v="25939.8"/>
        <n v="70944.1"/>
        <n v="25350.6"/>
        <n v="7006.3"/>
        <n v="2564.4"/>
        <n v="2820.7"/>
        <n v="30429.5"/>
        <n v="6042.7"/>
        <n v="8169.8"/>
        <n v="3285.7"/>
        <n v="3325"/>
        <n v="1478.3"/>
        <n v="2524.2"/>
        <n v="2538.6"/>
        <n v="68232.9"/>
        <n v="9123.2"/>
        <n v="21065.1"/>
        <n v="2495.2"/>
        <n v="3392.2"/>
        <n v="3032"/>
        <n v="2855.8"/>
        <n v="10976.4"/>
        <n v="9532.2"/>
        <n v="7462.4"/>
        <n v="17950.3"/>
        <n v="21871.1"/>
        <n v="2436.1"/>
        <n v="2530.9"/>
        <n v="3020"/>
        <n v="563.8"/>
        <n v="3023.9"/>
        <n v="1696.3"/>
        <n v="2529.8"/>
        <n v="2085.4"/>
        <n v="3152.5"/>
        <n v="2613.5"/>
        <n v="1323"/>
        <n v="897.3"/>
        <n v="703.9"/>
      </sharedItems>
    </cacheField>
    <cacheField name="Population_Density " numFmtId="0">
      <sharedItems containsSemiMixedTypes="0" containsString="0" containsNumber="1" containsInteger="1" minValue="0" maxValue="6247" count="46">
        <n v="5495"/>
        <n v="105"/>
        <n v="116"/>
        <n v="8"/>
        <n v="23"/>
        <n v="20"/>
        <n v="19"/>
        <n v="14"/>
        <n v="33"/>
        <n v="6"/>
        <n v="11"/>
        <n v="221"/>
        <n v="153"/>
        <n v="216"/>
        <n v="37"/>
        <n v="235"/>
        <n v="121"/>
        <n v="194"/>
        <n v="228"/>
        <n v="413"/>
        <n v="419"/>
        <n v="952"/>
        <n v="68"/>
        <n v="15"/>
        <n v="397"/>
        <n v="343"/>
        <n v="150"/>
        <n v="310"/>
        <n v="61"/>
        <n v="54"/>
        <n v="290"/>
        <n v="65"/>
        <n v="51"/>
        <n v="370"/>
        <n v="346"/>
        <n v="618"/>
        <n v="1047"/>
        <n v="552"/>
        <n v="527"/>
        <n v="393"/>
        <n v="554"/>
        <n v="359"/>
        <n v="427"/>
        <n v="958"/>
        <n v="675"/>
        <n v="6247"/>
      </sharedItems>
    </cacheField>
    <cacheField name="Male_Population" numFmtId="0">
      <sharedItems containsSemiMixedTypes="0" containsString="0" containsNumber="1" containsInteger="1" minValue="0" maxValue="2192452" count="47">
        <n v="610257"/>
        <n v="425121"/>
        <n v="704089"/>
        <n v="158550"/>
        <n v="76103"/>
        <n v="173337"/>
        <n v="458975"/>
        <n v="415374"/>
        <n v="434976"/>
        <n v="243548"/>
        <n v="139510"/>
        <n v="767698"/>
        <n v="193764"/>
        <n v="304208"/>
        <n v="549003"/>
        <n v="710707"/>
        <n v="489691"/>
        <n v="315022"/>
        <n v="374288"/>
        <n v="302011"/>
        <n v="523940"/>
        <n v="1187146"/>
        <n v="478087"/>
        <n v="307013"/>
        <n v="156774"/>
        <n v="489107"/>
        <n v="580269"/>
        <n v="227317"/>
        <n v="441259"/>
        <n v="336322"/>
        <n v="259440"/>
        <n v="1077272"/>
        <n v="579042"/>
        <n v="557098"/>
        <n v="450741"/>
        <n v="434287"/>
        <n v="897133"/>
        <n v="283678"/>
        <n v="812146"/>
        <n v="426252"/>
        <n v="471669"/>
        <n v="560942"/>
        <n v="539560"/>
        <n v="536187"/>
        <n v="605784"/>
        <n v="290907"/>
        <n v="2192452"/>
      </sharedItems>
    </cacheField>
    <cacheField name="Female_Population" numFmtId="0">
      <sharedItems containsSemiMixedTypes="0" containsString="0" containsNumber="1" containsInteger="1" minValue="0" maxValue="2204376" count="47">
        <n v="598046"/>
        <n v="441681"/>
        <n v="749673"/>
        <n v="157391"/>
        <n v="67813"/>
        <n v="167327"/>
        <n v="382344"/>
        <n v="365840"/>
        <n v="432444"/>
        <n v="216219"/>
        <n v="128483"/>
        <n v="777975"/>
        <n v="199406"/>
        <n v="304367"/>
        <n v="587151"/>
        <n v="711191"/>
        <n v="497942"/>
        <n v="323247"/>
        <n v="384845"/>
        <n v="308369"/>
        <n v="532669"/>
        <n v="1230454"/>
        <n v="448868"/>
        <n v="314213"/>
        <n v="153546"/>
        <n v="501206"/>
        <n v="582889"/>
        <n v="227151"/>
        <n v="444430"/>
        <n v="330428"/>
        <n v="259102"/>
        <n v="1084835"/>
        <n v="578805"/>
        <n v="560704"/>
        <n v="451008"/>
        <n v="441379"/>
        <n v="970406"/>
        <n v="306323"/>
        <n v="858389"/>
        <n v="467401"/>
        <n v="521496"/>
        <n v="594609"/>
        <n v="592367"/>
        <n v="580214"/>
        <n v="661038"/>
        <n v="314656"/>
        <n v="2204376"/>
      </sharedItems>
    </cacheField>
    <cacheField name="Intersex_population " numFmtId="0">
      <sharedItems containsSemiMixedTypes="0" containsString="0" containsNumber="1" containsInteger="1" minValue="0" maxValue="245" count="29">
        <n v="30"/>
        <n v="18"/>
        <n v="25"/>
        <n v="2"/>
        <n v="4"/>
        <n v="7"/>
        <n v="34"/>
        <n v="49"/>
        <n v="37"/>
        <n v="9"/>
        <n v="41"/>
        <n v="24"/>
        <n v="33"/>
        <n v="20"/>
        <n v="31"/>
        <n v="135"/>
        <n v="21"/>
        <n v="15"/>
        <n v="28"/>
        <n v="12"/>
        <n v="22"/>
        <n v="13"/>
        <n v="95"/>
        <n v="26"/>
        <n v="38"/>
        <n v="23"/>
        <n v="40"/>
        <n v="35"/>
        <n v="245"/>
      </sharedItems>
    </cacheField>
    <cacheField name="Number_of_Households" numFmtId="0">
      <sharedItems containsSemiMixedTypes="0" containsString="0" containsNumber="1" containsInteger="1" minValue="0" maxValue="1506888" count="47">
        <n v="378422"/>
        <n v="173176"/>
        <n v="298472"/>
        <n v="68242"/>
        <n v="37963"/>
        <n v="96429"/>
        <n v="141394"/>
        <n v="127932"/>
        <n v="125763"/>
        <n v="77495"/>
        <n v="58072"/>
        <n v="426360"/>
        <n v="109860"/>
        <n v="182743"/>
        <n v="262942"/>
        <n v="402466"/>
        <n v="244669"/>
        <n v="179686"/>
        <n v="248050"/>
        <n v="204188"/>
        <n v="318105"/>
        <n v="795241"/>
        <n v="164519"/>
        <n v="116182"/>
        <n v="65910"/>
        <n v="223808"/>
        <n v="304943"/>
        <n v="99861"/>
        <n v="199426"/>
        <n v="142518"/>
        <n v="149271"/>
        <n v="616046"/>
        <n v="241125"/>
        <n v="316179"/>
        <n v="206036"/>
        <n v="187641"/>
        <n v="433207"/>
        <n v="143365"/>
        <n v="358796"/>
        <n v="198152"/>
        <n v="250698"/>
        <n v="300745"/>
        <n v="262036"/>
        <n v="240168"/>
        <n v="308054"/>
        <n v="150669"/>
        <n v="1506888"/>
      </sharedItems>
    </cacheField>
    <cacheField name="Average_Household_size" numFmtId="0">
      <sharedItems containsSemiMixedTypes="0" containsString="0" containsNumber="1" minValue="0" maxValue="6.9" count="25">
        <n v="3.1"/>
        <n v="5"/>
        <n v="4.8"/>
        <n v="4.6"/>
        <n v="3.7"/>
        <n v="3.5"/>
        <n v="5.9"/>
        <n v="6.1"/>
        <n v="6.9"/>
        <n v="5.8"/>
        <n v="3.6"/>
        <n v="3.3"/>
        <n v="4.3"/>
        <n v="4"/>
        <n v="3"/>
        <n v="5.6"/>
        <n v="5.3"/>
        <n v="4.7"/>
        <n v="4.4"/>
        <n v="3.8"/>
        <n v="4.5"/>
        <n v="3.4"/>
        <n v="4.1"/>
        <n v="3.9"/>
        <n v="2.9"/>
      </sharedItems>
    </cacheField>
    <cacheField name="Region" numFmtId="0">
      <sharedItems count="9">
        <s v="Coast"/>
        <s v="Central"/>
        <s v="North Eastern"/>
        <s v="Eastern"/>
        <s v="Rift Valley"/>
        <s v="Maasai"/>
        <s v="Western"/>
        <s v="Nyanza"/>
        <s v="Nairobi"/>
      </sharedItems>
    </cacheField>
    <cacheField name="Land_Size_Category" numFmtId="0">
      <sharedItems count="3">
        <s v="Small"/>
        <s v="Medium"/>
        <s v="Large"/>
      </sharedItems>
    </cacheField>
    <cacheField name="Population_Category " numFmtId="0">
      <sharedItems count="3">
        <s v="High"/>
        <s v="Medium"/>
        <s v="Low"/>
      </sharedItems>
    </cacheField>
    <cacheField name="Gender_Balance" numFmtId="0">
      <sharedItems count="3">
        <s v="Male Majority"/>
        <s v="Female Majority"/>
        <s v="Balanc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">
  <r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</r>
  <r>
    <x v="3"/>
    <x v="3"/>
    <x v="3"/>
    <x v="3"/>
    <x v="3"/>
    <x v="3"/>
    <x v="3"/>
    <x v="3"/>
    <x v="3"/>
  </r>
  <r>
    <x v="4"/>
    <x v="4"/>
    <x v="4"/>
    <x v="4"/>
    <x v="4"/>
    <x v="4"/>
    <x v="4"/>
    <x v="4"/>
    <x v="4"/>
  </r>
  <r>
    <x v="5"/>
    <x v="5"/>
    <x v="5"/>
    <x v="5"/>
    <x v="5"/>
    <x v="5"/>
    <x v="5"/>
    <x v="5"/>
    <x v="5"/>
  </r>
  <r>
    <x v="6"/>
    <x v="6"/>
    <x v="6"/>
    <x v="6"/>
    <x v="6"/>
    <x v="6"/>
    <x v="6"/>
    <x v="6"/>
    <x v="6"/>
  </r>
  <r>
    <x v="7"/>
    <x v="7"/>
    <x v="7"/>
    <x v="7"/>
    <x v="7"/>
    <x v="7"/>
    <x v="7"/>
    <x v="7"/>
    <x v="7"/>
  </r>
  <r>
    <x v="8"/>
    <x v="8"/>
    <x v="8"/>
    <x v="8"/>
    <x v="8"/>
    <x v="8"/>
    <x v="8"/>
    <x v="8"/>
    <x v="8"/>
  </r>
  <r>
    <x v="9"/>
    <x v="9"/>
    <x v="9"/>
    <x v="9"/>
    <x v="9"/>
    <x v="9"/>
    <x v="1"/>
    <x v="9"/>
    <x v="9"/>
  </r>
  <r>
    <x v="10"/>
    <x v="10"/>
    <x v="10"/>
    <x v="10"/>
    <x v="10"/>
    <x v="10"/>
    <x v="9"/>
    <x v="10"/>
    <x v="3"/>
  </r>
  <r>
    <x v="11"/>
    <x v="11"/>
    <x v="11"/>
    <x v="11"/>
    <x v="11"/>
    <x v="11"/>
    <x v="10"/>
    <x v="11"/>
    <x v="10"/>
  </r>
  <r>
    <x v="12"/>
    <x v="12"/>
    <x v="12"/>
    <x v="12"/>
    <x v="12"/>
    <x v="12"/>
    <x v="5"/>
    <x v="12"/>
    <x v="10"/>
  </r>
  <r>
    <x v="13"/>
    <x v="13"/>
    <x v="13"/>
    <x v="13"/>
    <x v="13"/>
    <x v="13"/>
    <x v="11"/>
    <x v="13"/>
    <x v="11"/>
  </r>
  <r>
    <x v="14"/>
    <x v="14"/>
    <x v="14"/>
    <x v="14"/>
    <x v="14"/>
    <x v="14"/>
    <x v="12"/>
    <x v="14"/>
    <x v="12"/>
  </r>
  <r>
    <x v="15"/>
    <x v="15"/>
    <x v="15"/>
    <x v="15"/>
    <x v="15"/>
    <x v="15"/>
    <x v="6"/>
    <x v="15"/>
    <x v="5"/>
  </r>
  <r>
    <x v="16"/>
    <x v="16"/>
    <x v="16"/>
    <x v="16"/>
    <x v="16"/>
    <x v="16"/>
    <x v="13"/>
    <x v="16"/>
    <x v="13"/>
  </r>
  <r>
    <x v="17"/>
    <x v="17"/>
    <x v="17"/>
    <x v="17"/>
    <x v="17"/>
    <x v="17"/>
    <x v="13"/>
    <x v="17"/>
    <x v="5"/>
  </r>
  <r>
    <x v="18"/>
    <x v="18"/>
    <x v="18"/>
    <x v="18"/>
    <x v="18"/>
    <x v="18"/>
    <x v="14"/>
    <x v="18"/>
    <x v="14"/>
  </r>
  <r>
    <x v="19"/>
    <x v="19"/>
    <x v="19"/>
    <x v="19"/>
    <x v="19"/>
    <x v="19"/>
    <x v="14"/>
    <x v="19"/>
    <x v="14"/>
  </r>
  <r>
    <x v="20"/>
    <x v="20"/>
    <x v="20"/>
    <x v="20"/>
    <x v="20"/>
    <x v="20"/>
    <x v="14"/>
    <x v="20"/>
    <x v="11"/>
  </r>
  <r>
    <x v="21"/>
    <x v="21"/>
    <x v="21"/>
    <x v="21"/>
    <x v="21"/>
    <x v="21"/>
    <x v="15"/>
    <x v="21"/>
    <x v="14"/>
  </r>
  <r>
    <x v="22"/>
    <x v="22"/>
    <x v="22"/>
    <x v="7"/>
    <x v="22"/>
    <x v="22"/>
    <x v="16"/>
    <x v="22"/>
    <x v="15"/>
  </r>
  <r>
    <x v="23"/>
    <x v="23"/>
    <x v="23"/>
    <x v="22"/>
    <x v="23"/>
    <x v="23"/>
    <x v="17"/>
    <x v="23"/>
    <x v="16"/>
  </r>
  <r>
    <x v="24"/>
    <x v="24"/>
    <x v="24"/>
    <x v="23"/>
    <x v="24"/>
    <x v="24"/>
    <x v="5"/>
    <x v="24"/>
    <x v="17"/>
  </r>
  <r>
    <x v="25"/>
    <x v="25"/>
    <x v="25"/>
    <x v="24"/>
    <x v="25"/>
    <x v="25"/>
    <x v="18"/>
    <x v="25"/>
    <x v="18"/>
  </r>
  <r>
    <x v="26"/>
    <x v="26"/>
    <x v="26"/>
    <x v="25"/>
    <x v="26"/>
    <x v="26"/>
    <x v="18"/>
    <x v="26"/>
    <x v="19"/>
  </r>
  <r>
    <x v="27"/>
    <x v="27"/>
    <x v="27"/>
    <x v="26"/>
    <x v="27"/>
    <x v="27"/>
    <x v="19"/>
    <x v="27"/>
    <x v="20"/>
  </r>
  <r>
    <x v="28"/>
    <x v="28"/>
    <x v="28"/>
    <x v="27"/>
    <x v="28"/>
    <x v="28"/>
    <x v="20"/>
    <x v="28"/>
    <x v="18"/>
  </r>
  <r>
    <x v="29"/>
    <x v="29"/>
    <x v="29"/>
    <x v="28"/>
    <x v="29"/>
    <x v="29"/>
    <x v="21"/>
    <x v="29"/>
    <x v="17"/>
  </r>
  <r>
    <x v="30"/>
    <x v="30"/>
    <x v="30"/>
    <x v="29"/>
    <x v="30"/>
    <x v="30"/>
    <x v="1"/>
    <x v="30"/>
    <x v="21"/>
  </r>
  <r>
    <x v="31"/>
    <x v="31"/>
    <x v="31"/>
    <x v="30"/>
    <x v="31"/>
    <x v="31"/>
    <x v="22"/>
    <x v="31"/>
    <x v="5"/>
  </r>
  <r>
    <x v="32"/>
    <x v="32"/>
    <x v="32"/>
    <x v="31"/>
    <x v="32"/>
    <x v="32"/>
    <x v="23"/>
    <x v="32"/>
    <x v="2"/>
  </r>
  <r>
    <x v="33"/>
    <x v="33"/>
    <x v="33"/>
    <x v="32"/>
    <x v="33"/>
    <x v="33"/>
    <x v="24"/>
    <x v="33"/>
    <x v="5"/>
  </r>
  <r>
    <x v="34"/>
    <x v="34"/>
    <x v="34"/>
    <x v="33"/>
    <x v="34"/>
    <x v="34"/>
    <x v="18"/>
    <x v="34"/>
    <x v="18"/>
  </r>
  <r>
    <x v="35"/>
    <x v="35"/>
    <x v="35"/>
    <x v="34"/>
    <x v="35"/>
    <x v="35"/>
    <x v="25"/>
    <x v="35"/>
    <x v="17"/>
  </r>
  <r>
    <x v="36"/>
    <x v="36"/>
    <x v="36"/>
    <x v="35"/>
    <x v="36"/>
    <x v="36"/>
    <x v="26"/>
    <x v="36"/>
    <x v="12"/>
  </r>
  <r>
    <x v="37"/>
    <x v="37"/>
    <x v="37"/>
    <x v="36"/>
    <x v="37"/>
    <x v="37"/>
    <x v="19"/>
    <x v="37"/>
    <x v="22"/>
  </r>
  <r>
    <x v="38"/>
    <x v="38"/>
    <x v="38"/>
    <x v="37"/>
    <x v="38"/>
    <x v="38"/>
    <x v="27"/>
    <x v="38"/>
    <x v="3"/>
  </r>
  <r>
    <x v="39"/>
    <x v="39"/>
    <x v="39"/>
    <x v="38"/>
    <x v="39"/>
    <x v="39"/>
    <x v="18"/>
    <x v="39"/>
    <x v="20"/>
  </r>
  <r>
    <x v="40"/>
    <x v="40"/>
    <x v="40"/>
    <x v="39"/>
    <x v="40"/>
    <x v="40"/>
    <x v="1"/>
    <x v="40"/>
    <x v="23"/>
  </r>
  <r>
    <x v="41"/>
    <x v="41"/>
    <x v="41"/>
    <x v="40"/>
    <x v="41"/>
    <x v="41"/>
    <x v="25"/>
    <x v="41"/>
    <x v="19"/>
  </r>
  <r>
    <x v="42"/>
    <x v="42"/>
    <x v="42"/>
    <x v="41"/>
    <x v="42"/>
    <x v="42"/>
    <x v="25"/>
    <x v="42"/>
    <x v="12"/>
  </r>
  <r>
    <x v="43"/>
    <x v="43"/>
    <x v="43"/>
    <x v="42"/>
    <x v="43"/>
    <x v="43"/>
    <x v="27"/>
    <x v="43"/>
    <x v="3"/>
  </r>
  <r>
    <x v="44"/>
    <x v="44"/>
    <x v="44"/>
    <x v="43"/>
    <x v="44"/>
    <x v="44"/>
    <x v="24"/>
    <x v="44"/>
    <x v="22"/>
  </r>
  <r>
    <x v="45"/>
    <x v="45"/>
    <x v="45"/>
    <x v="44"/>
    <x v="45"/>
    <x v="45"/>
    <x v="21"/>
    <x v="45"/>
    <x v="13"/>
  </r>
  <r>
    <x v="46"/>
    <x v="46"/>
    <x v="46"/>
    <x v="45"/>
    <x v="46"/>
    <x v="46"/>
    <x v="28"/>
    <x v="46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7">
  <r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0"/>
    <x v="1"/>
    <x v="1"/>
    <x v="1"/>
  </r>
  <r>
    <x v="2"/>
    <x v="2"/>
    <x v="2"/>
    <x v="2"/>
    <x v="2"/>
    <x v="2"/>
    <x v="2"/>
    <x v="2"/>
    <x v="2"/>
    <x v="0"/>
    <x v="1"/>
    <x v="0"/>
    <x v="1"/>
  </r>
  <r>
    <x v="3"/>
    <x v="3"/>
    <x v="3"/>
    <x v="3"/>
    <x v="3"/>
    <x v="3"/>
    <x v="3"/>
    <x v="3"/>
    <x v="3"/>
    <x v="0"/>
    <x v="2"/>
    <x v="2"/>
    <x v="2"/>
  </r>
  <r>
    <x v="4"/>
    <x v="4"/>
    <x v="4"/>
    <x v="4"/>
    <x v="4"/>
    <x v="4"/>
    <x v="4"/>
    <x v="4"/>
    <x v="4"/>
    <x v="0"/>
    <x v="1"/>
    <x v="2"/>
    <x v="0"/>
  </r>
  <r>
    <x v="5"/>
    <x v="5"/>
    <x v="5"/>
    <x v="5"/>
    <x v="5"/>
    <x v="5"/>
    <x v="5"/>
    <x v="5"/>
    <x v="5"/>
    <x v="1"/>
    <x v="2"/>
    <x v="2"/>
    <x v="0"/>
  </r>
  <r>
    <x v="6"/>
    <x v="6"/>
    <x v="6"/>
    <x v="6"/>
    <x v="6"/>
    <x v="6"/>
    <x v="6"/>
    <x v="6"/>
    <x v="6"/>
    <x v="2"/>
    <x v="2"/>
    <x v="1"/>
    <x v="0"/>
  </r>
  <r>
    <x v="7"/>
    <x v="7"/>
    <x v="7"/>
    <x v="7"/>
    <x v="7"/>
    <x v="7"/>
    <x v="7"/>
    <x v="7"/>
    <x v="7"/>
    <x v="2"/>
    <x v="2"/>
    <x v="1"/>
    <x v="0"/>
  </r>
  <r>
    <x v="8"/>
    <x v="8"/>
    <x v="8"/>
    <x v="8"/>
    <x v="8"/>
    <x v="8"/>
    <x v="8"/>
    <x v="8"/>
    <x v="8"/>
    <x v="2"/>
    <x v="2"/>
    <x v="1"/>
    <x v="2"/>
  </r>
  <r>
    <x v="9"/>
    <x v="9"/>
    <x v="9"/>
    <x v="9"/>
    <x v="9"/>
    <x v="9"/>
    <x v="1"/>
    <x v="9"/>
    <x v="9"/>
    <x v="3"/>
    <x v="2"/>
    <x v="2"/>
    <x v="0"/>
  </r>
  <r>
    <x v="10"/>
    <x v="10"/>
    <x v="10"/>
    <x v="10"/>
    <x v="10"/>
    <x v="10"/>
    <x v="9"/>
    <x v="10"/>
    <x v="3"/>
    <x v="3"/>
    <x v="2"/>
    <x v="2"/>
    <x v="0"/>
  </r>
  <r>
    <x v="11"/>
    <x v="11"/>
    <x v="11"/>
    <x v="11"/>
    <x v="11"/>
    <x v="11"/>
    <x v="10"/>
    <x v="11"/>
    <x v="10"/>
    <x v="3"/>
    <x v="1"/>
    <x v="0"/>
    <x v="2"/>
  </r>
  <r>
    <x v="12"/>
    <x v="12"/>
    <x v="12"/>
    <x v="12"/>
    <x v="12"/>
    <x v="12"/>
    <x v="5"/>
    <x v="12"/>
    <x v="10"/>
    <x v="3"/>
    <x v="0"/>
    <x v="2"/>
    <x v="1"/>
  </r>
  <r>
    <x v="13"/>
    <x v="13"/>
    <x v="13"/>
    <x v="13"/>
    <x v="13"/>
    <x v="13"/>
    <x v="11"/>
    <x v="13"/>
    <x v="11"/>
    <x v="3"/>
    <x v="0"/>
    <x v="1"/>
    <x v="2"/>
  </r>
  <r>
    <x v="14"/>
    <x v="14"/>
    <x v="14"/>
    <x v="14"/>
    <x v="14"/>
    <x v="14"/>
    <x v="12"/>
    <x v="14"/>
    <x v="12"/>
    <x v="3"/>
    <x v="2"/>
    <x v="0"/>
    <x v="1"/>
  </r>
  <r>
    <x v="15"/>
    <x v="15"/>
    <x v="15"/>
    <x v="15"/>
    <x v="15"/>
    <x v="15"/>
    <x v="6"/>
    <x v="15"/>
    <x v="5"/>
    <x v="3"/>
    <x v="1"/>
    <x v="0"/>
    <x v="2"/>
  </r>
  <r>
    <x v="16"/>
    <x v="16"/>
    <x v="16"/>
    <x v="16"/>
    <x v="16"/>
    <x v="16"/>
    <x v="13"/>
    <x v="16"/>
    <x v="13"/>
    <x v="3"/>
    <x v="1"/>
    <x v="1"/>
    <x v="2"/>
  </r>
  <r>
    <x v="17"/>
    <x v="17"/>
    <x v="17"/>
    <x v="17"/>
    <x v="17"/>
    <x v="17"/>
    <x v="13"/>
    <x v="17"/>
    <x v="5"/>
    <x v="1"/>
    <x v="0"/>
    <x v="1"/>
    <x v="1"/>
  </r>
  <r>
    <x v="18"/>
    <x v="18"/>
    <x v="18"/>
    <x v="18"/>
    <x v="18"/>
    <x v="18"/>
    <x v="14"/>
    <x v="18"/>
    <x v="14"/>
    <x v="1"/>
    <x v="0"/>
    <x v="1"/>
    <x v="1"/>
  </r>
  <r>
    <x v="19"/>
    <x v="19"/>
    <x v="19"/>
    <x v="19"/>
    <x v="19"/>
    <x v="19"/>
    <x v="14"/>
    <x v="19"/>
    <x v="14"/>
    <x v="1"/>
    <x v="0"/>
    <x v="1"/>
    <x v="1"/>
  </r>
  <r>
    <x v="20"/>
    <x v="20"/>
    <x v="20"/>
    <x v="20"/>
    <x v="20"/>
    <x v="20"/>
    <x v="14"/>
    <x v="20"/>
    <x v="11"/>
    <x v="1"/>
    <x v="0"/>
    <x v="0"/>
    <x v="2"/>
  </r>
  <r>
    <x v="21"/>
    <x v="21"/>
    <x v="21"/>
    <x v="21"/>
    <x v="21"/>
    <x v="21"/>
    <x v="15"/>
    <x v="21"/>
    <x v="14"/>
    <x v="1"/>
    <x v="0"/>
    <x v="0"/>
    <x v="1"/>
  </r>
  <r>
    <x v="22"/>
    <x v="22"/>
    <x v="22"/>
    <x v="7"/>
    <x v="22"/>
    <x v="22"/>
    <x v="16"/>
    <x v="22"/>
    <x v="15"/>
    <x v="4"/>
    <x v="2"/>
    <x v="1"/>
    <x v="0"/>
  </r>
  <r>
    <x v="23"/>
    <x v="23"/>
    <x v="23"/>
    <x v="22"/>
    <x v="23"/>
    <x v="23"/>
    <x v="17"/>
    <x v="23"/>
    <x v="16"/>
    <x v="4"/>
    <x v="1"/>
    <x v="1"/>
    <x v="1"/>
  </r>
  <r>
    <x v="24"/>
    <x v="24"/>
    <x v="24"/>
    <x v="23"/>
    <x v="24"/>
    <x v="24"/>
    <x v="5"/>
    <x v="24"/>
    <x v="17"/>
    <x v="4"/>
    <x v="2"/>
    <x v="2"/>
    <x v="0"/>
  </r>
  <r>
    <x v="25"/>
    <x v="25"/>
    <x v="25"/>
    <x v="24"/>
    <x v="25"/>
    <x v="25"/>
    <x v="18"/>
    <x v="25"/>
    <x v="18"/>
    <x v="4"/>
    <x v="0"/>
    <x v="1"/>
    <x v="1"/>
  </r>
  <r>
    <x v="26"/>
    <x v="26"/>
    <x v="26"/>
    <x v="25"/>
    <x v="26"/>
    <x v="26"/>
    <x v="18"/>
    <x v="26"/>
    <x v="19"/>
    <x v="4"/>
    <x v="0"/>
    <x v="0"/>
    <x v="2"/>
  </r>
  <r>
    <x v="27"/>
    <x v="27"/>
    <x v="27"/>
    <x v="26"/>
    <x v="27"/>
    <x v="27"/>
    <x v="19"/>
    <x v="27"/>
    <x v="20"/>
    <x v="4"/>
    <x v="0"/>
    <x v="2"/>
    <x v="2"/>
  </r>
  <r>
    <x v="28"/>
    <x v="28"/>
    <x v="28"/>
    <x v="27"/>
    <x v="28"/>
    <x v="28"/>
    <x v="20"/>
    <x v="28"/>
    <x v="18"/>
    <x v="4"/>
    <x v="0"/>
    <x v="1"/>
    <x v="2"/>
  </r>
  <r>
    <x v="29"/>
    <x v="29"/>
    <x v="29"/>
    <x v="28"/>
    <x v="29"/>
    <x v="29"/>
    <x v="21"/>
    <x v="29"/>
    <x v="17"/>
    <x v="4"/>
    <x v="1"/>
    <x v="1"/>
    <x v="2"/>
  </r>
  <r>
    <x v="30"/>
    <x v="30"/>
    <x v="30"/>
    <x v="29"/>
    <x v="30"/>
    <x v="30"/>
    <x v="1"/>
    <x v="30"/>
    <x v="21"/>
    <x v="4"/>
    <x v="1"/>
    <x v="1"/>
    <x v="2"/>
  </r>
  <r>
    <x v="31"/>
    <x v="31"/>
    <x v="31"/>
    <x v="30"/>
    <x v="31"/>
    <x v="31"/>
    <x v="22"/>
    <x v="31"/>
    <x v="5"/>
    <x v="1"/>
    <x v="1"/>
    <x v="0"/>
    <x v="2"/>
  </r>
  <r>
    <x v="32"/>
    <x v="32"/>
    <x v="32"/>
    <x v="31"/>
    <x v="32"/>
    <x v="32"/>
    <x v="23"/>
    <x v="32"/>
    <x v="2"/>
    <x v="5"/>
    <x v="2"/>
    <x v="0"/>
    <x v="2"/>
  </r>
  <r>
    <x v="33"/>
    <x v="33"/>
    <x v="33"/>
    <x v="32"/>
    <x v="33"/>
    <x v="33"/>
    <x v="24"/>
    <x v="33"/>
    <x v="5"/>
    <x v="5"/>
    <x v="2"/>
    <x v="0"/>
    <x v="2"/>
  </r>
  <r>
    <x v="34"/>
    <x v="34"/>
    <x v="34"/>
    <x v="33"/>
    <x v="34"/>
    <x v="34"/>
    <x v="18"/>
    <x v="34"/>
    <x v="18"/>
    <x v="4"/>
    <x v="0"/>
    <x v="1"/>
    <x v="2"/>
  </r>
  <r>
    <x v="35"/>
    <x v="35"/>
    <x v="35"/>
    <x v="34"/>
    <x v="35"/>
    <x v="35"/>
    <x v="25"/>
    <x v="35"/>
    <x v="17"/>
    <x v="4"/>
    <x v="0"/>
    <x v="1"/>
    <x v="2"/>
  </r>
  <r>
    <x v="36"/>
    <x v="36"/>
    <x v="36"/>
    <x v="35"/>
    <x v="36"/>
    <x v="36"/>
    <x v="26"/>
    <x v="36"/>
    <x v="12"/>
    <x v="6"/>
    <x v="0"/>
    <x v="0"/>
    <x v="1"/>
  </r>
  <r>
    <x v="37"/>
    <x v="37"/>
    <x v="37"/>
    <x v="36"/>
    <x v="37"/>
    <x v="37"/>
    <x v="19"/>
    <x v="37"/>
    <x v="22"/>
    <x v="6"/>
    <x v="0"/>
    <x v="1"/>
    <x v="1"/>
  </r>
  <r>
    <x v="38"/>
    <x v="38"/>
    <x v="38"/>
    <x v="37"/>
    <x v="38"/>
    <x v="38"/>
    <x v="27"/>
    <x v="38"/>
    <x v="3"/>
    <x v="6"/>
    <x v="0"/>
    <x v="0"/>
    <x v="1"/>
  </r>
  <r>
    <x v="39"/>
    <x v="39"/>
    <x v="39"/>
    <x v="38"/>
    <x v="39"/>
    <x v="39"/>
    <x v="18"/>
    <x v="39"/>
    <x v="20"/>
    <x v="6"/>
    <x v="0"/>
    <x v="1"/>
    <x v="1"/>
  </r>
  <r>
    <x v="40"/>
    <x v="40"/>
    <x v="40"/>
    <x v="39"/>
    <x v="40"/>
    <x v="40"/>
    <x v="1"/>
    <x v="40"/>
    <x v="23"/>
    <x v="7"/>
    <x v="0"/>
    <x v="1"/>
    <x v="1"/>
  </r>
  <r>
    <x v="41"/>
    <x v="41"/>
    <x v="41"/>
    <x v="40"/>
    <x v="41"/>
    <x v="41"/>
    <x v="25"/>
    <x v="41"/>
    <x v="19"/>
    <x v="7"/>
    <x v="0"/>
    <x v="0"/>
    <x v="1"/>
  </r>
  <r>
    <x v="42"/>
    <x v="42"/>
    <x v="42"/>
    <x v="41"/>
    <x v="42"/>
    <x v="42"/>
    <x v="25"/>
    <x v="42"/>
    <x v="12"/>
    <x v="7"/>
    <x v="0"/>
    <x v="0"/>
    <x v="1"/>
  </r>
  <r>
    <x v="43"/>
    <x v="43"/>
    <x v="43"/>
    <x v="42"/>
    <x v="43"/>
    <x v="43"/>
    <x v="27"/>
    <x v="43"/>
    <x v="3"/>
    <x v="7"/>
    <x v="0"/>
    <x v="0"/>
    <x v="1"/>
  </r>
  <r>
    <x v="44"/>
    <x v="44"/>
    <x v="44"/>
    <x v="43"/>
    <x v="44"/>
    <x v="44"/>
    <x v="24"/>
    <x v="44"/>
    <x v="22"/>
    <x v="7"/>
    <x v="0"/>
    <x v="0"/>
    <x v="1"/>
  </r>
  <r>
    <x v="45"/>
    <x v="45"/>
    <x v="45"/>
    <x v="44"/>
    <x v="45"/>
    <x v="45"/>
    <x v="21"/>
    <x v="45"/>
    <x v="13"/>
    <x v="7"/>
    <x v="0"/>
    <x v="1"/>
    <x v="1"/>
  </r>
  <r>
    <x v="46"/>
    <x v="46"/>
    <x v="46"/>
    <x v="45"/>
    <x v="46"/>
    <x v="46"/>
    <x v="28"/>
    <x v="46"/>
    <x v="24"/>
    <x v="8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1:B49" firstHeaderRow="1" firstDataRow="1" firstDataCol="1"/>
  <pivotFields count="13">
    <pivotField axis="axisRow" compact="0" sortType="descending" showAll="0">
      <items count="48">
        <item x="29"/>
        <item x="35"/>
        <item x="38"/>
        <item x="39"/>
        <item x="27"/>
        <item x="13"/>
        <item x="6"/>
        <item x="42"/>
        <item x="10"/>
        <item x="33"/>
        <item x="36"/>
        <item x="34"/>
        <item x="21"/>
        <item x="2"/>
        <item x="19"/>
        <item x="44"/>
        <item x="41"/>
        <item x="14"/>
        <item x="1"/>
        <item x="30"/>
        <item x="4"/>
        <item x="15"/>
        <item x="16"/>
        <item x="8"/>
        <item x="9"/>
        <item x="11"/>
        <item x="43"/>
        <item x="0"/>
        <item x="20"/>
        <item x="46"/>
        <item x="31"/>
        <item x="28"/>
        <item x="32"/>
        <item x="45"/>
        <item x="17"/>
        <item x="18"/>
        <item x="24"/>
        <item x="40"/>
        <item x="5"/>
        <item x="3"/>
        <item x="12"/>
        <item x="25"/>
        <item x="22"/>
        <item x="26"/>
        <item x="37"/>
        <item x="7"/>
        <item x="2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3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3"/>
        <item x="19"/>
        <item x="23"/>
        <item x="17"/>
        <item x="29"/>
        <item x="18"/>
        <item x="7"/>
        <item x="6"/>
        <item x="1"/>
        <item x="8"/>
        <item x="35"/>
        <item x="28"/>
        <item x="39"/>
        <item x="34"/>
        <item x="22"/>
        <item x="16"/>
        <item x="25"/>
        <item x="40"/>
        <item x="20"/>
        <item x="43"/>
        <item x="33"/>
        <item x="42"/>
        <item x="14"/>
        <item x="41"/>
        <item x="32"/>
        <item x="26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48">
        <item x="0"/>
        <item x="37"/>
        <item x="46"/>
        <item x="45"/>
        <item x="44"/>
        <item x="19"/>
        <item x="39"/>
        <item x="41"/>
        <item x="34"/>
        <item x="25"/>
        <item x="20"/>
        <item x="40"/>
        <item x="35"/>
        <item x="21"/>
        <item x="12"/>
        <item x="43"/>
        <item x="13"/>
        <item x="28"/>
        <item x="36"/>
        <item x="38"/>
        <item x="27"/>
        <item x="42"/>
        <item x="17"/>
        <item x="18"/>
        <item x="26"/>
        <item x="15"/>
        <item x="4"/>
        <item x="11"/>
        <item x="31"/>
        <item x="16"/>
        <item x="1"/>
        <item x="23"/>
        <item x="30"/>
        <item x="29"/>
        <item x="2"/>
        <item x="5"/>
        <item x="32"/>
        <item x="24"/>
        <item x="33"/>
        <item x="10"/>
        <item x="8"/>
        <item x="14"/>
        <item x="3"/>
        <item x="6"/>
        <item x="7"/>
        <item x="22"/>
        <item x="9"/>
        <item t="default"/>
      </items>
    </pivotField>
    <pivotField compact="0" showAll="0">
      <items count="47">
        <item x="9"/>
        <item x="3"/>
        <item x="10"/>
        <item x="7"/>
        <item x="23"/>
        <item x="6"/>
        <item x="5"/>
        <item x="4"/>
        <item x="8"/>
        <item x="14"/>
        <item x="32"/>
        <item x="29"/>
        <item x="28"/>
        <item x="31"/>
        <item x="22"/>
        <item x="1"/>
        <item x="2"/>
        <item x="16"/>
        <item x="26"/>
        <item x="12"/>
        <item x="17"/>
        <item x="13"/>
        <item x="11"/>
        <item x="18"/>
        <item x="15"/>
        <item x="30"/>
        <item x="27"/>
        <item x="25"/>
        <item x="34"/>
        <item x="41"/>
        <item x="33"/>
        <item x="39"/>
        <item x="24"/>
        <item x="19"/>
        <item x="20"/>
        <item x="42"/>
        <item x="38"/>
        <item x="37"/>
        <item x="40"/>
        <item x="35"/>
        <item x="44"/>
        <item x="21"/>
        <item x="43"/>
        <item x="36"/>
        <item x="0"/>
        <item x="45"/>
        <item t="default"/>
      </items>
    </pivotField>
    <pivotField compact="0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9"/>
        <item x="13"/>
        <item x="23"/>
        <item x="17"/>
        <item x="29"/>
        <item x="18"/>
        <item x="7"/>
        <item x="1"/>
        <item x="39"/>
        <item x="35"/>
        <item x="8"/>
        <item x="28"/>
        <item x="34"/>
        <item x="6"/>
        <item x="40"/>
        <item x="22"/>
        <item x="25"/>
        <item x="16"/>
        <item x="20"/>
        <item x="43"/>
        <item x="42"/>
        <item x="14"/>
        <item x="33"/>
        <item x="41"/>
        <item x="32"/>
        <item x="26"/>
        <item x="44"/>
        <item x="0"/>
        <item x="2"/>
        <item x="15"/>
        <item x="11"/>
        <item x="38"/>
        <item x="36"/>
        <item x="31"/>
        <item x="21"/>
        <item x="46"/>
        <item t="default"/>
      </items>
    </pivotField>
    <pivotField compact="0" showAll="0">
      <items count="48">
        <item x="4"/>
        <item x="10"/>
        <item x="24"/>
        <item x="3"/>
        <item x="5"/>
        <item x="12"/>
        <item x="9"/>
        <item x="27"/>
        <item x="30"/>
        <item x="13"/>
        <item x="37"/>
        <item x="19"/>
        <item x="23"/>
        <item x="45"/>
        <item x="17"/>
        <item x="29"/>
        <item x="7"/>
        <item x="6"/>
        <item x="18"/>
        <item x="8"/>
        <item x="35"/>
        <item x="1"/>
        <item x="28"/>
        <item x="22"/>
        <item x="34"/>
        <item x="39"/>
        <item x="16"/>
        <item x="25"/>
        <item x="40"/>
        <item x="20"/>
        <item x="33"/>
        <item x="32"/>
        <item x="43"/>
        <item x="26"/>
        <item x="14"/>
        <item x="42"/>
        <item x="41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30">
        <item x="3"/>
        <item x="4"/>
        <item x="5"/>
        <item x="9"/>
        <item x="19"/>
        <item x="21"/>
        <item x="17"/>
        <item x="1"/>
        <item x="13"/>
        <item x="16"/>
        <item x="20"/>
        <item x="25"/>
        <item x="11"/>
        <item x="2"/>
        <item x="23"/>
        <item x="18"/>
        <item x="0"/>
        <item x="14"/>
        <item x="12"/>
        <item x="6"/>
        <item x="27"/>
        <item x="8"/>
        <item x="24"/>
        <item x="26"/>
        <item x="10"/>
        <item x="7"/>
        <item x="22"/>
        <item x="15"/>
        <item x="28"/>
        <item t="default"/>
      </items>
    </pivotField>
    <pivotField compact="0" showAll="0">
      <items count="48">
        <item x="4"/>
        <item x="10"/>
        <item x="24"/>
        <item x="3"/>
        <item x="9"/>
        <item x="5"/>
        <item x="27"/>
        <item x="12"/>
        <item x="23"/>
        <item x="8"/>
        <item x="7"/>
        <item x="6"/>
        <item x="29"/>
        <item x="37"/>
        <item x="30"/>
        <item x="45"/>
        <item x="22"/>
        <item x="1"/>
        <item x="17"/>
        <item x="13"/>
        <item x="35"/>
        <item x="39"/>
        <item x="28"/>
        <item x="19"/>
        <item x="34"/>
        <item x="25"/>
        <item x="43"/>
        <item x="32"/>
        <item x="16"/>
        <item x="18"/>
        <item x="40"/>
        <item x="42"/>
        <item x="14"/>
        <item x="2"/>
        <item x="41"/>
        <item x="26"/>
        <item x="44"/>
        <item x="33"/>
        <item x="20"/>
        <item x="38"/>
        <item x="0"/>
        <item x="15"/>
        <item x="11"/>
        <item x="36"/>
        <item x="31"/>
        <item x="21"/>
        <item x="46"/>
        <item t="default"/>
      </items>
    </pivotField>
    <pivotField compact="0" showAll="0">
      <items count="26">
        <item x="24"/>
        <item x="14"/>
        <item x="0"/>
        <item x="11"/>
        <item x="21"/>
        <item x="5"/>
        <item x="10"/>
        <item x="4"/>
        <item x="19"/>
        <item x="23"/>
        <item x="13"/>
        <item x="22"/>
        <item x="12"/>
        <item x="18"/>
        <item x="20"/>
        <item x="3"/>
        <item x="17"/>
        <item x="2"/>
        <item x="1"/>
        <item x="16"/>
        <item x="15"/>
        <item x="9"/>
        <item x="6"/>
        <item x="7"/>
        <item x="8"/>
        <item t="default"/>
      </items>
    </pivotField>
    <pivotField compact="0" showAll="0">
      <items count="10">
        <item x="1"/>
        <item x="0"/>
        <item x="3"/>
        <item x="5"/>
        <item x="8"/>
        <item x="2"/>
        <item x="7"/>
        <item x="4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0"/>
  </rowFields>
  <rowItems count="48">
    <i>
      <x v="29"/>
    </i>
    <i>
      <x v="12"/>
    </i>
    <i>
      <x v="30"/>
    </i>
    <i>
      <x v="10"/>
    </i>
    <i>
      <x v="2"/>
    </i>
    <i>
      <x v="25"/>
    </i>
    <i>
      <x v="13"/>
    </i>
    <i>
      <x v="21"/>
    </i>
    <i>
      <x v="15"/>
    </i>
    <i>
      <x v="27"/>
    </i>
    <i>
      <x v="43"/>
    </i>
    <i>
      <x v="32"/>
    </i>
    <i>
      <x v="16"/>
    </i>
    <i>
      <x v="17"/>
    </i>
    <i>
      <x v="7"/>
    </i>
    <i>
      <x v="9"/>
    </i>
    <i>
      <x v="26"/>
    </i>
    <i>
      <x v="28"/>
    </i>
    <i>
      <x v="37"/>
    </i>
    <i>
      <x v="41"/>
    </i>
    <i>
      <x v="22"/>
    </i>
    <i>
      <x v="42"/>
    </i>
    <i>
      <x v="11"/>
    </i>
    <i>
      <x v="3"/>
    </i>
    <i>
      <x v="31"/>
    </i>
    <i>
      <x v="1"/>
    </i>
    <i>
      <x v="23"/>
    </i>
    <i>
      <x v="18"/>
    </i>
    <i>
      <x v="6"/>
    </i>
    <i>
      <x v="45"/>
    </i>
    <i>
      <x v="35"/>
    </i>
    <i>
      <x/>
    </i>
    <i>
      <x v="34"/>
    </i>
    <i>
      <x v="46"/>
    </i>
    <i>
      <x v="14"/>
    </i>
    <i>
      <x v="5"/>
    </i>
    <i>
      <x v="33"/>
    </i>
    <i>
      <x v="44"/>
    </i>
    <i>
      <x v="19"/>
    </i>
    <i>
      <x v="24"/>
    </i>
    <i>
      <x v="4"/>
    </i>
    <i>
      <x v="40"/>
    </i>
    <i>
      <x v="38"/>
    </i>
    <i>
      <x v="39"/>
    </i>
    <i>
      <x v="36"/>
    </i>
    <i>
      <x v="8"/>
    </i>
    <i>
      <x v="20"/>
    </i>
    <i t="grand">
      <x/>
    </i>
  </rowItems>
  <colItems count="1">
    <i/>
  </colItems>
  <dataFields count="1">
    <dataField name="Sum of Population" fld="1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66:B214" firstHeaderRow="1" firstDataRow="1" firstDataCol="1"/>
  <pivotFields count="13">
    <pivotField axis="axisRow" compact="0" sortType="descending" showAll="0">
      <items count="48">
        <item x="29"/>
        <item x="35"/>
        <item x="38"/>
        <item x="39"/>
        <item x="27"/>
        <item x="13"/>
        <item x="6"/>
        <item x="42"/>
        <item x="10"/>
        <item x="33"/>
        <item x="36"/>
        <item x="34"/>
        <item x="21"/>
        <item x="2"/>
        <item x="19"/>
        <item x="44"/>
        <item x="41"/>
        <item x="14"/>
        <item x="1"/>
        <item x="30"/>
        <item x="4"/>
        <item x="15"/>
        <item x="16"/>
        <item x="8"/>
        <item x="9"/>
        <item x="11"/>
        <item x="43"/>
        <item x="0"/>
        <item x="20"/>
        <item x="46"/>
        <item x="31"/>
        <item x="28"/>
        <item x="32"/>
        <item x="45"/>
        <item x="17"/>
        <item x="18"/>
        <item x="24"/>
        <item x="40"/>
        <item x="5"/>
        <item x="3"/>
        <item x="12"/>
        <item x="25"/>
        <item x="22"/>
        <item x="26"/>
        <item x="37"/>
        <item x="7"/>
        <item x="2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3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dataField="1" compact="0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showAll="0">
      <items count="10">
        <item x="1"/>
        <item x="0"/>
        <item x="3"/>
        <item x="5"/>
        <item x="8"/>
        <item x="2"/>
        <item x="7"/>
        <item x="4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0"/>
  </rowFields>
  <rowItems count="48">
    <i>
      <x v="29"/>
    </i>
    <i>
      <x v="12"/>
    </i>
    <i>
      <x v="30"/>
    </i>
    <i>
      <x v="45"/>
    </i>
    <i>
      <x v="25"/>
    </i>
    <i>
      <x v="10"/>
    </i>
    <i>
      <x v="15"/>
    </i>
    <i>
      <x v="9"/>
    </i>
    <i>
      <x v="23"/>
    </i>
    <i>
      <x v="26"/>
    </i>
    <i>
      <x v="2"/>
    </i>
    <i>
      <x v="21"/>
    </i>
    <i>
      <x v="6"/>
    </i>
    <i>
      <x v="17"/>
    </i>
    <i>
      <x v="35"/>
    </i>
    <i>
      <x v="28"/>
    </i>
    <i>
      <x v="14"/>
    </i>
    <i>
      <x v="27"/>
    </i>
    <i>
      <x v="43"/>
    </i>
    <i>
      <x v="41"/>
    </i>
    <i>
      <x v="11"/>
    </i>
    <i>
      <x v="3"/>
    </i>
    <i>
      <x v="32"/>
    </i>
    <i>
      <x v="13"/>
    </i>
    <i>
      <x v="5"/>
    </i>
    <i>
      <x v="16"/>
    </i>
    <i>
      <x v="7"/>
    </i>
    <i>
      <x v="1"/>
    </i>
    <i>
      <x v="31"/>
    </i>
    <i>
      <x v="42"/>
    </i>
    <i>
      <x v="34"/>
    </i>
    <i>
      <x v="22"/>
    </i>
    <i>
      <x v="37"/>
    </i>
    <i>
      <x v="24"/>
    </i>
    <i>
      <x v="19"/>
    </i>
    <i>
      <x v="18"/>
    </i>
    <i>
      <x v="46"/>
    </i>
    <i>
      <x v="33"/>
    </i>
    <i>
      <x/>
    </i>
    <i>
      <x v="44"/>
    </i>
    <i>
      <x v="4"/>
    </i>
    <i>
      <x v="8"/>
    </i>
    <i>
      <x v="40"/>
    </i>
    <i>
      <x v="38"/>
    </i>
    <i>
      <x v="36"/>
    </i>
    <i>
      <x v="20"/>
    </i>
    <i>
      <x v="39"/>
    </i>
    <i t="grand">
      <x/>
    </i>
  </rowItems>
  <colItems count="1">
    <i/>
  </colItems>
  <dataFields count="1">
    <dataField name="Sum of Intersex_population " fld="6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D2:F50" firstHeaderRow="0" firstDataRow="1" firstDataCol="1"/>
  <pivotFields count="13">
    <pivotField axis="axisRow" compact="0" sortType="descending" showAll="0">
      <items count="48">
        <item x="29"/>
        <item x="35"/>
        <item x="38"/>
        <item x="39"/>
        <item x="27"/>
        <item x="13"/>
        <item x="6"/>
        <item x="42"/>
        <item x="10"/>
        <item x="33"/>
        <item x="36"/>
        <item x="34"/>
        <item x="21"/>
        <item x="2"/>
        <item x="19"/>
        <item x="44"/>
        <item x="41"/>
        <item x="14"/>
        <item x="1"/>
        <item x="30"/>
        <item x="4"/>
        <item x="15"/>
        <item x="16"/>
        <item x="8"/>
        <item x="9"/>
        <item x="11"/>
        <item x="43"/>
        <item x="0"/>
        <item x="20"/>
        <item x="46"/>
        <item x="31"/>
        <item x="28"/>
        <item x="32"/>
        <item x="45"/>
        <item x="17"/>
        <item x="18"/>
        <item x="24"/>
        <item x="40"/>
        <item x="5"/>
        <item x="3"/>
        <item x="12"/>
        <item x="25"/>
        <item x="22"/>
        <item x="26"/>
        <item x="37"/>
        <item x="7"/>
        <item x="2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3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3"/>
        <item x="19"/>
        <item x="23"/>
        <item x="17"/>
        <item x="29"/>
        <item x="18"/>
        <item x="7"/>
        <item x="6"/>
        <item x="1"/>
        <item x="8"/>
        <item x="35"/>
        <item x="28"/>
        <item x="39"/>
        <item x="34"/>
        <item x="22"/>
        <item x="16"/>
        <item x="25"/>
        <item x="40"/>
        <item x="20"/>
        <item x="43"/>
        <item x="33"/>
        <item x="42"/>
        <item x="14"/>
        <item x="41"/>
        <item x="32"/>
        <item x="26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48">
        <item x="0"/>
        <item x="37"/>
        <item x="46"/>
        <item x="45"/>
        <item x="44"/>
        <item x="19"/>
        <item x="39"/>
        <item x="41"/>
        <item x="34"/>
        <item x="25"/>
        <item x="20"/>
        <item x="40"/>
        <item x="35"/>
        <item x="21"/>
        <item x="12"/>
        <item x="43"/>
        <item x="13"/>
        <item x="28"/>
        <item x="36"/>
        <item x="38"/>
        <item x="27"/>
        <item x="42"/>
        <item x="17"/>
        <item x="18"/>
        <item x="26"/>
        <item x="15"/>
        <item x="4"/>
        <item x="11"/>
        <item x="31"/>
        <item x="16"/>
        <item x="1"/>
        <item x="23"/>
        <item x="30"/>
        <item x="29"/>
        <item x="2"/>
        <item x="5"/>
        <item x="32"/>
        <item x="24"/>
        <item x="33"/>
        <item x="10"/>
        <item x="8"/>
        <item x="14"/>
        <item x="3"/>
        <item x="6"/>
        <item x="7"/>
        <item x="22"/>
        <item x="9"/>
        <item t="default"/>
      </items>
    </pivotField>
    <pivotField compact="0" showAll="0">
      <items count="47">
        <item x="9"/>
        <item x="3"/>
        <item x="10"/>
        <item x="7"/>
        <item x="23"/>
        <item x="6"/>
        <item x="5"/>
        <item x="4"/>
        <item x="8"/>
        <item x="14"/>
        <item x="32"/>
        <item x="29"/>
        <item x="28"/>
        <item x="31"/>
        <item x="22"/>
        <item x="1"/>
        <item x="2"/>
        <item x="16"/>
        <item x="26"/>
        <item x="12"/>
        <item x="17"/>
        <item x="13"/>
        <item x="11"/>
        <item x="18"/>
        <item x="15"/>
        <item x="30"/>
        <item x="27"/>
        <item x="25"/>
        <item x="34"/>
        <item x="41"/>
        <item x="33"/>
        <item x="39"/>
        <item x="24"/>
        <item x="19"/>
        <item x="20"/>
        <item x="42"/>
        <item x="38"/>
        <item x="37"/>
        <item x="40"/>
        <item x="35"/>
        <item x="44"/>
        <item x="21"/>
        <item x="43"/>
        <item x="36"/>
        <item x="0"/>
        <item x="45"/>
        <item t="default"/>
      </items>
    </pivotField>
    <pivotField dataField="1" compact="0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9"/>
        <item x="13"/>
        <item x="23"/>
        <item x="17"/>
        <item x="29"/>
        <item x="18"/>
        <item x="7"/>
        <item x="1"/>
        <item x="39"/>
        <item x="35"/>
        <item x="8"/>
        <item x="28"/>
        <item x="34"/>
        <item x="6"/>
        <item x="40"/>
        <item x="22"/>
        <item x="25"/>
        <item x="16"/>
        <item x="20"/>
        <item x="43"/>
        <item x="42"/>
        <item x="14"/>
        <item x="33"/>
        <item x="41"/>
        <item x="32"/>
        <item x="26"/>
        <item x="44"/>
        <item x="0"/>
        <item x="2"/>
        <item x="15"/>
        <item x="11"/>
        <item x="38"/>
        <item x="36"/>
        <item x="31"/>
        <item x="21"/>
        <item x="46"/>
        <item t="default"/>
      </items>
    </pivotField>
    <pivotField dataField="1" compact="0" showAll="0">
      <items count="48">
        <item x="4"/>
        <item x="10"/>
        <item x="24"/>
        <item x="3"/>
        <item x="5"/>
        <item x="12"/>
        <item x="9"/>
        <item x="27"/>
        <item x="30"/>
        <item x="13"/>
        <item x="37"/>
        <item x="19"/>
        <item x="23"/>
        <item x="45"/>
        <item x="17"/>
        <item x="29"/>
        <item x="7"/>
        <item x="6"/>
        <item x="18"/>
        <item x="8"/>
        <item x="35"/>
        <item x="1"/>
        <item x="28"/>
        <item x="22"/>
        <item x="34"/>
        <item x="39"/>
        <item x="16"/>
        <item x="25"/>
        <item x="40"/>
        <item x="20"/>
        <item x="33"/>
        <item x="32"/>
        <item x="43"/>
        <item x="26"/>
        <item x="14"/>
        <item x="42"/>
        <item x="41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30">
        <item x="3"/>
        <item x="4"/>
        <item x="5"/>
        <item x="9"/>
        <item x="19"/>
        <item x="21"/>
        <item x="17"/>
        <item x="1"/>
        <item x="13"/>
        <item x="16"/>
        <item x="20"/>
        <item x="25"/>
        <item x="11"/>
        <item x="2"/>
        <item x="23"/>
        <item x="18"/>
        <item x="0"/>
        <item x="14"/>
        <item x="12"/>
        <item x="6"/>
        <item x="27"/>
        <item x="8"/>
        <item x="24"/>
        <item x="26"/>
        <item x="10"/>
        <item x="7"/>
        <item x="22"/>
        <item x="15"/>
        <item x="28"/>
        <item t="default"/>
      </items>
    </pivotField>
    <pivotField compact="0" showAll="0">
      <items count="48">
        <item x="4"/>
        <item x="10"/>
        <item x="24"/>
        <item x="3"/>
        <item x="9"/>
        <item x="5"/>
        <item x="27"/>
        <item x="12"/>
        <item x="23"/>
        <item x="8"/>
        <item x="7"/>
        <item x="6"/>
        <item x="29"/>
        <item x="37"/>
        <item x="30"/>
        <item x="45"/>
        <item x="22"/>
        <item x="1"/>
        <item x="17"/>
        <item x="13"/>
        <item x="35"/>
        <item x="39"/>
        <item x="28"/>
        <item x="19"/>
        <item x="34"/>
        <item x="25"/>
        <item x="43"/>
        <item x="32"/>
        <item x="16"/>
        <item x="18"/>
        <item x="40"/>
        <item x="42"/>
        <item x="14"/>
        <item x="2"/>
        <item x="41"/>
        <item x="26"/>
        <item x="44"/>
        <item x="33"/>
        <item x="20"/>
        <item x="38"/>
        <item x="0"/>
        <item x="15"/>
        <item x="11"/>
        <item x="36"/>
        <item x="31"/>
        <item x="21"/>
        <item x="46"/>
        <item t="default"/>
      </items>
    </pivotField>
    <pivotField compact="0" showAll="0">
      <items count="26">
        <item x="24"/>
        <item x="14"/>
        <item x="0"/>
        <item x="11"/>
        <item x="21"/>
        <item x="5"/>
        <item x="10"/>
        <item x="4"/>
        <item x="19"/>
        <item x="23"/>
        <item x="13"/>
        <item x="22"/>
        <item x="12"/>
        <item x="18"/>
        <item x="20"/>
        <item x="3"/>
        <item x="17"/>
        <item x="2"/>
        <item x="1"/>
        <item x="16"/>
        <item x="15"/>
        <item x="9"/>
        <item x="6"/>
        <item x="7"/>
        <item x="8"/>
        <item t="default"/>
      </items>
    </pivotField>
    <pivotField compact="0" showAll="0">
      <items count="10">
        <item x="1"/>
        <item x="0"/>
        <item x="3"/>
        <item x="5"/>
        <item x="8"/>
        <item x="2"/>
        <item x="7"/>
        <item x="4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0"/>
  </rowFields>
  <rowItems count="48">
    <i>
      <x v="29"/>
    </i>
    <i>
      <x v="12"/>
    </i>
    <i>
      <x v="30"/>
    </i>
    <i>
      <x v="10"/>
    </i>
    <i>
      <x v="2"/>
    </i>
    <i>
      <x v="25"/>
    </i>
    <i>
      <x v="13"/>
    </i>
    <i>
      <x v="21"/>
    </i>
    <i>
      <x v="15"/>
    </i>
    <i>
      <x v="27"/>
    </i>
    <i>
      <x v="16"/>
    </i>
    <i>
      <x v="7"/>
    </i>
    <i>
      <x v="17"/>
    </i>
    <i>
      <x v="43"/>
    </i>
    <i>
      <x v="26"/>
    </i>
    <i>
      <x v="32"/>
    </i>
    <i>
      <x v="9"/>
    </i>
    <i>
      <x v="28"/>
    </i>
    <i>
      <x v="37"/>
    </i>
    <i>
      <x v="41"/>
    </i>
    <i>
      <x v="22"/>
    </i>
    <i>
      <x v="3"/>
    </i>
    <i>
      <x v="11"/>
    </i>
    <i>
      <x v="42"/>
    </i>
    <i>
      <x v="31"/>
    </i>
    <i>
      <x v="18"/>
    </i>
    <i>
      <x v="1"/>
    </i>
    <i>
      <x v="23"/>
    </i>
    <i>
      <x v="35"/>
    </i>
    <i>
      <x v="6"/>
    </i>
    <i>
      <x v="45"/>
    </i>
    <i>
      <x/>
    </i>
    <i>
      <x v="34"/>
    </i>
    <i>
      <x v="33"/>
    </i>
    <i>
      <x v="46"/>
    </i>
    <i>
      <x v="14"/>
    </i>
    <i>
      <x v="44"/>
    </i>
    <i>
      <x v="5"/>
    </i>
    <i>
      <x v="19"/>
    </i>
    <i>
      <x v="4"/>
    </i>
    <i>
      <x v="24"/>
    </i>
    <i>
      <x v="40"/>
    </i>
    <i>
      <x v="38"/>
    </i>
    <i>
      <x v="39"/>
    </i>
    <i>
      <x v="36"/>
    </i>
    <i>
      <x v="8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emale_Population" fld="5" baseField="0" baseItem="0"/>
    <dataField name="Sum of Male_Population" fld="4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52:B100" firstHeaderRow="1" firstDataRow="1" firstDataCol="1"/>
  <pivotFields count="13">
    <pivotField axis="axisRow" compact="0" sortType="descending" showAll="0">
      <items count="48">
        <item x="29"/>
        <item x="35"/>
        <item x="38"/>
        <item x="39"/>
        <item x="27"/>
        <item x="13"/>
        <item x="6"/>
        <item x="42"/>
        <item x="10"/>
        <item x="33"/>
        <item x="36"/>
        <item x="34"/>
        <item x="21"/>
        <item x="2"/>
        <item x="19"/>
        <item x="44"/>
        <item x="41"/>
        <item x="14"/>
        <item x="1"/>
        <item x="30"/>
        <item x="4"/>
        <item x="15"/>
        <item x="16"/>
        <item x="8"/>
        <item x="9"/>
        <item x="11"/>
        <item x="43"/>
        <item x="0"/>
        <item x="20"/>
        <item x="46"/>
        <item x="31"/>
        <item x="28"/>
        <item x="32"/>
        <item x="45"/>
        <item x="17"/>
        <item x="18"/>
        <item x="24"/>
        <item x="40"/>
        <item x="5"/>
        <item x="3"/>
        <item x="12"/>
        <item x="25"/>
        <item x="22"/>
        <item x="26"/>
        <item x="37"/>
        <item x="7"/>
        <item x="2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3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3"/>
        <item x="19"/>
        <item x="23"/>
        <item x="17"/>
        <item x="29"/>
        <item x="18"/>
        <item x="7"/>
        <item x="6"/>
        <item x="1"/>
        <item x="8"/>
        <item x="35"/>
        <item x="28"/>
        <item x="39"/>
        <item x="34"/>
        <item x="22"/>
        <item x="16"/>
        <item x="25"/>
        <item x="40"/>
        <item x="20"/>
        <item x="43"/>
        <item x="33"/>
        <item x="42"/>
        <item x="14"/>
        <item x="41"/>
        <item x="32"/>
        <item x="26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48">
        <item x="0"/>
        <item x="37"/>
        <item x="46"/>
        <item x="45"/>
        <item x="44"/>
        <item x="19"/>
        <item x="39"/>
        <item x="41"/>
        <item x="34"/>
        <item x="25"/>
        <item x="20"/>
        <item x="40"/>
        <item x="35"/>
        <item x="21"/>
        <item x="12"/>
        <item x="43"/>
        <item x="13"/>
        <item x="28"/>
        <item x="36"/>
        <item x="38"/>
        <item x="27"/>
        <item x="42"/>
        <item x="17"/>
        <item x="18"/>
        <item x="26"/>
        <item x="15"/>
        <item x="4"/>
        <item x="11"/>
        <item x="31"/>
        <item x="16"/>
        <item x="1"/>
        <item x="23"/>
        <item x="30"/>
        <item x="29"/>
        <item x="2"/>
        <item x="5"/>
        <item x="32"/>
        <item x="24"/>
        <item x="33"/>
        <item x="10"/>
        <item x="8"/>
        <item x="14"/>
        <item x="3"/>
        <item x="6"/>
        <item x="7"/>
        <item x="22"/>
        <item x="9"/>
        <item t="default"/>
      </items>
    </pivotField>
    <pivotField dataField="1" compact="0" showAll="0">
      <items count="47">
        <item x="9"/>
        <item x="3"/>
        <item x="10"/>
        <item x="7"/>
        <item x="23"/>
        <item x="6"/>
        <item x="5"/>
        <item x="4"/>
        <item x="8"/>
        <item x="14"/>
        <item x="32"/>
        <item x="29"/>
        <item x="28"/>
        <item x="31"/>
        <item x="22"/>
        <item x="1"/>
        <item x="2"/>
        <item x="16"/>
        <item x="26"/>
        <item x="12"/>
        <item x="17"/>
        <item x="13"/>
        <item x="11"/>
        <item x="18"/>
        <item x="15"/>
        <item x="30"/>
        <item x="27"/>
        <item x="25"/>
        <item x="34"/>
        <item x="41"/>
        <item x="33"/>
        <item x="39"/>
        <item x="24"/>
        <item x="19"/>
        <item x="20"/>
        <item x="42"/>
        <item x="38"/>
        <item x="37"/>
        <item x="40"/>
        <item x="35"/>
        <item x="44"/>
        <item x="21"/>
        <item x="43"/>
        <item x="36"/>
        <item x="0"/>
        <item x="45"/>
        <item t="default"/>
      </items>
    </pivotField>
    <pivotField compact="0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9"/>
        <item x="13"/>
        <item x="23"/>
        <item x="17"/>
        <item x="29"/>
        <item x="18"/>
        <item x="7"/>
        <item x="1"/>
        <item x="39"/>
        <item x="35"/>
        <item x="8"/>
        <item x="28"/>
        <item x="34"/>
        <item x="6"/>
        <item x="40"/>
        <item x="22"/>
        <item x="25"/>
        <item x="16"/>
        <item x="20"/>
        <item x="43"/>
        <item x="42"/>
        <item x="14"/>
        <item x="33"/>
        <item x="41"/>
        <item x="32"/>
        <item x="26"/>
        <item x="44"/>
        <item x="0"/>
        <item x="2"/>
        <item x="15"/>
        <item x="11"/>
        <item x="38"/>
        <item x="36"/>
        <item x="31"/>
        <item x="21"/>
        <item x="46"/>
        <item t="default"/>
      </items>
    </pivotField>
    <pivotField compact="0" showAll="0">
      <items count="48">
        <item x="4"/>
        <item x="10"/>
        <item x="24"/>
        <item x="3"/>
        <item x="5"/>
        <item x="12"/>
        <item x="9"/>
        <item x="27"/>
        <item x="30"/>
        <item x="13"/>
        <item x="37"/>
        <item x="19"/>
        <item x="23"/>
        <item x="45"/>
        <item x="17"/>
        <item x="29"/>
        <item x="7"/>
        <item x="6"/>
        <item x="18"/>
        <item x="8"/>
        <item x="35"/>
        <item x="1"/>
        <item x="28"/>
        <item x="22"/>
        <item x="34"/>
        <item x="39"/>
        <item x="16"/>
        <item x="25"/>
        <item x="40"/>
        <item x="20"/>
        <item x="33"/>
        <item x="32"/>
        <item x="43"/>
        <item x="26"/>
        <item x="14"/>
        <item x="42"/>
        <item x="41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30">
        <item x="3"/>
        <item x="4"/>
        <item x="5"/>
        <item x="9"/>
        <item x="19"/>
        <item x="21"/>
        <item x="17"/>
        <item x="1"/>
        <item x="13"/>
        <item x="16"/>
        <item x="20"/>
        <item x="25"/>
        <item x="11"/>
        <item x="2"/>
        <item x="23"/>
        <item x="18"/>
        <item x="0"/>
        <item x="14"/>
        <item x="12"/>
        <item x="6"/>
        <item x="27"/>
        <item x="8"/>
        <item x="24"/>
        <item x="26"/>
        <item x="10"/>
        <item x="7"/>
        <item x="22"/>
        <item x="15"/>
        <item x="28"/>
        <item t="default"/>
      </items>
    </pivotField>
    <pivotField compact="0" showAll="0">
      <items count="48">
        <item x="4"/>
        <item x="10"/>
        <item x="24"/>
        <item x="3"/>
        <item x="9"/>
        <item x="5"/>
        <item x="27"/>
        <item x="12"/>
        <item x="23"/>
        <item x="8"/>
        <item x="7"/>
        <item x="6"/>
        <item x="29"/>
        <item x="37"/>
        <item x="30"/>
        <item x="45"/>
        <item x="22"/>
        <item x="1"/>
        <item x="17"/>
        <item x="13"/>
        <item x="35"/>
        <item x="39"/>
        <item x="28"/>
        <item x="19"/>
        <item x="34"/>
        <item x="25"/>
        <item x="43"/>
        <item x="32"/>
        <item x="16"/>
        <item x="18"/>
        <item x="40"/>
        <item x="42"/>
        <item x="14"/>
        <item x="2"/>
        <item x="41"/>
        <item x="26"/>
        <item x="44"/>
        <item x="33"/>
        <item x="20"/>
        <item x="38"/>
        <item x="0"/>
        <item x="15"/>
        <item x="11"/>
        <item x="36"/>
        <item x="31"/>
        <item x="21"/>
        <item x="46"/>
        <item t="default"/>
      </items>
    </pivotField>
    <pivotField compact="0" showAll="0">
      <items count="26">
        <item x="24"/>
        <item x="14"/>
        <item x="0"/>
        <item x="11"/>
        <item x="21"/>
        <item x="5"/>
        <item x="10"/>
        <item x="4"/>
        <item x="19"/>
        <item x="23"/>
        <item x="13"/>
        <item x="22"/>
        <item x="12"/>
        <item x="18"/>
        <item x="20"/>
        <item x="3"/>
        <item x="17"/>
        <item x="2"/>
        <item x="1"/>
        <item x="16"/>
        <item x="15"/>
        <item x="9"/>
        <item x="6"/>
        <item x="7"/>
        <item x="8"/>
        <item t="default"/>
      </items>
    </pivotField>
    <pivotField compact="0" showAll="0">
      <items count="10">
        <item x="1"/>
        <item x="0"/>
        <item x="3"/>
        <item x="5"/>
        <item x="8"/>
        <item x="2"/>
        <item x="7"/>
        <item x="4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0"/>
  </rowFields>
  <rowItems count="48">
    <i>
      <x v="29"/>
    </i>
    <i>
      <x v="27"/>
    </i>
    <i>
      <x v="44"/>
    </i>
    <i>
      <x v="15"/>
    </i>
    <i>
      <x v="12"/>
    </i>
    <i>
      <x v="33"/>
    </i>
    <i>
      <x v="10"/>
    </i>
    <i>
      <x v="16"/>
    </i>
    <i>
      <x v="2"/>
    </i>
    <i>
      <x v="3"/>
    </i>
    <i>
      <x v="26"/>
    </i>
    <i>
      <x v="28"/>
    </i>
    <i>
      <x v="14"/>
    </i>
    <i>
      <x v="41"/>
    </i>
    <i>
      <x v="37"/>
    </i>
    <i>
      <x v="11"/>
    </i>
    <i>
      <x v="7"/>
    </i>
    <i>
      <x v="1"/>
    </i>
    <i>
      <x v="43"/>
    </i>
    <i>
      <x v="31"/>
    </i>
    <i>
      <x v="30"/>
    </i>
    <i>
      <x v="21"/>
    </i>
    <i>
      <x v="35"/>
    </i>
    <i>
      <x v="25"/>
    </i>
    <i>
      <x v="5"/>
    </i>
    <i>
      <x v="34"/>
    </i>
    <i>
      <x v="40"/>
    </i>
    <i>
      <x v="4"/>
    </i>
    <i>
      <x v="22"/>
    </i>
    <i>
      <x v="13"/>
    </i>
    <i>
      <x v="18"/>
    </i>
    <i>
      <x v="46"/>
    </i>
    <i>
      <x v="32"/>
    </i>
    <i>
      <x/>
    </i>
    <i>
      <x v="19"/>
    </i>
    <i>
      <x v="9"/>
    </i>
    <i>
      <x v="17"/>
    </i>
    <i>
      <x v="23"/>
    </i>
    <i>
      <x v="20"/>
    </i>
    <i>
      <x v="38"/>
    </i>
    <i>
      <x v="6"/>
    </i>
    <i>
      <x v="36"/>
    </i>
    <i>
      <x v="45"/>
    </i>
    <i>
      <x v="42"/>
    </i>
    <i>
      <x v="8"/>
    </i>
    <i>
      <x v="39"/>
    </i>
    <i>
      <x v="24"/>
    </i>
    <i t="grand">
      <x/>
    </i>
  </rowItems>
  <colItems count="1">
    <i/>
  </colItems>
  <dataFields count="1">
    <dataField name="Sum of Population_Density " fld="3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D52:F100" firstHeaderRow="0" firstDataRow="1" firstDataCol="1"/>
  <pivotFields count="13">
    <pivotField axis="axisRow" compact="0" sortType="descending" showAll="0">
      <items count="48">
        <item x="29"/>
        <item x="35"/>
        <item x="38"/>
        <item x="39"/>
        <item x="27"/>
        <item x="13"/>
        <item x="6"/>
        <item x="42"/>
        <item x="10"/>
        <item x="33"/>
        <item x="36"/>
        <item x="34"/>
        <item x="21"/>
        <item x="2"/>
        <item x="19"/>
        <item x="44"/>
        <item x="41"/>
        <item x="14"/>
        <item x="1"/>
        <item x="30"/>
        <item x="4"/>
        <item x="15"/>
        <item x="16"/>
        <item x="8"/>
        <item x="9"/>
        <item x="11"/>
        <item x="43"/>
        <item x="0"/>
        <item x="20"/>
        <item x="46"/>
        <item x="31"/>
        <item x="28"/>
        <item x="32"/>
        <item x="45"/>
        <item x="17"/>
        <item x="18"/>
        <item x="24"/>
        <item x="40"/>
        <item x="5"/>
        <item x="3"/>
        <item x="12"/>
        <item x="25"/>
        <item x="22"/>
        <item x="26"/>
        <item x="37"/>
        <item x="7"/>
        <item x="23"/>
        <item t="default"/>
      </items>
      <autoSortScope>
        <pivotArea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numFmtId="3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dataField="1"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showAll="0">
      <items count="10">
        <item x="1"/>
        <item x="0"/>
        <item x="3"/>
        <item x="5"/>
        <item x="8"/>
        <item x="2"/>
        <item x="7"/>
        <item x="4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0"/>
  </rowFields>
  <rowItems count="48">
    <i>
      <x v="29"/>
    </i>
    <i>
      <x v="12"/>
    </i>
    <i>
      <x v="30"/>
    </i>
    <i>
      <x v="10"/>
    </i>
    <i>
      <x v="2"/>
    </i>
    <i>
      <x v="25"/>
    </i>
    <i>
      <x v="13"/>
    </i>
    <i>
      <x v="21"/>
    </i>
    <i>
      <x v="15"/>
    </i>
    <i>
      <x v="27"/>
    </i>
    <i>
      <x v="43"/>
    </i>
    <i>
      <x v="32"/>
    </i>
    <i>
      <x v="16"/>
    </i>
    <i>
      <x v="17"/>
    </i>
    <i>
      <x v="7"/>
    </i>
    <i>
      <x v="9"/>
    </i>
    <i>
      <x v="26"/>
    </i>
    <i>
      <x v="28"/>
    </i>
    <i>
      <x v="37"/>
    </i>
    <i>
      <x v="41"/>
    </i>
    <i>
      <x v="22"/>
    </i>
    <i>
      <x v="42"/>
    </i>
    <i>
      <x v="11"/>
    </i>
    <i>
      <x v="3"/>
    </i>
    <i>
      <x v="31"/>
    </i>
    <i>
      <x v="1"/>
    </i>
    <i>
      <x v="23"/>
    </i>
    <i>
      <x v="18"/>
    </i>
    <i>
      <x v="6"/>
    </i>
    <i>
      <x v="45"/>
    </i>
    <i>
      <x v="35"/>
    </i>
    <i>
      <x/>
    </i>
    <i>
      <x v="34"/>
    </i>
    <i>
      <x v="46"/>
    </i>
    <i>
      <x v="14"/>
    </i>
    <i>
      <x v="5"/>
    </i>
    <i>
      <x v="33"/>
    </i>
    <i>
      <x v="44"/>
    </i>
    <i>
      <x v="19"/>
    </i>
    <i>
      <x v="24"/>
    </i>
    <i>
      <x v="4"/>
    </i>
    <i>
      <x v="40"/>
    </i>
    <i>
      <x v="38"/>
    </i>
    <i>
      <x v="39"/>
    </i>
    <i>
      <x v="36"/>
    </i>
    <i>
      <x v="8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umber_of_Households" fld="7" baseField="0" baseItem="0"/>
    <dataField name="Sum of Population" fld="1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J52:M100" firstHeaderRow="0" firstDataRow="1" firstDataCol="1"/>
  <pivotFields count="13">
    <pivotField axis="axisRow" compact="0" sortType="descending" showAll="0">
      <items count="48">
        <item x="29"/>
        <item x="35"/>
        <item x="38"/>
        <item x="39"/>
        <item x="27"/>
        <item x="13"/>
        <item x="6"/>
        <item x="42"/>
        <item x="10"/>
        <item x="33"/>
        <item x="36"/>
        <item x="34"/>
        <item x="21"/>
        <item x="2"/>
        <item x="19"/>
        <item x="44"/>
        <item x="41"/>
        <item x="14"/>
        <item x="1"/>
        <item x="30"/>
        <item x="4"/>
        <item x="15"/>
        <item x="16"/>
        <item x="8"/>
        <item x="9"/>
        <item x="11"/>
        <item x="43"/>
        <item x="0"/>
        <item x="20"/>
        <item x="46"/>
        <item x="31"/>
        <item x="28"/>
        <item x="32"/>
        <item x="45"/>
        <item x="17"/>
        <item x="18"/>
        <item x="24"/>
        <item x="40"/>
        <item x="5"/>
        <item x="3"/>
        <item x="12"/>
        <item x="25"/>
        <item x="22"/>
        <item x="26"/>
        <item x="37"/>
        <item x="7"/>
        <item x="2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3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3"/>
        <item x="19"/>
        <item x="23"/>
        <item x="17"/>
        <item x="29"/>
        <item x="18"/>
        <item x="7"/>
        <item x="6"/>
        <item x="1"/>
        <item x="8"/>
        <item x="35"/>
        <item x="28"/>
        <item x="39"/>
        <item x="34"/>
        <item x="22"/>
        <item x="16"/>
        <item x="25"/>
        <item x="40"/>
        <item x="20"/>
        <item x="43"/>
        <item x="33"/>
        <item x="42"/>
        <item x="14"/>
        <item x="41"/>
        <item x="32"/>
        <item x="26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dataField="1" compact="0" showAll="0">
      <items count="48">
        <item x="0"/>
        <item x="37"/>
        <item x="46"/>
        <item x="45"/>
        <item x="44"/>
        <item x="19"/>
        <item x="39"/>
        <item x="41"/>
        <item x="34"/>
        <item x="25"/>
        <item x="20"/>
        <item x="40"/>
        <item x="35"/>
        <item x="21"/>
        <item x="12"/>
        <item x="43"/>
        <item x="13"/>
        <item x="28"/>
        <item x="36"/>
        <item x="38"/>
        <item x="27"/>
        <item x="42"/>
        <item x="17"/>
        <item x="18"/>
        <item x="26"/>
        <item x="15"/>
        <item x="4"/>
        <item x="11"/>
        <item x="31"/>
        <item x="16"/>
        <item x="1"/>
        <item x="23"/>
        <item x="30"/>
        <item x="29"/>
        <item x="2"/>
        <item x="5"/>
        <item x="32"/>
        <item x="24"/>
        <item x="33"/>
        <item x="10"/>
        <item x="8"/>
        <item x="14"/>
        <item x="3"/>
        <item x="6"/>
        <item x="7"/>
        <item x="22"/>
        <item x="9"/>
        <item t="default"/>
      </items>
    </pivotField>
    <pivotField dataField="1" compact="0" showAll="0">
      <items count="47">
        <item x="9"/>
        <item x="3"/>
        <item x="10"/>
        <item x="7"/>
        <item x="23"/>
        <item x="6"/>
        <item x="5"/>
        <item x="4"/>
        <item x="8"/>
        <item x="14"/>
        <item x="32"/>
        <item x="29"/>
        <item x="28"/>
        <item x="31"/>
        <item x="22"/>
        <item x="1"/>
        <item x="2"/>
        <item x="16"/>
        <item x="26"/>
        <item x="12"/>
        <item x="17"/>
        <item x="13"/>
        <item x="11"/>
        <item x="18"/>
        <item x="15"/>
        <item x="30"/>
        <item x="27"/>
        <item x="25"/>
        <item x="34"/>
        <item x="41"/>
        <item x="33"/>
        <item x="39"/>
        <item x="24"/>
        <item x="19"/>
        <item x="20"/>
        <item x="42"/>
        <item x="38"/>
        <item x="37"/>
        <item x="40"/>
        <item x="35"/>
        <item x="44"/>
        <item x="21"/>
        <item x="43"/>
        <item x="36"/>
        <item x="0"/>
        <item x="45"/>
        <item t="default"/>
      </items>
    </pivotField>
    <pivotField compact="0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9"/>
        <item x="13"/>
        <item x="23"/>
        <item x="17"/>
        <item x="29"/>
        <item x="18"/>
        <item x="7"/>
        <item x="1"/>
        <item x="39"/>
        <item x="35"/>
        <item x="8"/>
        <item x="28"/>
        <item x="34"/>
        <item x="6"/>
        <item x="40"/>
        <item x="22"/>
        <item x="25"/>
        <item x="16"/>
        <item x="20"/>
        <item x="43"/>
        <item x="42"/>
        <item x="14"/>
        <item x="33"/>
        <item x="41"/>
        <item x="32"/>
        <item x="26"/>
        <item x="44"/>
        <item x="0"/>
        <item x="2"/>
        <item x="15"/>
        <item x="11"/>
        <item x="38"/>
        <item x="36"/>
        <item x="31"/>
        <item x="21"/>
        <item x="46"/>
        <item t="default"/>
      </items>
    </pivotField>
    <pivotField compact="0" showAll="0">
      <items count="48">
        <item x="4"/>
        <item x="10"/>
        <item x="24"/>
        <item x="3"/>
        <item x="5"/>
        <item x="12"/>
        <item x="9"/>
        <item x="27"/>
        <item x="30"/>
        <item x="13"/>
        <item x="37"/>
        <item x="19"/>
        <item x="23"/>
        <item x="45"/>
        <item x="17"/>
        <item x="29"/>
        <item x="7"/>
        <item x="6"/>
        <item x="18"/>
        <item x="8"/>
        <item x="35"/>
        <item x="1"/>
        <item x="28"/>
        <item x="22"/>
        <item x="34"/>
        <item x="39"/>
        <item x="16"/>
        <item x="25"/>
        <item x="40"/>
        <item x="20"/>
        <item x="33"/>
        <item x="32"/>
        <item x="43"/>
        <item x="26"/>
        <item x="14"/>
        <item x="42"/>
        <item x="41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30">
        <item x="3"/>
        <item x="4"/>
        <item x="5"/>
        <item x="9"/>
        <item x="19"/>
        <item x="21"/>
        <item x="17"/>
        <item x="1"/>
        <item x="13"/>
        <item x="16"/>
        <item x="20"/>
        <item x="25"/>
        <item x="11"/>
        <item x="2"/>
        <item x="23"/>
        <item x="18"/>
        <item x="0"/>
        <item x="14"/>
        <item x="12"/>
        <item x="6"/>
        <item x="27"/>
        <item x="8"/>
        <item x="24"/>
        <item x="26"/>
        <item x="10"/>
        <item x="7"/>
        <item x="22"/>
        <item x="15"/>
        <item x="28"/>
        <item t="default"/>
      </items>
    </pivotField>
    <pivotField compact="0" showAll="0">
      <items count="48">
        <item x="4"/>
        <item x="10"/>
        <item x="24"/>
        <item x="3"/>
        <item x="9"/>
        <item x="5"/>
        <item x="27"/>
        <item x="12"/>
        <item x="23"/>
        <item x="8"/>
        <item x="7"/>
        <item x="6"/>
        <item x="29"/>
        <item x="37"/>
        <item x="30"/>
        <item x="45"/>
        <item x="22"/>
        <item x="1"/>
        <item x="17"/>
        <item x="13"/>
        <item x="35"/>
        <item x="39"/>
        <item x="28"/>
        <item x="19"/>
        <item x="34"/>
        <item x="25"/>
        <item x="43"/>
        <item x="32"/>
        <item x="16"/>
        <item x="18"/>
        <item x="40"/>
        <item x="42"/>
        <item x="14"/>
        <item x="2"/>
        <item x="41"/>
        <item x="26"/>
        <item x="44"/>
        <item x="33"/>
        <item x="20"/>
        <item x="38"/>
        <item x="0"/>
        <item x="15"/>
        <item x="11"/>
        <item x="36"/>
        <item x="31"/>
        <item x="21"/>
        <item x="46"/>
        <item t="default"/>
      </items>
    </pivotField>
    <pivotField compact="0" showAll="0">
      <items count="26">
        <item x="24"/>
        <item x="14"/>
        <item x="0"/>
        <item x="11"/>
        <item x="21"/>
        <item x="5"/>
        <item x="10"/>
        <item x="4"/>
        <item x="19"/>
        <item x="23"/>
        <item x="13"/>
        <item x="22"/>
        <item x="12"/>
        <item x="18"/>
        <item x="20"/>
        <item x="3"/>
        <item x="17"/>
        <item x="2"/>
        <item x="1"/>
        <item x="16"/>
        <item x="15"/>
        <item x="9"/>
        <item x="6"/>
        <item x="7"/>
        <item x="8"/>
        <item t="default"/>
      </items>
    </pivotField>
    <pivotField compact="0" showAll="0">
      <items count="10">
        <item x="1"/>
        <item x="0"/>
        <item x="3"/>
        <item x="5"/>
        <item x="8"/>
        <item x="2"/>
        <item x="7"/>
        <item x="4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0"/>
  </rowFields>
  <rowItems count="48">
    <i>
      <x v="24"/>
    </i>
    <i>
      <x v="42"/>
    </i>
    <i>
      <x v="45"/>
    </i>
    <i>
      <x v="6"/>
    </i>
    <i>
      <x v="39"/>
    </i>
    <i>
      <x v="17"/>
    </i>
    <i>
      <x v="23"/>
    </i>
    <i>
      <x v="8"/>
    </i>
    <i>
      <x v="9"/>
    </i>
    <i>
      <x v="36"/>
    </i>
    <i>
      <x v="32"/>
    </i>
    <i>
      <x v="38"/>
    </i>
    <i>
      <x v="13"/>
    </i>
    <i>
      <x/>
    </i>
    <i>
      <x v="19"/>
    </i>
    <i>
      <x v="46"/>
    </i>
    <i>
      <x v="18"/>
    </i>
    <i>
      <x v="22"/>
    </i>
    <i>
      <x v="30"/>
    </i>
    <i>
      <x v="25"/>
    </i>
    <i>
      <x v="20"/>
    </i>
    <i>
      <x v="21"/>
    </i>
    <i>
      <x v="43"/>
    </i>
    <i>
      <x v="35"/>
    </i>
    <i>
      <x v="34"/>
    </i>
    <i>
      <x v="7"/>
    </i>
    <i>
      <x v="4"/>
    </i>
    <i>
      <x v="2"/>
    </i>
    <i>
      <x v="10"/>
    </i>
    <i>
      <x v="31"/>
    </i>
    <i>
      <x v="5"/>
    </i>
    <i>
      <x v="26"/>
    </i>
    <i>
      <x v="40"/>
    </i>
    <i>
      <x v="12"/>
    </i>
    <i>
      <x v="1"/>
    </i>
    <i>
      <x v="37"/>
    </i>
    <i>
      <x v="28"/>
    </i>
    <i>
      <x v="41"/>
    </i>
    <i>
      <x v="11"/>
    </i>
    <i>
      <x v="16"/>
    </i>
    <i>
      <x v="3"/>
    </i>
    <i>
      <x v="14"/>
    </i>
    <i>
      <x v="15"/>
    </i>
    <i>
      <x v="33"/>
    </i>
    <i>
      <x v="29"/>
    </i>
    <i>
      <x v="44"/>
    </i>
    <i>
      <x v="2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Land_Area(Km2)" fld="2" baseField="0" baseItem="0"/>
    <dataField name="Sum of Population" fld="1" baseField="0" baseItem="0"/>
    <dataField name="Average of Population_Density " fld="3" subtotal="average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05:C153" firstHeaderRow="0" firstDataRow="1" firstDataCol="1"/>
  <pivotFields count="13">
    <pivotField axis="axisRow" compact="0" showAll="0">
      <items count="48">
        <item x="29"/>
        <item x="35"/>
        <item x="38"/>
        <item x="39"/>
        <item x="27"/>
        <item x="13"/>
        <item x="6"/>
        <item x="42"/>
        <item x="10"/>
        <item x="33"/>
        <item x="36"/>
        <item x="34"/>
        <item x="21"/>
        <item x="2"/>
        <item x="19"/>
        <item x="44"/>
        <item x="41"/>
        <item x="14"/>
        <item x="1"/>
        <item x="30"/>
        <item x="4"/>
        <item x="15"/>
        <item x="16"/>
        <item x="8"/>
        <item x="9"/>
        <item x="11"/>
        <item x="43"/>
        <item x="0"/>
        <item x="20"/>
        <item x="46"/>
        <item x="31"/>
        <item x="28"/>
        <item x="32"/>
        <item x="45"/>
        <item x="17"/>
        <item x="18"/>
        <item x="24"/>
        <item x="40"/>
        <item x="5"/>
        <item x="3"/>
        <item x="12"/>
        <item x="25"/>
        <item x="22"/>
        <item x="26"/>
        <item x="37"/>
        <item x="7"/>
        <item x="23"/>
        <item t="default"/>
      </items>
    </pivotField>
    <pivotField compact="0" numFmtId="3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3"/>
        <item x="19"/>
        <item x="23"/>
        <item x="17"/>
        <item x="29"/>
        <item x="18"/>
        <item x="7"/>
        <item x="6"/>
        <item x="1"/>
        <item x="8"/>
        <item x="35"/>
        <item x="28"/>
        <item x="39"/>
        <item x="34"/>
        <item x="22"/>
        <item x="16"/>
        <item x="25"/>
        <item x="40"/>
        <item x="20"/>
        <item x="43"/>
        <item x="33"/>
        <item x="42"/>
        <item x="14"/>
        <item x="41"/>
        <item x="32"/>
        <item x="26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48">
        <item x="0"/>
        <item x="37"/>
        <item x="46"/>
        <item x="45"/>
        <item x="44"/>
        <item x="19"/>
        <item x="39"/>
        <item x="41"/>
        <item x="34"/>
        <item x="25"/>
        <item x="20"/>
        <item x="40"/>
        <item x="35"/>
        <item x="21"/>
        <item x="12"/>
        <item x="43"/>
        <item x="13"/>
        <item x="28"/>
        <item x="36"/>
        <item x="38"/>
        <item x="27"/>
        <item x="42"/>
        <item x="17"/>
        <item x="18"/>
        <item x="26"/>
        <item x="15"/>
        <item x="4"/>
        <item x="11"/>
        <item x="31"/>
        <item x="16"/>
        <item x="1"/>
        <item x="23"/>
        <item x="30"/>
        <item x="29"/>
        <item x="2"/>
        <item x="5"/>
        <item x="32"/>
        <item x="24"/>
        <item x="33"/>
        <item x="10"/>
        <item x="8"/>
        <item x="14"/>
        <item x="3"/>
        <item x="6"/>
        <item x="7"/>
        <item x="22"/>
        <item x="9"/>
        <item t="default"/>
      </items>
    </pivotField>
    <pivotField compact="0" showAll="0">
      <items count="47">
        <item x="9"/>
        <item x="3"/>
        <item x="10"/>
        <item x="7"/>
        <item x="23"/>
        <item x="6"/>
        <item x="5"/>
        <item x="4"/>
        <item x="8"/>
        <item x="14"/>
        <item x="32"/>
        <item x="29"/>
        <item x="28"/>
        <item x="31"/>
        <item x="22"/>
        <item x="1"/>
        <item x="2"/>
        <item x="16"/>
        <item x="26"/>
        <item x="12"/>
        <item x="17"/>
        <item x="13"/>
        <item x="11"/>
        <item x="18"/>
        <item x="15"/>
        <item x="30"/>
        <item x="27"/>
        <item x="25"/>
        <item x="34"/>
        <item x="41"/>
        <item x="33"/>
        <item x="39"/>
        <item x="24"/>
        <item x="19"/>
        <item x="20"/>
        <item x="42"/>
        <item x="38"/>
        <item x="37"/>
        <item x="40"/>
        <item x="35"/>
        <item x="44"/>
        <item x="21"/>
        <item x="43"/>
        <item x="36"/>
        <item x="0"/>
        <item x="45"/>
        <item t="default"/>
      </items>
    </pivotField>
    <pivotField dataField="1" compact="0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9"/>
        <item x="13"/>
        <item x="23"/>
        <item x="17"/>
        <item x="29"/>
        <item x="18"/>
        <item x="7"/>
        <item x="1"/>
        <item x="39"/>
        <item x="35"/>
        <item x="8"/>
        <item x="28"/>
        <item x="34"/>
        <item x="6"/>
        <item x="40"/>
        <item x="22"/>
        <item x="25"/>
        <item x="16"/>
        <item x="20"/>
        <item x="43"/>
        <item x="42"/>
        <item x="14"/>
        <item x="33"/>
        <item x="41"/>
        <item x="32"/>
        <item x="26"/>
        <item x="44"/>
        <item x="0"/>
        <item x="2"/>
        <item x="15"/>
        <item x="11"/>
        <item x="38"/>
        <item x="36"/>
        <item x="31"/>
        <item x="21"/>
        <item x="46"/>
        <item t="default"/>
      </items>
    </pivotField>
    <pivotField dataField="1" compact="0" showAll="0">
      <items count="48">
        <item x="4"/>
        <item x="10"/>
        <item x="24"/>
        <item x="3"/>
        <item x="5"/>
        <item x="12"/>
        <item x="9"/>
        <item x="27"/>
        <item x="30"/>
        <item x="13"/>
        <item x="37"/>
        <item x="19"/>
        <item x="23"/>
        <item x="45"/>
        <item x="17"/>
        <item x="29"/>
        <item x="7"/>
        <item x="6"/>
        <item x="18"/>
        <item x="8"/>
        <item x="35"/>
        <item x="1"/>
        <item x="28"/>
        <item x="22"/>
        <item x="34"/>
        <item x="39"/>
        <item x="16"/>
        <item x="25"/>
        <item x="40"/>
        <item x="20"/>
        <item x="33"/>
        <item x="32"/>
        <item x="43"/>
        <item x="26"/>
        <item x="14"/>
        <item x="42"/>
        <item x="41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30">
        <item x="3"/>
        <item x="4"/>
        <item x="5"/>
        <item x="9"/>
        <item x="19"/>
        <item x="21"/>
        <item x="17"/>
        <item x="1"/>
        <item x="13"/>
        <item x="16"/>
        <item x="20"/>
        <item x="25"/>
        <item x="11"/>
        <item x="2"/>
        <item x="23"/>
        <item x="18"/>
        <item x="0"/>
        <item x="14"/>
        <item x="12"/>
        <item x="6"/>
        <item x="27"/>
        <item x="8"/>
        <item x="24"/>
        <item x="26"/>
        <item x="10"/>
        <item x="7"/>
        <item x="22"/>
        <item x="15"/>
        <item x="28"/>
        <item t="default"/>
      </items>
    </pivotField>
    <pivotField compact="0" showAll="0">
      <items count="48">
        <item x="4"/>
        <item x="10"/>
        <item x="24"/>
        <item x="3"/>
        <item x="9"/>
        <item x="5"/>
        <item x="27"/>
        <item x="12"/>
        <item x="23"/>
        <item x="8"/>
        <item x="7"/>
        <item x="6"/>
        <item x="29"/>
        <item x="37"/>
        <item x="30"/>
        <item x="45"/>
        <item x="22"/>
        <item x="1"/>
        <item x="17"/>
        <item x="13"/>
        <item x="35"/>
        <item x="39"/>
        <item x="28"/>
        <item x="19"/>
        <item x="34"/>
        <item x="25"/>
        <item x="43"/>
        <item x="32"/>
        <item x="16"/>
        <item x="18"/>
        <item x="40"/>
        <item x="42"/>
        <item x="14"/>
        <item x="2"/>
        <item x="41"/>
        <item x="26"/>
        <item x="44"/>
        <item x="33"/>
        <item x="20"/>
        <item x="38"/>
        <item x="0"/>
        <item x="15"/>
        <item x="11"/>
        <item x="36"/>
        <item x="31"/>
        <item x="21"/>
        <item x="46"/>
        <item t="default"/>
      </items>
    </pivotField>
    <pivotField compact="0" showAll="0">
      <items count="26">
        <item x="24"/>
        <item x="14"/>
        <item x="0"/>
        <item x="11"/>
        <item x="21"/>
        <item x="5"/>
        <item x="10"/>
        <item x="4"/>
        <item x="19"/>
        <item x="23"/>
        <item x="13"/>
        <item x="22"/>
        <item x="12"/>
        <item x="18"/>
        <item x="20"/>
        <item x="3"/>
        <item x="17"/>
        <item x="2"/>
        <item x="1"/>
        <item x="16"/>
        <item x="15"/>
        <item x="9"/>
        <item x="6"/>
        <item x="7"/>
        <item x="8"/>
        <item t="default"/>
      </items>
    </pivotField>
    <pivotField compact="0" showAll="0">
      <items count="10">
        <item x="1"/>
        <item x="0"/>
        <item x="3"/>
        <item x="5"/>
        <item x="8"/>
        <item x="2"/>
        <item x="7"/>
        <item x="4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le_Population" fld="4" baseField="0" baseItem="0"/>
    <dataField name="Sum of Female_Population" fld="5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E107:F155" firstHeaderRow="1" firstDataRow="1" firstDataCol="1"/>
  <pivotFields count="13">
    <pivotField axis="axisRow" compact="0" sortType="descending" showAll="0">
      <items count="48">
        <item x="29"/>
        <item x="35"/>
        <item x="38"/>
        <item x="39"/>
        <item x="27"/>
        <item x="13"/>
        <item x="6"/>
        <item x="42"/>
        <item x="10"/>
        <item x="33"/>
        <item x="36"/>
        <item x="34"/>
        <item x="21"/>
        <item x="2"/>
        <item x="19"/>
        <item x="44"/>
        <item x="41"/>
        <item x="14"/>
        <item x="1"/>
        <item x="30"/>
        <item x="4"/>
        <item x="15"/>
        <item x="16"/>
        <item x="8"/>
        <item x="9"/>
        <item x="11"/>
        <item x="43"/>
        <item x="0"/>
        <item x="20"/>
        <item x="46"/>
        <item x="31"/>
        <item x="28"/>
        <item x="32"/>
        <item x="45"/>
        <item x="17"/>
        <item x="18"/>
        <item x="24"/>
        <item x="40"/>
        <item x="5"/>
        <item x="3"/>
        <item x="12"/>
        <item x="25"/>
        <item x="22"/>
        <item x="26"/>
        <item x="37"/>
        <item x="7"/>
        <item x="2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3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3"/>
        <item x="19"/>
        <item x="23"/>
        <item x="17"/>
        <item x="29"/>
        <item x="18"/>
        <item x="7"/>
        <item x="6"/>
        <item x="1"/>
        <item x="8"/>
        <item x="35"/>
        <item x="28"/>
        <item x="39"/>
        <item x="34"/>
        <item x="22"/>
        <item x="16"/>
        <item x="25"/>
        <item x="40"/>
        <item x="20"/>
        <item x="43"/>
        <item x="33"/>
        <item x="42"/>
        <item x="14"/>
        <item x="41"/>
        <item x="32"/>
        <item x="26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48">
        <item x="0"/>
        <item x="37"/>
        <item x="46"/>
        <item x="45"/>
        <item x="44"/>
        <item x="19"/>
        <item x="39"/>
        <item x="41"/>
        <item x="34"/>
        <item x="25"/>
        <item x="20"/>
        <item x="40"/>
        <item x="35"/>
        <item x="21"/>
        <item x="12"/>
        <item x="43"/>
        <item x="13"/>
        <item x="28"/>
        <item x="36"/>
        <item x="38"/>
        <item x="27"/>
        <item x="42"/>
        <item x="17"/>
        <item x="18"/>
        <item x="26"/>
        <item x="15"/>
        <item x="4"/>
        <item x="11"/>
        <item x="31"/>
        <item x="16"/>
        <item x="1"/>
        <item x="23"/>
        <item x="30"/>
        <item x="29"/>
        <item x="2"/>
        <item x="5"/>
        <item x="32"/>
        <item x="24"/>
        <item x="33"/>
        <item x="10"/>
        <item x="8"/>
        <item x="14"/>
        <item x="3"/>
        <item x="6"/>
        <item x="7"/>
        <item x="22"/>
        <item x="9"/>
        <item t="default"/>
      </items>
    </pivotField>
    <pivotField compact="0" showAll="0">
      <items count="47">
        <item x="9"/>
        <item x="3"/>
        <item x="10"/>
        <item x="7"/>
        <item x="23"/>
        <item x="6"/>
        <item x="5"/>
        <item x="4"/>
        <item x="8"/>
        <item x="14"/>
        <item x="32"/>
        <item x="29"/>
        <item x="28"/>
        <item x="31"/>
        <item x="22"/>
        <item x="1"/>
        <item x="2"/>
        <item x="16"/>
        <item x="26"/>
        <item x="12"/>
        <item x="17"/>
        <item x="13"/>
        <item x="11"/>
        <item x="18"/>
        <item x="15"/>
        <item x="30"/>
        <item x="27"/>
        <item x="25"/>
        <item x="34"/>
        <item x="41"/>
        <item x="33"/>
        <item x="39"/>
        <item x="24"/>
        <item x="19"/>
        <item x="20"/>
        <item x="42"/>
        <item x="38"/>
        <item x="37"/>
        <item x="40"/>
        <item x="35"/>
        <item x="44"/>
        <item x="21"/>
        <item x="43"/>
        <item x="36"/>
        <item x="0"/>
        <item x="45"/>
        <item t="default"/>
      </items>
    </pivotField>
    <pivotField compact="0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9"/>
        <item x="13"/>
        <item x="23"/>
        <item x="17"/>
        <item x="29"/>
        <item x="18"/>
        <item x="7"/>
        <item x="1"/>
        <item x="39"/>
        <item x="35"/>
        <item x="8"/>
        <item x="28"/>
        <item x="34"/>
        <item x="6"/>
        <item x="40"/>
        <item x="22"/>
        <item x="25"/>
        <item x="16"/>
        <item x="20"/>
        <item x="43"/>
        <item x="42"/>
        <item x="14"/>
        <item x="33"/>
        <item x="41"/>
        <item x="32"/>
        <item x="26"/>
        <item x="44"/>
        <item x="0"/>
        <item x="2"/>
        <item x="15"/>
        <item x="11"/>
        <item x="38"/>
        <item x="36"/>
        <item x="31"/>
        <item x="21"/>
        <item x="46"/>
        <item t="default"/>
      </items>
    </pivotField>
    <pivotField compact="0" showAll="0">
      <items count="48">
        <item x="4"/>
        <item x="10"/>
        <item x="24"/>
        <item x="3"/>
        <item x="5"/>
        <item x="12"/>
        <item x="9"/>
        <item x="27"/>
        <item x="30"/>
        <item x="13"/>
        <item x="37"/>
        <item x="19"/>
        <item x="23"/>
        <item x="45"/>
        <item x="17"/>
        <item x="29"/>
        <item x="7"/>
        <item x="6"/>
        <item x="18"/>
        <item x="8"/>
        <item x="35"/>
        <item x="1"/>
        <item x="28"/>
        <item x="22"/>
        <item x="34"/>
        <item x="39"/>
        <item x="16"/>
        <item x="25"/>
        <item x="40"/>
        <item x="20"/>
        <item x="33"/>
        <item x="32"/>
        <item x="43"/>
        <item x="26"/>
        <item x="14"/>
        <item x="42"/>
        <item x="41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30">
        <item x="3"/>
        <item x="4"/>
        <item x="5"/>
        <item x="9"/>
        <item x="19"/>
        <item x="21"/>
        <item x="17"/>
        <item x="1"/>
        <item x="13"/>
        <item x="16"/>
        <item x="20"/>
        <item x="25"/>
        <item x="11"/>
        <item x="2"/>
        <item x="23"/>
        <item x="18"/>
        <item x="0"/>
        <item x="14"/>
        <item x="12"/>
        <item x="6"/>
        <item x="27"/>
        <item x="8"/>
        <item x="24"/>
        <item x="26"/>
        <item x="10"/>
        <item x="7"/>
        <item x="22"/>
        <item x="15"/>
        <item x="28"/>
        <item t="default"/>
      </items>
    </pivotField>
    <pivotField compact="0" showAll="0">
      <items count="48">
        <item x="4"/>
        <item x="10"/>
        <item x="24"/>
        <item x="3"/>
        <item x="9"/>
        <item x="5"/>
        <item x="27"/>
        <item x="12"/>
        <item x="23"/>
        <item x="8"/>
        <item x="7"/>
        <item x="6"/>
        <item x="29"/>
        <item x="37"/>
        <item x="30"/>
        <item x="45"/>
        <item x="22"/>
        <item x="1"/>
        <item x="17"/>
        <item x="13"/>
        <item x="35"/>
        <item x="39"/>
        <item x="28"/>
        <item x="19"/>
        <item x="34"/>
        <item x="25"/>
        <item x="43"/>
        <item x="32"/>
        <item x="16"/>
        <item x="18"/>
        <item x="40"/>
        <item x="42"/>
        <item x="14"/>
        <item x="2"/>
        <item x="41"/>
        <item x="26"/>
        <item x="44"/>
        <item x="33"/>
        <item x="20"/>
        <item x="38"/>
        <item x="0"/>
        <item x="15"/>
        <item x="11"/>
        <item x="36"/>
        <item x="31"/>
        <item x="21"/>
        <item x="46"/>
        <item t="default"/>
      </items>
    </pivotField>
    <pivotField compact="0" showAll="0">
      <items count="26">
        <item x="24"/>
        <item x="14"/>
        <item x="0"/>
        <item x="11"/>
        <item x="21"/>
        <item x="5"/>
        <item x="10"/>
        <item x="4"/>
        <item x="19"/>
        <item x="23"/>
        <item x="13"/>
        <item x="22"/>
        <item x="12"/>
        <item x="18"/>
        <item x="20"/>
        <item x="3"/>
        <item x="17"/>
        <item x="2"/>
        <item x="1"/>
        <item x="16"/>
        <item x="15"/>
        <item x="9"/>
        <item x="6"/>
        <item x="7"/>
        <item x="8"/>
        <item t="default"/>
      </items>
    </pivotField>
    <pivotField compact="0" showAll="0">
      <items count="10">
        <item x="1"/>
        <item x="0"/>
        <item x="3"/>
        <item x="5"/>
        <item x="8"/>
        <item x="2"/>
        <item x="7"/>
        <item x="4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0"/>
  </rowFields>
  <rowItems count="48">
    <i>
      <x v="29"/>
    </i>
    <i>
      <x v="12"/>
    </i>
    <i>
      <x v="30"/>
    </i>
    <i>
      <x v="10"/>
    </i>
    <i>
      <x v="2"/>
    </i>
    <i>
      <x v="25"/>
    </i>
    <i>
      <x v="13"/>
    </i>
    <i>
      <x v="21"/>
    </i>
    <i>
      <x v="15"/>
    </i>
    <i>
      <x v="27"/>
    </i>
    <i>
      <x v="43"/>
    </i>
    <i>
      <x v="32"/>
    </i>
    <i>
      <x v="16"/>
    </i>
    <i>
      <x v="17"/>
    </i>
    <i>
      <x v="7"/>
    </i>
    <i>
      <x v="9"/>
    </i>
    <i>
      <x v="26"/>
    </i>
    <i>
      <x v="28"/>
    </i>
    <i>
      <x v="37"/>
    </i>
    <i>
      <x v="41"/>
    </i>
    <i>
      <x v="22"/>
    </i>
    <i>
      <x v="42"/>
    </i>
    <i>
      <x v="11"/>
    </i>
    <i>
      <x v="3"/>
    </i>
    <i>
      <x v="31"/>
    </i>
    <i>
      <x v="1"/>
    </i>
    <i>
      <x v="23"/>
    </i>
    <i>
      <x v="18"/>
    </i>
    <i>
      <x v="6"/>
    </i>
    <i>
      <x v="45"/>
    </i>
    <i>
      <x v="35"/>
    </i>
    <i>
      <x/>
    </i>
    <i>
      <x v="34"/>
    </i>
    <i>
      <x v="46"/>
    </i>
    <i>
      <x v="14"/>
    </i>
    <i>
      <x v="5"/>
    </i>
    <i>
      <x v="33"/>
    </i>
    <i>
      <x v="44"/>
    </i>
    <i>
      <x v="19"/>
    </i>
    <i>
      <x v="24"/>
    </i>
    <i>
      <x v="4"/>
    </i>
    <i>
      <x v="40"/>
    </i>
    <i>
      <x v="38"/>
    </i>
    <i>
      <x v="39"/>
    </i>
    <i>
      <x v="36"/>
    </i>
    <i>
      <x v="8"/>
    </i>
    <i>
      <x v="20"/>
    </i>
    <i t="grand">
      <x/>
    </i>
  </rowItems>
  <colItems count="1">
    <i/>
  </colItems>
  <dataFields count="1">
    <dataField name="Sum of Population" fld="1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G107:H155" firstHeaderRow="1" firstDataRow="1" firstDataCol="1"/>
  <pivotFields count="12">
    <pivotField axis="axisRow" compact="0" sortType="descending" showAll="0">
      <items count="48">
        <item x="29"/>
        <item x="35"/>
        <item x="38"/>
        <item x="39"/>
        <item x="27"/>
        <item x="13"/>
        <item x="6"/>
        <item x="42"/>
        <item x="10"/>
        <item x="33"/>
        <item x="36"/>
        <item x="34"/>
        <item x="21"/>
        <item x="2"/>
        <item x="19"/>
        <item x="44"/>
        <item x="41"/>
        <item x="14"/>
        <item x="1"/>
        <item x="30"/>
        <item x="4"/>
        <item x="15"/>
        <item x="16"/>
        <item x="8"/>
        <item x="9"/>
        <item x="11"/>
        <item x="43"/>
        <item x="0"/>
        <item x="20"/>
        <item x="46"/>
        <item x="31"/>
        <item x="28"/>
        <item x="32"/>
        <item x="45"/>
        <item x="17"/>
        <item x="18"/>
        <item x="24"/>
        <item x="40"/>
        <item x="5"/>
        <item x="3"/>
        <item x="12"/>
        <item x="25"/>
        <item x="22"/>
        <item x="26"/>
        <item x="37"/>
        <item x="7"/>
        <item x="2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3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dataField="1" compact="0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ragToCol="0" dragToPage="0" dragToRow="0" compact="0" numFmtId="3" showAll="0"/>
    <pivotField dragToCol="0" dragToPage="0" dragToRow="0" compact="0" numFmtId="3" showAll="0"/>
    <pivotField dragToCol="0" dragToPage="0" dragToRow="0" compact="0" showAll="0"/>
  </pivotFields>
  <rowFields count="1">
    <field x="0"/>
  </rowFields>
  <rowItems count="48">
    <i>
      <x v="29"/>
    </i>
    <i>
      <x v="12"/>
    </i>
    <i>
      <x v="30"/>
    </i>
    <i>
      <x v="45"/>
    </i>
    <i>
      <x v="25"/>
    </i>
    <i>
      <x v="10"/>
    </i>
    <i>
      <x v="15"/>
    </i>
    <i>
      <x v="9"/>
    </i>
    <i>
      <x v="23"/>
    </i>
    <i>
      <x v="26"/>
    </i>
    <i>
      <x v="2"/>
    </i>
    <i>
      <x v="21"/>
    </i>
    <i>
      <x v="6"/>
    </i>
    <i>
      <x v="17"/>
    </i>
    <i>
      <x v="35"/>
    </i>
    <i>
      <x v="28"/>
    </i>
    <i>
      <x v="14"/>
    </i>
    <i>
      <x v="27"/>
    </i>
    <i>
      <x v="43"/>
    </i>
    <i>
      <x v="41"/>
    </i>
    <i>
      <x v="11"/>
    </i>
    <i>
      <x v="3"/>
    </i>
    <i>
      <x v="32"/>
    </i>
    <i>
      <x v="13"/>
    </i>
    <i>
      <x v="5"/>
    </i>
    <i>
      <x v="16"/>
    </i>
    <i>
      <x v="7"/>
    </i>
    <i>
      <x v="1"/>
    </i>
    <i>
      <x v="31"/>
    </i>
    <i>
      <x v="42"/>
    </i>
    <i>
      <x v="34"/>
    </i>
    <i>
      <x v="22"/>
    </i>
    <i>
      <x v="37"/>
    </i>
    <i>
      <x v="24"/>
    </i>
    <i>
      <x v="19"/>
    </i>
    <i>
      <x v="18"/>
    </i>
    <i>
      <x v="46"/>
    </i>
    <i>
      <x v="33"/>
    </i>
    <i>
      <x/>
    </i>
    <i>
      <x v="44"/>
    </i>
    <i>
      <x v="4"/>
    </i>
    <i>
      <x v="8"/>
    </i>
    <i>
      <x v="40"/>
    </i>
    <i>
      <x v="38"/>
    </i>
    <i>
      <x v="36"/>
    </i>
    <i>
      <x v="20"/>
    </i>
    <i>
      <x v="39"/>
    </i>
    <i t="grand">
      <x/>
    </i>
  </rowItems>
  <colItems count="1">
    <i/>
  </colItems>
  <dataFields count="1">
    <dataField name="Sum of Intersex_population " fld="6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4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K107:N155" firstHeaderRow="0" firstDataRow="1" firstDataCol="1"/>
  <pivotFields count="13">
    <pivotField axis="axisRow" compact="0" showAll="0">
      <items count="48">
        <item x="29"/>
        <item x="35"/>
        <item x="38"/>
        <item x="39"/>
        <item x="27"/>
        <item x="13"/>
        <item x="6"/>
        <item x="42"/>
        <item x="10"/>
        <item x="33"/>
        <item x="36"/>
        <item x="34"/>
        <item x="21"/>
        <item x="2"/>
        <item x="19"/>
        <item x="44"/>
        <item x="41"/>
        <item x="14"/>
        <item x="1"/>
        <item x="30"/>
        <item x="4"/>
        <item x="15"/>
        <item x="16"/>
        <item x="8"/>
        <item x="9"/>
        <item x="11"/>
        <item x="43"/>
        <item x="0"/>
        <item x="20"/>
        <item x="46"/>
        <item x="31"/>
        <item x="28"/>
        <item x="32"/>
        <item x="45"/>
        <item x="17"/>
        <item x="18"/>
        <item x="24"/>
        <item x="40"/>
        <item x="5"/>
        <item x="3"/>
        <item x="12"/>
        <item x="25"/>
        <item x="22"/>
        <item x="26"/>
        <item x="37"/>
        <item x="7"/>
        <item x="23"/>
        <item t="default"/>
      </items>
    </pivotField>
    <pivotField compact="0" numFmtId="3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3"/>
        <item x="19"/>
        <item x="23"/>
        <item x="17"/>
        <item x="29"/>
        <item x="18"/>
        <item x="7"/>
        <item x="6"/>
        <item x="1"/>
        <item x="8"/>
        <item x="35"/>
        <item x="28"/>
        <item x="39"/>
        <item x="34"/>
        <item x="22"/>
        <item x="16"/>
        <item x="25"/>
        <item x="40"/>
        <item x="20"/>
        <item x="43"/>
        <item x="33"/>
        <item x="42"/>
        <item x="14"/>
        <item x="41"/>
        <item x="32"/>
        <item x="26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compact="0" showAll="0">
      <items count="48">
        <item x="0"/>
        <item x="37"/>
        <item x="46"/>
        <item x="45"/>
        <item x="44"/>
        <item x="19"/>
        <item x="39"/>
        <item x="41"/>
        <item x="34"/>
        <item x="25"/>
        <item x="20"/>
        <item x="40"/>
        <item x="35"/>
        <item x="21"/>
        <item x="12"/>
        <item x="43"/>
        <item x="13"/>
        <item x="28"/>
        <item x="36"/>
        <item x="38"/>
        <item x="27"/>
        <item x="42"/>
        <item x="17"/>
        <item x="18"/>
        <item x="26"/>
        <item x="15"/>
        <item x="4"/>
        <item x="11"/>
        <item x="31"/>
        <item x="16"/>
        <item x="1"/>
        <item x="23"/>
        <item x="30"/>
        <item x="29"/>
        <item x="2"/>
        <item x="5"/>
        <item x="32"/>
        <item x="24"/>
        <item x="33"/>
        <item x="10"/>
        <item x="8"/>
        <item x="14"/>
        <item x="3"/>
        <item x="6"/>
        <item x="7"/>
        <item x="22"/>
        <item x="9"/>
        <item t="default"/>
      </items>
    </pivotField>
    <pivotField compact="0" showAll="0">
      <items count="47">
        <item x="9"/>
        <item x="3"/>
        <item x="10"/>
        <item x="7"/>
        <item x="23"/>
        <item x="6"/>
        <item x="5"/>
        <item x="4"/>
        <item x="8"/>
        <item x="14"/>
        <item x="32"/>
        <item x="29"/>
        <item x="28"/>
        <item x="31"/>
        <item x="22"/>
        <item x="1"/>
        <item x="2"/>
        <item x="16"/>
        <item x="26"/>
        <item x="12"/>
        <item x="17"/>
        <item x="13"/>
        <item x="11"/>
        <item x="18"/>
        <item x="15"/>
        <item x="30"/>
        <item x="27"/>
        <item x="25"/>
        <item x="34"/>
        <item x="41"/>
        <item x="33"/>
        <item x="39"/>
        <item x="24"/>
        <item x="19"/>
        <item x="20"/>
        <item x="42"/>
        <item x="38"/>
        <item x="37"/>
        <item x="40"/>
        <item x="35"/>
        <item x="44"/>
        <item x="21"/>
        <item x="43"/>
        <item x="36"/>
        <item x="0"/>
        <item x="45"/>
        <item t="default"/>
      </items>
    </pivotField>
    <pivotField dataField="1" compact="0" showAll="0">
      <items count="48">
        <item x="4"/>
        <item x="10"/>
        <item x="24"/>
        <item x="3"/>
        <item x="5"/>
        <item x="12"/>
        <item x="27"/>
        <item x="9"/>
        <item x="30"/>
        <item x="37"/>
        <item x="45"/>
        <item x="19"/>
        <item x="13"/>
        <item x="23"/>
        <item x="17"/>
        <item x="29"/>
        <item x="18"/>
        <item x="7"/>
        <item x="1"/>
        <item x="39"/>
        <item x="35"/>
        <item x="8"/>
        <item x="28"/>
        <item x="34"/>
        <item x="6"/>
        <item x="40"/>
        <item x="22"/>
        <item x="25"/>
        <item x="16"/>
        <item x="20"/>
        <item x="43"/>
        <item x="42"/>
        <item x="14"/>
        <item x="33"/>
        <item x="41"/>
        <item x="32"/>
        <item x="26"/>
        <item x="44"/>
        <item x="0"/>
        <item x="2"/>
        <item x="15"/>
        <item x="11"/>
        <item x="38"/>
        <item x="36"/>
        <item x="31"/>
        <item x="21"/>
        <item x="46"/>
        <item t="default"/>
      </items>
    </pivotField>
    <pivotField dataField="1" compact="0" showAll="0">
      <items count="48">
        <item x="4"/>
        <item x="10"/>
        <item x="24"/>
        <item x="3"/>
        <item x="5"/>
        <item x="12"/>
        <item x="9"/>
        <item x="27"/>
        <item x="30"/>
        <item x="13"/>
        <item x="37"/>
        <item x="19"/>
        <item x="23"/>
        <item x="45"/>
        <item x="17"/>
        <item x="29"/>
        <item x="7"/>
        <item x="6"/>
        <item x="18"/>
        <item x="8"/>
        <item x="35"/>
        <item x="1"/>
        <item x="28"/>
        <item x="22"/>
        <item x="34"/>
        <item x="39"/>
        <item x="16"/>
        <item x="25"/>
        <item x="40"/>
        <item x="20"/>
        <item x="33"/>
        <item x="32"/>
        <item x="43"/>
        <item x="26"/>
        <item x="14"/>
        <item x="42"/>
        <item x="41"/>
        <item x="0"/>
        <item x="44"/>
        <item x="15"/>
        <item x="2"/>
        <item x="11"/>
        <item x="38"/>
        <item x="36"/>
        <item x="31"/>
        <item x="21"/>
        <item x="46"/>
        <item t="default"/>
      </items>
    </pivotField>
    <pivotField dataField="1" compact="0" showAll="0">
      <items count="30">
        <item x="3"/>
        <item x="4"/>
        <item x="5"/>
        <item x="9"/>
        <item x="19"/>
        <item x="21"/>
        <item x="17"/>
        <item x="1"/>
        <item x="13"/>
        <item x="16"/>
        <item x="20"/>
        <item x="25"/>
        <item x="11"/>
        <item x="2"/>
        <item x="23"/>
        <item x="18"/>
        <item x="0"/>
        <item x="14"/>
        <item x="12"/>
        <item x="6"/>
        <item x="27"/>
        <item x="8"/>
        <item x="24"/>
        <item x="26"/>
        <item x="10"/>
        <item x="7"/>
        <item x="22"/>
        <item x="15"/>
        <item x="28"/>
        <item t="default"/>
      </items>
    </pivotField>
    <pivotField compact="0" showAll="0">
      <items count="48">
        <item x="4"/>
        <item x="10"/>
        <item x="24"/>
        <item x="3"/>
        <item x="9"/>
        <item x="5"/>
        <item x="27"/>
        <item x="12"/>
        <item x="23"/>
        <item x="8"/>
        <item x="7"/>
        <item x="6"/>
        <item x="29"/>
        <item x="37"/>
        <item x="30"/>
        <item x="45"/>
        <item x="22"/>
        <item x="1"/>
        <item x="17"/>
        <item x="13"/>
        <item x="35"/>
        <item x="39"/>
        <item x="28"/>
        <item x="19"/>
        <item x="34"/>
        <item x="25"/>
        <item x="43"/>
        <item x="32"/>
        <item x="16"/>
        <item x="18"/>
        <item x="40"/>
        <item x="42"/>
        <item x="14"/>
        <item x="2"/>
        <item x="41"/>
        <item x="26"/>
        <item x="44"/>
        <item x="33"/>
        <item x="20"/>
        <item x="38"/>
        <item x="0"/>
        <item x="15"/>
        <item x="11"/>
        <item x="36"/>
        <item x="31"/>
        <item x="21"/>
        <item x="46"/>
        <item t="default"/>
      </items>
    </pivotField>
    <pivotField compact="0" showAll="0">
      <items count="26">
        <item x="24"/>
        <item x="14"/>
        <item x="0"/>
        <item x="11"/>
        <item x="21"/>
        <item x="5"/>
        <item x="10"/>
        <item x="4"/>
        <item x="19"/>
        <item x="23"/>
        <item x="13"/>
        <item x="22"/>
        <item x="12"/>
        <item x="18"/>
        <item x="20"/>
        <item x="3"/>
        <item x="17"/>
        <item x="2"/>
        <item x="1"/>
        <item x="16"/>
        <item x="15"/>
        <item x="9"/>
        <item x="6"/>
        <item x="7"/>
        <item x="8"/>
        <item t="default"/>
      </items>
    </pivotField>
    <pivotField compact="0" showAll="0">
      <items count="10">
        <item x="1"/>
        <item x="0"/>
        <item x="3"/>
        <item x="5"/>
        <item x="8"/>
        <item x="2"/>
        <item x="7"/>
        <item x="4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ale_Population" fld="4" baseField="0" baseItem="0"/>
    <dataField name="Sum of Female_Population" fld="5" baseField="0" baseItem="0"/>
    <dataField name="Sum of Intersex_population " fld="6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unty" sourceName="County">
  <pivotTables>
    <pivotTable tabId="3" name="PivotTable1"/>
    <pivotTable tabId="3" name="PivotTable2"/>
    <pivotTable tabId="3" name="PivotTable3"/>
    <pivotTable tabId="3" name="PivotTable4"/>
    <pivotTable tabId="3" name="PivotTable7"/>
    <pivotTable tabId="3" name="PivotTable8"/>
    <pivotTable tabId="3" name="PivotTable9"/>
    <pivotTable tabId="3" name="PivotTable14"/>
  </pivotTables>
  <data>
    <tabular pivotCacheId="1">
      <items count="47">
        <i x="29" s="1"/>
        <i x="35" s="1"/>
        <i x="38" s="1"/>
        <i x="39" s="1"/>
        <i x="27" s="1"/>
        <i x="13" s="1"/>
        <i x="6" s="1"/>
        <i x="42" s="1"/>
        <i x="10" s="1"/>
        <i x="33" s="1"/>
        <i x="36" s="1"/>
        <i x="34" s="1"/>
        <i x="21" s="1"/>
        <i x="2" s="1"/>
        <i x="19" s="1"/>
        <i x="44" s="1"/>
        <i x="41" s="1"/>
        <i x="14" s="1"/>
        <i x="1" s="1"/>
        <i x="30" s="1"/>
        <i x="4" s="1"/>
        <i x="15" s="1"/>
        <i x="16" s="1"/>
        <i x="8" s="1"/>
        <i x="9" s="1"/>
        <i x="11" s="1"/>
        <i x="43" s="1"/>
        <i x="0" s="1"/>
        <i x="20" s="1"/>
        <i x="46" s="1"/>
        <i x="31" s="1"/>
        <i x="28" s="1"/>
        <i x="32" s="1"/>
        <i x="45" s="1"/>
        <i x="17" s="1"/>
        <i x="18" s="1"/>
        <i x="24" s="1"/>
        <i x="40" s="1"/>
        <i x="5" s="1"/>
        <i x="3" s="1"/>
        <i x="12" s="1"/>
        <i x="25" s="1"/>
        <i x="22" s="1"/>
        <i x="26" s="1"/>
        <i x="37" s="1"/>
        <i x="7" s="1"/>
        <i x="23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3" name="PivotTable1"/>
    <pivotTable tabId="3" name="PivotTable2"/>
    <pivotTable tabId="3" name="PivotTable3"/>
    <pivotTable tabId="3" name="PivotTable4"/>
    <pivotTable tabId="3" name="PivotTable7"/>
    <pivotTable tabId="3" name="PivotTable8"/>
    <pivotTable tabId="3" name="PivotTable9"/>
    <pivotTable tabId="3" name="PivotTable14"/>
  </pivotTables>
  <data>
    <tabular pivotCacheId="1">
      <items count="9">
        <i x="1" s="1"/>
        <i x="0" s="1"/>
        <i x="3" s="1"/>
        <i x="5" s="1"/>
        <i x="8" s="1"/>
        <i x="2" s="1"/>
        <i x="7" s="1"/>
        <i x="4" s="1"/>
        <i x="6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and_Size_Category" sourceName="Land_Size_Category">
  <pivotTables>
    <pivotTable tabId="3" name="PivotTable1"/>
    <pivotTable tabId="3" name="PivotTable2"/>
    <pivotTable tabId="3" name="PivotTable3"/>
    <pivotTable tabId="3" name="PivotTable4"/>
    <pivotTable tabId="3" name="PivotTable7"/>
    <pivotTable tabId="3" name="PivotTable8"/>
    <pivotTable tabId="3" name="PivotTable9"/>
    <pivotTable tabId="3" name="PivotTable14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opulation_Category" sourceName="Population_Category ">
  <pivotTables>
    <pivotTable tabId="3" name="PivotTable1"/>
    <pivotTable tabId="3" name="PivotTable2"/>
    <pivotTable tabId="3" name="PivotTable3"/>
    <pivotTable tabId="3" name="PivotTable4"/>
    <pivotTable tabId="3" name="PivotTable7"/>
    <pivotTable tabId="3" name="PivotTable8"/>
    <pivotTable tabId="3" name="PivotTable9"/>
    <pivotTable tabId="3" name="PivotTable14"/>
  </pivotTables>
  <data>
    <tabular pivotCacheId="1">
      <items count="3">
        <i x="0" s="1"/>
        <i x="2" s="1"/>
        <i x="1" s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_Balance" sourceName="Gender_Balance">
  <pivotTables>
    <pivotTable tabId="3" name="PivotTable1"/>
    <pivotTable tabId="3" name="PivotTable2"/>
    <pivotTable tabId="3" name="PivotTable3"/>
    <pivotTable tabId="3" name="PivotTable4"/>
    <pivotTable tabId="3" name="PivotTable7"/>
    <pivotTable tabId="3" name="PivotTable8"/>
    <pivotTable tabId="3" name="PivotTable9"/>
    <pivotTable tabId="3" name="PivotTable14"/>
  </pivotTables>
  <data>
    <tabular pivotCacheId="1">
      <items count="3">
        <i x="2" s="1"/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unty" cache="Slicer_County" caption="County" rowHeight="225425"/>
  <slicer name="Region" cache="Slicer_Region" caption="Region" rowHeight="225425"/>
  <slicer name="Land_Size_Category" cache="Slicer_Land_Size_Category" caption="Land_Size_Category" rowHeight="225425"/>
  <slicer name="Population_Category " cache="Slicer_Population_Category" caption="Population_Category " rowHeight="225425"/>
  <slicer name="Gender_Balance" cache="Slicer_Gender_Balance" caption="Gender_Balance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pivotTable" Target="../pivotTables/pivotTable9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0" Type="http://schemas.openxmlformats.org/officeDocument/2006/relationships/pivotTable" Target="../pivotTables/pivotTable10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zoomScaleSheetLayoutView="60" workbookViewId="0">
      <selection activeCell="B1" sqref="B1:I1"/>
    </sheetView>
  </sheetViews>
  <sheetFormatPr defaultColWidth="9.81818181818182" defaultRowHeight="14.5"/>
  <cols>
    <col min="1" max="1" width="14.8181818181818" customWidth="1"/>
    <col min="2" max="2" width="21.9090909090909" customWidth="1"/>
    <col min="3" max="3" width="19.0909090909091" customWidth="1"/>
    <col min="4" max="4" width="16.4545454545455" customWidth="1"/>
    <col min="5" max="5" width="19.1818181818182" customWidth="1"/>
    <col min="6" max="6" width="20" customWidth="1"/>
    <col min="7" max="7" width="12.2727272727273" customWidth="1"/>
    <col min="8" max="8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9">
        <v>1208333</v>
      </c>
      <c r="C2">
        <v>219.9</v>
      </c>
      <c r="D2" s="19">
        <v>5495</v>
      </c>
      <c r="E2">
        <v>610257</v>
      </c>
      <c r="F2">
        <v>598046</v>
      </c>
      <c r="G2">
        <v>30</v>
      </c>
      <c r="H2">
        <v>378422</v>
      </c>
      <c r="I2">
        <v>3.1</v>
      </c>
    </row>
    <row r="3" spans="1:9">
      <c r="A3" t="s">
        <v>10</v>
      </c>
      <c r="B3" s="19">
        <v>866820</v>
      </c>
      <c r="C3" s="20">
        <v>8267.1</v>
      </c>
      <c r="D3">
        <v>105</v>
      </c>
      <c r="E3">
        <v>425121</v>
      </c>
      <c r="F3">
        <v>441681</v>
      </c>
      <c r="G3">
        <v>18</v>
      </c>
      <c r="H3">
        <v>173176</v>
      </c>
      <c r="I3">
        <v>5</v>
      </c>
    </row>
    <row r="4" spans="1:9">
      <c r="A4" t="s">
        <v>11</v>
      </c>
      <c r="B4" s="19">
        <v>1453787</v>
      </c>
      <c r="C4" s="20">
        <v>12539.7</v>
      </c>
      <c r="D4">
        <v>116</v>
      </c>
      <c r="E4">
        <v>704089</v>
      </c>
      <c r="F4">
        <v>749673</v>
      </c>
      <c r="G4">
        <v>25</v>
      </c>
      <c r="H4">
        <v>298472</v>
      </c>
      <c r="I4">
        <v>4.8</v>
      </c>
    </row>
    <row r="5" spans="1:9">
      <c r="A5" t="s">
        <v>12</v>
      </c>
      <c r="B5" s="19">
        <v>315943</v>
      </c>
      <c r="C5" s="20">
        <v>37950.5</v>
      </c>
      <c r="D5">
        <v>8</v>
      </c>
      <c r="E5">
        <v>158550</v>
      </c>
      <c r="F5">
        <v>157391</v>
      </c>
      <c r="G5">
        <v>2</v>
      </c>
      <c r="H5">
        <v>68242</v>
      </c>
      <c r="I5">
        <v>4.6</v>
      </c>
    </row>
    <row r="6" spans="1:9">
      <c r="A6" t="s">
        <v>13</v>
      </c>
      <c r="B6" s="19">
        <v>143920</v>
      </c>
      <c r="C6" s="20">
        <v>6253.3</v>
      </c>
      <c r="D6">
        <v>23</v>
      </c>
      <c r="E6">
        <v>76103</v>
      </c>
      <c r="F6">
        <v>67813</v>
      </c>
      <c r="G6">
        <v>4</v>
      </c>
      <c r="H6">
        <v>37963</v>
      </c>
      <c r="I6">
        <v>3.7</v>
      </c>
    </row>
    <row r="7" spans="1:9">
      <c r="A7" t="s">
        <v>14</v>
      </c>
      <c r="B7" s="19">
        <v>340671</v>
      </c>
      <c r="C7" s="20">
        <v>17152</v>
      </c>
      <c r="D7">
        <v>20</v>
      </c>
      <c r="E7">
        <v>173337</v>
      </c>
      <c r="F7">
        <v>167327</v>
      </c>
      <c r="G7">
        <v>7</v>
      </c>
      <c r="H7">
        <v>96429</v>
      </c>
      <c r="I7">
        <v>3.5</v>
      </c>
    </row>
    <row r="8" spans="1:9">
      <c r="A8" t="s">
        <v>15</v>
      </c>
      <c r="B8" s="19">
        <v>841353</v>
      </c>
      <c r="C8" s="20">
        <v>44736</v>
      </c>
      <c r="D8">
        <v>19</v>
      </c>
      <c r="E8">
        <v>458975</v>
      </c>
      <c r="F8">
        <v>382344</v>
      </c>
      <c r="G8">
        <v>34</v>
      </c>
      <c r="H8">
        <v>141394</v>
      </c>
      <c r="I8">
        <v>5.9</v>
      </c>
    </row>
    <row r="9" spans="1:9">
      <c r="A9" t="s">
        <v>16</v>
      </c>
      <c r="B9" s="19">
        <v>781263</v>
      </c>
      <c r="C9" s="20">
        <v>56773.1</v>
      </c>
      <c r="D9">
        <v>14</v>
      </c>
      <c r="E9">
        <v>415374</v>
      </c>
      <c r="F9">
        <v>365840</v>
      </c>
      <c r="G9">
        <v>49</v>
      </c>
      <c r="H9">
        <v>127932</v>
      </c>
      <c r="I9">
        <v>6.1</v>
      </c>
    </row>
    <row r="10" spans="1:9">
      <c r="A10" t="s">
        <v>17</v>
      </c>
      <c r="B10" s="19">
        <v>867457</v>
      </c>
      <c r="C10" s="20">
        <v>25939.8</v>
      </c>
      <c r="D10">
        <v>33</v>
      </c>
      <c r="E10">
        <v>434976</v>
      </c>
      <c r="F10">
        <v>432444</v>
      </c>
      <c r="G10">
        <v>37</v>
      </c>
      <c r="H10">
        <v>125763</v>
      </c>
      <c r="I10">
        <v>6.9</v>
      </c>
    </row>
    <row r="11" spans="1:9">
      <c r="A11" t="s">
        <v>18</v>
      </c>
      <c r="B11" s="19">
        <v>459785</v>
      </c>
      <c r="C11" s="20">
        <v>70944.1</v>
      </c>
      <c r="D11">
        <v>6</v>
      </c>
      <c r="E11">
        <v>243548</v>
      </c>
      <c r="F11">
        <v>216219</v>
      </c>
      <c r="G11">
        <v>18</v>
      </c>
      <c r="H11">
        <v>77495</v>
      </c>
      <c r="I11">
        <v>5.8</v>
      </c>
    </row>
    <row r="12" spans="1:9">
      <c r="A12" t="s">
        <v>19</v>
      </c>
      <c r="B12" s="19">
        <v>268002</v>
      </c>
      <c r="C12" s="20">
        <v>25350.6</v>
      </c>
      <c r="D12">
        <v>11</v>
      </c>
      <c r="E12">
        <v>139510</v>
      </c>
      <c r="F12">
        <v>128483</v>
      </c>
      <c r="G12">
        <v>9</v>
      </c>
      <c r="H12">
        <v>58072</v>
      </c>
      <c r="I12">
        <v>4.6</v>
      </c>
    </row>
    <row r="13" spans="1:9">
      <c r="A13" t="s">
        <v>20</v>
      </c>
      <c r="B13" s="19">
        <v>1545714</v>
      </c>
      <c r="C13" s="20">
        <v>7006.3</v>
      </c>
      <c r="D13">
        <v>221</v>
      </c>
      <c r="E13">
        <v>767698</v>
      </c>
      <c r="F13">
        <v>777975</v>
      </c>
      <c r="G13">
        <v>41</v>
      </c>
      <c r="H13">
        <v>426360</v>
      </c>
      <c r="I13">
        <v>3.6</v>
      </c>
    </row>
    <row r="14" spans="1:9">
      <c r="A14" t="s">
        <v>21</v>
      </c>
      <c r="B14" s="19">
        <v>393177</v>
      </c>
      <c r="C14" s="20">
        <v>2564.4</v>
      </c>
      <c r="D14">
        <v>153</v>
      </c>
      <c r="E14">
        <v>193764</v>
      </c>
      <c r="F14">
        <v>199406</v>
      </c>
      <c r="G14">
        <v>7</v>
      </c>
      <c r="H14">
        <v>109860</v>
      </c>
      <c r="I14">
        <v>3.6</v>
      </c>
    </row>
    <row r="15" spans="1:9">
      <c r="A15" t="s">
        <v>22</v>
      </c>
      <c r="B15" s="19">
        <v>608599</v>
      </c>
      <c r="C15" s="20">
        <v>2820.7</v>
      </c>
      <c r="D15">
        <v>216</v>
      </c>
      <c r="E15">
        <v>304208</v>
      </c>
      <c r="F15">
        <v>304367</v>
      </c>
      <c r="G15">
        <v>24</v>
      </c>
      <c r="H15">
        <v>182743</v>
      </c>
      <c r="I15">
        <v>3.3</v>
      </c>
    </row>
    <row r="16" spans="1:9">
      <c r="A16" t="s">
        <v>23</v>
      </c>
      <c r="B16" s="19">
        <v>1136187</v>
      </c>
      <c r="C16" s="20">
        <v>30429.5</v>
      </c>
      <c r="D16">
        <v>37</v>
      </c>
      <c r="E16">
        <v>549003</v>
      </c>
      <c r="F16">
        <v>587151</v>
      </c>
      <c r="G16">
        <v>33</v>
      </c>
      <c r="H16">
        <v>262942</v>
      </c>
      <c r="I16">
        <v>4.3</v>
      </c>
    </row>
    <row r="17" spans="1:9">
      <c r="A17" t="s">
        <v>24</v>
      </c>
      <c r="B17" s="19">
        <v>1421932</v>
      </c>
      <c r="C17" s="20">
        <v>6042.7</v>
      </c>
      <c r="D17">
        <v>235</v>
      </c>
      <c r="E17">
        <v>710707</v>
      </c>
      <c r="F17">
        <v>711191</v>
      </c>
      <c r="G17">
        <v>34</v>
      </c>
      <c r="H17">
        <v>402466</v>
      </c>
      <c r="I17">
        <v>3.5</v>
      </c>
    </row>
    <row r="18" spans="1:9">
      <c r="A18" t="s">
        <v>25</v>
      </c>
      <c r="B18" s="19">
        <v>987653</v>
      </c>
      <c r="C18" s="20">
        <v>8169.8</v>
      </c>
      <c r="D18">
        <v>121</v>
      </c>
      <c r="E18">
        <v>489691</v>
      </c>
      <c r="F18">
        <v>497942</v>
      </c>
      <c r="G18">
        <v>20</v>
      </c>
      <c r="H18">
        <v>244669</v>
      </c>
      <c r="I18">
        <v>4</v>
      </c>
    </row>
    <row r="19" spans="1:9">
      <c r="A19" t="s">
        <v>26</v>
      </c>
      <c r="B19" s="19">
        <v>638289</v>
      </c>
      <c r="C19" s="20">
        <v>3285.7</v>
      </c>
      <c r="D19">
        <v>194</v>
      </c>
      <c r="E19">
        <v>315022</v>
      </c>
      <c r="F19">
        <v>323247</v>
      </c>
      <c r="G19">
        <v>20</v>
      </c>
      <c r="H19">
        <v>179686</v>
      </c>
      <c r="I19">
        <v>3.5</v>
      </c>
    </row>
    <row r="20" spans="1:9">
      <c r="A20" t="s">
        <v>27</v>
      </c>
      <c r="B20" s="19">
        <v>759164</v>
      </c>
      <c r="C20" s="20">
        <v>3325</v>
      </c>
      <c r="D20">
        <v>228</v>
      </c>
      <c r="E20">
        <v>374288</v>
      </c>
      <c r="F20">
        <v>384845</v>
      </c>
      <c r="G20">
        <v>31</v>
      </c>
      <c r="H20">
        <v>248050</v>
      </c>
      <c r="I20">
        <v>3</v>
      </c>
    </row>
    <row r="21" spans="1:9">
      <c r="A21" t="s">
        <v>28</v>
      </c>
      <c r="B21" s="19">
        <v>610411</v>
      </c>
      <c r="C21" s="20">
        <v>1478.3</v>
      </c>
      <c r="D21">
        <v>413</v>
      </c>
      <c r="E21">
        <v>302011</v>
      </c>
      <c r="F21">
        <v>308369</v>
      </c>
      <c r="G21">
        <v>31</v>
      </c>
      <c r="H21">
        <v>204188</v>
      </c>
      <c r="I21">
        <v>3</v>
      </c>
    </row>
    <row r="22" spans="1:9">
      <c r="A22" t="s">
        <v>29</v>
      </c>
      <c r="B22" s="19">
        <v>1056640</v>
      </c>
      <c r="C22" s="20">
        <v>2524.2</v>
      </c>
      <c r="D22">
        <v>419</v>
      </c>
      <c r="E22">
        <v>523940</v>
      </c>
      <c r="F22">
        <v>532669</v>
      </c>
      <c r="G22">
        <v>31</v>
      </c>
      <c r="H22">
        <v>318105</v>
      </c>
      <c r="I22">
        <v>3.3</v>
      </c>
    </row>
    <row r="23" spans="1:9">
      <c r="A23" t="s">
        <v>30</v>
      </c>
      <c r="B23" s="19">
        <v>2417735</v>
      </c>
      <c r="C23" s="20">
        <v>2538.6</v>
      </c>
      <c r="D23">
        <v>952</v>
      </c>
      <c r="E23">
        <v>1187146</v>
      </c>
      <c r="F23">
        <v>1230454</v>
      </c>
      <c r="G23">
        <v>135</v>
      </c>
      <c r="H23">
        <v>795241</v>
      </c>
      <c r="I23">
        <v>3</v>
      </c>
    </row>
    <row r="24" spans="1:9">
      <c r="A24" t="s">
        <v>31</v>
      </c>
      <c r="B24" s="19">
        <v>926976</v>
      </c>
      <c r="C24" s="20">
        <v>68232.9</v>
      </c>
      <c r="D24">
        <v>14</v>
      </c>
      <c r="E24">
        <v>478087</v>
      </c>
      <c r="F24">
        <v>448868</v>
      </c>
      <c r="G24">
        <v>21</v>
      </c>
      <c r="H24">
        <v>164519</v>
      </c>
      <c r="I24">
        <v>5.6</v>
      </c>
    </row>
    <row r="25" spans="1:9">
      <c r="A25" t="s">
        <v>32</v>
      </c>
      <c r="B25" s="19">
        <v>621241</v>
      </c>
      <c r="C25" s="20">
        <v>9123.2</v>
      </c>
      <c r="D25">
        <v>68</v>
      </c>
      <c r="E25">
        <v>307013</v>
      </c>
      <c r="F25">
        <v>314213</v>
      </c>
      <c r="G25">
        <v>15</v>
      </c>
      <c r="H25">
        <v>116182</v>
      </c>
      <c r="I25">
        <v>5.3</v>
      </c>
    </row>
    <row r="26" spans="1:9">
      <c r="A26" t="s">
        <v>33</v>
      </c>
      <c r="B26" s="19">
        <v>310327</v>
      </c>
      <c r="C26" s="20">
        <v>21065.1</v>
      </c>
      <c r="D26">
        <v>15</v>
      </c>
      <c r="E26">
        <v>156774</v>
      </c>
      <c r="F26">
        <v>153546</v>
      </c>
      <c r="G26">
        <v>7</v>
      </c>
      <c r="H26">
        <v>65910</v>
      </c>
      <c r="I26">
        <v>4.7</v>
      </c>
    </row>
    <row r="27" spans="1:9">
      <c r="A27" t="s">
        <v>34</v>
      </c>
      <c r="B27" s="19">
        <v>990341</v>
      </c>
      <c r="C27" s="20">
        <v>2495.2</v>
      </c>
      <c r="D27">
        <v>397</v>
      </c>
      <c r="E27">
        <v>489107</v>
      </c>
      <c r="F27">
        <v>501206</v>
      </c>
      <c r="G27">
        <v>28</v>
      </c>
      <c r="H27">
        <v>223808</v>
      </c>
      <c r="I27">
        <v>4.4</v>
      </c>
    </row>
    <row r="28" spans="1:9">
      <c r="A28" t="s">
        <v>35</v>
      </c>
      <c r="B28" s="19">
        <v>1163186</v>
      </c>
      <c r="C28" s="20">
        <v>3392.2</v>
      </c>
      <c r="D28">
        <v>343</v>
      </c>
      <c r="E28">
        <v>580269</v>
      </c>
      <c r="F28">
        <v>582889</v>
      </c>
      <c r="G28">
        <v>28</v>
      </c>
      <c r="H28">
        <v>304943</v>
      </c>
      <c r="I28">
        <v>3.8</v>
      </c>
    </row>
    <row r="29" spans="1:9">
      <c r="A29" t="s">
        <v>36</v>
      </c>
      <c r="B29" s="19">
        <v>454480</v>
      </c>
      <c r="C29" s="20">
        <v>3032</v>
      </c>
      <c r="D29">
        <v>150</v>
      </c>
      <c r="E29">
        <v>227317</v>
      </c>
      <c r="F29">
        <v>227151</v>
      </c>
      <c r="G29">
        <v>12</v>
      </c>
      <c r="H29">
        <v>99861</v>
      </c>
      <c r="I29">
        <v>4.5</v>
      </c>
    </row>
    <row r="30" spans="1:9">
      <c r="A30" t="s">
        <v>37</v>
      </c>
      <c r="B30" s="19">
        <v>885711</v>
      </c>
      <c r="C30" s="20">
        <v>2855.8</v>
      </c>
      <c r="D30">
        <v>310</v>
      </c>
      <c r="E30">
        <v>441259</v>
      </c>
      <c r="F30">
        <v>444430</v>
      </c>
      <c r="G30">
        <v>22</v>
      </c>
      <c r="H30">
        <v>199426</v>
      </c>
      <c r="I30">
        <v>4.4</v>
      </c>
    </row>
    <row r="31" spans="1:9">
      <c r="A31" t="s">
        <v>38</v>
      </c>
      <c r="B31" s="19">
        <v>666763</v>
      </c>
      <c r="C31" s="20">
        <v>10976.4</v>
      </c>
      <c r="D31">
        <v>61</v>
      </c>
      <c r="E31">
        <v>336322</v>
      </c>
      <c r="F31">
        <v>330428</v>
      </c>
      <c r="G31">
        <v>13</v>
      </c>
      <c r="H31">
        <v>142518</v>
      </c>
      <c r="I31">
        <v>4.7</v>
      </c>
    </row>
    <row r="32" spans="1:9">
      <c r="A32" t="s">
        <v>39</v>
      </c>
      <c r="B32" s="19">
        <v>518560</v>
      </c>
      <c r="C32" s="20">
        <v>9532.2</v>
      </c>
      <c r="D32">
        <v>54</v>
      </c>
      <c r="E32">
        <v>259440</v>
      </c>
      <c r="F32">
        <v>259102</v>
      </c>
      <c r="G32">
        <v>18</v>
      </c>
      <c r="H32">
        <v>149271</v>
      </c>
      <c r="I32">
        <v>3.4</v>
      </c>
    </row>
    <row r="33" spans="1:9">
      <c r="A33" t="s">
        <v>40</v>
      </c>
      <c r="B33" s="19">
        <v>2162202</v>
      </c>
      <c r="C33" s="20">
        <v>7462.4</v>
      </c>
      <c r="D33">
        <v>290</v>
      </c>
      <c r="E33">
        <v>1077272</v>
      </c>
      <c r="F33">
        <v>1084835</v>
      </c>
      <c r="G33">
        <v>95</v>
      </c>
      <c r="H33">
        <v>616046</v>
      </c>
      <c r="I33">
        <v>3.5</v>
      </c>
    </row>
    <row r="34" spans="1:9">
      <c r="A34" t="s">
        <v>41</v>
      </c>
      <c r="B34" s="19">
        <v>1157873</v>
      </c>
      <c r="C34" s="20">
        <v>17950.3</v>
      </c>
      <c r="D34">
        <v>65</v>
      </c>
      <c r="E34">
        <v>579042</v>
      </c>
      <c r="F34">
        <v>578805</v>
      </c>
      <c r="G34">
        <v>26</v>
      </c>
      <c r="H34">
        <v>241125</v>
      </c>
      <c r="I34">
        <v>4.8</v>
      </c>
    </row>
    <row r="35" spans="1:9">
      <c r="A35" t="s">
        <v>42</v>
      </c>
      <c r="B35" s="19">
        <v>1117840</v>
      </c>
      <c r="C35" s="20">
        <v>21871.1</v>
      </c>
      <c r="D35">
        <v>51</v>
      </c>
      <c r="E35">
        <v>557098</v>
      </c>
      <c r="F35">
        <v>560704</v>
      </c>
      <c r="G35">
        <v>38</v>
      </c>
      <c r="H35">
        <v>316179</v>
      </c>
      <c r="I35">
        <v>3.5</v>
      </c>
    </row>
    <row r="36" spans="1:9">
      <c r="A36" t="s">
        <v>43</v>
      </c>
      <c r="B36" s="19">
        <v>901777</v>
      </c>
      <c r="C36" s="20">
        <v>2436.1</v>
      </c>
      <c r="D36">
        <v>370</v>
      </c>
      <c r="E36">
        <v>450741</v>
      </c>
      <c r="F36">
        <v>451008</v>
      </c>
      <c r="G36">
        <v>28</v>
      </c>
      <c r="H36">
        <v>206036</v>
      </c>
      <c r="I36">
        <v>4.4</v>
      </c>
    </row>
    <row r="37" spans="1:9">
      <c r="A37" t="s">
        <v>44</v>
      </c>
      <c r="B37" s="19">
        <v>875689</v>
      </c>
      <c r="C37" s="20">
        <v>2530.9</v>
      </c>
      <c r="D37">
        <v>346</v>
      </c>
      <c r="E37">
        <v>434287</v>
      </c>
      <c r="F37">
        <v>441379</v>
      </c>
      <c r="G37">
        <v>23</v>
      </c>
      <c r="H37">
        <v>187641</v>
      </c>
      <c r="I37">
        <v>4.7</v>
      </c>
    </row>
    <row r="38" spans="1:9">
      <c r="A38" t="s">
        <v>45</v>
      </c>
      <c r="B38" s="19">
        <v>1867579</v>
      </c>
      <c r="C38" s="20">
        <v>3020</v>
      </c>
      <c r="D38">
        <v>618</v>
      </c>
      <c r="E38">
        <v>897133</v>
      </c>
      <c r="F38">
        <v>970406</v>
      </c>
      <c r="G38">
        <v>40</v>
      </c>
      <c r="H38">
        <v>433207</v>
      </c>
      <c r="I38">
        <v>4.3</v>
      </c>
    </row>
    <row r="39" spans="1:9">
      <c r="A39" t="s">
        <v>46</v>
      </c>
      <c r="B39" s="19">
        <v>590013</v>
      </c>
      <c r="C39">
        <v>563.8</v>
      </c>
      <c r="D39" s="19">
        <v>1047</v>
      </c>
      <c r="E39">
        <v>283678</v>
      </c>
      <c r="F39">
        <v>306323</v>
      </c>
      <c r="G39">
        <v>12</v>
      </c>
      <c r="H39">
        <v>143365</v>
      </c>
      <c r="I39">
        <v>4.1</v>
      </c>
    </row>
    <row r="40" spans="1:9">
      <c r="A40" t="s">
        <v>47</v>
      </c>
      <c r="B40" s="19">
        <v>1670570</v>
      </c>
      <c r="C40" s="20">
        <v>3023.9</v>
      </c>
      <c r="D40">
        <v>552</v>
      </c>
      <c r="E40">
        <v>812146</v>
      </c>
      <c r="F40">
        <v>858389</v>
      </c>
      <c r="G40">
        <v>35</v>
      </c>
      <c r="H40">
        <v>358796</v>
      </c>
      <c r="I40">
        <v>4.6</v>
      </c>
    </row>
    <row r="41" spans="1:9">
      <c r="A41" t="s">
        <v>48</v>
      </c>
      <c r="B41" s="19">
        <v>893681</v>
      </c>
      <c r="C41" s="20">
        <v>1696.3</v>
      </c>
      <c r="D41">
        <v>527</v>
      </c>
      <c r="E41">
        <v>426252</v>
      </c>
      <c r="F41">
        <v>467401</v>
      </c>
      <c r="G41">
        <v>28</v>
      </c>
      <c r="H41">
        <v>198152</v>
      </c>
      <c r="I41">
        <v>4.5</v>
      </c>
    </row>
    <row r="42" spans="1:9">
      <c r="A42" t="s">
        <v>49</v>
      </c>
      <c r="B42" s="19">
        <v>993183</v>
      </c>
      <c r="C42" s="20">
        <v>2529.8</v>
      </c>
      <c r="D42">
        <v>393</v>
      </c>
      <c r="E42">
        <v>471669</v>
      </c>
      <c r="F42">
        <v>521496</v>
      </c>
      <c r="G42">
        <v>18</v>
      </c>
      <c r="H42">
        <v>250698</v>
      </c>
      <c r="I42">
        <v>3.9</v>
      </c>
    </row>
    <row r="43" spans="1:9">
      <c r="A43" t="s">
        <v>50</v>
      </c>
      <c r="B43" s="19">
        <v>1155574</v>
      </c>
      <c r="C43" s="20">
        <v>2085.4</v>
      </c>
      <c r="D43">
        <v>554</v>
      </c>
      <c r="E43">
        <v>560942</v>
      </c>
      <c r="F43">
        <v>594609</v>
      </c>
      <c r="G43">
        <v>23</v>
      </c>
      <c r="H43">
        <v>300745</v>
      </c>
      <c r="I43">
        <v>3.8</v>
      </c>
    </row>
    <row r="44" spans="1:9">
      <c r="A44" t="s">
        <v>51</v>
      </c>
      <c r="B44" s="19">
        <v>1131950</v>
      </c>
      <c r="C44" s="20">
        <v>3152.5</v>
      </c>
      <c r="D44">
        <v>359</v>
      </c>
      <c r="E44">
        <v>539560</v>
      </c>
      <c r="F44">
        <v>592367</v>
      </c>
      <c r="G44">
        <v>23</v>
      </c>
      <c r="H44">
        <v>262036</v>
      </c>
      <c r="I44">
        <v>4.3</v>
      </c>
    </row>
    <row r="45" spans="1:9">
      <c r="A45" t="s">
        <v>52</v>
      </c>
      <c r="B45" s="19">
        <v>1116436</v>
      </c>
      <c r="C45" s="20">
        <v>2613.5</v>
      </c>
      <c r="D45">
        <v>427</v>
      </c>
      <c r="E45">
        <v>536187</v>
      </c>
      <c r="F45">
        <v>580214</v>
      </c>
      <c r="G45">
        <v>35</v>
      </c>
      <c r="H45">
        <v>240168</v>
      </c>
      <c r="I45">
        <v>4.6</v>
      </c>
    </row>
    <row r="46" spans="1:9">
      <c r="A46" t="s">
        <v>53</v>
      </c>
      <c r="B46" s="19">
        <v>1266860</v>
      </c>
      <c r="C46" s="20">
        <v>1323</v>
      </c>
      <c r="D46">
        <v>958</v>
      </c>
      <c r="E46">
        <v>605784</v>
      </c>
      <c r="F46">
        <v>661038</v>
      </c>
      <c r="G46">
        <v>38</v>
      </c>
      <c r="H46">
        <v>308054</v>
      </c>
      <c r="I46">
        <v>4.1</v>
      </c>
    </row>
    <row r="47" spans="1:9">
      <c r="A47" t="s">
        <v>54</v>
      </c>
      <c r="B47" s="19">
        <v>605576</v>
      </c>
      <c r="C47">
        <v>897.3</v>
      </c>
      <c r="D47">
        <v>675</v>
      </c>
      <c r="E47">
        <v>290907</v>
      </c>
      <c r="F47">
        <v>314656</v>
      </c>
      <c r="G47">
        <v>13</v>
      </c>
      <c r="H47">
        <v>150669</v>
      </c>
      <c r="I47">
        <v>4</v>
      </c>
    </row>
    <row r="48" spans="1:9">
      <c r="A48" t="s">
        <v>55</v>
      </c>
      <c r="B48" s="19">
        <v>4397073</v>
      </c>
      <c r="C48">
        <v>703.9</v>
      </c>
      <c r="D48" s="19">
        <v>6247</v>
      </c>
      <c r="E48">
        <v>2192452</v>
      </c>
      <c r="F48">
        <v>2204376</v>
      </c>
      <c r="G48">
        <v>245</v>
      </c>
      <c r="H48">
        <v>1506888</v>
      </c>
      <c r="I48">
        <v>2.9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workbookViewId="0">
      <selection activeCell="A1" sqref="A1"/>
    </sheetView>
  </sheetViews>
  <sheetFormatPr defaultColWidth="8.72727272727273" defaultRowHeight="14.5"/>
  <cols>
    <col min="1" max="1" width="13.5454545454545" customWidth="1"/>
    <col min="2" max="2" width="17.5454545454545" customWidth="1"/>
    <col min="3" max="3" width="18.6363636363636" customWidth="1"/>
    <col min="4" max="4" width="18.5454545454545" customWidth="1"/>
    <col min="5" max="5" width="18.8181818181818" customWidth="1"/>
    <col min="6" max="6" width="15.3636363636364" customWidth="1"/>
    <col min="7" max="7" width="17.6363636363636" customWidth="1"/>
    <col min="8" max="8" width="25.7272727272727" customWidth="1"/>
    <col min="9" max="9" width="15.5454545454545" customWidth="1"/>
    <col min="10" max="10" width="13.4545454545455" customWidth="1"/>
    <col min="11" max="11" width="19" customWidth="1"/>
    <col min="12" max="12" width="18.4545454545455" customWidth="1"/>
    <col min="13" max="13" width="11.6363636363636" customWidth="1"/>
  </cols>
  <sheetData>
    <row r="1" spans="1:13">
      <c r="A1" t="s">
        <v>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  <c r="K1" t="s">
        <v>58</v>
      </c>
      <c r="L1" t="s">
        <v>59</v>
      </c>
      <c r="M1" t="s">
        <v>60</v>
      </c>
    </row>
    <row r="2" ht="29" spans="1:13">
      <c r="A2" t="s">
        <v>9</v>
      </c>
      <c r="B2" s="19">
        <v>1208333</v>
      </c>
      <c r="C2">
        <v>219.9</v>
      </c>
      <c r="D2" s="19">
        <v>5495</v>
      </c>
      <c r="E2">
        <v>610257</v>
      </c>
      <c r="F2">
        <v>598046</v>
      </c>
      <c r="G2">
        <v>30</v>
      </c>
      <c r="H2">
        <v>378422</v>
      </c>
      <c r="I2">
        <v>3.1</v>
      </c>
      <c r="J2" s="21" t="str">
        <f>IF(A2="","",IF(OR(A2="Mombasa",A2="Kwale",A2="Kilifi",A2="Tana River",A2="Lamu",A2="Taita-Taveta"),"Coast",IF(OR(A2="Nairobi"),"Nairobi",IF(OR(A2="Kisumu",A2="Homa Bay",A2="Migori",A2="Siaya",A2="Kisii",A2="Nyamira"),"Nyanza",IF(OR(A2="Garissa",A2="Wajir",A2="Mandera"),"North Eastern",IF(OR(A2="Marsabit",A2="Isiolo",A2="Meru",A2="Tharaka-Nithi",A2="Embu",A2="Kitui",A2="Machakos",A2="Makueni"),"Eastern",IF(OR(A2="Turkana",A2="West Pokot",A2="Samburu",A2="Trans Nzoia",A2="Uasin Gishu",A2="Elgeyo-Marakwet",A2="Nandi",A2="Baringo",A2="Laikipia",A2="Kericho",A2="Bomet"),"Rift Valley",IF(OR(A2="Kakamega",A2="Vihiga",A2="Bungoma",A2="Busia"),"Western",IF(OR(A2="Kajiado",A2="Narok"),"Maasai","Central")))))))))</f>
        <v>Coast</v>
      </c>
      <c r="K2" s="21" t="str">
        <f>IF(C2="","",IF(C2&lt;5000,"Small",IF(C2&lt;=15000,"Medium","Large")))</f>
        <v>Small</v>
      </c>
      <c r="L2" s="21" t="str">
        <f>IF(B2="","",IF(B2&gt;1000000,"High",IF(B2&gt;=500000,"Medium","Low")))</f>
        <v>High</v>
      </c>
      <c r="M2" s="21" t="str">
        <f>IF(OR(E2="",F2="",F2=0),"",IF(E2/F2&gt;1.02,"Male Majority",IF(E2/F2&lt;0.98,"Female Majority","Balanced")))</f>
        <v>Male Majority</v>
      </c>
    </row>
    <row r="3" ht="29" spans="1:13">
      <c r="A3" t="s">
        <v>10</v>
      </c>
      <c r="B3" s="19">
        <v>866820</v>
      </c>
      <c r="C3" s="20">
        <v>8267.1</v>
      </c>
      <c r="D3">
        <v>105</v>
      </c>
      <c r="E3">
        <v>425121</v>
      </c>
      <c r="F3">
        <v>441681</v>
      </c>
      <c r="G3">
        <v>18</v>
      </c>
      <c r="H3">
        <v>173176</v>
      </c>
      <c r="I3">
        <v>5</v>
      </c>
      <c r="J3" s="21" t="str">
        <f t="shared" ref="J3:J48" si="0">IF(A3="","",IF(OR(A3="Mombasa",A3="Kwale",A3="Kilifi",A3="Tana River",A3="Lamu",A3="Taita-Taveta"),"Coast",IF(OR(A3="Nairobi"),"Nairobi",IF(OR(A3="Kisumu",A3="Homa Bay",A3="Migori",A3="Siaya",A3="Kisii",A3="Nyamira"),"Nyanza",IF(OR(A3="Garissa",A3="Wajir",A3="Mandera"),"North Eastern",IF(OR(A3="Marsabit",A3="Isiolo",A3="Meru",A3="Tharaka-Nithi",A3="Embu",A3="Kitui",A3="Machakos",A3="Makueni"),"Eastern",IF(OR(A3="Turkana",A3="West Pokot",A3="Samburu",A3="Trans Nzoia",A3="Uasin Gishu",A3="Elgeyo-Marakwet",A3="Nandi",A3="Baringo",A3="Laikipia",A3="Kericho",A3="Bomet"),"Rift Valley",IF(OR(A3="Kakamega",A3="Vihiga",A3="Bungoma",A3="Busia"),"Western",IF(OR(A3="Kajiado",A3="Narok"),"Maasai","Central")))))))))</f>
        <v>Coast</v>
      </c>
      <c r="K3" s="21" t="str">
        <f t="shared" ref="K3:K48" si="1">IF(C3="","",IF(C3&lt;5000,"Small",IF(C3&lt;=15000,"Medium","Large")))</f>
        <v>Medium</v>
      </c>
      <c r="L3" s="21" t="str">
        <f t="shared" ref="L3:L48" si="2">IF(B3="","",IF(B3&gt;1000000,"High",IF(B3&gt;=500000,"Medium","Low")))</f>
        <v>Medium</v>
      </c>
      <c r="M3" s="21" t="str">
        <f t="shared" ref="M3:M48" si="3">IF(OR(E3="",F3="",F3=0),"",IF(E3/F3&gt;1.02,"Male Majority",IF(E3/F3&lt;0.98,"Female Majority","Balanced")))</f>
        <v>Female Majority</v>
      </c>
    </row>
    <row r="4" ht="29" spans="1:13">
      <c r="A4" t="s">
        <v>11</v>
      </c>
      <c r="B4" s="19">
        <v>1453787</v>
      </c>
      <c r="C4" s="20">
        <v>12539.7</v>
      </c>
      <c r="D4">
        <v>116</v>
      </c>
      <c r="E4">
        <v>704089</v>
      </c>
      <c r="F4">
        <v>749673</v>
      </c>
      <c r="G4">
        <v>25</v>
      </c>
      <c r="H4">
        <v>298472</v>
      </c>
      <c r="I4">
        <v>4.8</v>
      </c>
      <c r="J4" s="21" t="str">
        <f t="shared" si="0"/>
        <v>Coast</v>
      </c>
      <c r="K4" s="21" t="str">
        <f t="shared" si="1"/>
        <v>Medium</v>
      </c>
      <c r="L4" s="21" t="str">
        <f t="shared" si="2"/>
        <v>High</v>
      </c>
      <c r="M4" s="21" t="str">
        <f t="shared" si="3"/>
        <v>Female Majority</v>
      </c>
    </row>
    <row r="5" spans="1:13">
      <c r="A5" t="s">
        <v>12</v>
      </c>
      <c r="B5" s="19">
        <v>315943</v>
      </c>
      <c r="C5" s="20">
        <v>37950.5</v>
      </c>
      <c r="D5">
        <v>8</v>
      </c>
      <c r="E5">
        <v>158550</v>
      </c>
      <c r="F5">
        <v>157391</v>
      </c>
      <c r="G5">
        <v>2</v>
      </c>
      <c r="H5">
        <v>68242</v>
      </c>
      <c r="I5">
        <v>4.6</v>
      </c>
      <c r="J5" s="21" t="str">
        <f t="shared" si="0"/>
        <v>Coast</v>
      </c>
      <c r="K5" s="21" t="str">
        <f t="shared" si="1"/>
        <v>Large</v>
      </c>
      <c r="L5" s="21" t="str">
        <f t="shared" si="2"/>
        <v>Low</v>
      </c>
      <c r="M5" s="21" t="str">
        <f t="shared" si="3"/>
        <v>Balanced</v>
      </c>
    </row>
    <row r="6" ht="29" spans="1:13">
      <c r="A6" t="s">
        <v>13</v>
      </c>
      <c r="B6" s="19">
        <v>143920</v>
      </c>
      <c r="C6" s="20">
        <v>6253.3</v>
      </c>
      <c r="D6">
        <v>23</v>
      </c>
      <c r="E6">
        <v>76103</v>
      </c>
      <c r="F6">
        <v>67813</v>
      </c>
      <c r="G6">
        <v>4</v>
      </c>
      <c r="H6">
        <v>37963</v>
      </c>
      <c r="I6">
        <v>3.7</v>
      </c>
      <c r="J6" s="21" t="str">
        <f t="shared" si="0"/>
        <v>Coast</v>
      </c>
      <c r="K6" s="21" t="str">
        <f t="shared" si="1"/>
        <v>Medium</v>
      </c>
      <c r="L6" s="21" t="str">
        <f t="shared" si="2"/>
        <v>Low</v>
      </c>
      <c r="M6" s="21" t="str">
        <f t="shared" si="3"/>
        <v>Male Majority</v>
      </c>
    </row>
    <row r="7" ht="29" spans="1:13">
      <c r="A7" t="s">
        <v>14</v>
      </c>
      <c r="B7" s="19">
        <v>340671</v>
      </c>
      <c r="C7" s="20">
        <v>17152</v>
      </c>
      <c r="D7">
        <v>20</v>
      </c>
      <c r="E7">
        <v>173337</v>
      </c>
      <c r="F7">
        <v>167327</v>
      </c>
      <c r="G7">
        <v>7</v>
      </c>
      <c r="H7">
        <v>96429</v>
      </c>
      <c r="I7">
        <v>3.5</v>
      </c>
      <c r="J7" s="21" t="str">
        <f t="shared" si="0"/>
        <v>Central</v>
      </c>
      <c r="K7" s="21" t="str">
        <f t="shared" si="1"/>
        <v>Large</v>
      </c>
      <c r="L7" s="21" t="str">
        <f t="shared" si="2"/>
        <v>Low</v>
      </c>
      <c r="M7" s="21" t="str">
        <f t="shared" si="3"/>
        <v>Male Majority</v>
      </c>
    </row>
    <row r="8" ht="29" spans="1:13">
      <c r="A8" t="s">
        <v>15</v>
      </c>
      <c r="B8" s="19">
        <v>841353</v>
      </c>
      <c r="C8" s="20">
        <v>44736</v>
      </c>
      <c r="D8">
        <v>19</v>
      </c>
      <c r="E8">
        <v>458975</v>
      </c>
      <c r="F8">
        <v>382344</v>
      </c>
      <c r="G8">
        <v>34</v>
      </c>
      <c r="H8">
        <v>141394</v>
      </c>
      <c r="I8">
        <v>5.9</v>
      </c>
      <c r="J8" s="21" t="str">
        <f t="shared" si="0"/>
        <v>North Eastern</v>
      </c>
      <c r="K8" s="21" t="str">
        <f t="shared" si="1"/>
        <v>Large</v>
      </c>
      <c r="L8" s="21" t="str">
        <f t="shared" si="2"/>
        <v>Medium</v>
      </c>
      <c r="M8" s="21" t="str">
        <f t="shared" si="3"/>
        <v>Male Majority</v>
      </c>
    </row>
    <row r="9" ht="29" spans="1:13">
      <c r="A9" t="s">
        <v>16</v>
      </c>
      <c r="B9" s="19">
        <v>781263</v>
      </c>
      <c r="C9" s="20">
        <v>56773.1</v>
      </c>
      <c r="D9">
        <v>14</v>
      </c>
      <c r="E9">
        <v>415374</v>
      </c>
      <c r="F9">
        <v>365840</v>
      </c>
      <c r="G9">
        <v>49</v>
      </c>
      <c r="H9">
        <v>127932</v>
      </c>
      <c r="I9">
        <v>6.1</v>
      </c>
      <c r="J9" s="21" t="str">
        <f t="shared" si="0"/>
        <v>North Eastern</v>
      </c>
      <c r="K9" s="21" t="str">
        <f t="shared" si="1"/>
        <v>Large</v>
      </c>
      <c r="L9" s="21" t="str">
        <f t="shared" si="2"/>
        <v>Medium</v>
      </c>
      <c r="M9" s="21" t="str">
        <f t="shared" si="3"/>
        <v>Male Majority</v>
      </c>
    </row>
    <row r="10" spans="1:13">
      <c r="A10" t="s">
        <v>17</v>
      </c>
      <c r="B10" s="19">
        <v>867457</v>
      </c>
      <c r="C10" s="20">
        <v>25939.8</v>
      </c>
      <c r="D10">
        <v>33</v>
      </c>
      <c r="E10">
        <v>434976</v>
      </c>
      <c r="F10">
        <v>432444</v>
      </c>
      <c r="G10">
        <v>37</v>
      </c>
      <c r="H10">
        <v>125763</v>
      </c>
      <c r="I10">
        <v>6.9</v>
      </c>
      <c r="J10" s="21" t="str">
        <f t="shared" si="0"/>
        <v>North Eastern</v>
      </c>
      <c r="K10" s="21" t="str">
        <f t="shared" si="1"/>
        <v>Large</v>
      </c>
      <c r="L10" s="21" t="str">
        <f t="shared" si="2"/>
        <v>Medium</v>
      </c>
      <c r="M10" s="21" t="str">
        <f t="shared" si="3"/>
        <v>Balanced</v>
      </c>
    </row>
    <row r="11" ht="29" spans="1:13">
      <c r="A11" t="s">
        <v>18</v>
      </c>
      <c r="B11" s="19">
        <v>459785</v>
      </c>
      <c r="C11" s="20">
        <v>70944.1</v>
      </c>
      <c r="D11">
        <v>6</v>
      </c>
      <c r="E11">
        <v>243548</v>
      </c>
      <c r="F11">
        <v>216219</v>
      </c>
      <c r="G11">
        <v>18</v>
      </c>
      <c r="H11">
        <v>77495</v>
      </c>
      <c r="I11">
        <v>5.8</v>
      </c>
      <c r="J11" s="21" t="str">
        <f t="shared" si="0"/>
        <v>Eastern</v>
      </c>
      <c r="K11" s="21" t="str">
        <f t="shared" si="1"/>
        <v>Large</v>
      </c>
      <c r="L11" s="21" t="str">
        <f t="shared" si="2"/>
        <v>Low</v>
      </c>
      <c r="M11" s="21" t="str">
        <f t="shared" si="3"/>
        <v>Male Majority</v>
      </c>
    </row>
    <row r="12" ht="29" spans="1:13">
      <c r="A12" t="s">
        <v>19</v>
      </c>
      <c r="B12" s="19">
        <v>268002</v>
      </c>
      <c r="C12" s="20">
        <v>25350.6</v>
      </c>
      <c r="D12">
        <v>11</v>
      </c>
      <c r="E12">
        <v>139510</v>
      </c>
      <c r="F12">
        <v>128483</v>
      </c>
      <c r="G12">
        <v>9</v>
      </c>
      <c r="H12">
        <v>58072</v>
      </c>
      <c r="I12">
        <v>4.6</v>
      </c>
      <c r="J12" s="21" t="str">
        <f t="shared" si="0"/>
        <v>Eastern</v>
      </c>
      <c r="K12" s="21" t="str">
        <f t="shared" si="1"/>
        <v>Large</v>
      </c>
      <c r="L12" s="21" t="str">
        <f t="shared" si="2"/>
        <v>Low</v>
      </c>
      <c r="M12" s="21" t="str">
        <f t="shared" si="3"/>
        <v>Male Majority</v>
      </c>
    </row>
    <row r="13" spans="1:13">
      <c r="A13" t="s">
        <v>20</v>
      </c>
      <c r="B13" s="19">
        <v>1545714</v>
      </c>
      <c r="C13" s="20">
        <v>7006.3</v>
      </c>
      <c r="D13">
        <v>221</v>
      </c>
      <c r="E13">
        <v>767698</v>
      </c>
      <c r="F13">
        <v>777975</v>
      </c>
      <c r="G13">
        <v>41</v>
      </c>
      <c r="H13">
        <v>426360</v>
      </c>
      <c r="I13">
        <v>3.6</v>
      </c>
      <c r="J13" s="21" t="str">
        <f t="shared" si="0"/>
        <v>Eastern</v>
      </c>
      <c r="K13" s="21" t="str">
        <f t="shared" si="1"/>
        <v>Medium</v>
      </c>
      <c r="L13" s="21" t="str">
        <f t="shared" si="2"/>
        <v>High</v>
      </c>
      <c r="M13" s="21" t="str">
        <f t="shared" si="3"/>
        <v>Balanced</v>
      </c>
    </row>
    <row r="14" ht="29" spans="1:13">
      <c r="A14" t="s">
        <v>21</v>
      </c>
      <c r="B14" s="19">
        <v>393177</v>
      </c>
      <c r="C14" s="20">
        <v>2564.4</v>
      </c>
      <c r="D14">
        <v>153</v>
      </c>
      <c r="E14">
        <v>193764</v>
      </c>
      <c r="F14">
        <v>199406</v>
      </c>
      <c r="G14">
        <v>7</v>
      </c>
      <c r="H14">
        <v>109860</v>
      </c>
      <c r="I14">
        <v>3.6</v>
      </c>
      <c r="J14" s="21" t="str">
        <f t="shared" si="0"/>
        <v>Eastern</v>
      </c>
      <c r="K14" s="21" t="str">
        <f t="shared" si="1"/>
        <v>Small</v>
      </c>
      <c r="L14" s="21" t="str">
        <f t="shared" si="2"/>
        <v>Low</v>
      </c>
      <c r="M14" s="21" t="str">
        <f t="shared" si="3"/>
        <v>Female Majority</v>
      </c>
    </row>
    <row r="15" spans="1:13">
      <c r="A15" t="s">
        <v>22</v>
      </c>
      <c r="B15" s="19">
        <v>608599</v>
      </c>
      <c r="C15" s="20">
        <v>2820.7</v>
      </c>
      <c r="D15">
        <v>216</v>
      </c>
      <c r="E15">
        <v>304208</v>
      </c>
      <c r="F15">
        <v>304367</v>
      </c>
      <c r="G15">
        <v>24</v>
      </c>
      <c r="H15">
        <v>182743</v>
      </c>
      <c r="I15">
        <v>3.3</v>
      </c>
      <c r="J15" s="21" t="str">
        <f t="shared" si="0"/>
        <v>Eastern</v>
      </c>
      <c r="K15" s="21" t="str">
        <f t="shared" si="1"/>
        <v>Small</v>
      </c>
      <c r="L15" s="21" t="str">
        <f t="shared" si="2"/>
        <v>Medium</v>
      </c>
      <c r="M15" s="21" t="str">
        <f t="shared" si="3"/>
        <v>Balanced</v>
      </c>
    </row>
    <row r="16" ht="29" spans="1:13">
      <c r="A16" t="s">
        <v>23</v>
      </c>
      <c r="B16" s="19">
        <v>1136187</v>
      </c>
      <c r="C16" s="20">
        <v>30429.5</v>
      </c>
      <c r="D16">
        <v>37</v>
      </c>
      <c r="E16">
        <v>549003</v>
      </c>
      <c r="F16">
        <v>587151</v>
      </c>
      <c r="G16">
        <v>33</v>
      </c>
      <c r="H16">
        <v>262942</v>
      </c>
      <c r="I16">
        <v>4.3</v>
      </c>
      <c r="J16" s="21" t="str">
        <f t="shared" si="0"/>
        <v>Eastern</v>
      </c>
      <c r="K16" s="21" t="str">
        <f t="shared" si="1"/>
        <v>Large</v>
      </c>
      <c r="L16" s="21" t="str">
        <f t="shared" si="2"/>
        <v>High</v>
      </c>
      <c r="M16" s="21" t="str">
        <f t="shared" si="3"/>
        <v>Female Majority</v>
      </c>
    </row>
    <row r="17" spans="1:13">
      <c r="A17" t="s">
        <v>24</v>
      </c>
      <c r="B17" s="19">
        <v>1421932</v>
      </c>
      <c r="C17" s="20">
        <v>6042.7</v>
      </c>
      <c r="D17">
        <v>235</v>
      </c>
      <c r="E17">
        <v>710707</v>
      </c>
      <c r="F17">
        <v>711191</v>
      </c>
      <c r="G17">
        <v>34</v>
      </c>
      <c r="H17">
        <v>402466</v>
      </c>
      <c r="I17">
        <v>3.5</v>
      </c>
      <c r="J17" s="21" t="str">
        <f t="shared" si="0"/>
        <v>Eastern</v>
      </c>
      <c r="K17" s="21" t="str">
        <f t="shared" si="1"/>
        <v>Medium</v>
      </c>
      <c r="L17" s="21" t="str">
        <f t="shared" si="2"/>
        <v>High</v>
      </c>
      <c r="M17" s="21" t="str">
        <f t="shared" si="3"/>
        <v>Balanced</v>
      </c>
    </row>
    <row r="18" spans="1:13">
      <c r="A18" t="s">
        <v>25</v>
      </c>
      <c r="B18" s="19">
        <v>987653</v>
      </c>
      <c r="C18" s="20">
        <v>8169.8</v>
      </c>
      <c r="D18">
        <v>121</v>
      </c>
      <c r="E18">
        <v>489691</v>
      </c>
      <c r="F18">
        <v>497942</v>
      </c>
      <c r="G18">
        <v>20</v>
      </c>
      <c r="H18">
        <v>244669</v>
      </c>
      <c r="I18">
        <v>4</v>
      </c>
      <c r="J18" s="21" t="str">
        <f t="shared" si="0"/>
        <v>Eastern</v>
      </c>
      <c r="K18" s="21" t="str">
        <f t="shared" si="1"/>
        <v>Medium</v>
      </c>
      <c r="L18" s="21" t="str">
        <f t="shared" si="2"/>
        <v>Medium</v>
      </c>
      <c r="M18" s="21" t="str">
        <f t="shared" si="3"/>
        <v>Balanced</v>
      </c>
    </row>
    <row r="19" ht="29" spans="1:13">
      <c r="A19" t="s">
        <v>26</v>
      </c>
      <c r="B19" s="19">
        <v>638289</v>
      </c>
      <c r="C19" s="20">
        <v>3285.7</v>
      </c>
      <c r="D19">
        <v>194</v>
      </c>
      <c r="E19">
        <v>315022</v>
      </c>
      <c r="F19">
        <v>323247</v>
      </c>
      <c r="G19">
        <v>20</v>
      </c>
      <c r="H19">
        <v>179686</v>
      </c>
      <c r="I19">
        <v>3.5</v>
      </c>
      <c r="J19" s="21" t="str">
        <f t="shared" si="0"/>
        <v>Central</v>
      </c>
      <c r="K19" s="21" t="str">
        <f t="shared" si="1"/>
        <v>Small</v>
      </c>
      <c r="L19" s="21" t="str">
        <f t="shared" si="2"/>
        <v>Medium</v>
      </c>
      <c r="M19" s="21" t="str">
        <f t="shared" si="3"/>
        <v>Female Majority</v>
      </c>
    </row>
    <row r="20" ht="29" spans="1:13">
      <c r="A20" t="s">
        <v>27</v>
      </c>
      <c r="B20" s="19">
        <v>759164</v>
      </c>
      <c r="C20" s="20">
        <v>3325</v>
      </c>
      <c r="D20">
        <v>228</v>
      </c>
      <c r="E20">
        <v>374288</v>
      </c>
      <c r="F20">
        <v>384845</v>
      </c>
      <c r="G20">
        <v>31</v>
      </c>
      <c r="H20">
        <v>248050</v>
      </c>
      <c r="I20">
        <v>3</v>
      </c>
      <c r="J20" s="21" t="str">
        <f t="shared" si="0"/>
        <v>Central</v>
      </c>
      <c r="K20" s="21" t="str">
        <f t="shared" si="1"/>
        <v>Small</v>
      </c>
      <c r="L20" s="21" t="str">
        <f t="shared" si="2"/>
        <v>Medium</v>
      </c>
      <c r="M20" s="21" t="str">
        <f t="shared" si="3"/>
        <v>Female Majority</v>
      </c>
    </row>
    <row r="21" ht="29" spans="1:13">
      <c r="A21" t="s">
        <v>28</v>
      </c>
      <c r="B21" s="19">
        <v>610411</v>
      </c>
      <c r="C21" s="20">
        <v>1478.3</v>
      </c>
      <c r="D21">
        <v>413</v>
      </c>
      <c r="E21">
        <v>302011</v>
      </c>
      <c r="F21">
        <v>308369</v>
      </c>
      <c r="G21">
        <v>31</v>
      </c>
      <c r="H21">
        <v>204188</v>
      </c>
      <c r="I21">
        <v>3</v>
      </c>
      <c r="J21" s="21" t="str">
        <f t="shared" si="0"/>
        <v>Central</v>
      </c>
      <c r="K21" s="21" t="str">
        <f t="shared" si="1"/>
        <v>Small</v>
      </c>
      <c r="L21" s="21" t="str">
        <f t="shared" si="2"/>
        <v>Medium</v>
      </c>
      <c r="M21" s="21" t="str">
        <f t="shared" si="3"/>
        <v>Female Majority</v>
      </c>
    </row>
    <row r="22" spans="1:13">
      <c r="A22" t="s">
        <v>29</v>
      </c>
      <c r="B22" s="19">
        <v>1056640</v>
      </c>
      <c r="C22" s="20">
        <v>2524.2</v>
      </c>
      <c r="D22">
        <v>419</v>
      </c>
      <c r="E22">
        <v>523940</v>
      </c>
      <c r="F22">
        <v>532669</v>
      </c>
      <c r="G22">
        <v>31</v>
      </c>
      <c r="H22">
        <v>318105</v>
      </c>
      <c r="I22">
        <v>3.3</v>
      </c>
      <c r="J22" s="21" t="str">
        <f t="shared" si="0"/>
        <v>Central</v>
      </c>
      <c r="K22" s="21" t="str">
        <f t="shared" si="1"/>
        <v>Small</v>
      </c>
      <c r="L22" s="21" t="str">
        <f t="shared" si="2"/>
        <v>High</v>
      </c>
      <c r="M22" s="21" t="str">
        <f t="shared" si="3"/>
        <v>Balanced</v>
      </c>
    </row>
    <row r="23" ht="29" spans="1:13">
      <c r="A23" t="s">
        <v>30</v>
      </c>
      <c r="B23" s="19">
        <v>2417735</v>
      </c>
      <c r="C23" s="20">
        <v>2538.6</v>
      </c>
      <c r="D23">
        <v>952</v>
      </c>
      <c r="E23">
        <v>1187146</v>
      </c>
      <c r="F23">
        <v>1230454</v>
      </c>
      <c r="G23">
        <v>135</v>
      </c>
      <c r="H23">
        <v>795241</v>
      </c>
      <c r="I23">
        <v>3</v>
      </c>
      <c r="J23" s="21" t="str">
        <f t="shared" si="0"/>
        <v>Central</v>
      </c>
      <c r="K23" s="21" t="str">
        <f t="shared" si="1"/>
        <v>Small</v>
      </c>
      <c r="L23" s="21" t="str">
        <f t="shared" si="2"/>
        <v>High</v>
      </c>
      <c r="M23" s="21" t="str">
        <f t="shared" si="3"/>
        <v>Female Majority</v>
      </c>
    </row>
    <row r="24" ht="29" spans="1:13">
      <c r="A24" t="s">
        <v>31</v>
      </c>
      <c r="B24" s="19">
        <v>926976</v>
      </c>
      <c r="C24" s="20">
        <v>68232.9</v>
      </c>
      <c r="D24">
        <v>14</v>
      </c>
      <c r="E24">
        <v>478087</v>
      </c>
      <c r="F24">
        <v>448868</v>
      </c>
      <c r="G24">
        <v>21</v>
      </c>
      <c r="H24">
        <v>164519</v>
      </c>
      <c r="I24">
        <v>5.6</v>
      </c>
      <c r="J24" s="21" t="str">
        <f t="shared" si="0"/>
        <v>Rift Valley</v>
      </c>
      <c r="K24" s="21" t="str">
        <f t="shared" si="1"/>
        <v>Large</v>
      </c>
      <c r="L24" s="21" t="str">
        <f t="shared" si="2"/>
        <v>Medium</v>
      </c>
      <c r="M24" s="21" t="str">
        <f t="shared" si="3"/>
        <v>Male Majority</v>
      </c>
    </row>
    <row r="25" ht="29" spans="1:13">
      <c r="A25" t="s">
        <v>32</v>
      </c>
      <c r="B25" s="19">
        <v>621241</v>
      </c>
      <c r="C25" s="20">
        <v>9123.2</v>
      </c>
      <c r="D25">
        <v>68</v>
      </c>
      <c r="E25">
        <v>307013</v>
      </c>
      <c r="F25">
        <v>314213</v>
      </c>
      <c r="G25">
        <v>15</v>
      </c>
      <c r="H25">
        <v>116182</v>
      </c>
      <c r="I25">
        <v>5.3</v>
      </c>
      <c r="J25" s="21" t="str">
        <f t="shared" si="0"/>
        <v>Rift Valley</v>
      </c>
      <c r="K25" s="21" t="str">
        <f t="shared" si="1"/>
        <v>Medium</v>
      </c>
      <c r="L25" s="21" t="str">
        <f t="shared" si="2"/>
        <v>Medium</v>
      </c>
      <c r="M25" s="21" t="str">
        <f t="shared" si="3"/>
        <v>Female Majority</v>
      </c>
    </row>
    <row r="26" ht="29" spans="1:13">
      <c r="A26" t="s">
        <v>33</v>
      </c>
      <c r="B26" s="19">
        <v>310327</v>
      </c>
      <c r="C26" s="20">
        <v>21065.1</v>
      </c>
      <c r="D26">
        <v>15</v>
      </c>
      <c r="E26">
        <v>156774</v>
      </c>
      <c r="F26">
        <v>153546</v>
      </c>
      <c r="G26">
        <v>7</v>
      </c>
      <c r="H26">
        <v>65910</v>
      </c>
      <c r="I26">
        <v>4.7</v>
      </c>
      <c r="J26" s="21" t="str">
        <f t="shared" si="0"/>
        <v>Rift Valley</v>
      </c>
      <c r="K26" s="21" t="str">
        <f t="shared" si="1"/>
        <v>Large</v>
      </c>
      <c r="L26" s="21" t="str">
        <f t="shared" si="2"/>
        <v>Low</v>
      </c>
      <c r="M26" s="21" t="str">
        <f t="shared" si="3"/>
        <v>Male Majority</v>
      </c>
    </row>
    <row r="27" ht="29" spans="1:13">
      <c r="A27" t="s">
        <v>34</v>
      </c>
      <c r="B27" s="19">
        <v>990341</v>
      </c>
      <c r="C27" s="20">
        <v>2495.2</v>
      </c>
      <c r="D27">
        <v>397</v>
      </c>
      <c r="E27">
        <v>489107</v>
      </c>
      <c r="F27">
        <v>501206</v>
      </c>
      <c r="G27">
        <v>28</v>
      </c>
      <c r="H27">
        <v>223808</v>
      </c>
      <c r="I27">
        <v>4.4</v>
      </c>
      <c r="J27" s="21" t="str">
        <f t="shared" si="0"/>
        <v>Rift Valley</v>
      </c>
      <c r="K27" s="21" t="str">
        <f t="shared" si="1"/>
        <v>Small</v>
      </c>
      <c r="L27" s="21" t="str">
        <f t="shared" si="2"/>
        <v>Medium</v>
      </c>
      <c r="M27" s="21" t="str">
        <f t="shared" si="3"/>
        <v>Female Majority</v>
      </c>
    </row>
    <row r="28" spans="1:13">
      <c r="A28" t="s">
        <v>35</v>
      </c>
      <c r="B28" s="19">
        <v>1163186</v>
      </c>
      <c r="C28" s="20">
        <v>3392.2</v>
      </c>
      <c r="D28">
        <v>343</v>
      </c>
      <c r="E28">
        <v>580269</v>
      </c>
      <c r="F28">
        <v>582889</v>
      </c>
      <c r="G28">
        <v>28</v>
      </c>
      <c r="H28">
        <v>304943</v>
      </c>
      <c r="I28">
        <v>3.8</v>
      </c>
      <c r="J28" s="21" t="str">
        <f t="shared" si="0"/>
        <v>Rift Valley</v>
      </c>
      <c r="K28" s="21" t="str">
        <f t="shared" si="1"/>
        <v>Small</v>
      </c>
      <c r="L28" s="21" t="str">
        <f t="shared" si="2"/>
        <v>High</v>
      </c>
      <c r="M28" s="21" t="str">
        <f t="shared" si="3"/>
        <v>Balanced</v>
      </c>
    </row>
    <row r="29" spans="1:13">
      <c r="A29" t="s">
        <v>36</v>
      </c>
      <c r="B29" s="19">
        <v>454480</v>
      </c>
      <c r="C29" s="20">
        <v>3032</v>
      </c>
      <c r="D29">
        <v>150</v>
      </c>
      <c r="E29">
        <v>227317</v>
      </c>
      <c r="F29">
        <v>227151</v>
      </c>
      <c r="G29">
        <v>12</v>
      </c>
      <c r="H29">
        <v>99861</v>
      </c>
      <c r="I29">
        <v>4.5</v>
      </c>
      <c r="J29" s="21" t="str">
        <f t="shared" si="0"/>
        <v>Rift Valley</v>
      </c>
      <c r="K29" s="21" t="str">
        <f t="shared" si="1"/>
        <v>Small</v>
      </c>
      <c r="L29" s="21" t="str">
        <f t="shared" si="2"/>
        <v>Low</v>
      </c>
      <c r="M29" s="21" t="str">
        <f t="shared" si="3"/>
        <v>Balanced</v>
      </c>
    </row>
    <row r="30" spans="1:13">
      <c r="A30" t="s">
        <v>37</v>
      </c>
      <c r="B30" s="19">
        <v>885711</v>
      </c>
      <c r="C30" s="20">
        <v>2855.8</v>
      </c>
      <c r="D30">
        <v>310</v>
      </c>
      <c r="E30">
        <v>441259</v>
      </c>
      <c r="F30">
        <v>444430</v>
      </c>
      <c r="G30">
        <v>22</v>
      </c>
      <c r="H30">
        <v>199426</v>
      </c>
      <c r="I30">
        <v>4.4</v>
      </c>
      <c r="J30" s="21" t="str">
        <f t="shared" si="0"/>
        <v>Rift Valley</v>
      </c>
      <c r="K30" s="21" t="str">
        <f t="shared" si="1"/>
        <v>Small</v>
      </c>
      <c r="L30" s="21" t="str">
        <f t="shared" si="2"/>
        <v>Medium</v>
      </c>
      <c r="M30" s="21" t="str">
        <f t="shared" si="3"/>
        <v>Balanced</v>
      </c>
    </row>
    <row r="31" spans="1:13">
      <c r="A31" t="s">
        <v>38</v>
      </c>
      <c r="B31" s="19">
        <v>666763</v>
      </c>
      <c r="C31" s="20">
        <v>10976.4</v>
      </c>
      <c r="D31">
        <v>61</v>
      </c>
      <c r="E31">
        <v>336322</v>
      </c>
      <c r="F31">
        <v>330428</v>
      </c>
      <c r="G31">
        <v>13</v>
      </c>
      <c r="H31">
        <v>142518</v>
      </c>
      <c r="I31">
        <v>4.7</v>
      </c>
      <c r="J31" s="21" t="str">
        <f t="shared" si="0"/>
        <v>Rift Valley</v>
      </c>
      <c r="K31" s="21" t="str">
        <f t="shared" si="1"/>
        <v>Medium</v>
      </c>
      <c r="L31" s="21" t="str">
        <f t="shared" si="2"/>
        <v>Medium</v>
      </c>
      <c r="M31" s="21" t="str">
        <f t="shared" si="3"/>
        <v>Balanced</v>
      </c>
    </row>
    <row r="32" spans="1:13">
      <c r="A32" t="s">
        <v>39</v>
      </c>
      <c r="B32" s="19">
        <v>518560</v>
      </c>
      <c r="C32" s="20">
        <v>9532.2</v>
      </c>
      <c r="D32">
        <v>54</v>
      </c>
      <c r="E32">
        <v>259440</v>
      </c>
      <c r="F32">
        <v>259102</v>
      </c>
      <c r="G32">
        <v>18</v>
      </c>
      <c r="H32">
        <v>149271</v>
      </c>
      <c r="I32">
        <v>3.4</v>
      </c>
      <c r="J32" s="21" t="str">
        <f t="shared" si="0"/>
        <v>Rift Valley</v>
      </c>
      <c r="K32" s="21" t="str">
        <f t="shared" si="1"/>
        <v>Medium</v>
      </c>
      <c r="L32" s="21" t="str">
        <f t="shared" si="2"/>
        <v>Medium</v>
      </c>
      <c r="M32" s="21" t="str">
        <f t="shared" si="3"/>
        <v>Balanced</v>
      </c>
    </row>
    <row r="33" spans="1:13">
      <c r="A33" t="s">
        <v>40</v>
      </c>
      <c r="B33" s="19">
        <v>2162202</v>
      </c>
      <c r="C33" s="20">
        <v>7462.4</v>
      </c>
      <c r="D33">
        <v>290</v>
      </c>
      <c r="E33">
        <v>1077272</v>
      </c>
      <c r="F33">
        <v>1084835</v>
      </c>
      <c r="G33">
        <v>95</v>
      </c>
      <c r="H33">
        <v>616046</v>
      </c>
      <c r="I33">
        <v>3.5</v>
      </c>
      <c r="J33" s="21" t="str">
        <f t="shared" si="0"/>
        <v>Central</v>
      </c>
      <c r="K33" s="21" t="str">
        <f t="shared" si="1"/>
        <v>Medium</v>
      </c>
      <c r="L33" s="21" t="str">
        <f t="shared" si="2"/>
        <v>High</v>
      </c>
      <c r="M33" s="21" t="str">
        <f t="shared" si="3"/>
        <v>Balanced</v>
      </c>
    </row>
    <row r="34" spans="1:13">
      <c r="A34" t="s">
        <v>41</v>
      </c>
      <c r="B34" s="19">
        <v>1157873</v>
      </c>
      <c r="C34" s="20">
        <v>17950.3</v>
      </c>
      <c r="D34">
        <v>65</v>
      </c>
      <c r="E34">
        <v>579042</v>
      </c>
      <c r="F34">
        <v>578805</v>
      </c>
      <c r="G34">
        <v>26</v>
      </c>
      <c r="H34">
        <v>241125</v>
      </c>
      <c r="I34">
        <v>4.8</v>
      </c>
      <c r="J34" s="21" t="str">
        <f t="shared" si="0"/>
        <v>Maasai</v>
      </c>
      <c r="K34" s="21" t="str">
        <f t="shared" si="1"/>
        <v>Large</v>
      </c>
      <c r="L34" s="21" t="str">
        <f t="shared" si="2"/>
        <v>High</v>
      </c>
      <c r="M34" s="21" t="str">
        <f t="shared" si="3"/>
        <v>Balanced</v>
      </c>
    </row>
    <row r="35" spans="1:13">
      <c r="A35" t="s">
        <v>42</v>
      </c>
      <c r="B35" s="19">
        <v>1117840</v>
      </c>
      <c r="C35" s="20">
        <v>21871.1</v>
      </c>
      <c r="D35">
        <v>51</v>
      </c>
      <c r="E35">
        <v>557098</v>
      </c>
      <c r="F35">
        <v>560704</v>
      </c>
      <c r="G35">
        <v>38</v>
      </c>
      <c r="H35">
        <v>316179</v>
      </c>
      <c r="I35">
        <v>3.5</v>
      </c>
      <c r="J35" s="21" t="str">
        <f t="shared" si="0"/>
        <v>Maasai</v>
      </c>
      <c r="K35" s="21" t="str">
        <f t="shared" si="1"/>
        <v>Large</v>
      </c>
      <c r="L35" s="21" t="str">
        <f t="shared" si="2"/>
        <v>High</v>
      </c>
      <c r="M35" s="21" t="str">
        <f t="shared" si="3"/>
        <v>Balanced</v>
      </c>
    </row>
    <row r="36" spans="1:13">
      <c r="A36" t="s">
        <v>43</v>
      </c>
      <c r="B36" s="19">
        <v>901777</v>
      </c>
      <c r="C36" s="20">
        <v>2436.1</v>
      </c>
      <c r="D36">
        <v>370</v>
      </c>
      <c r="E36">
        <v>450741</v>
      </c>
      <c r="F36">
        <v>451008</v>
      </c>
      <c r="G36">
        <v>28</v>
      </c>
      <c r="H36">
        <v>206036</v>
      </c>
      <c r="I36">
        <v>4.4</v>
      </c>
      <c r="J36" s="21" t="str">
        <f t="shared" si="0"/>
        <v>Rift Valley</v>
      </c>
      <c r="K36" s="21" t="str">
        <f t="shared" si="1"/>
        <v>Small</v>
      </c>
      <c r="L36" s="21" t="str">
        <f t="shared" si="2"/>
        <v>Medium</v>
      </c>
      <c r="M36" s="21" t="str">
        <f t="shared" si="3"/>
        <v>Balanced</v>
      </c>
    </row>
    <row r="37" spans="1:13">
      <c r="A37" t="s">
        <v>44</v>
      </c>
      <c r="B37" s="19">
        <v>875689</v>
      </c>
      <c r="C37" s="20">
        <v>2530.9</v>
      </c>
      <c r="D37">
        <v>346</v>
      </c>
      <c r="E37">
        <v>434287</v>
      </c>
      <c r="F37">
        <v>441379</v>
      </c>
      <c r="G37">
        <v>23</v>
      </c>
      <c r="H37">
        <v>187641</v>
      </c>
      <c r="I37">
        <v>4.7</v>
      </c>
      <c r="J37" s="21" t="str">
        <f t="shared" si="0"/>
        <v>Rift Valley</v>
      </c>
      <c r="K37" s="21" t="str">
        <f t="shared" si="1"/>
        <v>Small</v>
      </c>
      <c r="L37" s="21" t="str">
        <f t="shared" si="2"/>
        <v>Medium</v>
      </c>
      <c r="M37" s="21" t="str">
        <f t="shared" si="3"/>
        <v>Balanced</v>
      </c>
    </row>
    <row r="38" ht="29" spans="1:13">
      <c r="A38" t="s">
        <v>45</v>
      </c>
      <c r="B38" s="19">
        <v>1867579</v>
      </c>
      <c r="C38" s="20">
        <v>3020</v>
      </c>
      <c r="D38">
        <v>618</v>
      </c>
      <c r="E38">
        <v>897133</v>
      </c>
      <c r="F38">
        <v>970406</v>
      </c>
      <c r="G38">
        <v>40</v>
      </c>
      <c r="H38">
        <v>433207</v>
      </c>
      <c r="I38">
        <v>4.3</v>
      </c>
      <c r="J38" s="21" t="str">
        <f t="shared" si="0"/>
        <v>Western</v>
      </c>
      <c r="K38" s="21" t="str">
        <f t="shared" si="1"/>
        <v>Small</v>
      </c>
      <c r="L38" s="21" t="str">
        <f t="shared" si="2"/>
        <v>High</v>
      </c>
      <c r="M38" s="21" t="str">
        <f t="shared" si="3"/>
        <v>Female Majority</v>
      </c>
    </row>
    <row r="39" ht="29" spans="1:13">
      <c r="A39" t="s">
        <v>46</v>
      </c>
      <c r="B39" s="19">
        <v>590013</v>
      </c>
      <c r="C39">
        <v>563.8</v>
      </c>
      <c r="D39" s="19">
        <v>1047</v>
      </c>
      <c r="E39">
        <v>283678</v>
      </c>
      <c r="F39">
        <v>306323</v>
      </c>
      <c r="G39">
        <v>12</v>
      </c>
      <c r="H39">
        <v>143365</v>
      </c>
      <c r="I39">
        <v>4.1</v>
      </c>
      <c r="J39" s="21" t="str">
        <f t="shared" si="0"/>
        <v>Western</v>
      </c>
      <c r="K39" s="21" t="str">
        <f t="shared" si="1"/>
        <v>Small</v>
      </c>
      <c r="L39" s="21" t="str">
        <f t="shared" si="2"/>
        <v>Medium</v>
      </c>
      <c r="M39" s="21" t="str">
        <f t="shared" si="3"/>
        <v>Female Majority</v>
      </c>
    </row>
    <row r="40" ht="29" spans="1:13">
      <c r="A40" t="s">
        <v>47</v>
      </c>
      <c r="B40" s="19">
        <v>1670570</v>
      </c>
      <c r="C40" s="20">
        <v>3023.9</v>
      </c>
      <c r="D40">
        <v>552</v>
      </c>
      <c r="E40">
        <v>812146</v>
      </c>
      <c r="F40">
        <v>858389</v>
      </c>
      <c r="G40">
        <v>35</v>
      </c>
      <c r="H40">
        <v>358796</v>
      </c>
      <c r="I40">
        <v>4.6</v>
      </c>
      <c r="J40" s="21" t="str">
        <f t="shared" si="0"/>
        <v>Western</v>
      </c>
      <c r="K40" s="21" t="str">
        <f t="shared" si="1"/>
        <v>Small</v>
      </c>
      <c r="L40" s="21" t="str">
        <f t="shared" si="2"/>
        <v>High</v>
      </c>
      <c r="M40" s="21" t="str">
        <f t="shared" si="3"/>
        <v>Female Majority</v>
      </c>
    </row>
    <row r="41" ht="29" spans="1:13">
      <c r="A41" t="s">
        <v>48</v>
      </c>
      <c r="B41" s="19">
        <v>893681</v>
      </c>
      <c r="C41" s="20">
        <v>1696.3</v>
      </c>
      <c r="D41">
        <v>527</v>
      </c>
      <c r="E41">
        <v>426252</v>
      </c>
      <c r="F41">
        <v>467401</v>
      </c>
      <c r="G41">
        <v>28</v>
      </c>
      <c r="H41">
        <v>198152</v>
      </c>
      <c r="I41">
        <v>4.5</v>
      </c>
      <c r="J41" s="21" t="str">
        <f t="shared" si="0"/>
        <v>Western</v>
      </c>
      <c r="K41" s="21" t="str">
        <f t="shared" si="1"/>
        <v>Small</v>
      </c>
      <c r="L41" s="21" t="str">
        <f t="shared" si="2"/>
        <v>Medium</v>
      </c>
      <c r="M41" s="21" t="str">
        <f t="shared" si="3"/>
        <v>Female Majority</v>
      </c>
    </row>
    <row r="42" ht="29" spans="1:13">
      <c r="A42" t="s">
        <v>49</v>
      </c>
      <c r="B42" s="19">
        <v>993183</v>
      </c>
      <c r="C42" s="20">
        <v>2529.8</v>
      </c>
      <c r="D42">
        <v>393</v>
      </c>
      <c r="E42">
        <v>471669</v>
      </c>
      <c r="F42">
        <v>521496</v>
      </c>
      <c r="G42">
        <v>18</v>
      </c>
      <c r="H42">
        <v>250698</v>
      </c>
      <c r="I42">
        <v>3.9</v>
      </c>
      <c r="J42" s="21" t="str">
        <f t="shared" si="0"/>
        <v>Nyanza</v>
      </c>
      <c r="K42" s="21" t="str">
        <f t="shared" si="1"/>
        <v>Small</v>
      </c>
      <c r="L42" s="21" t="str">
        <f t="shared" si="2"/>
        <v>Medium</v>
      </c>
      <c r="M42" s="21" t="str">
        <f t="shared" si="3"/>
        <v>Female Majority</v>
      </c>
    </row>
    <row r="43" ht="29" spans="1:13">
      <c r="A43" t="s">
        <v>50</v>
      </c>
      <c r="B43" s="19">
        <v>1155574</v>
      </c>
      <c r="C43" s="20">
        <v>2085.4</v>
      </c>
      <c r="D43">
        <v>554</v>
      </c>
      <c r="E43">
        <v>560942</v>
      </c>
      <c r="F43">
        <v>594609</v>
      </c>
      <c r="G43">
        <v>23</v>
      </c>
      <c r="H43">
        <v>300745</v>
      </c>
      <c r="I43">
        <v>3.8</v>
      </c>
      <c r="J43" s="21" t="str">
        <f t="shared" si="0"/>
        <v>Nyanza</v>
      </c>
      <c r="K43" s="21" t="str">
        <f t="shared" si="1"/>
        <v>Small</v>
      </c>
      <c r="L43" s="21" t="str">
        <f t="shared" si="2"/>
        <v>High</v>
      </c>
      <c r="M43" s="21" t="str">
        <f t="shared" si="3"/>
        <v>Female Majority</v>
      </c>
    </row>
    <row r="44" ht="29" spans="1:13">
      <c r="A44" t="s">
        <v>51</v>
      </c>
      <c r="B44" s="19">
        <v>1131950</v>
      </c>
      <c r="C44" s="20">
        <v>3152.5</v>
      </c>
      <c r="D44">
        <v>359</v>
      </c>
      <c r="E44">
        <v>539560</v>
      </c>
      <c r="F44">
        <v>592367</v>
      </c>
      <c r="G44">
        <v>23</v>
      </c>
      <c r="H44">
        <v>262036</v>
      </c>
      <c r="I44">
        <v>4.3</v>
      </c>
      <c r="J44" s="21" t="str">
        <f t="shared" si="0"/>
        <v>Nyanza</v>
      </c>
      <c r="K44" s="21" t="str">
        <f t="shared" si="1"/>
        <v>Small</v>
      </c>
      <c r="L44" s="21" t="str">
        <f t="shared" si="2"/>
        <v>High</v>
      </c>
      <c r="M44" s="21" t="str">
        <f t="shared" si="3"/>
        <v>Female Majority</v>
      </c>
    </row>
    <row r="45" ht="29" spans="1:13">
      <c r="A45" t="s">
        <v>52</v>
      </c>
      <c r="B45" s="19">
        <v>1116436</v>
      </c>
      <c r="C45" s="20">
        <v>2613.5</v>
      </c>
      <c r="D45">
        <v>427</v>
      </c>
      <c r="E45">
        <v>536187</v>
      </c>
      <c r="F45">
        <v>580214</v>
      </c>
      <c r="G45">
        <v>35</v>
      </c>
      <c r="H45">
        <v>240168</v>
      </c>
      <c r="I45">
        <v>4.6</v>
      </c>
      <c r="J45" s="21" t="str">
        <f t="shared" si="0"/>
        <v>Nyanza</v>
      </c>
      <c r="K45" s="21" t="str">
        <f t="shared" si="1"/>
        <v>Small</v>
      </c>
      <c r="L45" s="21" t="str">
        <f t="shared" si="2"/>
        <v>High</v>
      </c>
      <c r="M45" s="21" t="str">
        <f t="shared" si="3"/>
        <v>Female Majority</v>
      </c>
    </row>
    <row r="46" ht="29" spans="1:13">
      <c r="A46" t="s">
        <v>53</v>
      </c>
      <c r="B46" s="19">
        <v>1266860</v>
      </c>
      <c r="C46" s="20">
        <v>1323</v>
      </c>
      <c r="D46">
        <v>958</v>
      </c>
      <c r="E46">
        <v>605784</v>
      </c>
      <c r="F46">
        <v>661038</v>
      </c>
      <c r="G46">
        <v>38</v>
      </c>
      <c r="H46">
        <v>308054</v>
      </c>
      <c r="I46">
        <v>4.1</v>
      </c>
      <c r="J46" s="21" t="str">
        <f t="shared" si="0"/>
        <v>Nyanza</v>
      </c>
      <c r="K46" s="21" t="str">
        <f t="shared" si="1"/>
        <v>Small</v>
      </c>
      <c r="L46" s="21" t="str">
        <f t="shared" si="2"/>
        <v>High</v>
      </c>
      <c r="M46" s="21" t="str">
        <f t="shared" si="3"/>
        <v>Female Majority</v>
      </c>
    </row>
    <row r="47" ht="29" spans="1:13">
      <c r="A47" t="s">
        <v>54</v>
      </c>
      <c r="B47" s="19">
        <v>605576</v>
      </c>
      <c r="C47">
        <v>897.3</v>
      </c>
      <c r="D47">
        <v>675</v>
      </c>
      <c r="E47">
        <v>290907</v>
      </c>
      <c r="F47">
        <v>314656</v>
      </c>
      <c r="G47">
        <v>13</v>
      </c>
      <c r="H47">
        <v>150669</v>
      </c>
      <c r="I47">
        <v>4</v>
      </c>
      <c r="J47" s="21" t="str">
        <f t="shared" si="0"/>
        <v>Nyanza</v>
      </c>
      <c r="K47" s="21" t="str">
        <f t="shared" si="1"/>
        <v>Small</v>
      </c>
      <c r="L47" s="21" t="str">
        <f t="shared" si="2"/>
        <v>Medium</v>
      </c>
      <c r="M47" s="21" t="str">
        <f t="shared" si="3"/>
        <v>Female Majority</v>
      </c>
    </row>
    <row r="48" spans="1:13">
      <c r="A48" t="s">
        <v>61</v>
      </c>
      <c r="B48" s="19">
        <v>4397073</v>
      </c>
      <c r="C48">
        <v>703.9</v>
      </c>
      <c r="D48" s="19">
        <v>6247</v>
      </c>
      <c r="E48">
        <v>2192452</v>
      </c>
      <c r="F48">
        <v>2204376</v>
      </c>
      <c r="G48">
        <v>245</v>
      </c>
      <c r="H48">
        <v>1506888</v>
      </c>
      <c r="I48">
        <v>2.9</v>
      </c>
      <c r="J48" s="21" t="str">
        <f t="shared" si="0"/>
        <v>Nairobi</v>
      </c>
      <c r="K48" s="21" t="str">
        <f t="shared" si="1"/>
        <v>Small</v>
      </c>
      <c r="L48" s="21" t="str">
        <f t="shared" si="2"/>
        <v>High</v>
      </c>
      <c r="M48" s="21" t="str">
        <f t="shared" si="3"/>
        <v>Balanced</v>
      </c>
    </row>
  </sheetData>
  <autoFilter xmlns:etc="http://www.wps.cn/officeDocument/2017/etCustomData" ref="A1:M48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7"/>
  <sheetViews>
    <sheetView zoomScale="50" zoomScaleNormal="50" topLeftCell="A105" workbookViewId="0">
      <selection activeCell="B115" sqref="B115"/>
    </sheetView>
  </sheetViews>
  <sheetFormatPr defaultColWidth="8.72727272727273" defaultRowHeight="14.5"/>
  <cols>
    <col min="1" max="1" width="16.8181818181818"/>
    <col min="2" max="3" width="25.5454545454545"/>
    <col min="4" max="5" width="16.8181818181818"/>
    <col min="6" max="6" width="17.9090909090909"/>
    <col min="7" max="7" width="31.6363636363636"/>
    <col min="8" max="8" width="27.1818181818182"/>
    <col min="10" max="11" width="16.8181818181818"/>
    <col min="12" max="14" width="27"/>
  </cols>
  <sheetData>
    <row r="1" spans="1:2">
      <c r="A1" t="s">
        <v>56</v>
      </c>
      <c r="B1" t="s">
        <v>62</v>
      </c>
    </row>
    <row r="2" spans="1:6">
      <c r="A2" t="s">
        <v>61</v>
      </c>
      <c r="B2">
        <v>4397073</v>
      </c>
      <c r="D2" t="s">
        <v>56</v>
      </c>
      <c r="E2" t="s">
        <v>63</v>
      </c>
      <c r="F2" t="s">
        <v>64</v>
      </c>
    </row>
    <row r="3" spans="1:6">
      <c r="A3" t="s">
        <v>30</v>
      </c>
      <c r="B3">
        <v>2417735</v>
      </c>
      <c r="D3" t="s">
        <v>61</v>
      </c>
      <c r="E3">
        <v>2204376</v>
      </c>
      <c r="F3">
        <v>2192452</v>
      </c>
    </row>
    <row r="4" spans="1:6">
      <c r="A4" t="s">
        <v>40</v>
      </c>
      <c r="B4">
        <v>2162202</v>
      </c>
      <c r="D4" t="s">
        <v>30</v>
      </c>
      <c r="E4">
        <v>1230454</v>
      </c>
      <c r="F4">
        <v>1187146</v>
      </c>
    </row>
    <row r="5" spans="1:11">
      <c r="A5" t="s">
        <v>45</v>
      </c>
      <c r="B5">
        <v>1867579</v>
      </c>
      <c r="D5" t="s">
        <v>40</v>
      </c>
      <c r="E5">
        <v>1084835</v>
      </c>
      <c r="F5">
        <v>1077272</v>
      </c>
      <c r="J5" t="s">
        <v>56</v>
      </c>
      <c r="K5" t="s">
        <v>62</v>
      </c>
    </row>
    <row r="6" spans="1:11">
      <c r="A6" t="s">
        <v>47</v>
      </c>
      <c r="B6">
        <v>1670570</v>
      </c>
      <c r="D6" t="s">
        <v>45</v>
      </c>
      <c r="E6">
        <v>970406</v>
      </c>
      <c r="F6">
        <v>897133</v>
      </c>
      <c r="J6" t="s">
        <v>61</v>
      </c>
      <c r="K6">
        <v>4397073</v>
      </c>
    </row>
    <row r="7" spans="1:11">
      <c r="A7" t="s">
        <v>20</v>
      </c>
      <c r="B7">
        <v>1545714</v>
      </c>
      <c r="D7" t="s">
        <v>47</v>
      </c>
      <c r="E7">
        <v>858389</v>
      </c>
      <c r="F7">
        <v>812146</v>
      </c>
      <c r="J7" t="s">
        <v>30</v>
      </c>
      <c r="K7">
        <v>2417735</v>
      </c>
    </row>
    <row r="8" spans="1:11">
      <c r="A8" t="s">
        <v>11</v>
      </c>
      <c r="B8">
        <v>1453787</v>
      </c>
      <c r="D8" t="s">
        <v>20</v>
      </c>
      <c r="E8">
        <v>777975</v>
      </c>
      <c r="F8">
        <v>767698</v>
      </c>
      <c r="J8" t="s">
        <v>40</v>
      </c>
      <c r="K8">
        <v>2162202</v>
      </c>
    </row>
    <row r="9" spans="1:11">
      <c r="A9" t="s">
        <v>24</v>
      </c>
      <c r="B9">
        <v>1421932</v>
      </c>
      <c r="D9" t="s">
        <v>11</v>
      </c>
      <c r="E9">
        <v>749673</v>
      </c>
      <c r="F9">
        <v>704089</v>
      </c>
      <c r="J9" t="s">
        <v>45</v>
      </c>
      <c r="K9">
        <v>1867579</v>
      </c>
    </row>
    <row r="10" spans="1:11">
      <c r="A10" t="s">
        <v>53</v>
      </c>
      <c r="B10">
        <v>1266860</v>
      </c>
      <c r="D10" t="s">
        <v>24</v>
      </c>
      <c r="E10">
        <v>711191</v>
      </c>
      <c r="F10">
        <v>710707</v>
      </c>
      <c r="J10" t="s">
        <v>47</v>
      </c>
      <c r="K10">
        <v>1670570</v>
      </c>
    </row>
    <row r="11" spans="1:11">
      <c r="A11" t="s">
        <v>9</v>
      </c>
      <c r="B11">
        <v>1208333</v>
      </c>
      <c r="D11" t="s">
        <v>53</v>
      </c>
      <c r="E11">
        <v>661038</v>
      </c>
      <c r="F11">
        <v>605784</v>
      </c>
      <c r="J11" t="s">
        <v>20</v>
      </c>
      <c r="K11">
        <v>1545714</v>
      </c>
    </row>
    <row r="12" spans="1:11">
      <c r="A12" t="s">
        <v>35</v>
      </c>
      <c r="B12">
        <v>1163186</v>
      </c>
      <c r="D12" t="s">
        <v>9</v>
      </c>
      <c r="E12">
        <v>598046</v>
      </c>
      <c r="F12">
        <v>610257</v>
      </c>
      <c r="J12" t="s">
        <v>11</v>
      </c>
      <c r="K12">
        <v>1453787</v>
      </c>
    </row>
    <row r="13" spans="1:11">
      <c r="A13" t="s">
        <v>41</v>
      </c>
      <c r="B13">
        <v>1157873</v>
      </c>
      <c r="D13" t="s">
        <v>50</v>
      </c>
      <c r="E13">
        <v>594609</v>
      </c>
      <c r="F13">
        <v>560942</v>
      </c>
      <c r="J13" t="s">
        <v>24</v>
      </c>
      <c r="K13">
        <v>1421932</v>
      </c>
    </row>
    <row r="14" spans="1:11">
      <c r="A14" t="s">
        <v>50</v>
      </c>
      <c r="B14">
        <v>1155574</v>
      </c>
      <c r="D14" t="s">
        <v>51</v>
      </c>
      <c r="E14">
        <v>592367</v>
      </c>
      <c r="F14">
        <v>539560</v>
      </c>
      <c r="J14" t="s">
        <v>53</v>
      </c>
      <c r="K14">
        <v>1266860</v>
      </c>
    </row>
    <row r="15" spans="1:11">
      <c r="A15" t="s">
        <v>23</v>
      </c>
      <c r="B15">
        <v>1136187</v>
      </c>
      <c r="D15" t="s">
        <v>23</v>
      </c>
      <c r="E15">
        <v>587151</v>
      </c>
      <c r="F15">
        <v>549003</v>
      </c>
      <c r="J15" t="s">
        <v>9</v>
      </c>
      <c r="K15">
        <v>1208333</v>
      </c>
    </row>
    <row r="16" spans="1:6">
      <c r="A16" t="s">
        <v>51</v>
      </c>
      <c r="B16">
        <v>1131950</v>
      </c>
      <c r="D16" t="s">
        <v>35</v>
      </c>
      <c r="E16">
        <v>582889</v>
      </c>
      <c r="F16">
        <v>580269</v>
      </c>
    </row>
    <row r="17" spans="1:6">
      <c r="A17" t="s">
        <v>42</v>
      </c>
      <c r="B17">
        <v>1117840</v>
      </c>
      <c r="D17" t="s">
        <v>52</v>
      </c>
      <c r="E17">
        <v>580214</v>
      </c>
      <c r="F17">
        <v>536187</v>
      </c>
    </row>
    <row r="18" spans="1:6">
      <c r="A18" t="s">
        <v>52</v>
      </c>
      <c r="B18">
        <v>1116436</v>
      </c>
      <c r="D18" t="s">
        <v>41</v>
      </c>
      <c r="E18">
        <v>578805</v>
      </c>
      <c r="F18">
        <v>579042</v>
      </c>
    </row>
    <row r="19" spans="1:6">
      <c r="A19" t="s">
        <v>29</v>
      </c>
      <c r="B19">
        <v>1056640</v>
      </c>
      <c r="D19" t="s">
        <v>42</v>
      </c>
      <c r="E19">
        <v>560704</v>
      </c>
      <c r="F19">
        <v>557098</v>
      </c>
    </row>
    <row r="20" spans="1:6">
      <c r="A20" t="s">
        <v>49</v>
      </c>
      <c r="B20">
        <v>993183</v>
      </c>
      <c r="D20" t="s">
        <v>29</v>
      </c>
      <c r="E20">
        <v>532669</v>
      </c>
      <c r="F20">
        <v>523940</v>
      </c>
    </row>
    <row r="21" spans="1:6">
      <c r="A21" t="s">
        <v>34</v>
      </c>
      <c r="B21">
        <v>990341</v>
      </c>
      <c r="D21" t="s">
        <v>49</v>
      </c>
      <c r="E21">
        <v>521496</v>
      </c>
      <c r="F21">
        <v>471669</v>
      </c>
    </row>
    <row r="22" spans="1:6">
      <c r="A22" t="s">
        <v>25</v>
      </c>
      <c r="B22">
        <v>987653</v>
      </c>
      <c r="D22" t="s">
        <v>34</v>
      </c>
      <c r="E22">
        <v>501206</v>
      </c>
      <c r="F22">
        <v>489107</v>
      </c>
    </row>
    <row r="23" spans="1:6">
      <c r="A23" t="s">
        <v>31</v>
      </c>
      <c r="B23">
        <v>926976</v>
      </c>
      <c r="D23" t="s">
        <v>25</v>
      </c>
      <c r="E23">
        <v>497942</v>
      </c>
      <c r="F23">
        <v>489691</v>
      </c>
    </row>
    <row r="24" spans="1:6">
      <c r="A24" t="s">
        <v>43</v>
      </c>
      <c r="B24">
        <v>901777</v>
      </c>
      <c r="D24" t="s">
        <v>48</v>
      </c>
      <c r="E24">
        <v>467401</v>
      </c>
      <c r="F24">
        <v>426252</v>
      </c>
    </row>
    <row r="25" spans="1:6">
      <c r="A25" t="s">
        <v>48</v>
      </c>
      <c r="B25">
        <v>893681</v>
      </c>
      <c r="D25" t="s">
        <v>43</v>
      </c>
      <c r="E25">
        <v>451008</v>
      </c>
      <c r="F25">
        <v>450741</v>
      </c>
    </row>
    <row r="26" spans="1:6">
      <c r="A26" t="s">
        <v>37</v>
      </c>
      <c r="B26">
        <v>885711</v>
      </c>
      <c r="D26" t="s">
        <v>31</v>
      </c>
      <c r="E26">
        <v>448868</v>
      </c>
      <c r="F26">
        <v>478087</v>
      </c>
    </row>
    <row r="27" spans="1:6">
      <c r="A27" t="s">
        <v>44</v>
      </c>
      <c r="B27">
        <v>875689</v>
      </c>
      <c r="D27" t="s">
        <v>37</v>
      </c>
      <c r="E27">
        <v>444430</v>
      </c>
      <c r="F27">
        <v>441259</v>
      </c>
    </row>
    <row r="28" spans="1:6">
      <c r="A28" t="s">
        <v>17</v>
      </c>
      <c r="B28">
        <v>867457</v>
      </c>
      <c r="D28" t="s">
        <v>10</v>
      </c>
      <c r="E28">
        <v>441681</v>
      </c>
      <c r="F28">
        <v>425121</v>
      </c>
    </row>
    <row r="29" spans="1:6">
      <c r="A29" t="s">
        <v>10</v>
      </c>
      <c r="B29">
        <v>866820</v>
      </c>
      <c r="D29" t="s">
        <v>44</v>
      </c>
      <c r="E29">
        <v>441379</v>
      </c>
      <c r="F29">
        <v>434287</v>
      </c>
    </row>
    <row r="30" spans="1:6">
      <c r="A30" t="s">
        <v>15</v>
      </c>
      <c r="B30">
        <v>841353</v>
      </c>
      <c r="D30" t="s">
        <v>17</v>
      </c>
      <c r="E30">
        <v>432444</v>
      </c>
      <c r="F30">
        <v>434976</v>
      </c>
    </row>
    <row r="31" spans="1:6">
      <c r="A31" t="s">
        <v>16</v>
      </c>
      <c r="B31">
        <v>781263</v>
      </c>
      <c r="D31" t="s">
        <v>27</v>
      </c>
      <c r="E31">
        <v>384845</v>
      </c>
      <c r="F31">
        <v>374288</v>
      </c>
    </row>
    <row r="32" spans="1:6">
      <c r="A32" t="s">
        <v>27</v>
      </c>
      <c r="B32">
        <v>759164</v>
      </c>
      <c r="D32" t="s">
        <v>15</v>
      </c>
      <c r="E32">
        <v>382344</v>
      </c>
      <c r="F32">
        <v>458975</v>
      </c>
    </row>
    <row r="33" spans="1:6">
      <c r="A33" t="s">
        <v>38</v>
      </c>
      <c r="B33">
        <v>666763</v>
      </c>
      <c r="D33" t="s">
        <v>16</v>
      </c>
      <c r="E33">
        <v>365840</v>
      </c>
      <c r="F33">
        <v>415374</v>
      </c>
    </row>
    <row r="34" spans="1:6">
      <c r="A34" t="s">
        <v>26</v>
      </c>
      <c r="B34">
        <v>638289</v>
      </c>
      <c r="D34" t="s">
        <v>38</v>
      </c>
      <c r="E34">
        <v>330428</v>
      </c>
      <c r="F34">
        <v>336322</v>
      </c>
    </row>
    <row r="35" spans="1:6">
      <c r="A35" t="s">
        <v>32</v>
      </c>
      <c r="B35">
        <v>621241</v>
      </c>
      <c r="D35" t="s">
        <v>26</v>
      </c>
      <c r="E35">
        <v>323247</v>
      </c>
      <c r="F35">
        <v>315022</v>
      </c>
    </row>
    <row r="36" spans="1:6">
      <c r="A36" t="s">
        <v>28</v>
      </c>
      <c r="B36">
        <v>610411</v>
      </c>
      <c r="D36" t="s">
        <v>54</v>
      </c>
      <c r="E36">
        <v>314656</v>
      </c>
      <c r="F36">
        <v>290907</v>
      </c>
    </row>
    <row r="37" spans="1:6">
      <c r="A37" t="s">
        <v>22</v>
      </c>
      <c r="B37">
        <v>608599</v>
      </c>
      <c r="D37" t="s">
        <v>32</v>
      </c>
      <c r="E37">
        <v>314213</v>
      </c>
      <c r="F37">
        <v>307013</v>
      </c>
    </row>
    <row r="38" spans="1:6">
      <c r="A38" t="s">
        <v>54</v>
      </c>
      <c r="B38">
        <v>605576</v>
      </c>
      <c r="D38" t="s">
        <v>28</v>
      </c>
      <c r="E38">
        <v>308369</v>
      </c>
      <c r="F38">
        <v>302011</v>
      </c>
    </row>
    <row r="39" spans="1:6">
      <c r="A39" t="s">
        <v>46</v>
      </c>
      <c r="B39">
        <v>590013</v>
      </c>
      <c r="D39" t="s">
        <v>46</v>
      </c>
      <c r="E39">
        <v>306323</v>
      </c>
      <c r="F39">
        <v>283678</v>
      </c>
    </row>
    <row r="40" spans="1:6">
      <c r="A40" t="s">
        <v>39</v>
      </c>
      <c r="B40">
        <v>518560</v>
      </c>
      <c r="D40" t="s">
        <v>22</v>
      </c>
      <c r="E40">
        <v>304367</v>
      </c>
      <c r="F40">
        <v>304208</v>
      </c>
    </row>
    <row r="41" spans="1:6">
      <c r="A41" t="s">
        <v>18</v>
      </c>
      <c r="B41">
        <v>459785</v>
      </c>
      <c r="D41" t="s">
        <v>39</v>
      </c>
      <c r="E41">
        <v>259102</v>
      </c>
      <c r="F41">
        <v>259440</v>
      </c>
    </row>
    <row r="42" spans="1:6">
      <c r="A42" t="s">
        <v>36</v>
      </c>
      <c r="B42">
        <v>454480</v>
      </c>
      <c r="D42" t="s">
        <v>36</v>
      </c>
      <c r="E42">
        <v>227151</v>
      </c>
      <c r="F42">
        <v>227317</v>
      </c>
    </row>
    <row r="43" spans="1:6">
      <c r="A43" t="s">
        <v>21</v>
      </c>
      <c r="B43">
        <v>393177</v>
      </c>
      <c r="D43" t="s">
        <v>18</v>
      </c>
      <c r="E43">
        <v>216219</v>
      </c>
      <c r="F43">
        <v>243548</v>
      </c>
    </row>
    <row r="44" spans="1:6">
      <c r="A44" t="s">
        <v>14</v>
      </c>
      <c r="B44">
        <v>340671</v>
      </c>
      <c r="D44" t="s">
        <v>21</v>
      </c>
      <c r="E44">
        <v>199406</v>
      </c>
      <c r="F44">
        <v>193764</v>
      </c>
    </row>
    <row r="45" spans="1:6">
      <c r="A45" t="s">
        <v>12</v>
      </c>
      <c r="B45">
        <v>315943</v>
      </c>
      <c r="D45" t="s">
        <v>14</v>
      </c>
      <c r="E45">
        <v>167327</v>
      </c>
      <c r="F45">
        <v>173337</v>
      </c>
    </row>
    <row r="46" spans="1:6">
      <c r="A46" t="s">
        <v>33</v>
      </c>
      <c r="B46">
        <v>310327</v>
      </c>
      <c r="D46" t="s">
        <v>12</v>
      </c>
      <c r="E46">
        <v>157391</v>
      </c>
      <c r="F46">
        <v>158550</v>
      </c>
    </row>
    <row r="47" spans="1:6">
      <c r="A47" t="s">
        <v>19</v>
      </c>
      <c r="B47">
        <v>268002</v>
      </c>
      <c r="D47" t="s">
        <v>33</v>
      </c>
      <c r="E47">
        <v>153546</v>
      </c>
      <c r="F47">
        <v>156774</v>
      </c>
    </row>
    <row r="48" spans="1:6">
      <c r="A48" t="s">
        <v>13</v>
      </c>
      <c r="B48">
        <v>143920</v>
      </c>
      <c r="D48" t="s">
        <v>19</v>
      </c>
      <c r="E48">
        <v>128483</v>
      </c>
      <c r="F48">
        <v>139510</v>
      </c>
    </row>
    <row r="49" spans="1:6">
      <c r="A49" t="s">
        <v>65</v>
      </c>
      <c r="B49">
        <v>47564296</v>
      </c>
      <c r="D49" t="s">
        <v>13</v>
      </c>
      <c r="E49">
        <v>67813</v>
      </c>
      <c r="F49">
        <v>76103</v>
      </c>
    </row>
    <row r="50" spans="4:26">
      <c r="D50" t="s">
        <v>65</v>
      </c>
      <c r="E50">
        <v>24014716</v>
      </c>
      <c r="F50">
        <v>23548056</v>
      </c>
      <c r="W50" t="s">
        <v>56</v>
      </c>
      <c r="X50" t="s">
        <v>64</v>
      </c>
      <c r="Y50" t="s">
        <v>63</v>
      </c>
      <c r="Z50" s="18" t="s">
        <v>66</v>
      </c>
    </row>
    <row r="51" spans="23:26">
      <c r="W51" t="s">
        <v>13</v>
      </c>
      <c r="X51">
        <v>76103</v>
      </c>
      <c r="Y51">
        <v>67813</v>
      </c>
      <c r="Z51" s="18">
        <v>1.12224794655892</v>
      </c>
    </row>
    <row r="52" spans="1:26">
      <c r="A52" t="s">
        <v>56</v>
      </c>
      <c r="B52" t="s">
        <v>67</v>
      </c>
      <c r="D52" t="s">
        <v>56</v>
      </c>
      <c r="E52" t="s">
        <v>68</v>
      </c>
      <c r="F52" t="s">
        <v>62</v>
      </c>
      <c r="J52" t="s">
        <v>56</v>
      </c>
      <c r="K52" t="s">
        <v>69</v>
      </c>
      <c r="L52" t="s">
        <v>62</v>
      </c>
      <c r="M52" t="s">
        <v>70</v>
      </c>
      <c r="W52" t="s">
        <v>19</v>
      </c>
      <c r="X52">
        <v>139510</v>
      </c>
      <c r="Y52">
        <v>128483</v>
      </c>
      <c r="Z52" s="18">
        <v>1.08582458379708</v>
      </c>
    </row>
    <row r="53" spans="1:26">
      <c r="A53" t="s">
        <v>61</v>
      </c>
      <c r="B53">
        <v>6247</v>
      </c>
      <c r="D53" t="s">
        <v>61</v>
      </c>
      <c r="E53">
        <v>1506888</v>
      </c>
      <c r="F53">
        <v>4397073</v>
      </c>
      <c r="J53" t="s">
        <v>18</v>
      </c>
      <c r="K53">
        <v>70944.1</v>
      </c>
      <c r="L53">
        <v>459785</v>
      </c>
      <c r="M53">
        <v>6</v>
      </c>
      <c r="W53" t="s">
        <v>33</v>
      </c>
      <c r="X53">
        <v>156774</v>
      </c>
      <c r="Y53">
        <v>153546</v>
      </c>
      <c r="Z53" s="18">
        <v>1.02102301590403</v>
      </c>
    </row>
    <row r="54" spans="1:26">
      <c r="A54" t="s">
        <v>9</v>
      </c>
      <c r="B54">
        <v>5495</v>
      </c>
      <c r="D54" t="s">
        <v>30</v>
      </c>
      <c r="E54">
        <v>795241</v>
      </c>
      <c r="F54">
        <v>2417735</v>
      </c>
      <c r="J54" t="s">
        <v>31</v>
      </c>
      <c r="K54">
        <v>68232.9</v>
      </c>
      <c r="L54">
        <v>926976</v>
      </c>
      <c r="M54">
        <v>14</v>
      </c>
      <c r="W54" t="s">
        <v>12</v>
      </c>
      <c r="X54">
        <v>158550</v>
      </c>
      <c r="Y54">
        <v>157391</v>
      </c>
      <c r="Z54" s="18">
        <v>1.00736382639414</v>
      </c>
    </row>
    <row r="55" spans="1:26">
      <c r="A55" t="s">
        <v>46</v>
      </c>
      <c r="B55">
        <v>1047</v>
      </c>
      <c r="D55" t="s">
        <v>40</v>
      </c>
      <c r="E55">
        <v>616046</v>
      </c>
      <c r="F55">
        <v>2162202</v>
      </c>
      <c r="J55" t="s">
        <v>16</v>
      </c>
      <c r="K55">
        <v>56773.1</v>
      </c>
      <c r="L55">
        <v>781263</v>
      </c>
      <c r="M55">
        <v>14</v>
      </c>
      <c r="W55" t="s">
        <v>14</v>
      </c>
      <c r="X55">
        <v>173337</v>
      </c>
      <c r="Y55">
        <v>167327</v>
      </c>
      <c r="Z55" s="18">
        <v>1.03591769409599</v>
      </c>
    </row>
    <row r="56" spans="1:26">
      <c r="A56" t="s">
        <v>53</v>
      </c>
      <c r="B56">
        <v>958</v>
      </c>
      <c r="D56" t="s">
        <v>45</v>
      </c>
      <c r="E56">
        <v>433207</v>
      </c>
      <c r="F56">
        <v>1867579</v>
      </c>
      <c r="J56" t="s">
        <v>15</v>
      </c>
      <c r="K56">
        <v>44736</v>
      </c>
      <c r="L56">
        <v>841353</v>
      </c>
      <c r="M56">
        <v>19</v>
      </c>
      <c r="W56" t="s">
        <v>21</v>
      </c>
      <c r="X56">
        <v>193764</v>
      </c>
      <c r="Y56">
        <v>199406</v>
      </c>
      <c r="Z56" s="18">
        <v>0.971705966721162</v>
      </c>
    </row>
    <row r="57" spans="1:26">
      <c r="A57" t="s">
        <v>30</v>
      </c>
      <c r="B57">
        <v>952</v>
      </c>
      <c r="D57" t="s">
        <v>47</v>
      </c>
      <c r="E57">
        <v>358796</v>
      </c>
      <c r="F57">
        <v>1670570</v>
      </c>
      <c r="J57" t="s">
        <v>12</v>
      </c>
      <c r="K57">
        <v>37950.5</v>
      </c>
      <c r="L57">
        <v>315943</v>
      </c>
      <c r="M57">
        <v>8</v>
      </c>
      <c r="W57" t="s">
        <v>36</v>
      </c>
      <c r="X57">
        <v>227317</v>
      </c>
      <c r="Y57">
        <v>227151</v>
      </c>
      <c r="Z57" s="18">
        <v>1.00073079141188</v>
      </c>
    </row>
    <row r="58" spans="1:26">
      <c r="A58" t="s">
        <v>54</v>
      </c>
      <c r="B58">
        <v>675</v>
      </c>
      <c r="D58" t="s">
        <v>20</v>
      </c>
      <c r="E58">
        <v>426360</v>
      </c>
      <c r="F58">
        <v>1545714</v>
      </c>
      <c r="J58" t="s">
        <v>23</v>
      </c>
      <c r="K58">
        <v>30429.5</v>
      </c>
      <c r="L58">
        <v>1136187</v>
      </c>
      <c r="M58">
        <v>37</v>
      </c>
      <c r="W58" t="s">
        <v>18</v>
      </c>
      <c r="X58">
        <v>243548</v>
      </c>
      <c r="Y58">
        <v>216219</v>
      </c>
      <c r="Z58" s="18">
        <v>1.12639499766441</v>
      </c>
    </row>
    <row r="59" spans="1:26">
      <c r="A59" t="s">
        <v>45</v>
      </c>
      <c r="B59">
        <v>618</v>
      </c>
      <c r="D59" t="s">
        <v>11</v>
      </c>
      <c r="E59">
        <v>298472</v>
      </c>
      <c r="F59">
        <v>1453787</v>
      </c>
      <c r="J59" t="s">
        <v>17</v>
      </c>
      <c r="K59">
        <v>25939.8</v>
      </c>
      <c r="L59">
        <v>867457</v>
      </c>
      <c r="M59">
        <v>33</v>
      </c>
      <c r="W59" t="s">
        <v>39</v>
      </c>
      <c r="X59">
        <v>259440</v>
      </c>
      <c r="Y59">
        <v>259102</v>
      </c>
      <c r="Z59" s="18">
        <v>1.00130450556152</v>
      </c>
    </row>
    <row r="60" spans="1:26">
      <c r="A60" t="s">
        <v>50</v>
      </c>
      <c r="B60">
        <v>554</v>
      </c>
      <c r="D60" t="s">
        <v>24</v>
      </c>
      <c r="E60">
        <v>402466</v>
      </c>
      <c r="F60">
        <v>1421932</v>
      </c>
      <c r="J60" t="s">
        <v>19</v>
      </c>
      <c r="K60">
        <v>25350.6</v>
      </c>
      <c r="L60">
        <v>268002</v>
      </c>
      <c r="M60">
        <v>11</v>
      </c>
      <c r="W60" t="s">
        <v>46</v>
      </c>
      <c r="X60">
        <v>283678</v>
      </c>
      <c r="Y60">
        <v>306323</v>
      </c>
      <c r="Z60" s="18">
        <v>0.926074764219468</v>
      </c>
    </row>
    <row r="61" spans="1:26">
      <c r="A61" t="s">
        <v>47</v>
      </c>
      <c r="B61">
        <v>552</v>
      </c>
      <c r="D61" t="s">
        <v>53</v>
      </c>
      <c r="E61">
        <v>308054</v>
      </c>
      <c r="F61">
        <v>1266860</v>
      </c>
      <c r="J61" t="s">
        <v>42</v>
      </c>
      <c r="K61">
        <v>21871.1</v>
      </c>
      <c r="L61">
        <v>1117840</v>
      </c>
      <c r="M61">
        <v>51</v>
      </c>
      <c r="W61" t="s">
        <v>54</v>
      </c>
      <c r="X61">
        <v>290907</v>
      </c>
      <c r="Y61">
        <v>314656</v>
      </c>
      <c r="Z61" s="18">
        <v>0.924523924539815</v>
      </c>
    </row>
    <row r="62" spans="1:26">
      <c r="A62" t="s">
        <v>48</v>
      </c>
      <c r="B62">
        <v>527</v>
      </c>
      <c r="D62" t="s">
        <v>9</v>
      </c>
      <c r="E62">
        <v>378422</v>
      </c>
      <c r="F62">
        <v>1208333</v>
      </c>
      <c r="J62" t="s">
        <v>33</v>
      </c>
      <c r="K62">
        <v>21065.1</v>
      </c>
      <c r="L62">
        <v>310327</v>
      </c>
      <c r="M62">
        <v>15</v>
      </c>
      <c r="W62" t="s">
        <v>28</v>
      </c>
      <c r="X62">
        <v>302011</v>
      </c>
      <c r="Y62">
        <v>308369</v>
      </c>
      <c r="Z62" s="18">
        <v>0.979381844478531</v>
      </c>
    </row>
    <row r="63" spans="1:26">
      <c r="A63" t="s">
        <v>52</v>
      </c>
      <c r="B63">
        <v>427</v>
      </c>
      <c r="D63" t="s">
        <v>35</v>
      </c>
      <c r="E63">
        <v>304943</v>
      </c>
      <c r="F63">
        <v>1163186</v>
      </c>
      <c r="J63" t="s">
        <v>41</v>
      </c>
      <c r="K63">
        <v>17950.3</v>
      </c>
      <c r="L63">
        <v>1157873</v>
      </c>
      <c r="M63">
        <v>65</v>
      </c>
      <c r="W63" t="s">
        <v>22</v>
      </c>
      <c r="X63">
        <v>304208</v>
      </c>
      <c r="Y63">
        <v>304367</v>
      </c>
      <c r="Z63" s="18">
        <v>0.999477604339498</v>
      </c>
    </row>
    <row r="64" spans="1:26">
      <c r="A64" t="s">
        <v>29</v>
      </c>
      <c r="B64">
        <v>419</v>
      </c>
      <c r="D64" t="s">
        <v>41</v>
      </c>
      <c r="E64">
        <v>241125</v>
      </c>
      <c r="F64">
        <v>1157873</v>
      </c>
      <c r="J64" t="s">
        <v>14</v>
      </c>
      <c r="K64">
        <v>17152</v>
      </c>
      <c r="L64">
        <v>340671</v>
      </c>
      <c r="M64">
        <v>20</v>
      </c>
      <c r="W64" t="s">
        <v>32</v>
      </c>
      <c r="X64">
        <v>307013</v>
      </c>
      <c r="Y64">
        <v>314213</v>
      </c>
      <c r="Z64" s="18">
        <v>0.977085607533743</v>
      </c>
    </row>
    <row r="65" spans="1:26">
      <c r="A65" t="s">
        <v>28</v>
      </c>
      <c r="B65">
        <v>413</v>
      </c>
      <c r="D65" t="s">
        <v>50</v>
      </c>
      <c r="E65">
        <v>300745</v>
      </c>
      <c r="F65">
        <v>1155574</v>
      </c>
      <c r="J65" t="s">
        <v>11</v>
      </c>
      <c r="K65">
        <v>12539.7</v>
      </c>
      <c r="L65">
        <v>1453787</v>
      </c>
      <c r="M65">
        <v>116</v>
      </c>
      <c r="W65" t="s">
        <v>26</v>
      </c>
      <c r="X65">
        <v>315022</v>
      </c>
      <c r="Y65">
        <v>323247</v>
      </c>
      <c r="Z65" s="18">
        <v>0.974555061609234</v>
      </c>
    </row>
    <row r="66" spans="1:26">
      <c r="A66" t="s">
        <v>34</v>
      </c>
      <c r="B66">
        <v>397</v>
      </c>
      <c r="D66" t="s">
        <v>23</v>
      </c>
      <c r="E66">
        <v>262942</v>
      </c>
      <c r="F66">
        <v>1136187</v>
      </c>
      <c r="J66" t="s">
        <v>38</v>
      </c>
      <c r="K66">
        <v>10976.4</v>
      </c>
      <c r="L66">
        <v>666763</v>
      </c>
      <c r="M66">
        <v>61</v>
      </c>
      <c r="W66" t="s">
        <v>38</v>
      </c>
      <c r="X66">
        <v>336322</v>
      </c>
      <c r="Y66">
        <v>330428</v>
      </c>
      <c r="Z66" s="18">
        <v>1.01783747140073</v>
      </c>
    </row>
    <row r="67" spans="1:26">
      <c r="A67" t="s">
        <v>49</v>
      </c>
      <c r="B67">
        <v>393</v>
      </c>
      <c r="D67" t="s">
        <v>51</v>
      </c>
      <c r="E67">
        <v>262036</v>
      </c>
      <c r="F67">
        <v>1131950</v>
      </c>
      <c r="J67" t="s">
        <v>39</v>
      </c>
      <c r="K67">
        <v>9532.2</v>
      </c>
      <c r="L67">
        <v>518560</v>
      </c>
      <c r="M67">
        <v>54</v>
      </c>
      <c r="W67" t="s">
        <v>27</v>
      </c>
      <c r="X67">
        <v>374288</v>
      </c>
      <c r="Y67">
        <v>384845</v>
      </c>
      <c r="Z67" s="18">
        <v>0.972568176798451</v>
      </c>
    </row>
    <row r="68" spans="1:26">
      <c r="A68" t="s">
        <v>43</v>
      </c>
      <c r="B68">
        <v>370</v>
      </c>
      <c r="D68" t="s">
        <v>42</v>
      </c>
      <c r="E68">
        <v>316179</v>
      </c>
      <c r="F68">
        <v>1117840</v>
      </c>
      <c r="J68" t="s">
        <v>32</v>
      </c>
      <c r="K68">
        <v>9123.2</v>
      </c>
      <c r="L68">
        <v>621241</v>
      </c>
      <c r="M68">
        <v>68</v>
      </c>
      <c r="W68" t="s">
        <v>16</v>
      </c>
      <c r="X68">
        <v>415374</v>
      </c>
      <c r="Y68">
        <v>365840</v>
      </c>
      <c r="Z68" s="18">
        <v>1.13539798819156</v>
      </c>
    </row>
    <row r="69" spans="1:26">
      <c r="A69" t="s">
        <v>51</v>
      </c>
      <c r="B69">
        <v>359</v>
      </c>
      <c r="D69" t="s">
        <v>52</v>
      </c>
      <c r="E69">
        <v>240168</v>
      </c>
      <c r="F69">
        <v>1116436</v>
      </c>
      <c r="J69" t="s">
        <v>10</v>
      </c>
      <c r="K69">
        <v>8267.1</v>
      </c>
      <c r="L69">
        <v>866820</v>
      </c>
      <c r="M69">
        <v>105</v>
      </c>
      <c r="W69" t="s">
        <v>10</v>
      </c>
      <c r="X69">
        <v>425121</v>
      </c>
      <c r="Y69">
        <v>441681</v>
      </c>
      <c r="Z69" s="18">
        <v>0.962506877135308</v>
      </c>
    </row>
    <row r="70" spans="1:26">
      <c r="A70" t="s">
        <v>44</v>
      </c>
      <c r="B70">
        <v>346</v>
      </c>
      <c r="D70" t="s">
        <v>29</v>
      </c>
      <c r="E70">
        <v>318105</v>
      </c>
      <c r="F70">
        <v>1056640</v>
      </c>
      <c r="J70" t="s">
        <v>25</v>
      </c>
      <c r="K70">
        <v>8169.8</v>
      </c>
      <c r="L70">
        <v>987653</v>
      </c>
      <c r="M70">
        <v>121</v>
      </c>
      <c r="W70" t="s">
        <v>48</v>
      </c>
      <c r="X70">
        <v>426252</v>
      </c>
      <c r="Y70">
        <v>467401</v>
      </c>
      <c r="Z70" s="18">
        <v>0.911962105344233</v>
      </c>
    </row>
    <row r="71" spans="1:26">
      <c r="A71" t="s">
        <v>35</v>
      </c>
      <c r="B71">
        <v>343</v>
      </c>
      <c r="D71" t="s">
        <v>49</v>
      </c>
      <c r="E71">
        <v>250698</v>
      </c>
      <c r="F71">
        <v>993183</v>
      </c>
      <c r="J71" t="s">
        <v>40</v>
      </c>
      <c r="K71">
        <v>7462.4</v>
      </c>
      <c r="L71">
        <v>2162202</v>
      </c>
      <c r="M71">
        <v>290</v>
      </c>
      <c r="W71" t="s">
        <v>44</v>
      </c>
      <c r="X71">
        <v>434287</v>
      </c>
      <c r="Y71">
        <v>441379</v>
      </c>
      <c r="Z71" s="18">
        <v>0.983932176202311</v>
      </c>
    </row>
    <row r="72" spans="1:26">
      <c r="A72" t="s">
        <v>37</v>
      </c>
      <c r="B72">
        <v>310</v>
      </c>
      <c r="D72" t="s">
        <v>34</v>
      </c>
      <c r="E72">
        <v>223808</v>
      </c>
      <c r="F72">
        <v>990341</v>
      </c>
      <c r="J72" t="s">
        <v>20</v>
      </c>
      <c r="K72">
        <v>7006.3</v>
      </c>
      <c r="L72">
        <v>1545714</v>
      </c>
      <c r="M72">
        <v>221</v>
      </c>
      <c r="W72" t="s">
        <v>17</v>
      </c>
      <c r="X72">
        <v>434976</v>
      </c>
      <c r="Y72">
        <v>432444</v>
      </c>
      <c r="Z72" s="18">
        <v>1.00585509337625</v>
      </c>
    </row>
    <row r="73" spans="1:26">
      <c r="A73" t="s">
        <v>40</v>
      </c>
      <c r="B73">
        <v>290</v>
      </c>
      <c r="D73" t="s">
        <v>25</v>
      </c>
      <c r="E73">
        <v>244669</v>
      </c>
      <c r="F73">
        <v>987653</v>
      </c>
      <c r="J73" t="s">
        <v>13</v>
      </c>
      <c r="K73">
        <v>6253.3</v>
      </c>
      <c r="L73">
        <v>143920</v>
      </c>
      <c r="M73">
        <v>23</v>
      </c>
      <c r="W73" t="s">
        <v>37</v>
      </c>
      <c r="X73">
        <v>441259</v>
      </c>
      <c r="Y73">
        <v>444430</v>
      </c>
      <c r="Z73" s="18">
        <v>0.992865018113089</v>
      </c>
    </row>
    <row r="74" spans="1:26">
      <c r="A74" t="s">
        <v>24</v>
      </c>
      <c r="B74">
        <v>235</v>
      </c>
      <c r="D74" t="s">
        <v>31</v>
      </c>
      <c r="E74">
        <v>164519</v>
      </c>
      <c r="F74">
        <v>926976</v>
      </c>
      <c r="J74" t="s">
        <v>24</v>
      </c>
      <c r="K74">
        <v>6042.7</v>
      </c>
      <c r="L74">
        <v>1421932</v>
      </c>
      <c r="M74">
        <v>235</v>
      </c>
      <c r="W74" t="s">
        <v>43</v>
      </c>
      <c r="X74">
        <v>450741</v>
      </c>
      <c r="Y74">
        <v>451008</v>
      </c>
      <c r="Z74" s="18">
        <v>0.999407992762878</v>
      </c>
    </row>
    <row r="75" spans="1:26">
      <c r="A75" t="s">
        <v>27</v>
      </c>
      <c r="B75">
        <v>228</v>
      </c>
      <c r="D75" t="s">
        <v>43</v>
      </c>
      <c r="E75">
        <v>206036</v>
      </c>
      <c r="F75">
        <v>901777</v>
      </c>
      <c r="J75" t="s">
        <v>35</v>
      </c>
      <c r="K75">
        <v>3392.2</v>
      </c>
      <c r="L75">
        <v>1163186</v>
      </c>
      <c r="M75">
        <v>343</v>
      </c>
      <c r="W75" t="s">
        <v>15</v>
      </c>
      <c r="X75">
        <v>458975</v>
      </c>
      <c r="Y75">
        <v>382344</v>
      </c>
      <c r="Z75" s="18">
        <v>1.20042422530496</v>
      </c>
    </row>
    <row r="76" spans="1:26">
      <c r="A76" t="s">
        <v>20</v>
      </c>
      <c r="B76">
        <v>221</v>
      </c>
      <c r="D76" t="s">
        <v>48</v>
      </c>
      <c r="E76">
        <v>198152</v>
      </c>
      <c r="F76">
        <v>893681</v>
      </c>
      <c r="J76" t="s">
        <v>27</v>
      </c>
      <c r="K76">
        <v>3325</v>
      </c>
      <c r="L76">
        <v>759164</v>
      </c>
      <c r="M76">
        <v>228</v>
      </c>
      <c r="W76" t="s">
        <v>49</v>
      </c>
      <c r="X76">
        <v>471669</v>
      </c>
      <c r="Y76">
        <v>521496</v>
      </c>
      <c r="Z76" s="18">
        <v>0.904453725436053</v>
      </c>
    </row>
    <row r="77" spans="1:26">
      <c r="A77" t="s">
        <v>22</v>
      </c>
      <c r="B77">
        <v>216</v>
      </c>
      <c r="D77" t="s">
        <v>37</v>
      </c>
      <c r="E77">
        <v>199426</v>
      </c>
      <c r="F77">
        <v>885711</v>
      </c>
      <c r="J77" t="s">
        <v>26</v>
      </c>
      <c r="K77">
        <v>3285.7</v>
      </c>
      <c r="L77">
        <v>638289</v>
      </c>
      <c r="M77">
        <v>194</v>
      </c>
      <c r="W77" t="s">
        <v>31</v>
      </c>
      <c r="X77">
        <v>478087</v>
      </c>
      <c r="Y77">
        <v>448868</v>
      </c>
      <c r="Z77" s="18">
        <v>1.06509486084996</v>
      </c>
    </row>
    <row r="78" spans="1:26">
      <c r="A78" t="s">
        <v>26</v>
      </c>
      <c r="B78">
        <v>194</v>
      </c>
      <c r="D78" t="s">
        <v>44</v>
      </c>
      <c r="E78">
        <v>187641</v>
      </c>
      <c r="F78">
        <v>875689</v>
      </c>
      <c r="J78" t="s">
        <v>51</v>
      </c>
      <c r="K78">
        <v>3152.5</v>
      </c>
      <c r="L78">
        <v>1131950</v>
      </c>
      <c r="M78">
        <v>359</v>
      </c>
      <c r="W78" t="s">
        <v>34</v>
      </c>
      <c r="X78">
        <v>489107</v>
      </c>
      <c r="Y78">
        <v>501206</v>
      </c>
      <c r="Z78" s="18">
        <v>0.97586022513697</v>
      </c>
    </row>
    <row r="79" spans="1:26">
      <c r="A79" t="s">
        <v>21</v>
      </c>
      <c r="B79">
        <v>153</v>
      </c>
      <c r="D79" t="s">
        <v>17</v>
      </c>
      <c r="E79">
        <v>125763</v>
      </c>
      <c r="F79">
        <v>867457</v>
      </c>
      <c r="J79" t="s">
        <v>36</v>
      </c>
      <c r="K79">
        <v>3032</v>
      </c>
      <c r="L79">
        <v>454480</v>
      </c>
      <c r="M79">
        <v>150</v>
      </c>
      <c r="W79" t="s">
        <v>25</v>
      </c>
      <c r="X79">
        <v>489691</v>
      </c>
      <c r="Y79">
        <v>497942</v>
      </c>
      <c r="Z79" s="18">
        <v>0.983429797044636</v>
      </c>
    </row>
    <row r="80" spans="1:26">
      <c r="A80" t="s">
        <v>36</v>
      </c>
      <c r="B80">
        <v>150</v>
      </c>
      <c r="D80" t="s">
        <v>10</v>
      </c>
      <c r="E80">
        <v>173176</v>
      </c>
      <c r="F80">
        <v>866820</v>
      </c>
      <c r="J80" t="s">
        <v>47</v>
      </c>
      <c r="K80">
        <v>3023.9</v>
      </c>
      <c r="L80">
        <v>1670570</v>
      </c>
      <c r="M80">
        <v>552</v>
      </c>
      <c r="W80" t="s">
        <v>29</v>
      </c>
      <c r="X80">
        <v>523940</v>
      </c>
      <c r="Y80">
        <v>532669</v>
      </c>
      <c r="Z80" s="18">
        <v>0.983612712585114</v>
      </c>
    </row>
    <row r="81" spans="1:26">
      <c r="A81" t="s">
        <v>25</v>
      </c>
      <c r="B81">
        <v>121</v>
      </c>
      <c r="D81" t="s">
        <v>15</v>
      </c>
      <c r="E81">
        <v>141394</v>
      </c>
      <c r="F81">
        <v>841353</v>
      </c>
      <c r="J81" t="s">
        <v>45</v>
      </c>
      <c r="K81">
        <v>3020</v>
      </c>
      <c r="L81">
        <v>1867579</v>
      </c>
      <c r="M81">
        <v>618</v>
      </c>
      <c r="W81" t="s">
        <v>52</v>
      </c>
      <c r="X81">
        <v>536187</v>
      </c>
      <c r="Y81">
        <v>580214</v>
      </c>
      <c r="Z81" s="18">
        <v>0.92411937664379</v>
      </c>
    </row>
    <row r="82" spans="1:26">
      <c r="A82" t="s">
        <v>11</v>
      </c>
      <c r="B82">
        <v>116</v>
      </c>
      <c r="D82" t="s">
        <v>16</v>
      </c>
      <c r="E82">
        <v>127932</v>
      </c>
      <c r="F82">
        <v>781263</v>
      </c>
      <c r="J82" t="s">
        <v>37</v>
      </c>
      <c r="K82">
        <v>2855.8</v>
      </c>
      <c r="L82">
        <v>885711</v>
      </c>
      <c r="M82">
        <v>310</v>
      </c>
      <c r="W82" t="s">
        <v>51</v>
      </c>
      <c r="X82">
        <v>539560</v>
      </c>
      <c r="Y82">
        <v>592367</v>
      </c>
      <c r="Z82" s="18">
        <v>0.910854250827612</v>
      </c>
    </row>
    <row r="83" spans="1:26">
      <c r="A83" t="s">
        <v>10</v>
      </c>
      <c r="B83">
        <v>105</v>
      </c>
      <c r="D83" t="s">
        <v>27</v>
      </c>
      <c r="E83">
        <v>248050</v>
      </c>
      <c r="F83">
        <v>759164</v>
      </c>
      <c r="J83" t="s">
        <v>22</v>
      </c>
      <c r="K83">
        <v>2820.7</v>
      </c>
      <c r="L83">
        <v>608599</v>
      </c>
      <c r="M83">
        <v>216</v>
      </c>
      <c r="W83" t="s">
        <v>23</v>
      </c>
      <c r="X83">
        <v>549003</v>
      </c>
      <c r="Y83">
        <v>587151</v>
      </c>
      <c r="Z83" s="18">
        <v>0.935028638288958</v>
      </c>
    </row>
    <row r="84" spans="1:26">
      <c r="A84" t="s">
        <v>32</v>
      </c>
      <c r="B84">
        <v>68</v>
      </c>
      <c r="D84" t="s">
        <v>38</v>
      </c>
      <c r="E84">
        <v>142518</v>
      </c>
      <c r="F84">
        <v>666763</v>
      </c>
      <c r="J84" t="s">
        <v>52</v>
      </c>
      <c r="K84">
        <v>2613.5</v>
      </c>
      <c r="L84">
        <v>1116436</v>
      </c>
      <c r="M84">
        <v>427</v>
      </c>
      <c r="W84" t="s">
        <v>42</v>
      </c>
      <c r="X84">
        <v>557098</v>
      </c>
      <c r="Y84">
        <v>560704</v>
      </c>
      <c r="Z84" s="18">
        <v>0.993568799223833</v>
      </c>
    </row>
    <row r="85" spans="1:26">
      <c r="A85" t="s">
        <v>41</v>
      </c>
      <c r="B85">
        <v>65</v>
      </c>
      <c r="D85" t="s">
        <v>26</v>
      </c>
      <c r="E85">
        <v>179686</v>
      </c>
      <c r="F85">
        <v>638289</v>
      </c>
      <c r="J85" t="s">
        <v>21</v>
      </c>
      <c r="K85">
        <v>2564.4</v>
      </c>
      <c r="L85">
        <v>393177</v>
      </c>
      <c r="M85">
        <v>153</v>
      </c>
      <c r="W85" t="s">
        <v>50</v>
      </c>
      <c r="X85">
        <v>560942</v>
      </c>
      <c r="Y85">
        <v>594609</v>
      </c>
      <c r="Z85" s="18">
        <v>0.943379599030624</v>
      </c>
    </row>
    <row r="86" spans="1:26">
      <c r="A86" t="s">
        <v>38</v>
      </c>
      <c r="B86">
        <v>61</v>
      </c>
      <c r="D86" t="s">
        <v>32</v>
      </c>
      <c r="E86">
        <v>116182</v>
      </c>
      <c r="F86">
        <v>621241</v>
      </c>
      <c r="J86" t="s">
        <v>30</v>
      </c>
      <c r="K86">
        <v>2538.6</v>
      </c>
      <c r="L86">
        <v>2417735</v>
      </c>
      <c r="M86">
        <v>952</v>
      </c>
      <c r="W86" t="s">
        <v>41</v>
      </c>
      <c r="X86">
        <v>579042</v>
      </c>
      <c r="Y86">
        <v>578805</v>
      </c>
      <c r="Z86" s="18">
        <v>1.00040946432736</v>
      </c>
    </row>
    <row r="87" spans="1:26">
      <c r="A87" t="s">
        <v>39</v>
      </c>
      <c r="B87">
        <v>54</v>
      </c>
      <c r="D87" t="s">
        <v>28</v>
      </c>
      <c r="E87">
        <v>204188</v>
      </c>
      <c r="F87">
        <v>610411</v>
      </c>
      <c r="J87" t="s">
        <v>44</v>
      </c>
      <c r="K87">
        <v>2530.9</v>
      </c>
      <c r="L87">
        <v>875689</v>
      </c>
      <c r="M87">
        <v>346</v>
      </c>
      <c r="W87" t="s">
        <v>35</v>
      </c>
      <c r="X87">
        <v>580269</v>
      </c>
      <c r="Y87">
        <v>582889</v>
      </c>
      <c r="Z87" s="18">
        <v>0.995505147635313</v>
      </c>
    </row>
    <row r="88" spans="1:26">
      <c r="A88" t="s">
        <v>42</v>
      </c>
      <c r="B88">
        <v>51</v>
      </c>
      <c r="D88" t="s">
        <v>22</v>
      </c>
      <c r="E88">
        <v>182743</v>
      </c>
      <c r="F88">
        <v>608599</v>
      </c>
      <c r="J88" t="s">
        <v>49</v>
      </c>
      <c r="K88">
        <v>2529.8</v>
      </c>
      <c r="L88">
        <v>993183</v>
      </c>
      <c r="M88">
        <v>393</v>
      </c>
      <c r="W88" t="s">
        <v>53</v>
      </c>
      <c r="X88">
        <v>605784</v>
      </c>
      <c r="Y88">
        <v>661038</v>
      </c>
      <c r="Z88" s="18">
        <v>0.916413277300246</v>
      </c>
    </row>
    <row r="89" spans="1:26">
      <c r="A89" t="s">
        <v>23</v>
      </c>
      <c r="B89">
        <v>37</v>
      </c>
      <c r="D89" t="s">
        <v>54</v>
      </c>
      <c r="E89">
        <v>150669</v>
      </c>
      <c r="F89">
        <v>605576</v>
      </c>
      <c r="J89" t="s">
        <v>29</v>
      </c>
      <c r="K89">
        <v>2524.2</v>
      </c>
      <c r="L89">
        <v>1056640</v>
      </c>
      <c r="M89">
        <v>419</v>
      </c>
      <c r="W89" t="s">
        <v>9</v>
      </c>
      <c r="X89">
        <v>610257</v>
      </c>
      <c r="Y89">
        <v>598046</v>
      </c>
      <c r="Z89" s="18">
        <v>1.02041816181364</v>
      </c>
    </row>
    <row r="90" spans="1:26">
      <c r="A90" t="s">
        <v>17</v>
      </c>
      <c r="B90">
        <v>33</v>
      </c>
      <c r="D90" t="s">
        <v>46</v>
      </c>
      <c r="E90">
        <v>143365</v>
      </c>
      <c r="F90">
        <v>590013</v>
      </c>
      <c r="J90" t="s">
        <v>34</v>
      </c>
      <c r="K90">
        <v>2495.2</v>
      </c>
      <c r="L90">
        <v>990341</v>
      </c>
      <c r="M90">
        <v>397</v>
      </c>
      <c r="W90" t="s">
        <v>11</v>
      </c>
      <c r="X90">
        <v>704089</v>
      </c>
      <c r="Y90">
        <v>749673</v>
      </c>
      <c r="Z90" s="18">
        <v>0.939194822275846</v>
      </c>
    </row>
    <row r="91" spans="1:26">
      <c r="A91" t="s">
        <v>13</v>
      </c>
      <c r="B91">
        <v>23</v>
      </c>
      <c r="D91" t="s">
        <v>39</v>
      </c>
      <c r="E91">
        <v>149271</v>
      </c>
      <c r="F91">
        <v>518560</v>
      </c>
      <c r="J91" t="s">
        <v>43</v>
      </c>
      <c r="K91">
        <v>2436.1</v>
      </c>
      <c r="L91">
        <v>901777</v>
      </c>
      <c r="M91">
        <v>370</v>
      </c>
      <c r="W91" t="s">
        <v>24</v>
      </c>
      <c r="X91">
        <v>710707</v>
      </c>
      <c r="Y91">
        <v>711191</v>
      </c>
      <c r="Z91" s="18">
        <v>0.999319451455376</v>
      </c>
    </row>
    <row r="92" spans="1:26">
      <c r="A92" t="s">
        <v>14</v>
      </c>
      <c r="B92">
        <v>20</v>
      </c>
      <c r="D92" t="s">
        <v>18</v>
      </c>
      <c r="E92">
        <v>77495</v>
      </c>
      <c r="F92">
        <v>459785</v>
      </c>
      <c r="J92" t="s">
        <v>50</v>
      </c>
      <c r="K92">
        <v>2085.4</v>
      </c>
      <c r="L92">
        <v>1155574</v>
      </c>
      <c r="M92">
        <v>554</v>
      </c>
      <c r="W92" t="s">
        <v>20</v>
      </c>
      <c r="X92">
        <v>767698</v>
      </c>
      <c r="Y92">
        <v>777975</v>
      </c>
      <c r="Z92" s="18">
        <v>0.98679006394807</v>
      </c>
    </row>
    <row r="93" spans="1:26">
      <c r="A93" t="s">
        <v>15</v>
      </c>
      <c r="B93">
        <v>19</v>
      </c>
      <c r="D93" t="s">
        <v>36</v>
      </c>
      <c r="E93">
        <v>99861</v>
      </c>
      <c r="F93">
        <v>454480</v>
      </c>
      <c r="J93" t="s">
        <v>48</v>
      </c>
      <c r="K93">
        <v>1696.3</v>
      </c>
      <c r="L93">
        <v>893681</v>
      </c>
      <c r="M93">
        <v>527</v>
      </c>
      <c r="W93" t="s">
        <v>47</v>
      </c>
      <c r="X93">
        <v>812146</v>
      </c>
      <c r="Y93">
        <v>858389</v>
      </c>
      <c r="Z93" s="18">
        <v>0.946128154018749</v>
      </c>
    </row>
    <row r="94" spans="1:26">
      <c r="A94" t="s">
        <v>33</v>
      </c>
      <c r="B94">
        <v>15</v>
      </c>
      <c r="D94" t="s">
        <v>21</v>
      </c>
      <c r="E94">
        <v>109860</v>
      </c>
      <c r="F94">
        <v>393177</v>
      </c>
      <c r="J94" t="s">
        <v>28</v>
      </c>
      <c r="K94">
        <v>1478.3</v>
      </c>
      <c r="L94">
        <v>610411</v>
      </c>
      <c r="M94">
        <v>413</v>
      </c>
      <c r="W94" t="s">
        <v>45</v>
      </c>
      <c r="X94">
        <v>897133</v>
      </c>
      <c r="Y94">
        <v>970406</v>
      </c>
      <c r="Z94" s="18">
        <v>0.924492428942113</v>
      </c>
    </row>
    <row r="95" spans="1:26">
      <c r="A95" t="s">
        <v>16</v>
      </c>
      <c r="B95">
        <v>14</v>
      </c>
      <c r="D95" t="s">
        <v>14</v>
      </c>
      <c r="E95">
        <v>96429</v>
      </c>
      <c r="F95">
        <v>340671</v>
      </c>
      <c r="J95" t="s">
        <v>53</v>
      </c>
      <c r="K95">
        <v>1323</v>
      </c>
      <c r="L95">
        <v>1266860</v>
      </c>
      <c r="M95">
        <v>958</v>
      </c>
      <c r="W95" t="s">
        <v>40</v>
      </c>
      <c r="X95">
        <v>1077272</v>
      </c>
      <c r="Y95">
        <v>1084835</v>
      </c>
      <c r="Z95" s="18">
        <v>0.993028432895325</v>
      </c>
    </row>
    <row r="96" spans="1:26">
      <c r="A96" t="s">
        <v>31</v>
      </c>
      <c r="B96">
        <v>14</v>
      </c>
      <c r="D96" t="s">
        <v>12</v>
      </c>
      <c r="E96">
        <v>68242</v>
      </c>
      <c r="F96">
        <v>315943</v>
      </c>
      <c r="J96" t="s">
        <v>54</v>
      </c>
      <c r="K96">
        <v>897.3</v>
      </c>
      <c r="L96">
        <v>605576</v>
      </c>
      <c r="M96">
        <v>675</v>
      </c>
      <c r="W96" t="s">
        <v>30</v>
      </c>
      <c r="X96">
        <v>1187146</v>
      </c>
      <c r="Y96">
        <v>1230454</v>
      </c>
      <c r="Z96" s="18">
        <v>0.964803235228623</v>
      </c>
    </row>
    <row r="97" spans="1:26">
      <c r="A97" t="s">
        <v>19</v>
      </c>
      <c r="B97">
        <v>11</v>
      </c>
      <c r="D97" t="s">
        <v>33</v>
      </c>
      <c r="E97">
        <v>65910</v>
      </c>
      <c r="F97">
        <v>310327</v>
      </c>
      <c r="J97" t="s">
        <v>61</v>
      </c>
      <c r="K97">
        <v>703.9</v>
      </c>
      <c r="L97">
        <v>4397073</v>
      </c>
      <c r="M97">
        <v>6247</v>
      </c>
      <c r="W97" t="s">
        <v>61</v>
      </c>
      <c r="X97">
        <v>2192452</v>
      </c>
      <c r="Y97">
        <v>2204376</v>
      </c>
      <c r="Z97" s="18">
        <v>0.994590759471161</v>
      </c>
    </row>
    <row r="98" spans="1:13">
      <c r="A98" t="s">
        <v>12</v>
      </c>
      <c r="B98">
        <v>8</v>
      </c>
      <c r="D98" t="s">
        <v>19</v>
      </c>
      <c r="E98">
        <v>58072</v>
      </c>
      <c r="F98">
        <v>268002</v>
      </c>
      <c r="J98" t="s">
        <v>46</v>
      </c>
      <c r="K98">
        <v>563.8</v>
      </c>
      <c r="L98">
        <v>590013</v>
      </c>
      <c r="M98">
        <v>1047</v>
      </c>
    </row>
    <row r="99" spans="1:13">
      <c r="A99" t="s">
        <v>18</v>
      </c>
      <c r="B99">
        <v>6</v>
      </c>
      <c r="D99" t="s">
        <v>13</v>
      </c>
      <c r="E99">
        <v>37963</v>
      </c>
      <c r="F99">
        <v>143920</v>
      </c>
      <c r="J99" t="s">
        <v>9</v>
      </c>
      <c r="K99">
        <v>219.9</v>
      </c>
      <c r="L99">
        <v>1208333</v>
      </c>
      <c r="M99">
        <v>5495</v>
      </c>
    </row>
    <row r="100" spans="1:13">
      <c r="A100" t="s">
        <v>65</v>
      </c>
      <c r="B100">
        <v>23930</v>
      </c>
      <c r="D100" t="s">
        <v>65</v>
      </c>
      <c r="E100">
        <v>12143913</v>
      </c>
      <c r="F100">
        <v>47564296</v>
      </c>
      <c r="J100" t="s">
        <v>65</v>
      </c>
      <c r="K100">
        <v>580876.5</v>
      </c>
      <c r="L100">
        <v>47564296</v>
      </c>
      <c r="M100">
        <v>509.148936170213</v>
      </c>
    </row>
    <row r="105" spans="1:3">
      <c r="A105" t="s">
        <v>56</v>
      </c>
      <c r="B105" t="s">
        <v>64</v>
      </c>
      <c r="C105" t="s">
        <v>63</v>
      </c>
    </row>
    <row r="106" spans="1:3">
      <c r="A106" t="s">
        <v>38</v>
      </c>
      <c r="B106">
        <v>336322</v>
      </c>
      <c r="C106">
        <v>330428</v>
      </c>
    </row>
    <row r="107" spans="1:14">
      <c r="A107" t="s">
        <v>44</v>
      </c>
      <c r="B107">
        <v>434287</v>
      </c>
      <c r="C107">
        <v>441379</v>
      </c>
      <c r="E107" t="s">
        <v>56</v>
      </c>
      <c r="F107" t="s">
        <v>62</v>
      </c>
      <c r="G107" t="s">
        <v>56</v>
      </c>
      <c r="H107" t="s">
        <v>71</v>
      </c>
      <c r="K107" t="s">
        <v>56</v>
      </c>
      <c r="L107" t="s">
        <v>64</v>
      </c>
      <c r="M107" t="s">
        <v>63</v>
      </c>
      <c r="N107" t="s">
        <v>71</v>
      </c>
    </row>
    <row r="108" spans="1:14">
      <c r="A108" t="s">
        <v>47</v>
      </c>
      <c r="B108">
        <v>812146</v>
      </c>
      <c r="C108">
        <v>858389</v>
      </c>
      <c r="E108" t="s">
        <v>61</v>
      </c>
      <c r="F108">
        <v>4397073</v>
      </c>
      <c r="G108" t="s">
        <v>61</v>
      </c>
      <c r="H108">
        <v>245</v>
      </c>
      <c r="K108" t="s">
        <v>38</v>
      </c>
      <c r="L108">
        <v>336322</v>
      </c>
      <c r="M108">
        <v>330428</v>
      </c>
      <c r="N108">
        <v>13</v>
      </c>
    </row>
    <row r="109" spans="1:14">
      <c r="A109" t="s">
        <v>48</v>
      </c>
      <c r="B109">
        <v>426252</v>
      </c>
      <c r="C109">
        <v>467401</v>
      </c>
      <c r="E109" t="s">
        <v>30</v>
      </c>
      <c r="F109">
        <v>2417735</v>
      </c>
      <c r="G109" t="s">
        <v>30</v>
      </c>
      <c r="H109">
        <v>135</v>
      </c>
      <c r="K109" t="s">
        <v>44</v>
      </c>
      <c r="L109">
        <v>434287</v>
      </c>
      <c r="M109">
        <v>441379</v>
      </c>
      <c r="N109">
        <v>23</v>
      </c>
    </row>
    <row r="110" spans="1:14">
      <c r="A110" t="s">
        <v>36</v>
      </c>
      <c r="B110">
        <v>227317</v>
      </c>
      <c r="C110">
        <v>227151</v>
      </c>
      <c r="E110" t="s">
        <v>40</v>
      </c>
      <c r="F110">
        <v>2162202</v>
      </c>
      <c r="G110" t="s">
        <v>40</v>
      </c>
      <c r="H110">
        <v>95</v>
      </c>
      <c r="K110" t="s">
        <v>47</v>
      </c>
      <c r="L110">
        <v>812146</v>
      </c>
      <c r="M110">
        <v>858389</v>
      </c>
      <c r="N110">
        <v>35</v>
      </c>
    </row>
    <row r="111" spans="1:14">
      <c r="A111" t="s">
        <v>22</v>
      </c>
      <c r="B111">
        <v>304208</v>
      </c>
      <c r="C111">
        <v>304367</v>
      </c>
      <c r="E111" t="s">
        <v>45</v>
      </c>
      <c r="F111">
        <v>1867579</v>
      </c>
      <c r="G111" t="s">
        <v>16</v>
      </c>
      <c r="H111">
        <v>49</v>
      </c>
      <c r="K111" t="s">
        <v>48</v>
      </c>
      <c r="L111">
        <v>426252</v>
      </c>
      <c r="M111">
        <v>467401</v>
      </c>
      <c r="N111">
        <v>28</v>
      </c>
    </row>
    <row r="112" spans="1:14">
      <c r="A112" t="s">
        <v>15</v>
      </c>
      <c r="B112">
        <v>458975</v>
      </c>
      <c r="C112">
        <v>382344</v>
      </c>
      <c r="E112" t="s">
        <v>47</v>
      </c>
      <c r="F112">
        <v>1670570</v>
      </c>
      <c r="G112" t="s">
        <v>20</v>
      </c>
      <c r="H112">
        <v>41</v>
      </c>
      <c r="K112" t="s">
        <v>36</v>
      </c>
      <c r="L112">
        <v>227317</v>
      </c>
      <c r="M112">
        <v>227151</v>
      </c>
      <c r="N112">
        <v>12</v>
      </c>
    </row>
    <row r="113" spans="1:14">
      <c r="A113" t="s">
        <v>51</v>
      </c>
      <c r="B113">
        <v>539560</v>
      </c>
      <c r="C113">
        <v>592367</v>
      </c>
      <c r="E113" t="s">
        <v>20</v>
      </c>
      <c r="F113">
        <v>1545714</v>
      </c>
      <c r="G113" t="s">
        <v>45</v>
      </c>
      <c r="H113">
        <v>40</v>
      </c>
      <c r="K113" t="s">
        <v>22</v>
      </c>
      <c r="L113">
        <v>304208</v>
      </c>
      <c r="M113">
        <v>304367</v>
      </c>
      <c r="N113">
        <v>24</v>
      </c>
    </row>
    <row r="114" spans="1:14">
      <c r="A114" t="s">
        <v>19</v>
      </c>
      <c r="B114">
        <v>139510</v>
      </c>
      <c r="C114">
        <v>128483</v>
      </c>
      <c r="E114" t="s">
        <v>11</v>
      </c>
      <c r="F114">
        <v>1453787</v>
      </c>
      <c r="G114" t="s">
        <v>53</v>
      </c>
      <c r="H114">
        <v>38</v>
      </c>
      <c r="K114" t="s">
        <v>15</v>
      </c>
      <c r="L114">
        <v>458975</v>
      </c>
      <c r="M114">
        <v>382344</v>
      </c>
      <c r="N114">
        <v>34</v>
      </c>
    </row>
    <row r="115" spans="1:14">
      <c r="A115" t="s">
        <v>42</v>
      </c>
      <c r="B115">
        <v>557098</v>
      </c>
      <c r="C115">
        <v>560704</v>
      </c>
      <c r="E115" t="s">
        <v>24</v>
      </c>
      <c r="F115">
        <v>1421932</v>
      </c>
      <c r="G115" t="s">
        <v>42</v>
      </c>
      <c r="H115">
        <v>38</v>
      </c>
      <c r="K115" t="s">
        <v>51</v>
      </c>
      <c r="L115">
        <v>539560</v>
      </c>
      <c r="M115">
        <v>592367</v>
      </c>
      <c r="N115">
        <v>23</v>
      </c>
    </row>
    <row r="116" spans="1:14">
      <c r="A116" t="s">
        <v>45</v>
      </c>
      <c r="B116">
        <v>897133</v>
      </c>
      <c r="C116">
        <v>970406</v>
      </c>
      <c r="E116" t="s">
        <v>53</v>
      </c>
      <c r="F116">
        <v>1266860</v>
      </c>
      <c r="G116" t="s">
        <v>17</v>
      </c>
      <c r="H116">
        <v>37</v>
      </c>
      <c r="K116" t="s">
        <v>19</v>
      </c>
      <c r="L116">
        <v>139510</v>
      </c>
      <c r="M116">
        <v>128483</v>
      </c>
      <c r="N116">
        <v>9</v>
      </c>
    </row>
    <row r="117" spans="1:14">
      <c r="A117" t="s">
        <v>43</v>
      </c>
      <c r="B117">
        <v>450741</v>
      </c>
      <c r="C117">
        <v>451008</v>
      </c>
      <c r="E117" t="s">
        <v>9</v>
      </c>
      <c r="F117">
        <v>1208333</v>
      </c>
      <c r="G117" t="s">
        <v>52</v>
      </c>
      <c r="H117">
        <v>35</v>
      </c>
      <c r="K117" t="s">
        <v>42</v>
      </c>
      <c r="L117">
        <v>557098</v>
      </c>
      <c r="M117">
        <v>560704</v>
      </c>
      <c r="N117">
        <v>38</v>
      </c>
    </row>
    <row r="118" spans="1:14">
      <c r="A118" t="s">
        <v>30</v>
      </c>
      <c r="B118">
        <v>1187146</v>
      </c>
      <c r="C118">
        <v>1230454</v>
      </c>
      <c r="E118" t="s">
        <v>35</v>
      </c>
      <c r="F118">
        <v>1163186</v>
      </c>
      <c r="G118" t="s">
        <v>47</v>
      </c>
      <c r="H118">
        <v>35</v>
      </c>
      <c r="K118" t="s">
        <v>45</v>
      </c>
      <c r="L118">
        <v>897133</v>
      </c>
      <c r="M118">
        <v>970406</v>
      </c>
      <c r="N118">
        <v>40</v>
      </c>
    </row>
    <row r="119" spans="1:14">
      <c r="A119" t="s">
        <v>11</v>
      </c>
      <c r="B119">
        <v>704089</v>
      </c>
      <c r="C119">
        <v>749673</v>
      </c>
      <c r="E119" t="s">
        <v>41</v>
      </c>
      <c r="F119">
        <v>1157873</v>
      </c>
      <c r="G119" t="s">
        <v>24</v>
      </c>
      <c r="H119">
        <v>34</v>
      </c>
      <c r="K119" t="s">
        <v>43</v>
      </c>
      <c r="L119">
        <v>450741</v>
      </c>
      <c r="M119">
        <v>451008</v>
      </c>
      <c r="N119">
        <v>28</v>
      </c>
    </row>
    <row r="120" spans="1:14">
      <c r="A120" t="s">
        <v>28</v>
      </c>
      <c r="B120">
        <v>302011</v>
      </c>
      <c r="C120">
        <v>308369</v>
      </c>
      <c r="E120" t="s">
        <v>50</v>
      </c>
      <c r="F120">
        <v>1155574</v>
      </c>
      <c r="G120" t="s">
        <v>15</v>
      </c>
      <c r="H120">
        <v>34</v>
      </c>
      <c r="K120" t="s">
        <v>30</v>
      </c>
      <c r="L120">
        <v>1187146</v>
      </c>
      <c r="M120">
        <v>1230454</v>
      </c>
      <c r="N120">
        <v>135</v>
      </c>
    </row>
    <row r="121" spans="1:14">
      <c r="A121" t="s">
        <v>53</v>
      </c>
      <c r="B121">
        <v>605784</v>
      </c>
      <c r="C121">
        <v>661038</v>
      </c>
      <c r="E121" t="s">
        <v>23</v>
      </c>
      <c r="F121">
        <v>1136187</v>
      </c>
      <c r="G121" t="s">
        <v>23</v>
      </c>
      <c r="H121">
        <v>33</v>
      </c>
      <c r="K121" t="s">
        <v>11</v>
      </c>
      <c r="L121">
        <v>704089</v>
      </c>
      <c r="M121">
        <v>749673</v>
      </c>
      <c r="N121">
        <v>25</v>
      </c>
    </row>
    <row r="122" spans="1:14">
      <c r="A122" t="s">
        <v>50</v>
      </c>
      <c r="B122">
        <v>560942</v>
      </c>
      <c r="C122">
        <v>594609</v>
      </c>
      <c r="E122" t="s">
        <v>51</v>
      </c>
      <c r="F122">
        <v>1131950</v>
      </c>
      <c r="G122" t="s">
        <v>27</v>
      </c>
      <c r="H122">
        <v>31</v>
      </c>
      <c r="K122" t="s">
        <v>28</v>
      </c>
      <c r="L122">
        <v>302011</v>
      </c>
      <c r="M122">
        <v>308369</v>
      </c>
      <c r="N122">
        <v>31</v>
      </c>
    </row>
    <row r="123" spans="1:14">
      <c r="A123" t="s">
        <v>23</v>
      </c>
      <c r="B123">
        <v>549003</v>
      </c>
      <c r="C123">
        <v>587151</v>
      </c>
      <c r="E123" t="s">
        <v>42</v>
      </c>
      <c r="F123">
        <v>1117840</v>
      </c>
      <c r="G123" t="s">
        <v>29</v>
      </c>
      <c r="H123">
        <v>31</v>
      </c>
      <c r="K123" t="s">
        <v>53</v>
      </c>
      <c r="L123">
        <v>605784</v>
      </c>
      <c r="M123">
        <v>661038</v>
      </c>
      <c r="N123">
        <v>38</v>
      </c>
    </row>
    <row r="124" spans="1:14">
      <c r="A124" t="s">
        <v>10</v>
      </c>
      <c r="B124">
        <v>425121</v>
      </c>
      <c r="C124">
        <v>441681</v>
      </c>
      <c r="E124" t="s">
        <v>52</v>
      </c>
      <c r="F124">
        <v>1116436</v>
      </c>
      <c r="G124" t="s">
        <v>28</v>
      </c>
      <c r="H124">
        <v>31</v>
      </c>
      <c r="K124" t="s">
        <v>50</v>
      </c>
      <c r="L124">
        <v>560942</v>
      </c>
      <c r="M124">
        <v>594609</v>
      </c>
      <c r="N124">
        <v>23</v>
      </c>
    </row>
    <row r="125" spans="1:14">
      <c r="A125" t="s">
        <v>39</v>
      </c>
      <c r="B125">
        <v>259440</v>
      </c>
      <c r="C125">
        <v>259102</v>
      </c>
      <c r="E125" t="s">
        <v>29</v>
      </c>
      <c r="F125">
        <v>1056640</v>
      </c>
      <c r="G125" t="s">
        <v>9</v>
      </c>
      <c r="H125">
        <v>30</v>
      </c>
      <c r="K125" t="s">
        <v>23</v>
      </c>
      <c r="L125">
        <v>549003</v>
      </c>
      <c r="M125">
        <v>587151</v>
      </c>
      <c r="N125">
        <v>33</v>
      </c>
    </row>
    <row r="126" spans="1:14">
      <c r="A126" t="s">
        <v>13</v>
      </c>
      <c r="B126">
        <v>76103</v>
      </c>
      <c r="C126">
        <v>67813</v>
      </c>
      <c r="E126" t="s">
        <v>49</v>
      </c>
      <c r="F126">
        <v>993183</v>
      </c>
      <c r="G126" t="s">
        <v>35</v>
      </c>
      <c r="H126">
        <v>28</v>
      </c>
      <c r="K126" t="s">
        <v>10</v>
      </c>
      <c r="L126">
        <v>425121</v>
      </c>
      <c r="M126">
        <v>441681</v>
      </c>
      <c r="N126">
        <v>18</v>
      </c>
    </row>
    <row r="127" spans="1:14">
      <c r="A127" t="s">
        <v>24</v>
      </c>
      <c r="B127">
        <v>710707</v>
      </c>
      <c r="C127">
        <v>711191</v>
      </c>
      <c r="E127" t="s">
        <v>34</v>
      </c>
      <c r="F127">
        <v>990341</v>
      </c>
      <c r="G127" t="s">
        <v>34</v>
      </c>
      <c r="H127">
        <v>28</v>
      </c>
      <c r="K127" t="s">
        <v>39</v>
      </c>
      <c r="L127">
        <v>259440</v>
      </c>
      <c r="M127">
        <v>259102</v>
      </c>
      <c r="N127">
        <v>18</v>
      </c>
    </row>
    <row r="128" spans="1:14">
      <c r="A128" t="s">
        <v>25</v>
      </c>
      <c r="B128">
        <v>489691</v>
      </c>
      <c r="C128">
        <v>497942</v>
      </c>
      <c r="E128" t="s">
        <v>25</v>
      </c>
      <c r="F128">
        <v>987653</v>
      </c>
      <c r="G128" t="s">
        <v>43</v>
      </c>
      <c r="H128">
        <v>28</v>
      </c>
      <c r="K128" t="s">
        <v>13</v>
      </c>
      <c r="L128">
        <v>76103</v>
      </c>
      <c r="M128">
        <v>67813</v>
      </c>
      <c r="N128">
        <v>4</v>
      </c>
    </row>
    <row r="129" spans="1:14">
      <c r="A129" t="s">
        <v>17</v>
      </c>
      <c r="B129">
        <v>434976</v>
      </c>
      <c r="C129">
        <v>432444</v>
      </c>
      <c r="E129" t="s">
        <v>31</v>
      </c>
      <c r="F129">
        <v>926976</v>
      </c>
      <c r="G129" t="s">
        <v>48</v>
      </c>
      <c r="H129">
        <v>28</v>
      </c>
      <c r="K129" t="s">
        <v>24</v>
      </c>
      <c r="L129">
        <v>710707</v>
      </c>
      <c r="M129">
        <v>711191</v>
      </c>
      <c r="N129">
        <v>34</v>
      </c>
    </row>
    <row r="130" spans="1:14">
      <c r="A130" t="s">
        <v>18</v>
      </c>
      <c r="B130">
        <v>243548</v>
      </c>
      <c r="C130">
        <v>216219</v>
      </c>
      <c r="E130" t="s">
        <v>43</v>
      </c>
      <c r="F130">
        <v>901777</v>
      </c>
      <c r="G130" t="s">
        <v>41</v>
      </c>
      <c r="H130">
        <v>26</v>
      </c>
      <c r="K130" t="s">
        <v>25</v>
      </c>
      <c r="L130">
        <v>489691</v>
      </c>
      <c r="M130">
        <v>497942</v>
      </c>
      <c r="N130">
        <v>20</v>
      </c>
    </row>
    <row r="131" spans="1:14">
      <c r="A131" t="s">
        <v>20</v>
      </c>
      <c r="B131">
        <v>767698</v>
      </c>
      <c r="C131">
        <v>777975</v>
      </c>
      <c r="E131" t="s">
        <v>48</v>
      </c>
      <c r="F131">
        <v>893681</v>
      </c>
      <c r="G131" t="s">
        <v>11</v>
      </c>
      <c r="H131">
        <v>25</v>
      </c>
      <c r="K131" t="s">
        <v>17</v>
      </c>
      <c r="L131">
        <v>434976</v>
      </c>
      <c r="M131">
        <v>432444</v>
      </c>
      <c r="N131">
        <v>37</v>
      </c>
    </row>
    <row r="132" spans="1:14">
      <c r="A132" t="s">
        <v>52</v>
      </c>
      <c r="B132">
        <v>536187</v>
      </c>
      <c r="C132">
        <v>580214</v>
      </c>
      <c r="E132" t="s">
        <v>37</v>
      </c>
      <c r="F132">
        <v>885711</v>
      </c>
      <c r="G132" t="s">
        <v>22</v>
      </c>
      <c r="H132">
        <v>24</v>
      </c>
      <c r="K132" t="s">
        <v>18</v>
      </c>
      <c r="L132">
        <v>243548</v>
      </c>
      <c r="M132">
        <v>216219</v>
      </c>
      <c r="N132">
        <v>18</v>
      </c>
    </row>
    <row r="133" spans="1:14">
      <c r="A133" t="s">
        <v>9</v>
      </c>
      <c r="B133">
        <v>610257</v>
      </c>
      <c r="C133">
        <v>598046</v>
      </c>
      <c r="E133" t="s">
        <v>44</v>
      </c>
      <c r="F133">
        <v>875689</v>
      </c>
      <c r="G133" t="s">
        <v>50</v>
      </c>
      <c r="H133">
        <v>23</v>
      </c>
      <c r="K133" t="s">
        <v>20</v>
      </c>
      <c r="L133">
        <v>767698</v>
      </c>
      <c r="M133">
        <v>777975</v>
      </c>
      <c r="N133">
        <v>41</v>
      </c>
    </row>
    <row r="134" spans="1:14">
      <c r="A134" t="s">
        <v>29</v>
      </c>
      <c r="B134">
        <v>523940</v>
      </c>
      <c r="C134">
        <v>532669</v>
      </c>
      <c r="E134" t="s">
        <v>17</v>
      </c>
      <c r="F134">
        <v>867457</v>
      </c>
      <c r="G134" t="s">
        <v>51</v>
      </c>
      <c r="H134">
        <v>23</v>
      </c>
      <c r="K134" t="s">
        <v>52</v>
      </c>
      <c r="L134">
        <v>536187</v>
      </c>
      <c r="M134">
        <v>580214</v>
      </c>
      <c r="N134">
        <v>35</v>
      </c>
    </row>
    <row r="135" spans="1:14">
      <c r="A135" t="s">
        <v>61</v>
      </c>
      <c r="B135">
        <v>2192452</v>
      </c>
      <c r="C135">
        <v>2204376</v>
      </c>
      <c r="E135" t="s">
        <v>10</v>
      </c>
      <c r="F135">
        <v>866820</v>
      </c>
      <c r="G135" t="s">
        <v>44</v>
      </c>
      <c r="H135">
        <v>23</v>
      </c>
      <c r="K135" t="s">
        <v>9</v>
      </c>
      <c r="L135">
        <v>610257</v>
      </c>
      <c r="M135">
        <v>598046</v>
      </c>
      <c r="N135">
        <v>30</v>
      </c>
    </row>
    <row r="136" spans="1:14">
      <c r="A136" t="s">
        <v>40</v>
      </c>
      <c r="B136">
        <v>1077272</v>
      </c>
      <c r="C136">
        <v>1084835</v>
      </c>
      <c r="E136" t="s">
        <v>15</v>
      </c>
      <c r="F136">
        <v>841353</v>
      </c>
      <c r="G136" t="s">
        <v>37</v>
      </c>
      <c r="H136">
        <v>22</v>
      </c>
      <c r="K136" t="s">
        <v>29</v>
      </c>
      <c r="L136">
        <v>523940</v>
      </c>
      <c r="M136">
        <v>532669</v>
      </c>
      <c r="N136">
        <v>31</v>
      </c>
    </row>
    <row r="137" spans="1:14">
      <c r="A137" t="s">
        <v>37</v>
      </c>
      <c r="B137">
        <v>441259</v>
      </c>
      <c r="C137">
        <v>444430</v>
      </c>
      <c r="E137" t="s">
        <v>16</v>
      </c>
      <c r="F137">
        <v>781263</v>
      </c>
      <c r="G137" t="s">
        <v>31</v>
      </c>
      <c r="H137">
        <v>21</v>
      </c>
      <c r="K137" t="s">
        <v>61</v>
      </c>
      <c r="L137">
        <v>2192452</v>
      </c>
      <c r="M137">
        <v>2204376</v>
      </c>
      <c r="N137">
        <v>245</v>
      </c>
    </row>
    <row r="138" spans="1:14">
      <c r="A138" t="s">
        <v>41</v>
      </c>
      <c r="B138">
        <v>579042</v>
      </c>
      <c r="C138">
        <v>578805</v>
      </c>
      <c r="E138" t="s">
        <v>27</v>
      </c>
      <c r="F138">
        <v>759164</v>
      </c>
      <c r="G138" t="s">
        <v>26</v>
      </c>
      <c r="H138">
        <v>20</v>
      </c>
      <c r="K138" t="s">
        <v>40</v>
      </c>
      <c r="L138">
        <v>1077272</v>
      </c>
      <c r="M138">
        <v>1084835</v>
      </c>
      <c r="N138">
        <v>95</v>
      </c>
    </row>
    <row r="139" spans="1:14">
      <c r="A139" t="s">
        <v>54</v>
      </c>
      <c r="B139">
        <v>290907</v>
      </c>
      <c r="C139">
        <v>314656</v>
      </c>
      <c r="E139" t="s">
        <v>38</v>
      </c>
      <c r="F139">
        <v>666763</v>
      </c>
      <c r="G139" t="s">
        <v>25</v>
      </c>
      <c r="H139">
        <v>20</v>
      </c>
      <c r="K139" t="s">
        <v>37</v>
      </c>
      <c r="L139">
        <v>441259</v>
      </c>
      <c r="M139">
        <v>444430</v>
      </c>
      <c r="N139">
        <v>22</v>
      </c>
    </row>
    <row r="140" spans="1:14">
      <c r="A140" t="s">
        <v>26</v>
      </c>
      <c r="B140">
        <v>315022</v>
      </c>
      <c r="C140">
        <v>323247</v>
      </c>
      <c r="E140" t="s">
        <v>26</v>
      </c>
      <c r="F140">
        <v>638289</v>
      </c>
      <c r="G140" t="s">
        <v>49</v>
      </c>
      <c r="H140">
        <v>18</v>
      </c>
      <c r="K140" t="s">
        <v>41</v>
      </c>
      <c r="L140">
        <v>579042</v>
      </c>
      <c r="M140">
        <v>578805</v>
      </c>
      <c r="N140">
        <v>26</v>
      </c>
    </row>
    <row r="141" spans="1:14">
      <c r="A141" t="s">
        <v>27</v>
      </c>
      <c r="B141">
        <v>374288</v>
      </c>
      <c r="C141">
        <v>384845</v>
      </c>
      <c r="E141" t="s">
        <v>32</v>
      </c>
      <c r="F141">
        <v>621241</v>
      </c>
      <c r="G141" t="s">
        <v>18</v>
      </c>
      <c r="H141">
        <v>18</v>
      </c>
      <c r="K141" t="s">
        <v>54</v>
      </c>
      <c r="L141">
        <v>290907</v>
      </c>
      <c r="M141">
        <v>314656</v>
      </c>
      <c r="N141">
        <v>13</v>
      </c>
    </row>
    <row r="142" spans="1:14">
      <c r="A142" t="s">
        <v>33</v>
      </c>
      <c r="B142">
        <v>156774</v>
      </c>
      <c r="C142">
        <v>153546</v>
      </c>
      <c r="E142" t="s">
        <v>28</v>
      </c>
      <c r="F142">
        <v>610411</v>
      </c>
      <c r="G142" t="s">
        <v>39</v>
      </c>
      <c r="H142">
        <v>18</v>
      </c>
      <c r="K142" t="s">
        <v>26</v>
      </c>
      <c r="L142">
        <v>315022</v>
      </c>
      <c r="M142">
        <v>323247</v>
      </c>
      <c r="N142">
        <v>20</v>
      </c>
    </row>
    <row r="143" spans="1:14">
      <c r="A143" t="s">
        <v>49</v>
      </c>
      <c r="B143">
        <v>471669</v>
      </c>
      <c r="C143">
        <v>521496</v>
      </c>
      <c r="E143" t="s">
        <v>22</v>
      </c>
      <c r="F143">
        <v>608599</v>
      </c>
      <c r="G143" t="s">
        <v>10</v>
      </c>
      <c r="H143">
        <v>18</v>
      </c>
      <c r="K143" t="s">
        <v>27</v>
      </c>
      <c r="L143">
        <v>374288</v>
      </c>
      <c r="M143">
        <v>384845</v>
      </c>
      <c r="N143">
        <v>31</v>
      </c>
    </row>
    <row r="144" spans="1:14">
      <c r="A144" t="s">
        <v>14</v>
      </c>
      <c r="B144">
        <v>173337</v>
      </c>
      <c r="C144">
        <v>167327</v>
      </c>
      <c r="E144" t="s">
        <v>54</v>
      </c>
      <c r="F144">
        <v>605576</v>
      </c>
      <c r="G144" t="s">
        <v>32</v>
      </c>
      <c r="H144">
        <v>15</v>
      </c>
      <c r="K144" t="s">
        <v>33</v>
      </c>
      <c r="L144">
        <v>156774</v>
      </c>
      <c r="M144">
        <v>153546</v>
      </c>
      <c r="N144">
        <v>7</v>
      </c>
    </row>
    <row r="145" spans="1:14">
      <c r="A145" t="s">
        <v>12</v>
      </c>
      <c r="B145">
        <v>158550</v>
      </c>
      <c r="C145">
        <v>157391</v>
      </c>
      <c r="E145" t="s">
        <v>46</v>
      </c>
      <c r="F145">
        <v>590013</v>
      </c>
      <c r="G145" t="s">
        <v>54</v>
      </c>
      <c r="H145">
        <v>13</v>
      </c>
      <c r="K145" t="s">
        <v>49</v>
      </c>
      <c r="L145">
        <v>471669</v>
      </c>
      <c r="M145">
        <v>521496</v>
      </c>
      <c r="N145">
        <v>18</v>
      </c>
    </row>
    <row r="146" spans="1:14">
      <c r="A146" t="s">
        <v>21</v>
      </c>
      <c r="B146">
        <v>193764</v>
      </c>
      <c r="C146">
        <v>199406</v>
      </c>
      <c r="E146" t="s">
        <v>39</v>
      </c>
      <c r="F146">
        <v>518560</v>
      </c>
      <c r="G146" t="s">
        <v>38</v>
      </c>
      <c r="H146">
        <v>13</v>
      </c>
      <c r="K146" t="s">
        <v>14</v>
      </c>
      <c r="L146">
        <v>173337</v>
      </c>
      <c r="M146">
        <v>167327</v>
      </c>
      <c r="N146">
        <v>7</v>
      </c>
    </row>
    <row r="147" spans="1:14">
      <c r="A147" t="s">
        <v>34</v>
      </c>
      <c r="B147">
        <v>489107</v>
      </c>
      <c r="C147">
        <v>501206</v>
      </c>
      <c r="E147" t="s">
        <v>18</v>
      </c>
      <c r="F147">
        <v>459785</v>
      </c>
      <c r="G147" t="s">
        <v>46</v>
      </c>
      <c r="H147">
        <v>12</v>
      </c>
      <c r="K147" t="s">
        <v>12</v>
      </c>
      <c r="L147">
        <v>158550</v>
      </c>
      <c r="M147">
        <v>157391</v>
      </c>
      <c r="N147">
        <v>2</v>
      </c>
    </row>
    <row r="148" spans="1:14">
      <c r="A148" t="s">
        <v>31</v>
      </c>
      <c r="B148">
        <v>478087</v>
      </c>
      <c r="C148">
        <v>448868</v>
      </c>
      <c r="E148" t="s">
        <v>36</v>
      </c>
      <c r="F148">
        <v>454480</v>
      </c>
      <c r="G148" t="s">
        <v>36</v>
      </c>
      <c r="H148">
        <v>12</v>
      </c>
      <c r="K148" t="s">
        <v>21</v>
      </c>
      <c r="L148">
        <v>193764</v>
      </c>
      <c r="M148">
        <v>199406</v>
      </c>
      <c r="N148">
        <v>7</v>
      </c>
    </row>
    <row r="149" spans="1:14">
      <c r="A149" t="s">
        <v>35</v>
      </c>
      <c r="B149">
        <v>580269</v>
      </c>
      <c r="C149">
        <v>582889</v>
      </c>
      <c r="E149" t="s">
        <v>21</v>
      </c>
      <c r="F149">
        <v>393177</v>
      </c>
      <c r="G149" t="s">
        <v>19</v>
      </c>
      <c r="H149">
        <v>9</v>
      </c>
      <c r="K149" t="s">
        <v>34</v>
      </c>
      <c r="L149">
        <v>489107</v>
      </c>
      <c r="M149">
        <v>501206</v>
      </c>
      <c r="N149">
        <v>28</v>
      </c>
    </row>
    <row r="150" spans="1:14">
      <c r="A150" t="s">
        <v>46</v>
      </c>
      <c r="B150">
        <v>283678</v>
      </c>
      <c r="C150">
        <v>306323</v>
      </c>
      <c r="E150" t="s">
        <v>14</v>
      </c>
      <c r="F150">
        <v>340671</v>
      </c>
      <c r="G150" t="s">
        <v>21</v>
      </c>
      <c r="H150">
        <v>7</v>
      </c>
      <c r="K150" t="s">
        <v>31</v>
      </c>
      <c r="L150">
        <v>478087</v>
      </c>
      <c r="M150">
        <v>448868</v>
      </c>
      <c r="N150">
        <v>21</v>
      </c>
    </row>
    <row r="151" spans="1:14">
      <c r="A151" t="s">
        <v>16</v>
      </c>
      <c r="B151">
        <v>415374</v>
      </c>
      <c r="C151">
        <v>365840</v>
      </c>
      <c r="E151" t="s">
        <v>12</v>
      </c>
      <c r="F151">
        <v>315943</v>
      </c>
      <c r="G151" t="s">
        <v>14</v>
      </c>
      <c r="H151">
        <v>7</v>
      </c>
      <c r="K151" t="s">
        <v>35</v>
      </c>
      <c r="L151">
        <v>580269</v>
      </c>
      <c r="M151">
        <v>582889</v>
      </c>
      <c r="N151">
        <v>28</v>
      </c>
    </row>
    <row r="152" spans="1:14">
      <c r="A152" t="s">
        <v>32</v>
      </c>
      <c r="B152">
        <v>307013</v>
      </c>
      <c r="C152">
        <v>314213</v>
      </c>
      <c r="E152" t="s">
        <v>33</v>
      </c>
      <c r="F152">
        <v>310327</v>
      </c>
      <c r="G152" t="s">
        <v>33</v>
      </c>
      <c r="H152">
        <v>7</v>
      </c>
      <c r="K152" t="s">
        <v>46</v>
      </c>
      <c r="L152">
        <v>283678</v>
      </c>
      <c r="M152">
        <v>306323</v>
      </c>
      <c r="N152">
        <v>12</v>
      </c>
    </row>
    <row r="153" spans="1:14">
      <c r="A153" t="s">
        <v>65</v>
      </c>
      <c r="B153">
        <v>23548056</v>
      </c>
      <c r="C153">
        <v>24014716</v>
      </c>
      <c r="E153" t="s">
        <v>19</v>
      </c>
      <c r="F153">
        <v>268002</v>
      </c>
      <c r="G153" t="s">
        <v>13</v>
      </c>
      <c r="H153">
        <v>4</v>
      </c>
      <c r="K153" t="s">
        <v>16</v>
      </c>
      <c r="L153">
        <v>415374</v>
      </c>
      <c r="M153">
        <v>365840</v>
      </c>
      <c r="N153">
        <v>49</v>
      </c>
    </row>
    <row r="154" spans="5:14">
      <c r="E154" t="s">
        <v>13</v>
      </c>
      <c r="F154">
        <v>143920</v>
      </c>
      <c r="G154" t="s">
        <v>12</v>
      </c>
      <c r="H154">
        <v>2</v>
      </c>
      <c r="K154" t="s">
        <v>32</v>
      </c>
      <c r="L154">
        <v>307013</v>
      </c>
      <c r="M154">
        <v>314213</v>
      </c>
      <c r="N154">
        <v>15</v>
      </c>
    </row>
    <row r="155" spans="5:14">
      <c r="E155" t="s">
        <v>65</v>
      </c>
      <c r="F155">
        <v>47564296</v>
      </c>
      <c r="G155" t="s">
        <v>65</v>
      </c>
      <c r="H155">
        <v>1524</v>
      </c>
      <c r="K155" t="s">
        <v>65</v>
      </c>
      <c r="L155">
        <v>23548056</v>
      </c>
      <c r="M155">
        <v>24014716</v>
      </c>
      <c r="N155">
        <v>1524</v>
      </c>
    </row>
    <row r="166" spans="1:2">
      <c r="A166" t="s">
        <v>56</v>
      </c>
      <c r="B166" t="s">
        <v>71</v>
      </c>
    </row>
    <row r="167" spans="1:10">
      <c r="A167" t="s">
        <v>61</v>
      </c>
      <c r="B167">
        <v>245</v>
      </c>
      <c r="G167" t="s">
        <v>56</v>
      </c>
      <c r="H167" t="s">
        <v>68</v>
      </c>
      <c r="I167" s="18" t="s">
        <v>72</v>
      </c>
      <c r="J167" t="s">
        <v>62</v>
      </c>
    </row>
    <row r="168" spans="1:10">
      <c r="A168" t="s">
        <v>30</v>
      </c>
      <c r="B168">
        <v>135</v>
      </c>
      <c r="G168" t="s">
        <v>61</v>
      </c>
      <c r="H168">
        <v>1506888</v>
      </c>
      <c r="I168" s="18">
        <v>2.91798262379155</v>
      </c>
      <c r="J168">
        <v>4397073</v>
      </c>
    </row>
    <row r="169" spans="1:10">
      <c r="A169" t="s">
        <v>40</v>
      </c>
      <c r="B169">
        <v>95</v>
      </c>
      <c r="G169" t="s">
        <v>30</v>
      </c>
      <c r="H169">
        <v>795241</v>
      </c>
      <c r="I169" s="18">
        <v>3.04025446374118</v>
      </c>
      <c r="J169">
        <v>2417735</v>
      </c>
    </row>
    <row r="170" spans="1:17">
      <c r="A170" t="s">
        <v>16</v>
      </c>
      <c r="B170">
        <v>49</v>
      </c>
      <c r="G170" t="s">
        <v>40</v>
      </c>
      <c r="H170">
        <v>616046</v>
      </c>
      <c r="I170" s="18">
        <v>3.50980608590917</v>
      </c>
      <c r="J170">
        <v>2162202</v>
      </c>
      <c r="N170" t="s">
        <v>56</v>
      </c>
      <c r="O170" t="s">
        <v>69</v>
      </c>
      <c r="P170" t="s">
        <v>62</v>
      </c>
      <c r="Q170" t="s">
        <v>70</v>
      </c>
    </row>
    <row r="171" spans="1:17">
      <c r="A171" t="s">
        <v>20</v>
      </c>
      <c r="B171">
        <v>41</v>
      </c>
      <c r="G171" t="s">
        <v>45</v>
      </c>
      <c r="H171">
        <v>433207</v>
      </c>
      <c r="I171" s="18">
        <v>4.31105453051313</v>
      </c>
      <c r="J171">
        <v>1867579</v>
      </c>
      <c r="N171" t="s">
        <v>61</v>
      </c>
      <c r="O171">
        <v>703.9</v>
      </c>
      <c r="P171">
        <v>4397073</v>
      </c>
      <c r="Q171">
        <v>6247</v>
      </c>
    </row>
    <row r="172" spans="1:17">
      <c r="A172" t="s">
        <v>45</v>
      </c>
      <c r="B172">
        <v>40</v>
      </c>
      <c r="G172" t="s">
        <v>47</v>
      </c>
      <c r="H172">
        <v>358796</v>
      </c>
      <c r="I172" s="18">
        <v>4.65604410305578</v>
      </c>
      <c r="J172">
        <v>1670570</v>
      </c>
      <c r="N172" t="s">
        <v>9</v>
      </c>
      <c r="O172">
        <v>219.9</v>
      </c>
      <c r="P172">
        <v>1208333</v>
      </c>
      <c r="Q172">
        <v>5495</v>
      </c>
    </row>
    <row r="173" spans="1:17">
      <c r="A173" t="s">
        <v>53</v>
      </c>
      <c r="B173">
        <v>38</v>
      </c>
      <c r="G173" t="s">
        <v>20</v>
      </c>
      <c r="H173">
        <v>426360</v>
      </c>
      <c r="I173" s="18">
        <v>3.62537292428933</v>
      </c>
      <c r="J173">
        <v>1545714</v>
      </c>
      <c r="N173" t="s">
        <v>46</v>
      </c>
      <c r="O173">
        <v>563.8</v>
      </c>
      <c r="P173">
        <v>590013</v>
      </c>
      <c r="Q173">
        <v>1047</v>
      </c>
    </row>
    <row r="174" spans="1:17">
      <c r="A174" t="s">
        <v>42</v>
      </c>
      <c r="B174">
        <v>38</v>
      </c>
      <c r="G174" t="s">
        <v>11</v>
      </c>
      <c r="H174">
        <v>298472</v>
      </c>
      <c r="I174" s="18">
        <v>4.87076509689351</v>
      </c>
      <c r="J174">
        <v>1453787</v>
      </c>
      <c r="N174" t="s">
        <v>53</v>
      </c>
      <c r="O174">
        <v>1323</v>
      </c>
      <c r="P174">
        <v>1266860</v>
      </c>
      <c r="Q174">
        <v>958</v>
      </c>
    </row>
    <row r="175" spans="1:17">
      <c r="A175" t="s">
        <v>17</v>
      </c>
      <c r="B175">
        <v>37</v>
      </c>
      <c r="G175" t="s">
        <v>24</v>
      </c>
      <c r="H175">
        <v>402466</v>
      </c>
      <c r="I175" s="18">
        <v>3.53304875442895</v>
      </c>
      <c r="J175">
        <v>1421932</v>
      </c>
      <c r="N175" t="s">
        <v>30</v>
      </c>
      <c r="O175">
        <v>2538.6</v>
      </c>
      <c r="P175">
        <v>2417735</v>
      </c>
      <c r="Q175">
        <v>952</v>
      </c>
    </row>
    <row r="176" spans="1:17">
      <c r="A176" t="s">
        <v>52</v>
      </c>
      <c r="B176">
        <v>35</v>
      </c>
      <c r="G176" t="s">
        <v>53</v>
      </c>
      <c r="H176">
        <v>308054</v>
      </c>
      <c r="I176" s="18">
        <v>4.11246080232687</v>
      </c>
      <c r="J176">
        <v>1266860</v>
      </c>
      <c r="N176" t="s">
        <v>54</v>
      </c>
      <c r="O176">
        <v>897.3</v>
      </c>
      <c r="P176">
        <v>605576</v>
      </c>
      <c r="Q176">
        <v>675</v>
      </c>
    </row>
    <row r="177" spans="1:17">
      <c r="A177" t="s">
        <v>47</v>
      </c>
      <c r="B177">
        <v>35</v>
      </c>
      <c r="G177" t="s">
        <v>9</v>
      </c>
      <c r="H177">
        <v>378422</v>
      </c>
      <c r="I177" s="18">
        <v>3.19308338310141</v>
      </c>
      <c r="J177">
        <v>1208333</v>
      </c>
      <c r="N177" t="s">
        <v>45</v>
      </c>
      <c r="O177">
        <v>3020</v>
      </c>
      <c r="P177">
        <v>1867579</v>
      </c>
      <c r="Q177">
        <v>618</v>
      </c>
    </row>
    <row r="178" spans="1:17">
      <c r="A178" t="s">
        <v>24</v>
      </c>
      <c r="B178">
        <v>34</v>
      </c>
      <c r="G178" t="s">
        <v>35</v>
      </c>
      <c r="H178">
        <v>304943</v>
      </c>
      <c r="I178" s="18">
        <v>3.81443745224517</v>
      </c>
      <c r="J178">
        <v>1163186</v>
      </c>
      <c r="N178" t="s">
        <v>50</v>
      </c>
      <c r="O178">
        <v>2085.4</v>
      </c>
      <c r="P178">
        <v>1155574</v>
      </c>
      <c r="Q178">
        <v>554</v>
      </c>
    </row>
    <row r="179" spans="1:17">
      <c r="A179" t="s">
        <v>15</v>
      </c>
      <c r="B179">
        <v>34</v>
      </c>
      <c r="G179" t="s">
        <v>41</v>
      </c>
      <c r="H179">
        <v>241125</v>
      </c>
      <c r="I179" s="18">
        <v>4.80196163815448</v>
      </c>
      <c r="J179">
        <v>1157873</v>
      </c>
      <c r="N179" t="s">
        <v>47</v>
      </c>
      <c r="O179">
        <v>3023.9</v>
      </c>
      <c r="P179">
        <v>1670570</v>
      </c>
      <c r="Q179">
        <v>552</v>
      </c>
    </row>
    <row r="180" spans="1:17">
      <c r="A180" t="s">
        <v>23</v>
      </c>
      <c r="B180">
        <v>33</v>
      </c>
      <c r="G180" t="s">
        <v>50</v>
      </c>
      <c r="H180">
        <v>300745</v>
      </c>
      <c r="I180" s="18">
        <v>3.84237144424679</v>
      </c>
      <c r="J180">
        <v>1155574</v>
      </c>
      <c r="N180" t="s">
        <v>48</v>
      </c>
      <c r="O180">
        <v>1696.3</v>
      </c>
      <c r="P180">
        <v>893681</v>
      </c>
      <c r="Q180">
        <v>527</v>
      </c>
    </row>
    <row r="181" spans="1:17">
      <c r="A181" t="s">
        <v>27</v>
      </c>
      <c r="B181">
        <v>31</v>
      </c>
      <c r="G181" t="s">
        <v>23</v>
      </c>
      <c r="H181">
        <v>262942</v>
      </c>
      <c r="I181" s="18">
        <v>4.32105559400933</v>
      </c>
      <c r="J181">
        <v>1136187</v>
      </c>
      <c r="N181" t="s">
        <v>52</v>
      </c>
      <c r="O181">
        <v>2613.5</v>
      </c>
      <c r="P181">
        <v>1116436</v>
      </c>
      <c r="Q181">
        <v>427</v>
      </c>
    </row>
    <row r="182" spans="1:17">
      <c r="A182" t="s">
        <v>29</v>
      </c>
      <c r="B182">
        <v>31</v>
      </c>
      <c r="G182" t="s">
        <v>51</v>
      </c>
      <c r="H182">
        <v>262036</v>
      </c>
      <c r="I182" s="18">
        <v>4.31982628341144</v>
      </c>
      <c r="J182">
        <v>1131950</v>
      </c>
      <c r="N182" t="s">
        <v>29</v>
      </c>
      <c r="O182">
        <v>2524.2</v>
      </c>
      <c r="P182">
        <v>1056640</v>
      </c>
      <c r="Q182">
        <v>419</v>
      </c>
    </row>
    <row r="183" spans="1:17">
      <c r="A183" t="s">
        <v>28</v>
      </c>
      <c r="B183">
        <v>31</v>
      </c>
      <c r="G183" t="s">
        <v>42</v>
      </c>
      <c r="H183">
        <v>316179</v>
      </c>
      <c r="I183" s="18">
        <v>3.53546566976301</v>
      </c>
      <c r="J183">
        <v>1117840</v>
      </c>
      <c r="N183" t="s">
        <v>28</v>
      </c>
      <c r="O183">
        <v>1478.3</v>
      </c>
      <c r="P183">
        <v>610411</v>
      </c>
      <c r="Q183">
        <v>413</v>
      </c>
    </row>
    <row r="184" spans="1:17">
      <c r="A184" t="s">
        <v>9</v>
      </c>
      <c r="B184">
        <v>30</v>
      </c>
      <c r="G184" t="s">
        <v>52</v>
      </c>
      <c r="H184">
        <v>240168</v>
      </c>
      <c r="I184" s="18">
        <v>4.64856267279571</v>
      </c>
      <c r="J184">
        <v>1116436</v>
      </c>
      <c r="N184" t="s">
        <v>34</v>
      </c>
      <c r="O184">
        <v>2495.2</v>
      </c>
      <c r="P184">
        <v>990341</v>
      </c>
      <c r="Q184">
        <v>397</v>
      </c>
    </row>
    <row r="185" spans="1:17">
      <c r="A185" t="s">
        <v>35</v>
      </c>
      <c r="B185">
        <v>28</v>
      </c>
      <c r="G185" t="s">
        <v>29</v>
      </c>
      <c r="H185">
        <v>318105</v>
      </c>
      <c r="I185" s="18">
        <v>3.32167051759639</v>
      </c>
      <c r="J185">
        <v>1056640</v>
      </c>
      <c r="N185" t="s">
        <v>49</v>
      </c>
      <c r="O185">
        <v>2529.8</v>
      </c>
      <c r="P185">
        <v>993183</v>
      </c>
      <c r="Q185">
        <v>393</v>
      </c>
    </row>
    <row r="186" spans="1:17">
      <c r="A186" t="s">
        <v>34</v>
      </c>
      <c r="B186">
        <v>28</v>
      </c>
      <c r="G186" t="s">
        <v>49</v>
      </c>
      <c r="H186">
        <v>250698</v>
      </c>
      <c r="I186" s="18">
        <v>3.96167101452744</v>
      </c>
      <c r="J186">
        <v>993183</v>
      </c>
      <c r="N186" t="s">
        <v>43</v>
      </c>
      <c r="O186">
        <v>2436.1</v>
      </c>
      <c r="P186">
        <v>901777</v>
      </c>
      <c r="Q186">
        <v>370</v>
      </c>
    </row>
    <row r="187" spans="1:17">
      <c r="A187" t="s">
        <v>43</v>
      </c>
      <c r="B187">
        <v>28</v>
      </c>
      <c r="G187" t="s">
        <v>34</v>
      </c>
      <c r="H187">
        <v>223808</v>
      </c>
      <c r="I187" s="18">
        <v>4.42495799971404</v>
      </c>
      <c r="J187">
        <v>990341</v>
      </c>
      <c r="N187" t="s">
        <v>51</v>
      </c>
      <c r="O187">
        <v>3152.5</v>
      </c>
      <c r="P187">
        <v>1131950</v>
      </c>
      <c r="Q187">
        <v>359</v>
      </c>
    </row>
    <row r="188" spans="1:17">
      <c r="A188" t="s">
        <v>48</v>
      </c>
      <c r="B188">
        <v>28</v>
      </c>
      <c r="G188" t="s">
        <v>25</v>
      </c>
      <c r="H188">
        <v>244669</v>
      </c>
      <c r="I188" s="18">
        <v>4.03669038578651</v>
      </c>
      <c r="J188">
        <v>987653</v>
      </c>
      <c r="N188" t="s">
        <v>44</v>
      </c>
      <c r="O188">
        <v>2530.9</v>
      </c>
      <c r="P188">
        <v>875689</v>
      </c>
      <c r="Q188">
        <v>346</v>
      </c>
    </row>
    <row r="189" spans="1:17">
      <c r="A189" t="s">
        <v>41</v>
      </c>
      <c r="B189">
        <v>26</v>
      </c>
      <c r="G189" t="s">
        <v>31</v>
      </c>
      <c r="H189">
        <v>164519</v>
      </c>
      <c r="I189" s="18">
        <v>5.63446167311982</v>
      </c>
      <c r="J189">
        <v>926976</v>
      </c>
      <c r="N189" t="s">
        <v>35</v>
      </c>
      <c r="O189">
        <v>3392.2</v>
      </c>
      <c r="P189">
        <v>1163186</v>
      </c>
      <c r="Q189">
        <v>343</v>
      </c>
    </row>
    <row r="190" spans="1:17">
      <c r="A190" t="s">
        <v>11</v>
      </c>
      <c r="B190">
        <v>25</v>
      </c>
      <c r="G190" t="s">
        <v>43</v>
      </c>
      <c r="H190">
        <v>206036</v>
      </c>
      <c r="I190" s="18">
        <v>4.37679337591489</v>
      </c>
      <c r="J190">
        <v>901777</v>
      </c>
      <c r="N190" t="s">
        <v>37</v>
      </c>
      <c r="O190">
        <v>2855.8</v>
      </c>
      <c r="P190">
        <v>885711</v>
      </c>
      <c r="Q190">
        <v>310</v>
      </c>
    </row>
    <row r="191" spans="1:17">
      <c r="A191" t="s">
        <v>22</v>
      </c>
      <c r="B191">
        <v>24</v>
      </c>
      <c r="G191" t="s">
        <v>48</v>
      </c>
      <c r="H191">
        <v>198152</v>
      </c>
      <c r="I191" s="18">
        <v>4.51007812184586</v>
      </c>
      <c r="J191">
        <v>893681</v>
      </c>
      <c r="N191" t="s">
        <v>40</v>
      </c>
      <c r="O191">
        <v>7462.4</v>
      </c>
      <c r="P191">
        <v>2162202</v>
      </c>
      <c r="Q191">
        <v>290</v>
      </c>
    </row>
    <row r="192" spans="1:17">
      <c r="A192" t="s">
        <v>50</v>
      </c>
      <c r="B192">
        <v>23</v>
      </c>
      <c r="G192" t="s">
        <v>37</v>
      </c>
      <c r="H192">
        <v>199426</v>
      </c>
      <c r="I192" s="18">
        <v>4.44130153540662</v>
      </c>
      <c r="J192">
        <v>885711</v>
      </c>
      <c r="N192" t="s">
        <v>24</v>
      </c>
      <c r="O192">
        <v>6042.7</v>
      </c>
      <c r="P192">
        <v>1421932</v>
      </c>
      <c r="Q192">
        <v>235</v>
      </c>
    </row>
    <row r="193" spans="1:17">
      <c r="A193" t="s">
        <v>51</v>
      </c>
      <c r="B193">
        <v>23</v>
      </c>
      <c r="G193" t="s">
        <v>44</v>
      </c>
      <c r="H193">
        <v>187641</v>
      </c>
      <c r="I193" s="18">
        <v>4.66683187576276</v>
      </c>
      <c r="J193">
        <v>875689</v>
      </c>
      <c r="N193" t="s">
        <v>27</v>
      </c>
      <c r="O193">
        <v>3325</v>
      </c>
      <c r="P193">
        <v>759164</v>
      </c>
      <c r="Q193">
        <v>228</v>
      </c>
    </row>
    <row r="194" spans="1:17">
      <c r="A194" t="s">
        <v>44</v>
      </c>
      <c r="B194">
        <v>23</v>
      </c>
      <c r="G194" t="s">
        <v>17</v>
      </c>
      <c r="H194">
        <v>125763</v>
      </c>
      <c r="I194" s="18">
        <v>6.89755333444654</v>
      </c>
      <c r="J194">
        <v>867457</v>
      </c>
      <c r="N194" t="s">
        <v>20</v>
      </c>
      <c r="O194">
        <v>7006.3</v>
      </c>
      <c r="P194">
        <v>1545714</v>
      </c>
      <c r="Q194">
        <v>221</v>
      </c>
    </row>
    <row r="195" spans="1:17">
      <c r="A195" t="s">
        <v>37</v>
      </c>
      <c r="B195">
        <v>22</v>
      </c>
      <c r="G195" t="s">
        <v>10</v>
      </c>
      <c r="H195">
        <v>173176</v>
      </c>
      <c r="I195" s="18">
        <v>5.00542800388045</v>
      </c>
      <c r="J195">
        <v>866820</v>
      </c>
      <c r="N195" t="s">
        <v>22</v>
      </c>
      <c r="O195">
        <v>2820.7</v>
      </c>
      <c r="P195">
        <v>608599</v>
      </c>
      <c r="Q195">
        <v>216</v>
      </c>
    </row>
    <row r="196" spans="1:17">
      <c r="A196" t="s">
        <v>31</v>
      </c>
      <c r="B196">
        <v>21</v>
      </c>
      <c r="G196" t="s">
        <v>15</v>
      </c>
      <c r="H196">
        <v>141394</v>
      </c>
      <c r="I196" s="18">
        <v>5.95041515198665</v>
      </c>
      <c r="J196">
        <v>841353</v>
      </c>
      <c r="N196" t="s">
        <v>26</v>
      </c>
      <c r="O196">
        <v>3285.7</v>
      </c>
      <c r="P196">
        <v>638289</v>
      </c>
      <c r="Q196">
        <v>194</v>
      </c>
    </row>
    <row r="197" spans="1:17">
      <c r="A197" t="s">
        <v>26</v>
      </c>
      <c r="B197">
        <v>20</v>
      </c>
      <c r="G197" t="s">
        <v>16</v>
      </c>
      <c r="H197">
        <v>127932</v>
      </c>
      <c r="I197" s="18">
        <v>6.10686145764938</v>
      </c>
      <c r="J197">
        <v>781263</v>
      </c>
      <c r="N197" t="s">
        <v>21</v>
      </c>
      <c r="O197">
        <v>2564.4</v>
      </c>
      <c r="P197">
        <v>393177</v>
      </c>
      <c r="Q197">
        <v>153</v>
      </c>
    </row>
    <row r="198" spans="1:17">
      <c r="A198" t="s">
        <v>25</v>
      </c>
      <c r="B198">
        <v>20</v>
      </c>
      <c r="G198" t="s">
        <v>27</v>
      </c>
      <c r="H198">
        <v>248050</v>
      </c>
      <c r="I198" s="18">
        <v>3.06052811933078</v>
      </c>
      <c r="J198">
        <v>759164</v>
      </c>
      <c r="N198" t="s">
        <v>36</v>
      </c>
      <c r="O198">
        <v>3032</v>
      </c>
      <c r="P198">
        <v>454480</v>
      </c>
      <c r="Q198">
        <v>150</v>
      </c>
    </row>
    <row r="199" spans="1:17">
      <c r="A199" t="s">
        <v>49</v>
      </c>
      <c r="B199">
        <v>18</v>
      </c>
      <c r="G199" t="s">
        <v>38</v>
      </c>
      <c r="H199">
        <v>142518</v>
      </c>
      <c r="I199" s="18">
        <v>4.67844763468474</v>
      </c>
      <c r="J199">
        <v>666763</v>
      </c>
      <c r="N199" t="s">
        <v>25</v>
      </c>
      <c r="O199">
        <v>8169.8</v>
      </c>
      <c r="P199">
        <v>987653</v>
      </c>
      <c r="Q199">
        <v>121</v>
      </c>
    </row>
    <row r="200" spans="1:17">
      <c r="A200" t="s">
        <v>18</v>
      </c>
      <c r="B200">
        <v>18</v>
      </c>
      <c r="G200" t="s">
        <v>26</v>
      </c>
      <c r="H200">
        <v>179686</v>
      </c>
      <c r="I200" s="18">
        <v>3.55224669701591</v>
      </c>
      <c r="J200">
        <v>638289</v>
      </c>
      <c r="N200" t="s">
        <v>11</v>
      </c>
      <c r="O200">
        <v>12539.7</v>
      </c>
      <c r="P200">
        <v>1453787</v>
      </c>
      <c r="Q200">
        <v>116</v>
      </c>
    </row>
    <row r="201" spans="1:17">
      <c r="A201" t="s">
        <v>39</v>
      </c>
      <c r="B201">
        <v>18</v>
      </c>
      <c r="G201" t="s">
        <v>32</v>
      </c>
      <c r="H201">
        <v>116182</v>
      </c>
      <c r="I201" s="18">
        <v>5.34713638945792</v>
      </c>
      <c r="J201">
        <v>621241</v>
      </c>
      <c r="N201" t="s">
        <v>10</v>
      </c>
      <c r="O201">
        <v>8267.1</v>
      </c>
      <c r="P201">
        <v>866820</v>
      </c>
      <c r="Q201">
        <v>105</v>
      </c>
    </row>
    <row r="202" spans="1:17">
      <c r="A202" t="s">
        <v>10</v>
      </c>
      <c r="B202">
        <v>18</v>
      </c>
      <c r="G202" t="s">
        <v>28</v>
      </c>
      <c r="H202">
        <v>204188</v>
      </c>
      <c r="I202" s="18">
        <v>2.98945579563931</v>
      </c>
      <c r="J202">
        <v>610411</v>
      </c>
      <c r="N202" t="s">
        <v>32</v>
      </c>
      <c r="O202">
        <v>9123.2</v>
      </c>
      <c r="P202">
        <v>621241</v>
      </c>
      <c r="Q202">
        <v>68</v>
      </c>
    </row>
    <row r="203" spans="1:17">
      <c r="A203" t="s">
        <v>32</v>
      </c>
      <c r="B203">
        <v>15</v>
      </c>
      <c r="G203" t="s">
        <v>22</v>
      </c>
      <c r="H203">
        <v>182743</v>
      </c>
      <c r="I203" s="18">
        <v>3.33035465106735</v>
      </c>
      <c r="J203">
        <v>608599</v>
      </c>
      <c r="N203" t="s">
        <v>41</v>
      </c>
      <c r="O203">
        <v>17950.3</v>
      </c>
      <c r="P203">
        <v>1157873</v>
      </c>
      <c r="Q203">
        <v>65</v>
      </c>
    </row>
    <row r="204" spans="1:17">
      <c r="A204" t="s">
        <v>54</v>
      </c>
      <c r="B204">
        <v>13</v>
      </c>
      <c r="G204" t="s">
        <v>54</v>
      </c>
      <c r="H204">
        <v>150669</v>
      </c>
      <c r="I204" s="18">
        <v>4.01924748953003</v>
      </c>
      <c r="J204">
        <v>605576</v>
      </c>
      <c r="N204" t="s">
        <v>38</v>
      </c>
      <c r="O204">
        <v>10976.4</v>
      </c>
      <c r="P204">
        <v>666763</v>
      </c>
      <c r="Q204">
        <v>61</v>
      </c>
    </row>
    <row r="205" spans="1:17">
      <c r="A205" t="s">
        <v>38</v>
      </c>
      <c r="B205">
        <v>13</v>
      </c>
      <c r="G205" t="s">
        <v>46</v>
      </c>
      <c r="H205">
        <v>143365</v>
      </c>
      <c r="I205" s="18">
        <v>4.11546053778816</v>
      </c>
      <c r="J205">
        <v>590013</v>
      </c>
      <c r="N205" t="s">
        <v>39</v>
      </c>
      <c r="O205">
        <v>9532.2</v>
      </c>
      <c r="P205">
        <v>518560</v>
      </c>
      <c r="Q205">
        <v>54</v>
      </c>
    </row>
    <row r="206" spans="1:17">
      <c r="A206" t="s">
        <v>46</v>
      </c>
      <c r="B206">
        <v>12</v>
      </c>
      <c r="G206" t="s">
        <v>39</v>
      </c>
      <c r="H206">
        <v>149271</v>
      </c>
      <c r="I206" s="18">
        <v>3.4739500639776</v>
      </c>
      <c r="J206">
        <v>518560</v>
      </c>
      <c r="N206" t="s">
        <v>42</v>
      </c>
      <c r="O206">
        <v>21871.1</v>
      </c>
      <c r="P206">
        <v>1117840</v>
      </c>
      <c r="Q206">
        <v>51</v>
      </c>
    </row>
    <row r="207" spans="1:17">
      <c r="A207" t="s">
        <v>36</v>
      </c>
      <c r="B207">
        <v>12</v>
      </c>
      <c r="G207" t="s">
        <v>18</v>
      </c>
      <c r="H207">
        <v>77495</v>
      </c>
      <c r="I207" s="18">
        <v>5.93309245757791</v>
      </c>
      <c r="J207">
        <v>459785</v>
      </c>
      <c r="N207" t="s">
        <v>23</v>
      </c>
      <c r="O207">
        <v>30429.5</v>
      </c>
      <c r="P207">
        <v>1136187</v>
      </c>
      <c r="Q207">
        <v>37</v>
      </c>
    </row>
    <row r="208" spans="1:17">
      <c r="A208" t="s">
        <v>19</v>
      </c>
      <c r="B208">
        <v>9</v>
      </c>
      <c r="G208" t="s">
        <v>36</v>
      </c>
      <c r="H208">
        <v>99861</v>
      </c>
      <c r="I208" s="18">
        <v>4.55112606523067</v>
      </c>
      <c r="J208">
        <v>454480</v>
      </c>
      <c r="N208" t="s">
        <v>17</v>
      </c>
      <c r="O208">
        <v>25939.8</v>
      </c>
      <c r="P208">
        <v>867457</v>
      </c>
      <c r="Q208">
        <v>33</v>
      </c>
    </row>
    <row r="209" spans="1:17">
      <c r="A209" t="s">
        <v>21</v>
      </c>
      <c r="B209">
        <v>7</v>
      </c>
      <c r="G209" t="s">
        <v>21</v>
      </c>
      <c r="H209">
        <v>109860</v>
      </c>
      <c r="I209" s="18">
        <v>3.57889131622064</v>
      </c>
      <c r="J209">
        <v>393177</v>
      </c>
      <c r="N209" t="s">
        <v>13</v>
      </c>
      <c r="O209">
        <v>6253.3</v>
      </c>
      <c r="P209">
        <v>143920</v>
      </c>
      <c r="Q209">
        <v>23</v>
      </c>
    </row>
    <row r="210" spans="1:17">
      <c r="A210" t="s">
        <v>14</v>
      </c>
      <c r="B210">
        <v>7</v>
      </c>
      <c r="G210" t="s">
        <v>14</v>
      </c>
      <c r="H210">
        <v>96429</v>
      </c>
      <c r="I210" s="18">
        <v>3.53286874280559</v>
      </c>
      <c r="J210">
        <v>340671</v>
      </c>
      <c r="N210" t="s">
        <v>14</v>
      </c>
      <c r="O210">
        <v>17152</v>
      </c>
      <c r="P210">
        <v>340671</v>
      </c>
      <c r="Q210">
        <v>20</v>
      </c>
    </row>
    <row r="211" spans="1:17">
      <c r="A211" t="s">
        <v>33</v>
      </c>
      <c r="B211">
        <v>7</v>
      </c>
      <c r="G211" t="s">
        <v>12</v>
      </c>
      <c r="H211">
        <v>68242</v>
      </c>
      <c r="I211" s="18">
        <v>4.62974414583394</v>
      </c>
      <c r="J211">
        <v>315943</v>
      </c>
      <c r="N211" t="s">
        <v>15</v>
      </c>
      <c r="O211">
        <v>44736</v>
      </c>
      <c r="P211">
        <v>841353</v>
      </c>
      <c r="Q211">
        <v>19</v>
      </c>
    </row>
    <row r="212" spans="1:17">
      <c r="A212" t="s">
        <v>13</v>
      </c>
      <c r="B212">
        <v>4</v>
      </c>
      <c r="G212" t="s">
        <v>33</v>
      </c>
      <c r="H212">
        <v>65910</v>
      </c>
      <c r="I212" s="18">
        <v>4.70834471248672</v>
      </c>
      <c r="J212">
        <v>310327</v>
      </c>
      <c r="N212" t="s">
        <v>33</v>
      </c>
      <c r="O212">
        <v>21065.1</v>
      </c>
      <c r="P212">
        <v>310327</v>
      </c>
      <c r="Q212">
        <v>15</v>
      </c>
    </row>
    <row r="213" spans="1:17">
      <c r="A213" t="s">
        <v>12</v>
      </c>
      <c r="B213">
        <v>2</v>
      </c>
      <c r="G213" t="s">
        <v>19</v>
      </c>
      <c r="H213">
        <v>58072</v>
      </c>
      <c r="I213" s="18">
        <v>4.61499517839923</v>
      </c>
      <c r="J213">
        <v>268002</v>
      </c>
      <c r="N213" t="s">
        <v>16</v>
      </c>
      <c r="O213">
        <v>56773.1</v>
      </c>
      <c r="P213">
        <v>781263</v>
      </c>
      <c r="Q213">
        <v>14</v>
      </c>
    </row>
    <row r="214" spans="1:17">
      <c r="A214" t="s">
        <v>65</v>
      </c>
      <c r="B214">
        <v>1524</v>
      </c>
      <c r="G214" t="s">
        <v>13</v>
      </c>
      <c r="H214">
        <v>37963</v>
      </c>
      <c r="I214" s="18">
        <v>3.7910597160393</v>
      </c>
      <c r="J214">
        <v>143920</v>
      </c>
      <c r="N214" t="s">
        <v>31</v>
      </c>
      <c r="O214">
        <v>68232.9</v>
      </c>
      <c r="P214">
        <v>926976</v>
      </c>
      <c r="Q214">
        <v>14</v>
      </c>
    </row>
    <row r="215" spans="14:17">
      <c r="N215" t="s">
        <v>19</v>
      </c>
      <c r="O215">
        <v>25350.6</v>
      </c>
      <c r="P215">
        <v>268002</v>
      </c>
      <c r="Q215">
        <v>11</v>
      </c>
    </row>
    <row r="216" spans="14:17">
      <c r="N216" t="s">
        <v>12</v>
      </c>
      <c r="O216">
        <v>37950.5</v>
      </c>
      <c r="P216">
        <v>315943</v>
      </c>
      <c r="Q216">
        <v>8</v>
      </c>
    </row>
    <row r="217" spans="14:17">
      <c r="N217" t="s">
        <v>18</v>
      </c>
      <c r="O217">
        <v>70944.1</v>
      </c>
      <c r="P217">
        <v>459785</v>
      </c>
      <c r="Q217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showGridLines="0" tabSelected="1" zoomScale="80" zoomScaleNormal="80" workbookViewId="0">
      <selection activeCell="U1" sqref="U1"/>
    </sheetView>
  </sheetViews>
  <sheetFormatPr defaultColWidth="8.72727272727273" defaultRowHeight="14.5" outlineLevelRow="6"/>
  <sheetData>
    <row r="1" spans="1:20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4:20">
      <c r="D5" s="3" t="s">
        <v>74</v>
      </c>
      <c r="E5" s="3"/>
      <c r="F5" s="4" t="s">
        <v>75</v>
      </c>
      <c r="G5" s="4"/>
      <c r="H5" s="4"/>
      <c r="I5" s="8" t="s">
        <v>76</v>
      </c>
      <c r="J5" s="8"/>
      <c r="K5" s="9" t="s">
        <v>77</v>
      </c>
      <c r="L5" s="9"/>
      <c r="M5" s="10" t="s">
        <v>78</v>
      </c>
      <c r="N5" s="10"/>
      <c r="O5" s="11" t="s">
        <v>79</v>
      </c>
      <c r="P5" s="11"/>
      <c r="Q5" s="16" t="s">
        <v>80</v>
      </c>
      <c r="R5" s="16"/>
      <c r="S5" s="11" t="s">
        <v>81</v>
      </c>
      <c r="T5" s="11"/>
    </row>
    <row r="6" spans="4:20">
      <c r="D6" s="3"/>
      <c r="E6" s="3"/>
      <c r="F6" s="4"/>
      <c r="G6" s="4"/>
      <c r="H6" s="4"/>
      <c r="I6" s="8"/>
      <c r="J6" s="8"/>
      <c r="K6" s="9"/>
      <c r="L6" s="9"/>
      <c r="M6" s="10"/>
      <c r="N6" s="10"/>
      <c r="O6" s="11"/>
      <c r="P6" s="11"/>
      <c r="Q6" s="16"/>
      <c r="R6" s="16"/>
      <c r="S6" s="11"/>
      <c r="T6" s="11"/>
    </row>
    <row r="7" ht="21" spans="4:20">
      <c r="D7" s="5">
        <f>SUM('working sheet'!B2:B49)</f>
        <v>47564296</v>
      </c>
      <c r="E7" s="6"/>
      <c r="F7" s="7" t="str" cm="1">
        <f t="array" ref="F7">INDEX('working sheet'!A2:A49,MATCH(MAX('working sheet'!B2:B49),'working sheet'!B2:B49,0))</f>
        <v>Nairobi</v>
      </c>
      <c r="G7" s="7"/>
      <c r="H7" s="7"/>
      <c r="I7" s="12">
        <f>MAX('working sheet'!B2:B49)</f>
        <v>4397073</v>
      </c>
      <c r="J7" s="12"/>
      <c r="K7" s="13" t="str" cm="1">
        <f t="array" ref="K7">INDEX('working sheet'!A2:A49,MATCH(MIN('working sheet'!B2:B49),'working sheet'!B2:B49,0))</f>
        <v>Lamu</v>
      </c>
      <c r="L7" s="13"/>
      <c r="M7" s="14">
        <f>MIN('working sheet'!B2:B49)</f>
        <v>143920</v>
      </c>
      <c r="N7" s="14"/>
      <c r="O7" s="15">
        <f>AVERAGE('working sheet'!I2:I49)</f>
        <v>4.23191489361702</v>
      </c>
      <c r="P7" s="15"/>
      <c r="Q7" s="17">
        <f>MAX('working sheet'!D2:D49)</f>
        <v>6247</v>
      </c>
      <c r="R7" s="17"/>
      <c r="S7" s="13" t="str" cm="1">
        <f t="array" ref="S7">INDEX('working sheet'!A2:A49,MATCH(MAX('working sheet'!D2:D49),'working sheet'!D2:D49,0))</f>
        <v>Nairobi</v>
      </c>
      <c r="T7" s="13"/>
    </row>
  </sheetData>
  <mergeCells count="17">
    <mergeCell ref="D7:E7"/>
    <mergeCell ref="F7:H7"/>
    <mergeCell ref="I7:J7"/>
    <mergeCell ref="K7:L7"/>
    <mergeCell ref="M7:N7"/>
    <mergeCell ref="O7:P7"/>
    <mergeCell ref="Q7:R7"/>
    <mergeCell ref="S7:T7"/>
    <mergeCell ref="A1:T4"/>
    <mergeCell ref="D5:E6"/>
    <mergeCell ref="F5:H6"/>
    <mergeCell ref="I5:J6"/>
    <mergeCell ref="K5:L6"/>
    <mergeCell ref="M5:N6"/>
    <mergeCell ref="O5:P6"/>
    <mergeCell ref="Q5:R6"/>
    <mergeCell ref="S5:T6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Kenya_census</vt:lpstr>
      <vt:lpstr>working sheet</vt:lpstr>
      <vt:lpstr>Pivot tables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munas</cp:lastModifiedBy>
  <dcterms:created xsi:type="dcterms:W3CDTF">2025-08-10T08:21:00Z</dcterms:created>
  <dcterms:modified xsi:type="dcterms:W3CDTF">2025-08-11T11:40:38Z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530B52EA780F4403BD91FD0494538170_13</vt:lpwstr>
  </property>
  <property fmtid="{D5CDD505-2E9C-101B-9397-08002B2CF9AE}" pid="3" name="KSOProductBuildVer">
    <vt:lpwstr>1033-12.2.0.21931</vt:lpwstr>
  </property>
</Properties>
</file>