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Ex4.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C:\Users\hai\OneDrive\Desktop\DA\excel project-3\"/>
    </mc:Choice>
  </mc:AlternateContent>
  <xr:revisionPtr revIDLastSave="0" documentId="13_ncr:1_{7E87A786-0710-4E77-A7C2-B0B682B3C0CE}" xr6:coauthVersionLast="47" xr6:coauthVersionMax="47" xr10:uidLastSave="{00000000-0000-0000-0000-000000000000}"/>
  <bookViews>
    <workbookView xWindow="-110" yWindow="-110" windowWidth="19420" windowHeight="10300" activeTab="2" xr2:uid="{00000000-000D-0000-FFFF-FFFF00000000}"/>
  </bookViews>
  <sheets>
    <sheet name="HR Analytics Form" sheetId="2" r:id="rId1"/>
    <sheet name="Sheet1" sheetId="3" r:id="rId2"/>
    <sheet name="Dashboard" sheetId="5" r:id="rId3"/>
  </sheets>
  <definedNames>
    <definedName name="_xlchart.v1.0" hidden="1">Sheet1!$D$60:$D$64</definedName>
    <definedName name="_xlchart.v1.1" hidden="1">Sheet1!$E$59</definedName>
    <definedName name="_xlchart.v1.10" hidden="1">Sheet1!$E$59</definedName>
    <definedName name="_xlchart.v1.11" hidden="1">Sheet1!$E$60:$E$64</definedName>
    <definedName name="_xlchart.v1.2" hidden="1">Sheet1!$E$60:$E$64</definedName>
    <definedName name="_xlchart.v1.9" hidden="1">Sheet1!$D$60:$D$64</definedName>
    <definedName name="_xlchart.v2.3" hidden="1">Sheet1!$O$5:$O$8</definedName>
    <definedName name="_xlchart.v2.4" hidden="1">Sheet1!$P$4</definedName>
    <definedName name="_xlchart.v2.5" hidden="1">Sheet1!$P$5:$P$8</definedName>
    <definedName name="_xlchart.v2.6" hidden="1">Sheet1!$O$5:$O$8</definedName>
    <definedName name="_xlchart.v2.7" hidden="1">Sheet1!$P$4</definedName>
    <definedName name="_xlchart.v2.8" hidden="1">Sheet1!$P$5:$P$8</definedName>
    <definedName name="ExternalData_1" localSheetId="0" hidden="1">'HR Analytics Form'!$A$1:$X$51</definedName>
    <definedName name="Slicer_Department">#N/A</definedName>
    <definedName name="Slicer_Gender">#N/A</definedName>
    <definedName name="Slicer_Qualification">#N/A</definedName>
    <definedName name="Slicer_Year_of_joining">#N/A</definedName>
  </definedNames>
  <calcPr calcId="191029"/>
  <pivotCaches>
    <pivotCache cacheId="3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2" l="1"/>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P4" i="3"/>
  <c r="P5" i="3"/>
  <c r="P6" i="3"/>
  <c r="P7" i="3"/>
  <c r="P8" i="3"/>
  <c r="O5" i="3"/>
  <c r="O6" i="3"/>
  <c r="O7" i="3"/>
  <c r="O8" i="3"/>
  <c r="O4" i="3"/>
  <c r="E59" i="3"/>
  <c r="E60" i="3"/>
  <c r="E61" i="3"/>
  <c r="E62" i="3"/>
  <c r="E63" i="3"/>
  <c r="E64" i="3"/>
  <c r="D60" i="3"/>
  <c r="D61" i="3"/>
  <c r="D62" i="3"/>
  <c r="D63" i="3"/>
  <c r="D64" i="3"/>
  <c r="D59" i="3"/>
  <c r="K45" i="3"/>
  <c r="K44" i="3"/>
  <c r="N45" i="3" l="1"/>
  <c r="R44" i="3"/>
  <c r="R45" i="3"/>
  <c r="N44" i="3"/>
  <c r="AA39" i="2"/>
  <c r="AA40" i="2"/>
  <c r="AA41" i="2"/>
  <c r="AA42" i="2"/>
  <c r="AA43" i="2"/>
  <c r="AA44" i="2"/>
  <c r="AA45" i="2"/>
  <c r="AA46" i="2"/>
  <c r="AA47" i="2"/>
  <c r="AA48" i="2"/>
  <c r="AA49" i="2"/>
  <c r="AA50" i="2"/>
  <c r="AA51" i="2"/>
  <c r="AA32" i="2"/>
  <c r="AA33" i="2"/>
  <c r="AA34" i="2"/>
  <c r="AA35" i="2"/>
  <c r="AA36" i="2"/>
  <c r="AA37" i="2"/>
  <c r="AA38" i="2"/>
  <c r="A14" i="3"/>
  <c r="D13" i="3" s="1"/>
  <c r="F13" i="3" s="1"/>
  <c r="H7" i="3"/>
  <c r="A7" i="3"/>
  <c r="D7" i="3"/>
  <c r="AA31" i="2"/>
  <c r="AA8" i="2"/>
  <c r="AA9" i="2"/>
  <c r="AA10" i="2"/>
  <c r="AA11" i="2"/>
  <c r="AA12" i="2"/>
  <c r="AA13" i="2"/>
  <c r="AA14" i="2"/>
  <c r="AA15" i="2"/>
  <c r="AA16" i="2"/>
  <c r="AA17" i="2"/>
  <c r="AA18" i="2"/>
  <c r="AA19" i="2"/>
  <c r="AA20" i="2"/>
  <c r="AA21" i="2"/>
  <c r="AA22" i="2"/>
  <c r="AA23" i="2"/>
  <c r="AA24" i="2"/>
  <c r="AA25" i="2"/>
  <c r="AA26" i="2"/>
  <c r="AA27" i="2"/>
  <c r="AA28" i="2"/>
  <c r="AA29" i="2"/>
  <c r="AA30" i="2"/>
  <c r="AA3" i="2"/>
  <c r="AA4" i="2"/>
  <c r="AA5" i="2"/>
  <c r="AA6" i="2"/>
  <c r="AA7" i="2"/>
  <c r="AA2" i="2"/>
  <c r="J7" i="3"/>
  <c r="S45" i="3" l="1"/>
  <c r="S44" i="3"/>
  <c r="O45" i="3"/>
  <c r="O44" i="3"/>
  <c r="D14" i="3"/>
  <c r="F14" i="3" s="1"/>
  <c r="E7" i="3"/>
  <c r="F7"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B69449-F132-4896-BF6D-2AAC14442A3B}" keepAlive="1" name="Query - HR Analytics Form" description="Connection to the 'HR Analytics Form' query in the workbook." type="5" refreshedVersion="8" background="1" saveData="1">
    <dbPr connection="Provider=Microsoft.Mashup.OleDb.1;Data Source=$Workbook$;Location=&quot;HR Analytics Form&quot;;Extended Properties=&quot;&quot;" command="SELECT * FROM [HR Analytics Form]"/>
  </connection>
  <connection id="2" xr16:uid="{64C02DB4-B844-491D-94A4-B740C9FB921E}" keepAlive="1" name="Query - HR Analytics Form (2)" description="Connection to the 'HR Analytics Form (2)' query in the workbook." type="5" refreshedVersion="0" background="1">
    <dbPr connection="Provider=Microsoft.Mashup.OleDb.1;Data Source=$Workbook$;Location=&quot;HR Analytics Form (2)&quot;;Extended Properties=&quot;&quot;" command="SELECT * FROM [HR Analytics Form (2)]"/>
  </connection>
</connections>
</file>

<file path=xl/sharedStrings.xml><?xml version="1.0" encoding="utf-8"?>
<sst xmlns="http://schemas.openxmlformats.org/spreadsheetml/2006/main" count="620" uniqueCount="227">
  <si>
    <t>start</t>
  </si>
  <si>
    <t>end</t>
  </si>
  <si>
    <t>Employee ID</t>
  </si>
  <si>
    <t>Full Name</t>
  </si>
  <si>
    <t>Gender</t>
  </si>
  <si>
    <t>Date of Birth</t>
  </si>
  <si>
    <t>Department</t>
  </si>
  <si>
    <t>Qualification</t>
  </si>
  <si>
    <t>Marital Status</t>
  </si>
  <si>
    <t>Job Satisfaction</t>
  </si>
  <si>
    <t>Date of Joining</t>
  </si>
  <si>
    <t>Employee Status</t>
  </si>
  <si>
    <t>Date of Leaving</t>
  </si>
  <si>
    <t>Reason of Leaving</t>
  </si>
  <si>
    <t>_id</t>
  </si>
  <si>
    <t>_uuid</t>
  </si>
  <si>
    <t>_submission_time</t>
  </si>
  <si>
    <t>_validation_status</t>
  </si>
  <si>
    <t>_notes</t>
  </si>
  <si>
    <t>_status</t>
  </si>
  <si>
    <t>_submitted_by</t>
  </si>
  <si>
    <t>__version__</t>
  </si>
  <si>
    <t>_tags</t>
  </si>
  <si>
    <t>_index</t>
  </si>
  <si>
    <t>qwerty123</t>
  </si>
  <si>
    <t>Mohana</t>
  </si>
  <si>
    <t>Female</t>
  </si>
  <si>
    <t>IT</t>
  </si>
  <si>
    <t>Bachelor's Degree</t>
  </si>
  <si>
    <t>Single</t>
  </si>
  <si>
    <t>Currently working</t>
  </si>
  <si>
    <t>f86a8226-5b3e-4b96-ad30-7d5e4fddc838</t>
  </si>
  <si>
    <t>Approved</t>
  </si>
  <si>
    <t>submitted_via_web</t>
  </si>
  <si>
    <t>vsTSzGx2JQtj6A2ALesdHb</t>
  </si>
  <si>
    <t>Male</t>
  </si>
  <si>
    <t>Master's Degree</t>
  </si>
  <si>
    <t>Married</t>
  </si>
  <si>
    <t>Left the Company</t>
  </si>
  <si>
    <t>Surya123</t>
  </si>
  <si>
    <t>Surya Naga</t>
  </si>
  <si>
    <t>Associate degree</t>
  </si>
  <si>
    <t>Better Oportunity</t>
  </si>
  <si>
    <t>c8315843-6b42-4e49-b03c-0c7c51a1665b</t>
  </si>
  <si>
    <t>Chainaa123</t>
  </si>
  <si>
    <t>Chaitu</t>
  </si>
  <si>
    <t>Marketing</t>
  </si>
  <si>
    <t>1d1f176c-03db-4b7d-8151-0560862f6433</t>
  </si>
  <si>
    <t>Finance</t>
  </si>
  <si>
    <t>Currently Working</t>
  </si>
  <si>
    <t>High School Diploma</t>
  </si>
  <si>
    <t>Divorced</t>
  </si>
  <si>
    <t>Sales</t>
  </si>
  <si>
    <t>Associate Degree</t>
  </si>
  <si>
    <t>Widowed</t>
  </si>
  <si>
    <t>Operations</t>
  </si>
  <si>
    <t>Retirement</t>
  </si>
  <si>
    <t>Hskaol829</t>
  </si>
  <si>
    <t>David ibrahim</t>
  </si>
  <si>
    <t>f964d91e-446b-48f6-801b-940e533140ed</t>
  </si>
  <si>
    <t>Bsiabm578</t>
  </si>
  <si>
    <t>Sai</t>
  </si>
  <si>
    <t>43fc2c48-eff8-4c13-b757-76cd90c8cc86</t>
  </si>
  <si>
    <t>vvRc2Fvi6pmQm8znks2xsT</t>
  </si>
  <si>
    <t>Shkgkj580</t>
  </si>
  <si>
    <t>Kamala</t>
  </si>
  <si>
    <t>17eeaac9-a429-43ae-ade3-7a54b108b953</t>
  </si>
  <si>
    <t>Year of joining</t>
  </si>
  <si>
    <t>T7i69699t</t>
  </si>
  <si>
    <t>Cjcjlcjyxtjsits</t>
  </si>
  <si>
    <t>8ea18c6c-b4b4-4b2f-aca4-3dd8d634ae8d</t>
  </si>
  <si>
    <t>1074477</t>
  </si>
  <si>
    <t>Renuka Devi Seelam</t>
  </si>
  <si>
    <t>53a6103e-1909-45e7-9f0c-b32e43b567f9</t>
  </si>
  <si>
    <t>fghjk876</t>
  </si>
  <si>
    <t>bhav</t>
  </si>
  <si>
    <t>b33b7b40-a12c-499b-8c00-915cf8392188</t>
  </si>
  <si>
    <t>iuytdvb34567</t>
  </si>
  <si>
    <t>suresh</t>
  </si>
  <si>
    <t>1ad50b97-5cdc-401b-8db8-9886193e5f5c</t>
  </si>
  <si>
    <t>Attrition Tenure</t>
  </si>
  <si>
    <t>123456</t>
  </si>
  <si>
    <t>Personal</t>
  </si>
  <si>
    <t>Personal Reasons</t>
  </si>
  <si>
    <t>0984g</t>
  </si>
  <si>
    <t>Avasaram em undi</t>
  </si>
  <si>
    <t>19Qde457</t>
  </si>
  <si>
    <t>God gifted child</t>
  </si>
  <si>
    <t>Manishi</t>
  </si>
  <si>
    <t>Humanee</t>
  </si>
  <si>
    <t>Pig</t>
  </si>
  <si>
    <t>Pandi</t>
  </si>
  <si>
    <t>Op123*6</t>
  </si>
  <si>
    <t>Arey entra edi</t>
  </si>
  <si>
    <t>Better Oportunities</t>
  </si>
  <si>
    <t>Kukka</t>
  </si>
  <si>
    <t>Nakka</t>
  </si>
  <si>
    <t>Balli</t>
  </si>
  <si>
    <t>Mokam</t>
  </si>
  <si>
    <t>Hshdikxlx</t>
  </si>
  <si>
    <t>Hzuikxkxnx</t>
  </si>
  <si>
    <t>Job Dissactification</t>
  </si>
  <si>
    <t>Jdudus</t>
  </si>
  <si>
    <t>Mohana metal</t>
  </si>
  <si>
    <t>230c65b4-2781-4ae9-8df0-307a1e6bc80f</t>
  </si>
  <si>
    <t>Eh7eiwjw</t>
  </si>
  <si>
    <t>Bhavya</t>
  </si>
  <si>
    <t>81a3bf53-d69d-4913-8d28-cdf1b4f74058</t>
  </si>
  <si>
    <t>H8cufxt7</t>
  </si>
  <si>
    <t>Mohanadancer</t>
  </si>
  <si>
    <t>ec7ef739-ed38-49fe-8a93-792dfad06a6a</t>
  </si>
  <si>
    <t>Ydyd5</t>
  </si>
  <si>
    <t>F5cdc6rx6rx6rxr6x</t>
  </si>
  <si>
    <t>51c35dd7-8596-4661-be1a-00d18b27b004</t>
  </si>
  <si>
    <t>7gx6tt7x5d</t>
  </si>
  <si>
    <t>Cyctc5c5f4</t>
  </si>
  <si>
    <t>ba1932f5-39b9-4daf-a196-e6313b3c7868</t>
  </si>
  <si>
    <t>Ugx6fxr6cr6x</t>
  </si>
  <si>
    <t>Uxf6gx6fcf6</t>
  </si>
  <si>
    <t>0c3c6b80-c628-433c-8553-ff8411ef3f6d</t>
  </si>
  <si>
    <t>,f6c6tx6fxr5</t>
  </si>
  <si>
    <t>Ufyf f6f6cg7c</t>
  </si>
  <si>
    <t>19b05261-9bb4-4c94-a1af-b1a67c1f9000</t>
  </si>
  <si>
    <t>Fuzyfc7t</t>
  </si>
  <si>
    <t>Oxg7x5ezr5x</t>
  </si>
  <si>
    <t>bcde1c1f-c96a-4a06-a037-ac0dde447c1a</t>
  </si>
  <si>
    <t>Cgu Can td</t>
  </si>
  <si>
    <t>Mohanadone10forms</t>
  </si>
  <si>
    <t>2cab524c-7de0-4c70-bf62-26e71e5668b3</t>
  </si>
  <si>
    <t>93763</t>
  </si>
  <si>
    <t>Elsa</t>
  </si>
  <si>
    <t>515c2073-b5d4-4ff2-94bc-0fd2ade9a10c</t>
  </si>
  <si>
    <t>89494</t>
  </si>
  <si>
    <t>Sofia</t>
  </si>
  <si>
    <t>5ad1fe7e-b902-4671-8a41-38dd151c7472</t>
  </si>
  <si>
    <t>123456777</t>
  </si>
  <si>
    <t>O Sai Priya Vallika</t>
  </si>
  <si>
    <t>7557a0c6-9ccf-4d04-b210-69dfe7af926c</t>
  </si>
  <si>
    <t>Age</t>
  </si>
  <si>
    <t>Kdbak2783</t>
  </si>
  <si>
    <t>Mohana Sruthy Mada</t>
  </si>
  <si>
    <t>7c128371-b911-4591-b50f-f21133f27f5d</t>
  </si>
  <si>
    <t>Count of Employee ID</t>
  </si>
  <si>
    <t>Average of Age</t>
  </si>
  <si>
    <t>89e807a3-f5e9-4187-8385-d83d43edc814</t>
  </si>
  <si>
    <t>3d4d61fc-30a6-4fdb-9006-b9b38c6eca42</t>
  </si>
  <si>
    <t>73ef2caa-d65e-4309-9d89-1ddf9ecc7d4d</t>
  </si>
  <si>
    <t>5b24ca62-3572-4ae5-8882-03b835139d0d</t>
  </si>
  <si>
    <t>51ba7819-ce0e-4e4f-80aa-24b6ea2e8942</t>
  </si>
  <si>
    <t>bbeaf9fb-76e4-419f-b7bc-ddf3af521ab3</t>
  </si>
  <si>
    <t>Average of Attrition Tenure</t>
  </si>
  <si>
    <t>80ca66af-4f14-4cb7-93aa-912c981ea718</t>
  </si>
  <si>
    <t>c6827a53-cc5a-46e3-a2b4-2fd0d7d84547</t>
  </si>
  <si>
    <t>Active Employees</t>
  </si>
  <si>
    <t>Attrition</t>
  </si>
  <si>
    <t>Average Age</t>
  </si>
  <si>
    <t>0a1f1ea7-ec4e-44ea-89ff-0979e2fa2dff</t>
  </si>
  <si>
    <t>Percentage</t>
  </si>
  <si>
    <t>Final Attrition rate</t>
  </si>
  <si>
    <t>Average of Job Satisfaction</t>
  </si>
  <si>
    <t>rate</t>
  </si>
  <si>
    <t>remaining</t>
  </si>
  <si>
    <t>pecentage</t>
  </si>
  <si>
    <t>451789</t>
  </si>
  <si>
    <t>Jayaram</t>
  </si>
  <si>
    <t>9a6bbde4-3cf6-4efc-8e6c-21eeba9ce192</t>
  </si>
  <si>
    <t>5690123</t>
  </si>
  <si>
    <t>Ramesh</t>
  </si>
  <si>
    <t>6cabb59e-a38b-4294-b1a6-0edb40db8e36</t>
  </si>
  <si>
    <t>123690h</t>
  </si>
  <si>
    <t>SUBRAHMANYAM</t>
  </si>
  <si>
    <t>d2056473-c2bf-44b6-b855-9d30b3c4c7ca</t>
  </si>
  <si>
    <t>696969</t>
  </si>
  <si>
    <t>Pavitra</t>
  </si>
  <si>
    <t>ad6293f1-965a-4044-879c-f994be15795a</t>
  </si>
  <si>
    <t>7890345</t>
  </si>
  <si>
    <t>Sulochana</t>
  </si>
  <si>
    <t>9c134c12-1ea1-4eab-81e5-b37c68be2691</t>
  </si>
  <si>
    <t>1456780</t>
  </si>
  <si>
    <t>Srujana</t>
  </si>
  <si>
    <t>5acf166c-1827-4f99-8405-5f0e96967209</t>
  </si>
  <si>
    <t>6782056</t>
  </si>
  <si>
    <t>Mahendra</t>
  </si>
  <si>
    <t>d6f2ae2d-bbc4-40cd-96dc-41592d833fe7</t>
  </si>
  <si>
    <t>Skwob838</t>
  </si>
  <si>
    <t>Vskskv</t>
  </si>
  <si>
    <t>bd27f48a-8db4-44d8-a21e-53544fe85ad1</t>
  </si>
  <si>
    <t>v4XpQTfUs2SMu7XAbF4DWp</t>
  </si>
  <si>
    <t>Ahkav839</t>
  </si>
  <si>
    <t>Vsidnls</t>
  </si>
  <si>
    <t>52c7333a-8ed9-4845-9c00-31114c18feab</t>
  </si>
  <si>
    <t>1234</t>
  </si>
  <si>
    <t>Ganesh</t>
  </si>
  <si>
    <t>e12aafe4-fea8-47e0-b240-802d50c44115</t>
  </si>
  <si>
    <t>6655</t>
  </si>
  <si>
    <t>Billa</t>
  </si>
  <si>
    <t>7bed0463-047d-43b3-8836-aa7be106ebe9</t>
  </si>
  <si>
    <t>Iroeo63883</t>
  </si>
  <si>
    <t>HSJSHJ</t>
  </si>
  <si>
    <t>3413da40-8a28-422c-92cf-0d8376fec4b9</t>
  </si>
  <si>
    <t>67766</t>
  </si>
  <si>
    <t>Aura</t>
  </si>
  <si>
    <t>80689bf1-6e6c-4b47-b1ac-210af3ae5b59</t>
  </si>
  <si>
    <t>Bdkak2884</t>
  </si>
  <si>
    <t>Bsisbha</t>
  </si>
  <si>
    <t>dac88a16-6e28-441b-9c94-0fce88e6ab2a</t>
  </si>
  <si>
    <t>1245</t>
  </si>
  <si>
    <t>Mohan</t>
  </si>
  <si>
    <t>a72ac7cf-259c-41d1-ade4-713532f7fc50</t>
  </si>
  <si>
    <t>8225najdb</t>
  </si>
  <si>
    <t>Hsishhab</t>
  </si>
  <si>
    <t>0dc4152e-0df1-49b1-bf45-b36258367364</t>
  </si>
  <si>
    <t>Gziv8378</t>
  </si>
  <si>
    <t>f00b5a18-8626-4497-a7c1-93e6c87ed48c</t>
  </si>
  <si>
    <t>Gdoav6382</t>
  </si>
  <si>
    <t>Bdisb</t>
  </si>
  <si>
    <t>34ee4d97-655e-4e6b-9553-ffdd57d2fd8e</t>
  </si>
  <si>
    <t>Sum of Age</t>
  </si>
  <si>
    <t>Grand Total</t>
  </si>
  <si>
    <t>Row Labels</t>
  </si>
  <si>
    <t>&lt;17</t>
  </si>
  <si>
    <t>17-21</t>
  </si>
  <si>
    <t>22-26</t>
  </si>
  <si>
    <t>27-31</t>
  </si>
  <si>
    <t>Count of Marital Status</t>
  </si>
  <si>
    <t>37-41</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</si>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</sst>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0" tint="-0.249977111117893"/>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22" fontId="0" fillId="0" borderId="0" xfId="0" applyNumberFormat="1"/>
    <xf numFmtId="14" fontId="0" fillId="0" borderId="0" xfId="0" applyNumberFormat="1"/>
    <xf numFmtId="0" fontId="0" fillId="0" borderId="0" xfId="0" pivotButton="1"/>
    <xf numFmtId="0" fontId="0" fillId="2" borderId="1" xfId="0" applyFill="1" applyBorder="1"/>
    <xf numFmtId="164" fontId="0" fillId="0" borderId="0" xfId="0" applyNumberFormat="1"/>
    <xf numFmtId="1" fontId="0" fillId="0" borderId="0" xfId="0" applyNumberFormat="1"/>
    <xf numFmtId="9" fontId="0" fillId="0" borderId="0" xfId="1" applyFont="1"/>
    <xf numFmtId="0" fontId="0" fillId="3" borderId="0" xfId="0" applyFill="1"/>
    <xf numFmtId="0" fontId="0" fillId="0" borderId="0" xfId="0" applyAlignment="1">
      <alignment horizontal="left"/>
    </xf>
    <xf numFmtId="10" fontId="0" fillId="0" borderId="0" xfId="0" applyNumberFormat="1"/>
    <xf numFmtId="9" fontId="0" fillId="0" borderId="0" xfId="0" applyNumberFormat="1"/>
    <xf numFmtId="0" fontId="0" fillId="0" borderId="0" xfId="0" applyNumberFormat="1"/>
  </cellXfs>
  <cellStyles count="2">
    <cellStyle name="Normal" xfId="0" builtinId="0"/>
    <cellStyle name="Percent" xfId="1" builtinId="5"/>
  </cellStyles>
  <dxfs count="38">
    <dxf>
      <numFmt numFmtId="27" formatCode="dd/mm/yyyy\ hh:mm"/>
    </dxf>
    <dxf>
      <numFmt numFmtId="27" formatCode="dd/mm/yyyy\ hh:mm"/>
    </dxf>
    <dxf>
      <numFmt numFmtId="27" formatCode="dd/mm/yyyy\ hh:mm"/>
    </dxf>
    <dxf>
      <numFmt numFmtId="19" formatCode="dd/mm/yyyy"/>
    </dxf>
    <dxf>
      <numFmt numFmtId="19" formatCode="dd/mm/yyyy"/>
    </dxf>
    <dxf>
      <numFmt numFmtId="19" formatCode="dd/mm/yyyy"/>
    </dxf>
    <dxf>
      <numFmt numFmtId="0" formatCode="General"/>
    </dxf>
    <dxf>
      <numFmt numFmtId="1" formatCode="0"/>
    </dxf>
    <dxf>
      <numFmt numFmtId="0" formatCode="General"/>
    </dxf>
    <dxf>
      <numFmt numFmtId="13" formatCode="0%"/>
    </dxf>
    <dxf>
      <numFmt numFmtId="13" formatCode="0%"/>
    </dxf>
    <dxf>
      <numFmt numFmtId="14" formatCode="0.00%"/>
    </dxf>
    <dxf>
      <numFmt numFmtId="1" formatCode="0"/>
    </dxf>
    <dxf>
      <numFmt numFmtId="13" formatCode="0%"/>
    </dxf>
    <dxf>
      <numFmt numFmtId="14" formatCode="0.00%"/>
    </dxf>
    <dxf>
      <numFmt numFmtId="1" formatCode="0"/>
    </dxf>
    <dxf>
      <numFmt numFmtId="1" formatCode="0"/>
    </dxf>
    <dxf>
      <numFmt numFmtId="13" formatCode="0%"/>
    </dxf>
    <dxf>
      <numFmt numFmtId="14" formatCode="0.00%"/>
    </dxf>
    <dxf>
      <numFmt numFmtId="13" formatCode="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color theme="0"/>
        <name val="Calibri"/>
        <family val="2"/>
        <scheme val="minor"/>
      </font>
    </dxf>
    <dxf>
      <font>
        <b/>
        <i val="0"/>
        <name val="Calibri"/>
        <family val="2"/>
        <scheme val="minor"/>
      </font>
      <fill>
        <patternFill>
          <bgColor theme="1" tint="0.24994659260841701"/>
        </patternFill>
      </fill>
    </dxf>
  </dxfs>
  <tableStyles count="1" defaultTableStyle="TableStyleMedium9" defaultPivotStyle="PivotStyleLight16">
    <tableStyle name="hr analytics slicer" pivot="0" table="0" count="5" xr9:uid="{5A7EB486-349E-413D-B40C-CD880BA6AC82}">
      <tableStyleElement type="wholeTable" dxfId="37"/>
      <tableStyleElement type="headerRow" dxfId="36"/>
    </tableStyle>
  </tableStyles>
  <colors>
    <mruColors>
      <color rgb="FF2F363D"/>
      <color rgb="FF23282D"/>
    </mruColors>
  </colors>
  <extLst>
    <ext xmlns:x14="http://schemas.microsoft.com/office/spreadsheetml/2009/9/main" uri="{46F421CA-312F-682f-3DD2-61675219B42D}">
      <x14:dxfs count="3">
        <dxf>
          <font>
            <b/>
            <i val="0"/>
            <name val="Calibri"/>
            <family val="2"/>
            <scheme val="minor"/>
          </font>
          <fill>
            <gradientFill>
              <stop position="0">
                <color theme="1" tint="0.25098422193060094"/>
              </stop>
              <stop position="1">
                <color theme="0" tint="-0.34900967436750391"/>
              </stop>
            </gradientFill>
          </fill>
        </dxf>
        <dxf>
          <fill>
            <gradientFill>
              <stop position="0">
                <color theme="6" tint="-0.49803155613879818"/>
              </stop>
              <stop position="1">
                <color theme="6"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hr analytics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9F-47ED-A43E-FBB3EF30CD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9F-47ED-A43E-FBB3EF30CDAE}"/>
              </c:ext>
            </c:extLst>
          </c:dPt>
          <c:val>
            <c:numRef>
              <c:f>Sheet1!$F$13:$F$14</c:f>
              <c:numCache>
                <c:formatCode>0%</c:formatCode>
                <c:ptCount val="2"/>
                <c:pt idx="0">
                  <c:v>0.68799999999999994</c:v>
                </c:pt>
                <c:pt idx="1">
                  <c:v>0.312</c:v>
                </c:pt>
              </c:numCache>
            </c:numRef>
          </c:val>
          <c:extLst>
            <c:ext xmlns:c16="http://schemas.microsoft.com/office/drawing/2014/chart" uri="{C3380CC4-5D6E-409C-BE32-E72D297353CC}">
              <c16:uniqueId val="{00000000-E215-42E5-BDB7-3C69A7DF788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[HR_Analytics_Form_-_all_versions_-_labels_-_2025-02-21-09-17-34.xlsx]Sheet1!Age Range</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Sheet1!$B$19</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Sheet1!$A$20:$A$25</c:f>
              <c:strCache>
                <c:ptCount val="5"/>
                <c:pt idx="0">
                  <c:v>&lt;17</c:v>
                </c:pt>
                <c:pt idx="1">
                  <c:v>17-21</c:v>
                </c:pt>
                <c:pt idx="2">
                  <c:v>22-26</c:v>
                </c:pt>
                <c:pt idx="3">
                  <c:v>27-31</c:v>
                </c:pt>
                <c:pt idx="4">
                  <c:v>37-41</c:v>
                </c:pt>
              </c:strCache>
            </c:strRef>
          </c:cat>
          <c:val>
            <c:numRef>
              <c:f>Sheet1!$B$20:$B$25</c:f>
              <c:numCache>
                <c:formatCode>0%</c:formatCode>
                <c:ptCount val="5"/>
                <c:pt idx="0">
                  <c:v>1.8779342723004695E-2</c:v>
                </c:pt>
                <c:pt idx="1">
                  <c:v>0.27856025039123633</c:v>
                </c:pt>
                <c:pt idx="2">
                  <c:v>0.45383411580594679</c:v>
                </c:pt>
                <c:pt idx="3">
                  <c:v>0.18466353677621283</c:v>
                </c:pt>
                <c:pt idx="4">
                  <c:v>6.416275430359937E-2</c:v>
                </c:pt>
              </c:numCache>
            </c:numRef>
          </c:val>
          <c:extLst>
            <c:ext xmlns:c16="http://schemas.microsoft.com/office/drawing/2014/chart" uri="{C3380CC4-5D6E-409C-BE32-E72D297353CC}">
              <c16:uniqueId val="{00000000-52F5-4240-8353-0658D8A6B833}"/>
            </c:ext>
          </c:extLst>
        </c:ser>
        <c:dLbls>
          <c:showLegendKey val="0"/>
          <c:showVal val="1"/>
          <c:showCatName val="0"/>
          <c:showSerName val="0"/>
          <c:showPercent val="0"/>
          <c:showBubbleSize val="0"/>
        </c:dLbls>
        <c:gapWidth val="150"/>
        <c:shape val="box"/>
        <c:axId val="1943382672"/>
        <c:axId val="1943382192"/>
        <c:axId val="0"/>
      </c:bar3DChart>
      <c:catAx>
        <c:axId val="1943382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943382192"/>
        <c:crosses val="autoZero"/>
        <c:auto val="1"/>
        <c:lblAlgn val="ctr"/>
        <c:lblOffset val="100"/>
        <c:noMultiLvlLbl val="0"/>
      </c:catAx>
      <c:valAx>
        <c:axId val="1943382192"/>
        <c:scaling>
          <c:orientation val="minMax"/>
        </c:scaling>
        <c:delete val="1"/>
        <c:axPos val="l"/>
        <c:numFmt formatCode="0%" sourceLinked="1"/>
        <c:majorTickMark val="none"/>
        <c:minorTickMark val="none"/>
        <c:tickLblPos val="nextTo"/>
        <c:crossAx val="194338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[HR_Analytics_Form_-_all_versions_-_labels_-_2025-02-21-09-17-34.xlsx]Sheet1!PivotTable2</c:name>
    <c:fmtId val="18"/>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9D2-4047-9A66-7B9E674EA45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9D2-4047-9A66-7B9E674EA45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9D2-4047-9A66-7B9E674EA45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9D2-4047-9A66-7B9E674EA451}"/>
              </c:ext>
            </c:extLst>
          </c:dPt>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59D2-4047-9A66-7B9E674EA451}"/>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59D2-4047-9A66-7B9E674EA451}"/>
                </c:ext>
              </c:extLst>
            </c:dLbl>
            <c:dLbl>
              <c:idx val="2"/>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59D2-4047-9A66-7B9E674EA451}"/>
                </c:ext>
              </c:extLst>
            </c:dLbl>
            <c:dLbl>
              <c:idx val="3"/>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59D2-4047-9A66-7B9E674EA45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Sheet1!$A$33:$A$37</c:f>
              <c:strCache>
                <c:ptCount val="4"/>
                <c:pt idx="0">
                  <c:v>Divorced</c:v>
                </c:pt>
                <c:pt idx="1">
                  <c:v>Married</c:v>
                </c:pt>
                <c:pt idx="2">
                  <c:v>Single</c:v>
                </c:pt>
                <c:pt idx="3">
                  <c:v>Widowed</c:v>
                </c:pt>
              </c:strCache>
            </c:strRef>
          </c:cat>
          <c:val>
            <c:numRef>
              <c:f>Sheet1!$B$33:$B$37</c:f>
              <c:numCache>
                <c:formatCode>0%</c:formatCode>
                <c:ptCount val="4"/>
                <c:pt idx="0">
                  <c:v>0.10256410256410256</c:v>
                </c:pt>
                <c:pt idx="1">
                  <c:v>0.25641025641025639</c:v>
                </c:pt>
                <c:pt idx="2">
                  <c:v>0.53846153846153844</c:v>
                </c:pt>
                <c:pt idx="3">
                  <c:v>0.10256410256410256</c:v>
                </c:pt>
              </c:numCache>
            </c:numRef>
          </c:val>
          <c:extLst>
            <c:ext xmlns:c16="http://schemas.microsoft.com/office/drawing/2014/chart" uri="{C3380CC4-5D6E-409C-BE32-E72D297353CC}">
              <c16:uniqueId val="{00000008-59D2-4047-9A66-7B9E674EA451}"/>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[HR_Analytics_Form_-_all_versions_-_labels_-_2025-02-21-09-17-34.xlsx]Sheet1!PivotTable1</c:name>
    <c:fmtId val="23"/>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Sheet1!$B$44</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Sheet1!$A$45:$A$50</c:f>
              <c:strCache>
                <c:ptCount val="5"/>
                <c:pt idx="0">
                  <c:v>Finance</c:v>
                </c:pt>
                <c:pt idx="1">
                  <c:v>IT</c:v>
                </c:pt>
                <c:pt idx="2">
                  <c:v>Marketing</c:v>
                </c:pt>
                <c:pt idx="3">
                  <c:v>Operations</c:v>
                </c:pt>
                <c:pt idx="4">
                  <c:v>Sales</c:v>
                </c:pt>
              </c:strCache>
            </c:strRef>
          </c:cat>
          <c:val>
            <c:numRef>
              <c:f>Sheet1!$B$45:$B$50</c:f>
              <c:numCache>
                <c:formatCode>General</c:formatCode>
                <c:ptCount val="5"/>
                <c:pt idx="0">
                  <c:v>3</c:v>
                </c:pt>
                <c:pt idx="1">
                  <c:v>15</c:v>
                </c:pt>
                <c:pt idx="2">
                  <c:v>6</c:v>
                </c:pt>
                <c:pt idx="3">
                  <c:v>10</c:v>
                </c:pt>
                <c:pt idx="4">
                  <c:v>5</c:v>
                </c:pt>
              </c:numCache>
            </c:numRef>
          </c:val>
          <c:extLst>
            <c:ext xmlns:c16="http://schemas.microsoft.com/office/drawing/2014/chart" uri="{C3380CC4-5D6E-409C-BE32-E72D297353CC}">
              <c16:uniqueId val="{00000000-E19F-49B9-852E-EE30D113DBE8}"/>
            </c:ext>
          </c:extLst>
        </c:ser>
        <c:dLbls>
          <c:showLegendKey val="0"/>
          <c:showVal val="1"/>
          <c:showCatName val="0"/>
          <c:showSerName val="0"/>
          <c:showPercent val="0"/>
          <c:showBubbleSize val="0"/>
        </c:dLbls>
        <c:gapWidth val="65"/>
        <c:shape val="box"/>
        <c:axId val="1980882303"/>
        <c:axId val="1980882783"/>
        <c:axId val="0"/>
      </c:bar3DChart>
      <c:catAx>
        <c:axId val="19808823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1980882783"/>
        <c:crosses val="autoZero"/>
        <c:auto val="1"/>
        <c:lblAlgn val="ctr"/>
        <c:lblOffset val="100"/>
        <c:noMultiLvlLbl val="0"/>
      </c:catAx>
      <c:valAx>
        <c:axId val="1980882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088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chemeClr val="accent6">
                      <a:lumMod val="67000"/>
                    </a:schemeClr>
                  </a:gs>
                  <a:gs pos="48000">
                    <a:schemeClr val="accent6">
                      <a:lumMod val="97000"/>
                      <a:lumOff val="3000"/>
                    </a:schemeClr>
                  </a:gs>
                  <a:gs pos="100000">
                    <a:schemeClr val="accent6">
                      <a:lumMod val="60000"/>
                      <a:lumOff val="40000"/>
                    </a:schemeClr>
                  </a:gs>
                </a:gsLst>
                <a:lin ang="16200000" scaled="1"/>
              </a:gradFill>
              <a:ln w="19050">
                <a:noFill/>
              </a:ln>
              <a:effectLst/>
            </c:spPr>
            <c:extLst>
              <c:ext xmlns:c16="http://schemas.microsoft.com/office/drawing/2014/chart" uri="{C3380CC4-5D6E-409C-BE32-E72D297353CC}">
                <c16:uniqueId val="{00000001-8209-4C24-AD9C-6AC97633FBBF}"/>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8209-4C24-AD9C-6AC97633FBBF}"/>
              </c:ext>
            </c:extLst>
          </c:dPt>
          <c:val>
            <c:numRef>
              <c:f>Sheet1!$O$44:$O$45</c:f>
              <c:numCache>
                <c:formatCode>0%</c:formatCode>
                <c:ptCount val="2"/>
                <c:pt idx="0">
                  <c:v>0.52</c:v>
                </c:pt>
                <c:pt idx="1">
                  <c:v>0.48</c:v>
                </c:pt>
              </c:numCache>
            </c:numRef>
          </c:val>
          <c:extLst>
            <c:ext xmlns:c16="http://schemas.microsoft.com/office/drawing/2014/chart" uri="{C3380CC4-5D6E-409C-BE32-E72D297353CC}">
              <c16:uniqueId val="{00000004-8209-4C24-AD9C-6AC97633FBB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chemeClr val="accent6">
                      <a:lumMod val="67000"/>
                    </a:schemeClr>
                  </a:gs>
                  <a:gs pos="48000">
                    <a:schemeClr val="accent6">
                      <a:lumMod val="97000"/>
                      <a:lumOff val="3000"/>
                    </a:schemeClr>
                  </a:gs>
                  <a:gs pos="100000">
                    <a:schemeClr val="accent6">
                      <a:lumMod val="60000"/>
                      <a:lumOff val="40000"/>
                    </a:schemeClr>
                  </a:gs>
                </a:gsLst>
                <a:lin ang="16200000" scaled="1"/>
              </a:gradFill>
              <a:ln w="19050">
                <a:noFill/>
              </a:ln>
              <a:effectLst/>
            </c:spPr>
            <c:extLst>
              <c:ext xmlns:c16="http://schemas.microsoft.com/office/drawing/2014/chart" uri="{C3380CC4-5D6E-409C-BE32-E72D297353CC}">
                <c16:uniqueId val="{00000001-58D4-4A48-A9DF-DCF2561A955E}"/>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58D4-4A48-A9DF-DCF2561A955E}"/>
              </c:ext>
            </c:extLst>
          </c:dPt>
          <c:val>
            <c:numRef>
              <c:f>Sheet1!$S$44:$S$45</c:f>
              <c:numCache>
                <c:formatCode>0%</c:formatCode>
                <c:ptCount val="2"/>
                <c:pt idx="0">
                  <c:v>0.48</c:v>
                </c:pt>
                <c:pt idx="1">
                  <c:v>0.52</c:v>
                </c:pt>
              </c:numCache>
            </c:numRef>
          </c:val>
          <c:extLst>
            <c:ext xmlns:c16="http://schemas.microsoft.com/office/drawing/2014/chart" uri="{C3380CC4-5D6E-409C-BE32-E72D297353CC}">
              <c16:uniqueId val="{00000004-58D4-4A48-A9DF-DCF2561A955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4"/>
          <c:order val="0"/>
          <c:spPr>
            <a:solidFill>
              <a:schemeClr val="accent6">
                <a:lumMod val="50000"/>
              </a:schemeClr>
            </a:solidFill>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00-64B9-4279-A261-0F183A51C3DD}"/>
            </c:ext>
          </c:extLst>
        </c:ser>
        <c:ser>
          <c:idx val="5"/>
          <c:order val="1"/>
          <c:spPr>
            <a:solidFill>
              <a:schemeClr val="bg1">
                <a:lumMod val="95000"/>
              </a:schemeClr>
            </a:solidFill>
          </c:spPr>
          <c:invertIfNegative val="0"/>
          <c:dPt>
            <c:idx val="0"/>
            <c:invertIfNegative val="0"/>
            <c:bubble3D val="0"/>
            <c:spPr>
              <a:solidFill>
                <a:schemeClr val="bg1"/>
              </a:solidFill>
            </c:spPr>
            <c:extLst>
              <c:ext xmlns:c16="http://schemas.microsoft.com/office/drawing/2014/chart" uri="{C3380CC4-5D6E-409C-BE32-E72D297353CC}">
                <c16:uniqueId val="{00000002-64B9-4279-A261-0F183A51C3DD}"/>
              </c:ext>
            </c:extLst>
          </c:dPt>
          <c:val>
            <c:numRef>
              <c:f>Sheet1!$F$14</c:f>
              <c:numCache>
                <c:formatCode>0%</c:formatCode>
                <c:ptCount val="1"/>
                <c:pt idx="0">
                  <c:v>0.312</c:v>
                </c:pt>
              </c:numCache>
            </c:numRef>
          </c:val>
          <c:extLst>
            <c:ext xmlns:c16="http://schemas.microsoft.com/office/drawing/2014/chart" uri="{C3380CC4-5D6E-409C-BE32-E72D297353CC}">
              <c16:uniqueId val="{00000003-64B9-4279-A261-0F183A51C3DD}"/>
            </c:ext>
          </c:extLst>
        </c:ser>
        <c:ser>
          <c:idx val="6"/>
          <c:order val="2"/>
          <c:spPr>
            <a:solidFill>
              <a:schemeClr val="accent6">
                <a:lumMod val="50000"/>
              </a:schemeClr>
            </a:solidFill>
            <a:ln>
              <a:noFill/>
            </a:ln>
            <a:effectLst/>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04-64B9-4279-A261-0F183A51C3DD}"/>
            </c:ext>
          </c:extLst>
        </c:ser>
        <c:ser>
          <c:idx val="7"/>
          <c:order val="3"/>
          <c:spPr>
            <a:solidFill>
              <a:schemeClr val="bg1">
                <a:lumMod val="95000"/>
              </a:schemeClr>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6-64B9-4279-A261-0F183A51C3DD}"/>
              </c:ext>
            </c:extLst>
          </c:dPt>
          <c:val>
            <c:numRef>
              <c:f>Sheet1!$F$14</c:f>
              <c:numCache>
                <c:formatCode>0%</c:formatCode>
                <c:ptCount val="1"/>
                <c:pt idx="0">
                  <c:v>0.312</c:v>
                </c:pt>
              </c:numCache>
            </c:numRef>
          </c:val>
          <c:extLst>
            <c:ext xmlns:c16="http://schemas.microsoft.com/office/drawing/2014/chart" uri="{C3380CC4-5D6E-409C-BE32-E72D297353CC}">
              <c16:uniqueId val="{00000007-64B9-4279-A261-0F183A51C3DD}"/>
            </c:ext>
          </c:extLst>
        </c:ser>
        <c:ser>
          <c:idx val="2"/>
          <c:order val="4"/>
          <c:spPr>
            <a:solidFill>
              <a:schemeClr val="accent6">
                <a:lumMod val="50000"/>
              </a:schemeClr>
            </a:solidFill>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08-64B9-4279-A261-0F183A51C3DD}"/>
            </c:ext>
          </c:extLst>
        </c:ser>
        <c:ser>
          <c:idx val="3"/>
          <c:order val="5"/>
          <c:spPr>
            <a:solidFill>
              <a:schemeClr val="bg1">
                <a:lumMod val="95000"/>
              </a:schemeClr>
            </a:solidFill>
          </c:spPr>
          <c:invertIfNegative val="0"/>
          <c:dPt>
            <c:idx val="0"/>
            <c:invertIfNegative val="0"/>
            <c:bubble3D val="0"/>
            <c:spPr>
              <a:solidFill>
                <a:schemeClr val="bg1"/>
              </a:solidFill>
            </c:spPr>
            <c:extLst>
              <c:ext xmlns:c16="http://schemas.microsoft.com/office/drawing/2014/chart" uri="{C3380CC4-5D6E-409C-BE32-E72D297353CC}">
                <c16:uniqueId val="{0000000A-64B9-4279-A261-0F183A51C3DD}"/>
              </c:ext>
            </c:extLst>
          </c:dPt>
          <c:val>
            <c:numRef>
              <c:f>Sheet1!$F$14</c:f>
              <c:numCache>
                <c:formatCode>0%</c:formatCode>
                <c:ptCount val="1"/>
                <c:pt idx="0">
                  <c:v>0.312</c:v>
                </c:pt>
              </c:numCache>
            </c:numRef>
          </c:val>
          <c:extLst>
            <c:ext xmlns:c16="http://schemas.microsoft.com/office/drawing/2014/chart" uri="{C3380CC4-5D6E-409C-BE32-E72D297353CC}">
              <c16:uniqueId val="{0000000B-64B9-4279-A261-0F183A51C3DD}"/>
            </c:ext>
          </c:extLst>
        </c:ser>
        <c:ser>
          <c:idx val="0"/>
          <c:order val="6"/>
          <c:spPr>
            <a:solidFill>
              <a:schemeClr val="accent6">
                <a:lumMod val="50000"/>
              </a:schemeClr>
            </a:solidFill>
            <a:ln>
              <a:noFill/>
            </a:ln>
            <a:effectLst/>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0C-64B9-4279-A261-0F183A51C3DD}"/>
            </c:ext>
          </c:extLst>
        </c:ser>
        <c:ser>
          <c:idx val="1"/>
          <c:order val="7"/>
          <c:spPr>
            <a:solidFill>
              <a:schemeClr val="bg1">
                <a:lumMod val="95000"/>
              </a:schemeClr>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E-64B9-4279-A261-0F183A51C3DD}"/>
              </c:ext>
            </c:extLst>
          </c:dPt>
          <c:val>
            <c:numRef>
              <c:f>Sheet1!$F$14</c:f>
              <c:numCache>
                <c:formatCode>0%</c:formatCode>
                <c:ptCount val="1"/>
                <c:pt idx="0">
                  <c:v>0.312</c:v>
                </c:pt>
              </c:numCache>
            </c:numRef>
          </c:val>
          <c:extLst>
            <c:ext xmlns:c16="http://schemas.microsoft.com/office/drawing/2014/chart" uri="{C3380CC4-5D6E-409C-BE32-E72D297353CC}">
              <c16:uniqueId val="{0000000F-64B9-4279-A261-0F183A51C3DD}"/>
            </c:ext>
          </c:extLst>
        </c:ser>
        <c:dLbls>
          <c:showLegendKey val="0"/>
          <c:showVal val="0"/>
          <c:showCatName val="0"/>
          <c:showSerName val="0"/>
          <c:showPercent val="0"/>
          <c:showBubbleSize val="0"/>
        </c:dLbls>
        <c:gapWidth val="0"/>
        <c:overlap val="100"/>
        <c:axId val="587389199"/>
        <c:axId val="587389679"/>
      </c:barChart>
      <c:catAx>
        <c:axId val="587389199"/>
        <c:scaling>
          <c:orientation val="minMax"/>
        </c:scaling>
        <c:delete val="1"/>
        <c:axPos val="l"/>
        <c:majorTickMark val="out"/>
        <c:minorTickMark val="none"/>
        <c:tickLblPos val="nextTo"/>
        <c:crossAx val="587389679"/>
        <c:crosses val="autoZero"/>
        <c:auto val="1"/>
        <c:lblAlgn val="ctr"/>
        <c:lblOffset val="100"/>
        <c:noMultiLvlLbl val="0"/>
      </c:catAx>
      <c:valAx>
        <c:axId val="587389679"/>
        <c:scaling>
          <c:orientation val="minMax"/>
          <c:max val="1"/>
        </c:scaling>
        <c:delete val="1"/>
        <c:axPos val="b"/>
        <c:numFmt formatCode="0%" sourceLinked="1"/>
        <c:majorTickMark val="out"/>
        <c:minorTickMark val="none"/>
        <c:tickLblPos val="nextTo"/>
        <c:crossAx val="587389199"/>
        <c:crosses val="autoZero"/>
        <c:crossBetween val="between"/>
        <c:majorUnit val="0.5"/>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[HR_Analytics_Form_-_all_versions_-_labels_-_2025-02-21-09-17-34.xlsx]Sheet1!Age Range</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Sheet1!$A$20:$A$25</c:f>
              <c:strCache>
                <c:ptCount val="5"/>
                <c:pt idx="0">
                  <c:v>&lt;17</c:v>
                </c:pt>
                <c:pt idx="1">
                  <c:v>17-21</c:v>
                </c:pt>
                <c:pt idx="2">
                  <c:v>22-26</c:v>
                </c:pt>
                <c:pt idx="3">
                  <c:v>27-31</c:v>
                </c:pt>
                <c:pt idx="4">
                  <c:v>37-41</c:v>
                </c:pt>
              </c:strCache>
            </c:strRef>
          </c:cat>
          <c:val>
            <c:numRef>
              <c:f>Sheet1!$B$20:$B$25</c:f>
              <c:numCache>
                <c:formatCode>0%</c:formatCode>
                <c:ptCount val="5"/>
                <c:pt idx="0">
                  <c:v>1.8779342723004695E-2</c:v>
                </c:pt>
                <c:pt idx="1">
                  <c:v>0.27856025039123633</c:v>
                </c:pt>
                <c:pt idx="2">
                  <c:v>0.45383411580594679</c:v>
                </c:pt>
                <c:pt idx="3">
                  <c:v>0.18466353677621283</c:v>
                </c:pt>
                <c:pt idx="4">
                  <c:v>6.416275430359937E-2</c:v>
                </c:pt>
              </c:numCache>
            </c:numRef>
          </c:val>
          <c:extLst>
            <c:ext xmlns:c16="http://schemas.microsoft.com/office/drawing/2014/chart" uri="{C3380CC4-5D6E-409C-BE32-E72D297353CC}">
              <c16:uniqueId val="{00000000-A3EC-4EEE-BC3D-AC8C096A25BA}"/>
            </c:ext>
          </c:extLst>
        </c:ser>
        <c:dLbls>
          <c:showLegendKey val="0"/>
          <c:showVal val="1"/>
          <c:showCatName val="0"/>
          <c:showSerName val="0"/>
          <c:showPercent val="0"/>
          <c:showBubbleSize val="0"/>
        </c:dLbls>
        <c:gapWidth val="150"/>
        <c:shape val="box"/>
        <c:axId val="1943382672"/>
        <c:axId val="1943382192"/>
        <c:axId val="0"/>
      </c:bar3DChart>
      <c:catAx>
        <c:axId val="1943382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43382192"/>
        <c:crosses val="autoZero"/>
        <c:auto val="1"/>
        <c:lblAlgn val="ctr"/>
        <c:lblOffset val="100"/>
        <c:noMultiLvlLbl val="0"/>
      </c:catAx>
      <c:valAx>
        <c:axId val="1943382192"/>
        <c:scaling>
          <c:orientation val="minMax"/>
        </c:scaling>
        <c:delete val="1"/>
        <c:axPos val="l"/>
        <c:numFmt formatCode="0%" sourceLinked="1"/>
        <c:majorTickMark val="none"/>
        <c:minorTickMark val="none"/>
        <c:tickLblPos val="nextTo"/>
        <c:crossAx val="194338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[HR_Analytics_Form_-_all_versions_-_labels_-_2025-02-21-09-17-34.xlsx]Sheet1!PivotTable2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8A8-49FB-90EA-CD15D80F941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8A8-49FB-90EA-CD15D80F941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8A8-49FB-90EA-CD15D80F941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8A8-49FB-90EA-CD15D80F941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Sheet1!$A$33:$A$37</c:f>
              <c:strCache>
                <c:ptCount val="4"/>
                <c:pt idx="0">
                  <c:v>Divorced</c:v>
                </c:pt>
                <c:pt idx="1">
                  <c:v>Married</c:v>
                </c:pt>
                <c:pt idx="2">
                  <c:v>Single</c:v>
                </c:pt>
                <c:pt idx="3">
                  <c:v>Widowed</c:v>
                </c:pt>
              </c:strCache>
            </c:strRef>
          </c:cat>
          <c:val>
            <c:numRef>
              <c:f>Sheet1!$B$33:$B$37</c:f>
              <c:numCache>
                <c:formatCode>0%</c:formatCode>
                <c:ptCount val="4"/>
                <c:pt idx="0">
                  <c:v>0.10256410256410256</c:v>
                </c:pt>
                <c:pt idx="1">
                  <c:v>0.25641025641025639</c:v>
                </c:pt>
                <c:pt idx="2">
                  <c:v>0.53846153846153844</c:v>
                </c:pt>
                <c:pt idx="3">
                  <c:v>0.10256410256410256</c:v>
                </c:pt>
              </c:numCache>
            </c:numRef>
          </c:val>
          <c:extLst>
            <c:ext xmlns:c16="http://schemas.microsoft.com/office/drawing/2014/chart" uri="{C3380CC4-5D6E-409C-BE32-E72D297353CC}">
              <c16:uniqueId val="{00000000-D8A8-49FB-90EA-CD15D80F9415}"/>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[HR_Analytics_Form_-_all_versions_-_labels_-_2025-02-21-09-17-34.xlsx]Sheet1!PivotTable1</c:name>
    <c:fmtId val="19"/>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Sheet1!$B$44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Sheet1!$A$45:$A$50</c:f>
              <c:strCache>
                <c:ptCount val="5"/>
                <c:pt idx="0">
                  <c:v>Finance</c:v>
                </c:pt>
                <c:pt idx="1">
                  <c:v>IT</c:v>
                </c:pt>
                <c:pt idx="2">
                  <c:v>Marketing</c:v>
                </c:pt>
                <c:pt idx="3">
                  <c:v>Operations</c:v>
                </c:pt>
                <c:pt idx="4">
                  <c:v>Sales</c:v>
                </c:pt>
              </c:strCache>
            </c:strRef>
          </c:cat>
          <c:val>
            <c:numRef>
              <c:f>Sheet1!$B$45:$B$50</c:f>
              <c:numCache>
                <c:formatCode>General</c:formatCode>
                <c:ptCount val="5"/>
                <c:pt idx="0">
                  <c:v>3</c:v>
                </c:pt>
                <c:pt idx="1">
                  <c:v>15</c:v>
                </c:pt>
                <c:pt idx="2">
                  <c:v>6</c:v>
                </c:pt>
                <c:pt idx="3">
                  <c:v>10</c:v>
                </c:pt>
                <c:pt idx="4">
                  <c:v>5</c:v>
                </c:pt>
              </c:numCache>
            </c:numRef>
          </c:val>
          <c:extLst>
            <c:ext xmlns:c16="http://schemas.microsoft.com/office/drawing/2014/chart" uri="{C3380CC4-5D6E-409C-BE32-E72D297353CC}">
              <c16:uniqueId val="{00000000-0C4A-44DD-B094-2D6AE7825C39}"/>
            </c:ext>
          </c:extLst>
        </c:ser>
        <c:dLbls>
          <c:showLegendKey val="0"/>
          <c:showVal val="1"/>
          <c:showCatName val="0"/>
          <c:showSerName val="0"/>
          <c:showPercent val="0"/>
          <c:showBubbleSize val="0"/>
        </c:dLbls>
        <c:gapWidth val="65"/>
        <c:shape val="box"/>
        <c:axId val="1980882303"/>
        <c:axId val="1980882783"/>
        <c:axId val="0"/>
      </c:bar3DChart>
      <c:catAx>
        <c:axId val="19808823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80882783"/>
        <c:crosses val="autoZero"/>
        <c:auto val="1"/>
        <c:lblAlgn val="ctr"/>
        <c:lblOffset val="100"/>
        <c:noMultiLvlLbl val="0"/>
      </c:catAx>
      <c:valAx>
        <c:axId val="19808827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8088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4D-4125-916E-3EA1931048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4D-4125-916E-3EA193104891}"/>
              </c:ext>
            </c:extLst>
          </c:dPt>
          <c:val>
            <c:numRef>
              <c:f>Sheet1!$O$44:$O$45</c:f>
              <c:numCache>
                <c:formatCode>0%</c:formatCode>
                <c:ptCount val="2"/>
                <c:pt idx="0">
                  <c:v>0.52</c:v>
                </c:pt>
                <c:pt idx="1">
                  <c:v>0.48</c:v>
                </c:pt>
              </c:numCache>
            </c:numRef>
          </c:val>
          <c:extLst>
            <c:ext xmlns:c16="http://schemas.microsoft.com/office/drawing/2014/chart" uri="{C3380CC4-5D6E-409C-BE32-E72D297353CC}">
              <c16:uniqueId val="{00000000-F277-410D-890F-2F2E14C5B89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6E-43F7-B568-D4ABD8C47F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6E-43F7-B568-D4ABD8C47F3E}"/>
              </c:ext>
            </c:extLst>
          </c:dPt>
          <c:val>
            <c:numRef>
              <c:f>Sheet1!$S$44:$S$45</c:f>
              <c:numCache>
                <c:formatCode>0%</c:formatCode>
                <c:ptCount val="2"/>
                <c:pt idx="0">
                  <c:v>0.48</c:v>
                </c:pt>
                <c:pt idx="1">
                  <c:v>0.52</c:v>
                </c:pt>
              </c:numCache>
            </c:numRef>
          </c:val>
          <c:extLst>
            <c:ext xmlns:c16="http://schemas.microsoft.com/office/drawing/2014/chart" uri="{C3380CC4-5D6E-409C-BE32-E72D297353CC}">
              <c16:uniqueId val="{00000000-EE01-4406-BCE3-217D27C099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79476524784998"/>
          <c:y val="3.5972567100876832E-2"/>
          <c:w val="0.71092482390598111"/>
          <c:h val="0.88640039834400997"/>
        </c:manualLayout>
      </c:layout>
      <c:doughnutChart>
        <c:varyColors val="1"/>
        <c:ser>
          <c:idx val="0"/>
          <c:order val="0"/>
          <c:spPr>
            <a:ln>
              <a:noFill/>
            </a:ln>
          </c:spPr>
          <c:dPt>
            <c:idx val="0"/>
            <c:bubble3D val="0"/>
            <c:spPr>
              <a:gradFill>
                <a:gsLst>
                  <a:gs pos="0">
                    <a:schemeClr val="accent6">
                      <a:lumMod val="50000"/>
                    </a:schemeClr>
                  </a:gs>
                  <a:gs pos="100000">
                    <a:schemeClr val="accent6">
                      <a:lumMod val="60000"/>
                      <a:lumOff val="40000"/>
                    </a:schemeClr>
                  </a:gs>
                </a:gsLst>
                <a:lin ang="5400000" scaled="1"/>
              </a:gradFill>
              <a:ln w="19050">
                <a:noFill/>
              </a:ln>
              <a:effectLst/>
            </c:spPr>
            <c:extLst>
              <c:ext xmlns:c16="http://schemas.microsoft.com/office/drawing/2014/chart" uri="{C3380CC4-5D6E-409C-BE32-E72D297353CC}">
                <c16:uniqueId val="{00000001-0200-4524-9021-C046CC75BCB7}"/>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0200-4524-9021-C046CC75BCB7}"/>
              </c:ext>
            </c:extLst>
          </c:dPt>
          <c:val>
            <c:numRef>
              <c:f>Sheet1!$F$13:$F$14</c:f>
              <c:numCache>
                <c:formatCode>0%</c:formatCode>
                <c:ptCount val="2"/>
                <c:pt idx="0">
                  <c:v>0.68799999999999994</c:v>
                </c:pt>
                <c:pt idx="1">
                  <c:v>0.312</c:v>
                </c:pt>
              </c:numCache>
            </c:numRef>
          </c:val>
          <c:extLst>
            <c:ext xmlns:c16="http://schemas.microsoft.com/office/drawing/2014/chart" uri="{C3380CC4-5D6E-409C-BE32-E72D297353CC}">
              <c16:uniqueId val="{00000004-0200-4524-9021-C046CC75BCB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4"/>
          <c:order val="0"/>
          <c:spPr>
            <a:solidFill>
              <a:schemeClr val="accent6">
                <a:lumMod val="50000"/>
              </a:schemeClr>
            </a:solidFill>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16-4A72-4113-946B-BAE3C6739F18}"/>
            </c:ext>
          </c:extLst>
        </c:ser>
        <c:ser>
          <c:idx val="5"/>
          <c:order val="1"/>
          <c:spPr>
            <a:solidFill>
              <a:schemeClr val="bg1">
                <a:lumMod val="95000"/>
              </a:schemeClr>
            </a:solidFill>
          </c:spPr>
          <c:invertIfNegative val="0"/>
          <c:dPt>
            <c:idx val="0"/>
            <c:invertIfNegative val="0"/>
            <c:bubble3D val="0"/>
            <c:spPr>
              <a:solidFill>
                <a:schemeClr val="bg1"/>
              </a:solidFill>
            </c:spPr>
            <c:extLst>
              <c:ext xmlns:c16="http://schemas.microsoft.com/office/drawing/2014/chart" uri="{C3380CC4-5D6E-409C-BE32-E72D297353CC}">
                <c16:uniqueId val="{00000018-4A72-4113-946B-BAE3C6739F18}"/>
              </c:ext>
            </c:extLst>
          </c:dPt>
          <c:val>
            <c:numRef>
              <c:f>Sheet1!$F$14</c:f>
              <c:numCache>
                <c:formatCode>0%</c:formatCode>
                <c:ptCount val="1"/>
                <c:pt idx="0">
                  <c:v>0.312</c:v>
                </c:pt>
              </c:numCache>
            </c:numRef>
          </c:val>
          <c:extLst>
            <c:ext xmlns:c16="http://schemas.microsoft.com/office/drawing/2014/chart" uri="{C3380CC4-5D6E-409C-BE32-E72D297353CC}">
              <c16:uniqueId val="{00000017-4A72-4113-946B-BAE3C6739F18}"/>
            </c:ext>
          </c:extLst>
        </c:ser>
        <c:ser>
          <c:idx val="6"/>
          <c:order val="2"/>
          <c:spPr>
            <a:solidFill>
              <a:schemeClr val="accent6">
                <a:lumMod val="50000"/>
              </a:schemeClr>
            </a:solidFill>
            <a:ln>
              <a:noFill/>
            </a:ln>
            <a:effectLst/>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19-4A72-4113-946B-BAE3C6739F18}"/>
            </c:ext>
          </c:extLst>
        </c:ser>
        <c:ser>
          <c:idx val="7"/>
          <c:order val="3"/>
          <c:spPr>
            <a:solidFill>
              <a:schemeClr val="bg1">
                <a:lumMod val="95000"/>
              </a:schemeClr>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1B-4A72-4113-946B-BAE3C6739F18}"/>
              </c:ext>
            </c:extLst>
          </c:dPt>
          <c:val>
            <c:numRef>
              <c:f>Sheet1!$F$14</c:f>
              <c:numCache>
                <c:formatCode>0%</c:formatCode>
                <c:ptCount val="1"/>
                <c:pt idx="0">
                  <c:v>0.312</c:v>
                </c:pt>
              </c:numCache>
            </c:numRef>
          </c:val>
          <c:extLst>
            <c:ext xmlns:c16="http://schemas.microsoft.com/office/drawing/2014/chart" uri="{C3380CC4-5D6E-409C-BE32-E72D297353CC}">
              <c16:uniqueId val="{0000001A-4A72-4113-946B-BAE3C6739F18}"/>
            </c:ext>
          </c:extLst>
        </c:ser>
        <c:ser>
          <c:idx val="2"/>
          <c:order val="4"/>
          <c:spPr>
            <a:solidFill>
              <a:schemeClr val="accent6">
                <a:lumMod val="50000"/>
              </a:schemeClr>
            </a:solidFill>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0B-4A72-4113-946B-BAE3C6739F18}"/>
            </c:ext>
          </c:extLst>
        </c:ser>
        <c:ser>
          <c:idx val="3"/>
          <c:order val="5"/>
          <c:spPr>
            <a:solidFill>
              <a:schemeClr val="bg1">
                <a:lumMod val="95000"/>
              </a:schemeClr>
            </a:solidFill>
          </c:spPr>
          <c:invertIfNegative val="0"/>
          <c:dPt>
            <c:idx val="0"/>
            <c:invertIfNegative val="0"/>
            <c:bubble3D val="0"/>
            <c:spPr>
              <a:solidFill>
                <a:schemeClr val="bg1"/>
              </a:solidFill>
            </c:spPr>
            <c:extLst>
              <c:ext xmlns:c16="http://schemas.microsoft.com/office/drawing/2014/chart" uri="{C3380CC4-5D6E-409C-BE32-E72D297353CC}">
                <c16:uniqueId val="{0000000E-4A72-4113-946B-BAE3C6739F18}"/>
              </c:ext>
            </c:extLst>
          </c:dPt>
          <c:val>
            <c:numRef>
              <c:f>Sheet1!$F$14</c:f>
              <c:numCache>
                <c:formatCode>0%</c:formatCode>
                <c:ptCount val="1"/>
                <c:pt idx="0">
                  <c:v>0.312</c:v>
                </c:pt>
              </c:numCache>
            </c:numRef>
          </c:val>
          <c:extLst>
            <c:ext xmlns:c16="http://schemas.microsoft.com/office/drawing/2014/chart" uri="{C3380CC4-5D6E-409C-BE32-E72D297353CC}">
              <c16:uniqueId val="{0000000F-4A72-4113-946B-BAE3C6739F18}"/>
            </c:ext>
          </c:extLst>
        </c:ser>
        <c:ser>
          <c:idx val="0"/>
          <c:order val="6"/>
          <c:spPr>
            <a:solidFill>
              <a:schemeClr val="accent6">
                <a:lumMod val="50000"/>
              </a:schemeClr>
            </a:solidFill>
            <a:ln>
              <a:noFill/>
            </a:ln>
            <a:effectLst/>
          </c:spPr>
          <c:invertIfNegative val="0"/>
          <c:val>
            <c:numRef>
              <c:f>Sheet1!$F$13</c:f>
              <c:numCache>
                <c:formatCode>0%</c:formatCode>
                <c:ptCount val="1"/>
                <c:pt idx="0">
                  <c:v>0.68799999999999994</c:v>
                </c:pt>
              </c:numCache>
            </c:numRef>
          </c:val>
          <c:extLst>
            <c:ext xmlns:c16="http://schemas.microsoft.com/office/drawing/2014/chart" uri="{C3380CC4-5D6E-409C-BE32-E72D297353CC}">
              <c16:uniqueId val="{00000011-4A72-4113-946B-BAE3C6739F18}"/>
            </c:ext>
          </c:extLst>
        </c:ser>
        <c:ser>
          <c:idx val="1"/>
          <c:order val="7"/>
          <c:spPr>
            <a:solidFill>
              <a:schemeClr val="bg1">
                <a:lumMod val="95000"/>
              </a:schemeClr>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14-4A72-4113-946B-BAE3C6739F18}"/>
              </c:ext>
            </c:extLst>
          </c:dPt>
          <c:val>
            <c:numRef>
              <c:f>Sheet1!$F$14</c:f>
              <c:numCache>
                <c:formatCode>0%</c:formatCode>
                <c:ptCount val="1"/>
                <c:pt idx="0">
                  <c:v>0.312</c:v>
                </c:pt>
              </c:numCache>
            </c:numRef>
          </c:val>
          <c:extLst>
            <c:ext xmlns:c16="http://schemas.microsoft.com/office/drawing/2014/chart" uri="{C3380CC4-5D6E-409C-BE32-E72D297353CC}">
              <c16:uniqueId val="{00000015-4A72-4113-946B-BAE3C6739F18}"/>
            </c:ext>
          </c:extLst>
        </c:ser>
        <c:dLbls>
          <c:showLegendKey val="0"/>
          <c:showVal val="0"/>
          <c:showCatName val="0"/>
          <c:showSerName val="0"/>
          <c:showPercent val="0"/>
          <c:showBubbleSize val="0"/>
        </c:dLbls>
        <c:gapWidth val="0"/>
        <c:overlap val="100"/>
        <c:axId val="587389199"/>
        <c:axId val="587389679"/>
      </c:barChart>
      <c:catAx>
        <c:axId val="587389199"/>
        <c:scaling>
          <c:orientation val="minMax"/>
        </c:scaling>
        <c:delete val="1"/>
        <c:axPos val="l"/>
        <c:majorTickMark val="out"/>
        <c:minorTickMark val="none"/>
        <c:tickLblPos val="nextTo"/>
        <c:crossAx val="587389679"/>
        <c:crosses val="autoZero"/>
        <c:auto val="1"/>
        <c:lblAlgn val="ctr"/>
        <c:lblOffset val="100"/>
        <c:noMultiLvlLbl val="0"/>
      </c:catAx>
      <c:valAx>
        <c:axId val="587389679"/>
        <c:scaling>
          <c:orientation val="minMax"/>
          <c:max val="1"/>
        </c:scaling>
        <c:delete val="1"/>
        <c:axPos val="b"/>
        <c:numFmt formatCode="0%" sourceLinked="1"/>
        <c:majorTickMark val="out"/>
        <c:minorTickMark val="none"/>
        <c:tickLblPos val="nextTo"/>
        <c:crossAx val="587389199"/>
        <c:crosses val="autoZero"/>
        <c:crossBetween val="between"/>
        <c:majorUnit val="0.5"/>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1E05B064-CCC3-4074-994E-F1E28F8C00CA}">
          <cx:tx>
            <cx:txData>
              <cx:f>_xlchart.v1.1</cx:f>
              <cx:v>Count of Employee ID</cx:v>
            </cx:txData>
          </cx:tx>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6548CA39-8602-4FAF-AAAA-996BDB41A09A}">
          <cx:tx>
            <cx:txData>
              <cx:f>_xlchart.v2.4</cx:f>
              <cx:v>Count of Employee ID</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plotArea>
      <cx:plotAreaRegion>
        <cx:series layoutId="treemap" uniqueId="{1E05B064-CCC3-4074-994E-F1E28F8C00CA}">
          <cx:tx>
            <cx:txData>
              <cx:f>_xlchart.v1.10</cx:f>
              <cx:v>Count of Employee ID</cx:v>
            </cx:txData>
          </cx:tx>
          <cx:spPr>
            <a:ln>
              <a:noFill/>
            </a:ln>
          </cx:spPr>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8FA1F744-6FCE-4244-9438-00819235C2D4}">
          <cx:tx>
            <cx:txData>
              <cx:f>_xlchart.v2.7</cx:f>
              <cx:v>Count of Employee ID</cx:v>
            </cx:txData>
          </cx:tx>
          <cx:spPr>
            <a:gradFill flip="none" rotWithShape="1">
              <a:gsLst>
                <a:gs pos="0">
                  <a:schemeClr val="accent4">
                    <a:lumMod val="40000"/>
                    <a:lumOff val="60000"/>
                  </a:schemeClr>
                </a:gs>
                <a:gs pos="27000">
                  <a:schemeClr val="accent4">
                    <a:lumMod val="95000"/>
                    <a:lumOff val="5000"/>
                  </a:schemeClr>
                </a:gs>
                <a:gs pos="100000">
                  <a:schemeClr val="accent4">
                    <a:lumMod val="60000"/>
                  </a:schemeClr>
                </a:gs>
              </a:gsLst>
              <a:path path="circle">
                <a:fillToRect l="50000" t="130000" r="50000" b="-30000"/>
              </a:path>
              <a:tileRect/>
            </a:gradFill>
            <a:ln>
              <a:noFill/>
            </a:ln>
          </cx:spPr>
          <cx:dataLabels>
            <cx:visibility seriesName="0" categoryName="0" value="1"/>
          </cx:dataLabels>
          <cx:dataId val="0"/>
        </cx:series>
      </cx:plotAreaRegion>
      <cx:axis id="0">
        <cx:catScaling gapWidth="0.100000001"/>
        <cx:tickLabels/>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baseline="0">
              <a:solidFill>
                <a:schemeClr val="bg1"/>
              </a:solidFill>
              <a:latin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12" Type="http://schemas.microsoft.com/office/2014/relationships/chartEx" Target="../charts/chartEx4.xml"/><Relationship Id="rId2"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chart" Target="../charts/chart12.xml"/><Relationship Id="rId11" Type="http://schemas.microsoft.com/office/2014/relationships/chartEx" Target="../charts/chartEx3.xml"/><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654049</xdr:colOff>
      <xdr:row>8</xdr:row>
      <xdr:rowOff>82550</xdr:rowOff>
    </xdr:from>
    <xdr:to>
      <xdr:col>8</xdr:col>
      <xdr:colOff>568324</xdr:colOff>
      <xdr:row>17</xdr:row>
      <xdr:rowOff>38100</xdr:rowOff>
    </xdr:to>
    <xdr:graphicFrame macro="">
      <xdr:nvGraphicFramePr>
        <xdr:cNvPr id="4" name="Chart 3">
          <a:extLst>
            <a:ext uri="{FF2B5EF4-FFF2-40B4-BE49-F238E27FC236}">
              <a16:creationId xmlns:a16="http://schemas.microsoft.com/office/drawing/2014/main" id="{C528D4CC-B497-91A4-4D89-C9FB78AA0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82614</xdr:colOff>
      <xdr:row>2</xdr:row>
      <xdr:rowOff>85982</xdr:rowOff>
    </xdr:from>
    <xdr:to>
      <xdr:col>20</xdr:col>
      <xdr:colOff>16310</xdr:colOff>
      <xdr:row>7</xdr:row>
      <xdr:rowOff>92331</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50A8DA38-5147-4456-9F06-03B8B423B57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7768222" y="446387"/>
              <a:ext cx="1298088" cy="907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755650</xdr:colOff>
      <xdr:row>15</xdr:row>
      <xdr:rowOff>6350</xdr:rowOff>
    </xdr:from>
    <xdr:to>
      <xdr:col>5</xdr:col>
      <xdr:colOff>334537</xdr:colOff>
      <xdr:row>18</xdr:row>
      <xdr:rowOff>181827</xdr:rowOff>
    </xdr:to>
    <xdr:graphicFrame macro="">
      <xdr:nvGraphicFramePr>
        <xdr:cNvPr id="2" name="Chart 1">
          <a:extLst>
            <a:ext uri="{FF2B5EF4-FFF2-40B4-BE49-F238E27FC236}">
              <a16:creationId xmlns:a16="http://schemas.microsoft.com/office/drawing/2014/main" id="{43441C6C-3AAC-4B9C-9776-6D6E3E9EC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1085850</xdr:colOff>
      <xdr:row>8</xdr:row>
      <xdr:rowOff>101601</xdr:rowOff>
    </xdr:from>
    <xdr:to>
      <xdr:col>9</xdr:col>
      <xdr:colOff>1275149</xdr:colOff>
      <xdr:row>17</xdr:row>
      <xdr:rowOff>146050</xdr:rowOff>
    </xdr:to>
    <mc:AlternateContent xmlns:mc="http://schemas.openxmlformats.org/markup-compatibility/2006" xmlns:a14="http://schemas.microsoft.com/office/drawing/2010/main">
      <mc:Choice Requires="a14">
        <xdr:graphicFrame macro="">
          <xdr:nvGraphicFramePr>
            <xdr:cNvPr id="3" name="Year of joining">
              <a:extLst>
                <a:ext uri="{FF2B5EF4-FFF2-40B4-BE49-F238E27FC236}">
                  <a16:creationId xmlns:a16="http://schemas.microsoft.com/office/drawing/2014/main" id="{9AF6856E-F027-4ADB-93B5-68BB993ADA5A}"/>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mlns="">
        <xdr:sp macro="" textlink="">
          <xdr:nvSpPr>
            <xdr:cNvPr id="0" name=""/>
            <xdr:cNvSpPr>
              <a:spLocks noTextEdit="1"/>
            </xdr:cNvSpPr>
          </xdr:nvSpPr>
          <xdr:spPr>
            <a:xfrm>
              <a:off x="8439150" y="1574801"/>
              <a:ext cx="1276350" cy="1701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583857</xdr:colOff>
      <xdr:row>10</xdr:row>
      <xdr:rowOff>106750</xdr:rowOff>
    </xdr:from>
    <xdr:to>
      <xdr:col>22</xdr:col>
      <xdr:colOff>241495</xdr:colOff>
      <xdr:row>18</xdr:row>
      <xdr:rowOff>138499</xdr:rowOff>
    </xdr:to>
    <mc:AlternateContent xmlns:mc="http://schemas.openxmlformats.org/markup-compatibility/2006" xmlns:a14="http://schemas.microsoft.com/office/drawing/2010/main">
      <mc:Choice Requires="a14">
        <xdr:graphicFrame macro="">
          <xdr:nvGraphicFramePr>
            <xdr:cNvPr id="6" name="Qualification">
              <a:extLst>
                <a:ext uri="{FF2B5EF4-FFF2-40B4-BE49-F238E27FC236}">
                  <a16:creationId xmlns:a16="http://schemas.microsoft.com/office/drawing/2014/main" id="{441735CB-7330-9171-70E8-A6B798FEAE36}"/>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18269465" y="1908777"/>
              <a:ext cx="1828652" cy="1473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762000</xdr:colOff>
      <xdr:row>17</xdr:row>
      <xdr:rowOff>139700</xdr:rowOff>
    </xdr:from>
    <xdr:to>
      <xdr:col>9</xdr:col>
      <xdr:colOff>1296945</xdr:colOff>
      <xdr:row>31</xdr:row>
      <xdr:rowOff>85725</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9477AE53-CF95-40DA-8EFC-778252889C5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181850" y="3270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17</xdr:row>
      <xdr:rowOff>38100</xdr:rowOff>
    </xdr:from>
    <xdr:to>
      <xdr:col>7</xdr:col>
      <xdr:colOff>323850</xdr:colOff>
      <xdr:row>32</xdr:row>
      <xdr:rowOff>19050</xdr:rowOff>
    </xdr:to>
    <xdr:graphicFrame macro="">
      <xdr:nvGraphicFramePr>
        <xdr:cNvPr id="9" name="Chart 8">
          <a:extLst>
            <a:ext uri="{FF2B5EF4-FFF2-40B4-BE49-F238E27FC236}">
              <a16:creationId xmlns:a16="http://schemas.microsoft.com/office/drawing/2014/main" id="{7D95DC06-E8DF-B5EF-E3B5-2D15C6772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298450</xdr:colOff>
      <xdr:row>23</xdr:row>
      <xdr:rowOff>69850</xdr:rowOff>
    </xdr:from>
    <xdr:to>
      <xdr:col>8</xdr:col>
      <xdr:colOff>241300</xdr:colOff>
      <xdr:row>38</xdr:row>
      <xdr:rowOff>50800</xdr:rowOff>
    </xdr:to>
    <xdr:graphicFrame macro="">
      <xdr:nvGraphicFramePr>
        <xdr:cNvPr id="12" name="Chart 11">
          <a:extLst>
            <a:ext uri="{FF2B5EF4-FFF2-40B4-BE49-F238E27FC236}">
              <a16:creationId xmlns:a16="http://schemas.microsoft.com/office/drawing/2014/main" id="{03159EAC-864F-EBF1-5230-5DC6A5C71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355600</xdr:colOff>
      <xdr:row>38</xdr:row>
      <xdr:rowOff>133350</xdr:rowOff>
    </xdr:from>
    <xdr:to>
      <xdr:col>8</xdr:col>
      <xdr:colOff>298450</xdr:colOff>
      <xdr:row>53</xdr:row>
      <xdr:rowOff>114300</xdr:rowOff>
    </xdr:to>
    <xdr:graphicFrame macro="">
      <xdr:nvGraphicFramePr>
        <xdr:cNvPr id="5" name="Chart 4">
          <a:extLst>
            <a:ext uri="{FF2B5EF4-FFF2-40B4-BE49-F238E27FC236}">
              <a16:creationId xmlns:a16="http://schemas.microsoft.com/office/drawing/2014/main" id="{6FDAFDF7-5E3D-625A-52C0-17A80EEE5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554338</xdr:colOff>
      <xdr:row>46</xdr:row>
      <xdr:rowOff>1374</xdr:rowOff>
    </xdr:from>
    <xdr:to>
      <xdr:col>15</xdr:col>
      <xdr:colOff>214528</xdr:colOff>
      <xdr:row>57</xdr:row>
      <xdr:rowOff>1</xdr:rowOff>
    </xdr:to>
    <xdr:graphicFrame macro="">
      <xdr:nvGraphicFramePr>
        <xdr:cNvPr id="7" name="Chart 6">
          <a:extLst>
            <a:ext uri="{FF2B5EF4-FFF2-40B4-BE49-F238E27FC236}">
              <a16:creationId xmlns:a16="http://schemas.microsoft.com/office/drawing/2014/main" id="{5A18225A-031D-58BE-40E0-46E4AB0E0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94392</xdr:colOff>
      <xdr:row>46</xdr:row>
      <xdr:rowOff>145879</xdr:rowOff>
    </xdr:from>
    <xdr:to>
      <xdr:col>20</xdr:col>
      <xdr:colOff>303769</xdr:colOff>
      <xdr:row>56</xdr:row>
      <xdr:rowOff>24370</xdr:rowOff>
    </xdr:to>
    <xdr:graphicFrame macro="">
      <xdr:nvGraphicFramePr>
        <xdr:cNvPr id="13" name="Chart 12">
          <a:extLst>
            <a:ext uri="{FF2B5EF4-FFF2-40B4-BE49-F238E27FC236}">
              <a16:creationId xmlns:a16="http://schemas.microsoft.com/office/drawing/2014/main" id="{F1D6E7DE-4317-9CE0-BD3E-DBAA66F14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931905</xdr:colOff>
      <xdr:row>58</xdr:row>
      <xdr:rowOff>18535</xdr:rowOff>
    </xdr:from>
    <xdr:to>
      <xdr:col>10</xdr:col>
      <xdr:colOff>689919</xdr:colOff>
      <xdr:row>73</xdr:row>
      <xdr:rowOff>58695</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AD778B57-303C-1188-1838-A8DB08DC1E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456405" y="10699235"/>
              <a:ext cx="4571314" cy="28024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1172176</xdr:colOff>
      <xdr:row>15</xdr:row>
      <xdr:rowOff>87184</xdr:rowOff>
    </xdr:from>
    <xdr:to>
      <xdr:col>16</xdr:col>
      <xdr:colOff>346676</xdr:colOff>
      <xdr:row>30</xdr:row>
      <xdr:rowOff>127344</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920104FC-8A7E-E081-5638-234DFFBCA2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856176" y="2849434"/>
              <a:ext cx="4578350" cy="28024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46463</xdr:colOff>
      <xdr:row>0</xdr:row>
      <xdr:rowOff>57149</xdr:rowOff>
    </xdr:from>
    <xdr:to>
      <xdr:col>22</xdr:col>
      <xdr:colOff>603013</xdr:colOff>
      <xdr:row>32</xdr:row>
      <xdr:rowOff>92927</xdr:rowOff>
    </xdr:to>
    <xdr:pic>
      <xdr:nvPicPr>
        <xdr:cNvPr id="3" name="Picture 2">
          <a:extLst>
            <a:ext uri="{FF2B5EF4-FFF2-40B4-BE49-F238E27FC236}">
              <a16:creationId xmlns:a16="http://schemas.microsoft.com/office/drawing/2014/main" id="{7123A31E-0ABF-E60F-1A22-72976242CA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63" y="57149"/>
          <a:ext cx="14015452" cy="5983095"/>
        </a:xfrm>
        <a:prstGeom prst="rect">
          <a:avLst/>
        </a:prstGeom>
      </xdr:spPr>
    </xdr:pic>
    <xdr:clientData/>
  </xdr:twoCellAnchor>
  <xdr:oneCellAnchor>
    <xdr:from>
      <xdr:col>11</xdr:col>
      <xdr:colOff>454410</xdr:colOff>
      <xdr:row>3</xdr:row>
      <xdr:rowOff>46463</xdr:rowOff>
    </xdr:from>
    <xdr:ext cx="1703660" cy="286525"/>
    <xdr:sp macro="" textlink="Sheet1!H7">
      <xdr:nvSpPr>
        <xdr:cNvPr id="5" name="TextBox 4">
          <a:extLst>
            <a:ext uri="{FF2B5EF4-FFF2-40B4-BE49-F238E27FC236}">
              <a16:creationId xmlns:a16="http://schemas.microsoft.com/office/drawing/2014/main" id="{A116640A-541C-4A78-803A-91E54212D22B}"/>
            </a:ext>
          </a:extLst>
        </xdr:cNvPr>
        <xdr:cNvSpPr txBox="1"/>
      </xdr:nvSpPr>
      <xdr:spPr>
        <a:xfrm>
          <a:off x="7183861" y="604024"/>
          <a:ext cx="1703660" cy="28652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i="0" u="none" strike="noStrike">
              <a:solidFill>
                <a:srgbClr val="FFC000"/>
              </a:solidFill>
              <a:latin typeface="Calibri"/>
              <a:ea typeface="Calibri"/>
              <a:cs typeface="Calibri"/>
            </a:rPr>
            <a:t>Average Age</a:t>
          </a:r>
        </a:p>
        <a:p>
          <a:pPr algn="ctr"/>
          <a:endParaRPr lang="en-IN" sz="2800" b="1">
            <a:solidFill>
              <a:schemeClr val="bg1"/>
            </a:solidFill>
          </a:endParaRPr>
        </a:p>
      </xdr:txBody>
    </xdr:sp>
    <xdr:clientData/>
  </xdr:oneCellAnchor>
  <xdr:oneCellAnchor>
    <xdr:from>
      <xdr:col>15</xdr:col>
      <xdr:colOff>575835</xdr:colOff>
      <xdr:row>3</xdr:row>
      <xdr:rowOff>18418</xdr:rowOff>
    </xdr:from>
    <xdr:ext cx="1703660" cy="376521"/>
    <xdr:sp macro="" textlink="Sheet1!F7">
      <xdr:nvSpPr>
        <xdr:cNvPr id="6" name="TextBox 5">
          <a:extLst>
            <a:ext uri="{FF2B5EF4-FFF2-40B4-BE49-F238E27FC236}">
              <a16:creationId xmlns:a16="http://schemas.microsoft.com/office/drawing/2014/main" id="{28A82DEA-55B6-4882-9883-1D85061C72D1}"/>
            </a:ext>
          </a:extLst>
        </xdr:cNvPr>
        <xdr:cNvSpPr txBox="1"/>
      </xdr:nvSpPr>
      <xdr:spPr>
        <a:xfrm>
          <a:off x="9752359" y="575979"/>
          <a:ext cx="1703660" cy="37652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i="0" u="none" strike="noStrike">
              <a:solidFill>
                <a:schemeClr val="accent6">
                  <a:lumMod val="60000"/>
                  <a:lumOff val="40000"/>
                </a:schemeClr>
              </a:solidFill>
              <a:latin typeface="Calibri"/>
              <a:ea typeface="Calibri"/>
              <a:cs typeface="Calibri"/>
            </a:rPr>
            <a:t>Attrition Rate</a:t>
          </a:r>
        </a:p>
      </xdr:txBody>
    </xdr:sp>
    <xdr:clientData/>
  </xdr:oneCellAnchor>
  <xdr:oneCellAnchor>
    <xdr:from>
      <xdr:col>19</xdr:col>
      <xdr:colOff>379451</xdr:colOff>
      <xdr:row>3</xdr:row>
      <xdr:rowOff>30975</xdr:rowOff>
    </xdr:from>
    <xdr:ext cx="1781407" cy="356219"/>
    <xdr:sp macro="" textlink="Sheet1!J7">
      <xdr:nvSpPr>
        <xdr:cNvPr id="7" name="TextBox 6">
          <a:extLst>
            <a:ext uri="{FF2B5EF4-FFF2-40B4-BE49-F238E27FC236}">
              <a16:creationId xmlns:a16="http://schemas.microsoft.com/office/drawing/2014/main" id="{23A62725-53AB-48B2-8780-BA8B93B808FB}"/>
            </a:ext>
          </a:extLst>
        </xdr:cNvPr>
        <xdr:cNvSpPr txBox="1"/>
      </xdr:nvSpPr>
      <xdr:spPr>
        <a:xfrm>
          <a:off x="12003049" y="588536"/>
          <a:ext cx="1781407" cy="35621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i="0" u="none" strike="noStrike">
              <a:solidFill>
                <a:schemeClr val="accent6">
                  <a:lumMod val="60000"/>
                  <a:lumOff val="40000"/>
                </a:schemeClr>
              </a:solidFill>
              <a:latin typeface="Calibri"/>
              <a:ea typeface="Calibri"/>
              <a:cs typeface="Calibri"/>
            </a:rPr>
            <a:t>Attrition Tenure</a:t>
          </a:r>
        </a:p>
      </xdr:txBody>
    </xdr:sp>
    <xdr:clientData/>
  </xdr:oneCellAnchor>
  <xdr:oneCellAnchor>
    <xdr:from>
      <xdr:col>0</xdr:col>
      <xdr:colOff>0</xdr:colOff>
      <xdr:row>0</xdr:row>
      <xdr:rowOff>23230</xdr:rowOff>
    </xdr:from>
    <xdr:ext cx="6961768" cy="596281"/>
    <xdr:sp macro="" textlink="Sheet1!A7">
      <xdr:nvSpPr>
        <xdr:cNvPr id="11" name="TextBox 10">
          <a:extLst>
            <a:ext uri="{FF2B5EF4-FFF2-40B4-BE49-F238E27FC236}">
              <a16:creationId xmlns:a16="http://schemas.microsoft.com/office/drawing/2014/main" id="{B9D92E31-B2A4-4432-A305-976CDBE50829}"/>
            </a:ext>
          </a:extLst>
        </xdr:cNvPr>
        <xdr:cNvSpPr txBox="1"/>
      </xdr:nvSpPr>
      <xdr:spPr>
        <a:xfrm>
          <a:off x="0" y="23230"/>
          <a:ext cx="6961768" cy="59628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4000" b="1" i="0" u="none" strike="noStrike">
              <a:solidFill>
                <a:srgbClr val="FFC000"/>
              </a:solidFill>
              <a:latin typeface="Calibri"/>
              <a:ea typeface="Calibri"/>
              <a:cs typeface="Calibri"/>
            </a:rPr>
            <a:t> HR ANALYTICS DASHBOARD</a:t>
          </a:r>
        </a:p>
      </xdr:txBody>
    </xdr:sp>
    <xdr:clientData/>
  </xdr:oneCellAnchor>
  <xdr:twoCellAnchor>
    <xdr:from>
      <xdr:col>3</xdr:col>
      <xdr:colOff>503352</xdr:colOff>
      <xdr:row>3</xdr:row>
      <xdr:rowOff>80381</xdr:rowOff>
    </xdr:from>
    <xdr:to>
      <xdr:col>5</xdr:col>
      <xdr:colOff>147135</xdr:colOff>
      <xdr:row>7</xdr:row>
      <xdr:rowOff>54207</xdr:rowOff>
    </xdr:to>
    <xdr:graphicFrame macro="">
      <xdr:nvGraphicFramePr>
        <xdr:cNvPr id="17" name="Chart 16">
          <a:extLst>
            <a:ext uri="{FF2B5EF4-FFF2-40B4-BE49-F238E27FC236}">
              <a16:creationId xmlns:a16="http://schemas.microsoft.com/office/drawing/2014/main" id="{78A42306-B13E-49B3-8CF9-C9CBAD339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588536</xdr:colOff>
      <xdr:row>4</xdr:row>
      <xdr:rowOff>101125</xdr:rowOff>
    </xdr:from>
    <xdr:ext cx="650488" cy="247351"/>
    <xdr:sp macro="" textlink="Sheet1!F13">
      <xdr:nvSpPr>
        <xdr:cNvPr id="18" name="TextBox 17">
          <a:extLst>
            <a:ext uri="{FF2B5EF4-FFF2-40B4-BE49-F238E27FC236}">
              <a16:creationId xmlns:a16="http://schemas.microsoft.com/office/drawing/2014/main" id="{3A637AFE-6F25-44E4-A417-C79487D3BC17}"/>
            </a:ext>
          </a:extLst>
        </xdr:cNvPr>
        <xdr:cNvSpPr txBox="1"/>
      </xdr:nvSpPr>
      <xdr:spPr>
        <a:xfrm>
          <a:off x="2423841" y="844540"/>
          <a:ext cx="650488" cy="2473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7DB2B0F9-61F4-4445-AFA2-B584295DCB75}" type="TxLink">
            <a:rPr lang="en-US" sz="1600" b="1" i="0" u="none" strike="noStrike">
              <a:solidFill>
                <a:schemeClr val="bg1"/>
              </a:solidFill>
              <a:latin typeface="Calibri"/>
              <a:ea typeface="Calibri"/>
              <a:cs typeface="Calibri"/>
            </a:rPr>
            <a:pPr marL="0" indent="0" algn="ctr"/>
            <a:t>69%</a:t>
          </a:fld>
          <a:endParaRPr lang="en-IN" sz="1600" b="1" i="0" u="none" strike="noStrike">
            <a:solidFill>
              <a:schemeClr val="bg1"/>
            </a:solidFill>
            <a:latin typeface="Calibri"/>
            <a:ea typeface="Calibri"/>
            <a:cs typeface="Calibri"/>
          </a:endParaRPr>
        </a:p>
      </xdr:txBody>
    </xdr:sp>
    <xdr:clientData/>
  </xdr:oneCellAnchor>
  <xdr:oneCellAnchor>
    <xdr:from>
      <xdr:col>5</xdr:col>
      <xdr:colOff>98190</xdr:colOff>
      <xdr:row>3</xdr:row>
      <xdr:rowOff>77891</xdr:rowOff>
    </xdr:from>
    <xdr:ext cx="1497053" cy="626804"/>
    <xdr:sp macro="" textlink="Sheet1!A7">
      <xdr:nvSpPr>
        <xdr:cNvPr id="20" name="TextBox 19">
          <a:extLst>
            <a:ext uri="{FF2B5EF4-FFF2-40B4-BE49-F238E27FC236}">
              <a16:creationId xmlns:a16="http://schemas.microsoft.com/office/drawing/2014/main" id="{A9BD9B0F-8241-4109-93B3-A91228365A36}"/>
            </a:ext>
          </a:extLst>
        </xdr:cNvPr>
        <xdr:cNvSpPr txBox="1"/>
      </xdr:nvSpPr>
      <xdr:spPr>
        <a:xfrm>
          <a:off x="3157031" y="635452"/>
          <a:ext cx="1497053" cy="62680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i="0" u="none" strike="noStrike">
              <a:solidFill>
                <a:srgbClr val="FFC000"/>
              </a:solidFill>
              <a:latin typeface="Calibri"/>
              <a:ea typeface="Calibri"/>
              <a:cs typeface="Calibri"/>
            </a:rPr>
            <a:t>Job Satisfaction</a:t>
          </a:r>
          <a:endParaRPr lang="en-US" sz="2400" b="1" i="0" u="none" strike="noStrike">
            <a:solidFill>
              <a:srgbClr val="FFC000"/>
            </a:solidFill>
            <a:latin typeface="Calibri"/>
            <a:ea typeface="Calibri"/>
            <a:cs typeface="Calibri"/>
          </a:endParaRPr>
        </a:p>
      </xdr:txBody>
    </xdr:sp>
    <xdr:clientData/>
  </xdr:oneCellAnchor>
  <xdr:twoCellAnchor>
    <xdr:from>
      <xdr:col>0</xdr:col>
      <xdr:colOff>85182</xdr:colOff>
      <xdr:row>3</xdr:row>
      <xdr:rowOff>61952</xdr:rowOff>
    </xdr:from>
    <xdr:to>
      <xdr:col>3</xdr:col>
      <xdr:colOff>425914</xdr:colOff>
      <xdr:row>7</xdr:row>
      <xdr:rowOff>46464</xdr:rowOff>
    </xdr:to>
    <xdr:graphicFrame macro="">
      <xdr:nvGraphicFramePr>
        <xdr:cNvPr id="21" name="Chart 20">
          <a:extLst>
            <a:ext uri="{FF2B5EF4-FFF2-40B4-BE49-F238E27FC236}">
              <a16:creationId xmlns:a16="http://schemas.microsoft.com/office/drawing/2014/main" id="{F64AD0A3-E46D-43C5-87CA-B7638A2B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224574</xdr:colOff>
      <xdr:row>3</xdr:row>
      <xdr:rowOff>157822</xdr:rowOff>
    </xdr:from>
    <xdr:to>
      <xdr:col>3</xdr:col>
      <xdr:colOff>294270</xdr:colOff>
      <xdr:row>6</xdr:row>
      <xdr:rowOff>131648</xdr:rowOff>
    </xdr:to>
    <xdr:sp macro="" textlink="">
      <xdr:nvSpPr>
        <xdr:cNvPr id="14" name="Freeform: Shape 13">
          <a:extLst>
            <a:ext uri="{FF2B5EF4-FFF2-40B4-BE49-F238E27FC236}">
              <a16:creationId xmlns:a16="http://schemas.microsoft.com/office/drawing/2014/main" id="{93A23551-36BE-D4F9-6350-99B9E5CCA90B}"/>
            </a:ext>
          </a:extLst>
        </xdr:cNvPr>
        <xdr:cNvSpPr/>
      </xdr:nvSpPr>
      <xdr:spPr>
        <a:xfrm>
          <a:off x="224574" y="715383"/>
          <a:ext cx="1905001" cy="531387"/>
        </a:xfrm>
        <a:custGeom>
          <a:avLst/>
          <a:gdLst>
            <a:gd name="connsiteX0" fmla="*/ 1050022 w 3305262"/>
            <a:gd name="connsiteY0" fmla="*/ 102766 h 578841"/>
            <a:gd name="connsiteX1" fmla="*/ 985661 w 3305262"/>
            <a:gd name="connsiteY1" fmla="*/ 256573 h 578841"/>
            <a:gd name="connsiteX2" fmla="*/ 777381 w 3305262"/>
            <a:gd name="connsiteY2" fmla="*/ 256572 h 578841"/>
            <a:gd name="connsiteX3" fmla="*/ 945884 w 3305262"/>
            <a:gd name="connsiteY3" fmla="*/ 351629 h 578841"/>
            <a:gd name="connsiteX4" fmla="*/ 881520 w 3305262"/>
            <a:gd name="connsiteY4" fmla="*/ 505436 h 578841"/>
            <a:gd name="connsiteX5" fmla="*/ 1050022 w 3305262"/>
            <a:gd name="connsiteY5" fmla="*/ 410377 h 578841"/>
            <a:gd name="connsiteX6" fmla="*/ 1218524 w 3305262"/>
            <a:gd name="connsiteY6" fmla="*/ 505436 h 578841"/>
            <a:gd name="connsiteX7" fmla="*/ 1154160 w 3305262"/>
            <a:gd name="connsiteY7" fmla="*/ 351629 h 578841"/>
            <a:gd name="connsiteX8" fmla="*/ 1322663 w 3305262"/>
            <a:gd name="connsiteY8" fmla="*/ 256572 h 578841"/>
            <a:gd name="connsiteX9" fmla="*/ 1114383 w 3305262"/>
            <a:gd name="connsiteY9" fmla="*/ 256573 h 578841"/>
            <a:gd name="connsiteX10" fmla="*/ 2783746 w 3305262"/>
            <a:gd name="connsiteY10" fmla="*/ 102765 h 578841"/>
            <a:gd name="connsiteX11" fmla="*/ 2719385 w 3305262"/>
            <a:gd name="connsiteY11" fmla="*/ 256572 h 578841"/>
            <a:gd name="connsiteX12" fmla="*/ 2511105 w 3305262"/>
            <a:gd name="connsiteY12" fmla="*/ 256571 h 578841"/>
            <a:gd name="connsiteX13" fmla="*/ 2679608 w 3305262"/>
            <a:gd name="connsiteY13" fmla="*/ 351628 h 578841"/>
            <a:gd name="connsiteX14" fmla="*/ 2615244 w 3305262"/>
            <a:gd name="connsiteY14" fmla="*/ 505435 h 578841"/>
            <a:gd name="connsiteX15" fmla="*/ 2783746 w 3305262"/>
            <a:gd name="connsiteY15" fmla="*/ 410376 h 578841"/>
            <a:gd name="connsiteX16" fmla="*/ 2952248 w 3305262"/>
            <a:gd name="connsiteY16" fmla="*/ 505435 h 578841"/>
            <a:gd name="connsiteX17" fmla="*/ 2887884 w 3305262"/>
            <a:gd name="connsiteY17" fmla="*/ 351628 h 578841"/>
            <a:gd name="connsiteX18" fmla="*/ 3056387 w 3305262"/>
            <a:gd name="connsiteY18" fmla="*/ 256571 h 578841"/>
            <a:gd name="connsiteX19" fmla="*/ 2848107 w 3305262"/>
            <a:gd name="connsiteY19" fmla="*/ 256572 h 578841"/>
            <a:gd name="connsiteX20" fmla="*/ 2183233 w 3305262"/>
            <a:gd name="connsiteY20" fmla="*/ 102764 h 578841"/>
            <a:gd name="connsiteX21" fmla="*/ 2118872 w 3305262"/>
            <a:gd name="connsiteY21" fmla="*/ 256571 h 578841"/>
            <a:gd name="connsiteX22" fmla="*/ 1910592 w 3305262"/>
            <a:gd name="connsiteY22" fmla="*/ 256570 h 578841"/>
            <a:gd name="connsiteX23" fmla="*/ 2079095 w 3305262"/>
            <a:gd name="connsiteY23" fmla="*/ 351627 h 578841"/>
            <a:gd name="connsiteX24" fmla="*/ 2014731 w 3305262"/>
            <a:gd name="connsiteY24" fmla="*/ 505434 h 578841"/>
            <a:gd name="connsiteX25" fmla="*/ 2183233 w 3305262"/>
            <a:gd name="connsiteY25" fmla="*/ 410375 h 578841"/>
            <a:gd name="connsiteX26" fmla="*/ 2351735 w 3305262"/>
            <a:gd name="connsiteY26" fmla="*/ 505434 h 578841"/>
            <a:gd name="connsiteX27" fmla="*/ 2287371 w 3305262"/>
            <a:gd name="connsiteY27" fmla="*/ 351627 h 578841"/>
            <a:gd name="connsiteX28" fmla="*/ 2455874 w 3305262"/>
            <a:gd name="connsiteY28" fmla="*/ 256570 h 578841"/>
            <a:gd name="connsiteX29" fmla="*/ 2247594 w 3305262"/>
            <a:gd name="connsiteY29" fmla="*/ 256571 h 578841"/>
            <a:gd name="connsiteX30" fmla="*/ 1595306 w 3305262"/>
            <a:gd name="connsiteY30" fmla="*/ 102763 h 578841"/>
            <a:gd name="connsiteX31" fmla="*/ 1530945 w 3305262"/>
            <a:gd name="connsiteY31" fmla="*/ 256570 h 578841"/>
            <a:gd name="connsiteX32" fmla="*/ 1322665 w 3305262"/>
            <a:gd name="connsiteY32" fmla="*/ 256569 h 578841"/>
            <a:gd name="connsiteX33" fmla="*/ 1491168 w 3305262"/>
            <a:gd name="connsiteY33" fmla="*/ 351626 h 578841"/>
            <a:gd name="connsiteX34" fmla="*/ 1426804 w 3305262"/>
            <a:gd name="connsiteY34" fmla="*/ 505433 h 578841"/>
            <a:gd name="connsiteX35" fmla="*/ 1595306 w 3305262"/>
            <a:gd name="connsiteY35" fmla="*/ 410374 h 578841"/>
            <a:gd name="connsiteX36" fmla="*/ 1763808 w 3305262"/>
            <a:gd name="connsiteY36" fmla="*/ 505433 h 578841"/>
            <a:gd name="connsiteX37" fmla="*/ 1699444 w 3305262"/>
            <a:gd name="connsiteY37" fmla="*/ 351626 h 578841"/>
            <a:gd name="connsiteX38" fmla="*/ 1867947 w 3305262"/>
            <a:gd name="connsiteY38" fmla="*/ 256569 h 578841"/>
            <a:gd name="connsiteX39" fmla="*/ 1659667 w 3305262"/>
            <a:gd name="connsiteY39" fmla="*/ 256570 h 578841"/>
            <a:gd name="connsiteX40" fmla="*/ 476776 w 3305262"/>
            <a:gd name="connsiteY40" fmla="*/ 102762 h 578841"/>
            <a:gd name="connsiteX41" fmla="*/ 412414 w 3305262"/>
            <a:gd name="connsiteY41" fmla="*/ 256569 h 578841"/>
            <a:gd name="connsiteX42" fmla="*/ 204134 w 3305262"/>
            <a:gd name="connsiteY42" fmla="*/ 256568 h 578841"/>
            <a:gd name="connsiteX43" fmla="*/ 372638 w 3305262"/>
            <a:gd name="connsiteY43" fmla="*/ 351625 h 578841"/>
            <a:gd name="connsiteX44" fmla="*/ 308273 w 3305262"/>
            <a:gd name="connsiteY44" fmla="*/ 505432 h 578841"/>
            <a:gd name="connsiteX45" fmla="*/ 476776 w 3305262"/>
            <a:gd name="connsiteY45" fmla="*/ 410373 h 578841"/>
            <a:gd name="connsiteX46" fmla="*/ 645277 w 3305262"/>
            <a:gd name="connsiteY46" fmla="*/ 505432 h 578841"/>
            <a:gd name="connsiteX47" fmla="*/ 580913 w 3305262"/>
            <a:gd name="connsiteY47" fmla="*/ 351625 h 578841"/>
            <a:gd name="connsiteX48" fmla="*/ 749416 w 3305262"/>
            <a:gd name="connsiteY48" fmla="*/ 256568 h 578841"/>
            <a:gd name="connsiteX49" fmla="*/ 541136 w 3305262"/>
            <a:gd name="connsiteY49" fmla="*/ 256569 h 578841"/>
            <a:gd name="connsiteX50" fmla="*/ 0 w 3305262"/>
            <a:gd name="connsiteY50" fmla="*/ 0 h 578841"/>
            <a:gd name="connsiteX51" fmla="*/ 3305262 w 3305262"/>
            <a:gd name="connsiteY51" fmla="*/ 0 h 578841"/>
            <a:gd name="connsiteX52" fmla="*/ 3305262 w 3305262"/>
            <a:gd name="connsiteY52" fmla="*/ 578841 h 578841"/>
            <a:gd name="connsiteX53" fmla="*/ 0 w 3305262"/>
            <a:gd name="connsiteY53" fmla="*/ 578841 h 5788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3305262" h="578841">
              <a:moveTo>
                <a:pt x="1050022" y="102766"/>
              </a:moveTo>
              <a:lnTo>
                <a:pt x="985661" y="256573"/>
              </a:lnTo>
              <a:lnTo>
                <a:pt x="777381" y="256572"/>
              </a:lnTo>
              <a:lnTo>
                <a:pt x="945884" y="351629"/>
              </a:lnTo>
              <a:lnTo>
                <a:pt x="881520" y="505436"/>
              </a:lnTo>
              <a:lnTo>
                <a:pt x="1050022" y="410377"/>
              </a:lnTo>
              <a:lnTo>
                <a:pt x="1218524" y="505436"/>
              </a:lnTo>
              <a:lnTo>
                <a:pt x="1154160" y="351629"/>
              </a:lnTo>
              <a:lnTo>
                <a:pt x="1322663" y="256572"/>
              </a:lnTo>
              <a:lnTo>
                <a:pt x="1114383" y="256573"/>
              </a:lnTo>
              <a:close/>
              <a:moveTo>
                <a:pt x="2783746" y="102765"/>
              </a:moveTo>
              <a:lnTo>
                <a:pt x="2719385" y="256572"/>
              </a:lnTo>
              <a:lnTo>
                <a:pt x="2511105" y="256571"/>
              </a:lnTo>
              <a:lnTo>
                <a:pt x="2679608" y="351628"/>
              </a:lnTo>
              <a:lnTo>
                <a:pt x="2615244" y="505435"/>
              </a:lnTo>
              <a:lnTo>
                <a:pt x="2783746" y="410376"/>
              </a:lnTo>
              <a:lnTo>
                <a:pt x="2952248" y="505435"/>
              </a:lnTo>
              <a:lnTo>
                <a:pt x="2887884" y="351628"/>
              </a:lnTo>
              <a:lnTo>
                <a:pt x="3056387" y="256571"/>
              </a:lnTo>
              <a:lnTo>
                <a:pt x="2848107" y="256572"/>
              </a:lnTo>
              <a:close/>
              <a:moveTo>
                <a:pt x="2183233" y="102764"/>
              </a:moveTo>
              <a:lnTo>
                <a:pt x="2118872" y="256571"/>
              </a:lnTo>
              <a:lnTo>
                <a:pt x="1910592" y="256570"/>
              </a:lnTo>
              <a:lnTo>
                <a:pt x="2079095" y="351627"/>
              </a:lnTo>
              <a:lnTo>
                <a:pt x="2014731" y="505434"/>
              </a:lnTo>
              <a:lnTo>
                <a:pt x="2183233" y="410375"/>
              </a:lnTo>
              <a:lnTo>
                <a:pt x="2351735" y="505434"/>
              </a:lnTo>
              <a:lnTo>
                <a:pt x="2287371" y="351627"/>
              </a:lnTo>
              <a:lnTo>
                <a:pt x="2455874" y="256570"/>
              </a:lnTo>
              <a:lnTo>
                <a:pt x="2247594" y="256571"/>
              </a:lnTo>
              <a:close/>
              <a:moveTo>
                <a:pt x="1595306" y="102763"/>
              </a:moveTo>
              <a:lnTo>
                <a:pt x="1530945" y="256570"/>
              </a:lnTo>
              <a:lnTo>
                <a:pt x="1322665" y="256569"/>
              </a:lnTo>
              <a:lnTo>
                <a:pt x="1491168" y="351626"/>
              </a:lnTo>
              <a:lnTo>
                <a:pt x="1426804" y="505433"/>
              </a:lnTo>
              <a:lnTo>
                <a:pt x="1595306" y="410374"/>
              </a:lnTo>
              <a:lnTo>
                <a:pt x="1763808" y="505433"/>
              </a:lnTo>
              <a:lnTo>
                <a:pt x="1699444" y="351626"/>
              </a:lnTo>
              <a:lnTo>
                <a:pt x="1867947" y="256569"/>
              </a:lnTo>
              <a:lnTo>
                <a:pt x="1659667" y="256570"/>
              </a:lnTo>
              <a:close/>
              <a:moveTo>
                <a:pt x="476776" y="102762"/>
              </a:moveTo>
              <a:lnTo>
                <a:pt x="412414" y="256569"/>
              </a:lnTo>
              <a:lnTo>
                <a:pt x="204134" y="256568"/>
              </a:lnTo>
              <a:lnTo>
                <a:pt x="372638" y="351625"/>
              </a:lnTo>
              <a:lnTo>
                <a:pt x="308273" y="505432"/>
              </a:lnTo>
              <a:lnTo>
                <a:pt x="476776" y="410373"/>
              </a:lnTo>
              <a:lnTo>
                <a:pt x="645277" y="505432"/>
              </a:lnTo>
              <a:lnTo>
                <a:pt x="580913" y="351625"/>
              </a:lnTo>
              <a:lnTo>
                <a:pt x="749416" y="256568"/>
              </a:lnTo>
              <a:lnTo>
                <a:pt x="541136" y="256569"/>
              </a:lnTo>
              <a:close/>
              <a:moveTo>
                <a:pt x="0" y="0"/>
              </a:moveTo>
              <a:lnTo>
                <a:pt x="3305262" y="0"/>
              </a:lnTo>
              <a:lnTo>
                <a:pt x="3305262" y="578841"/>
              </a:lnTo>
              <a:lnTo>
                <a:pt x="0" y="578841"/>
              </a:lnTo>
              <a:close/>
            </a:path>
          </a:pathLst>
        </a:custGeom>
        <a:solidFill>
          <a:srgbClr val="2F363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solidFill>
                <a:schemeClr val="lt1"/>
              </a:solidFill>
            </a:defRP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13</xdr:col>
      <xdr:colOff>8462</xdr:colOff>
      <xdr:row>9</xdr:row>
      <xdr:rowOff>171921</xdr:rowOff>
    </xdr:from>
    <xdr:to>
      <xdr:col>14</xdr:col>
      <xdr:colOff>569027</xdr:colOff>
      <xdr:row>15</xdr:row>
      <xdr:rowOff>8246</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57C725AE-2FCA-464A-AF8B-E3C65D7AA176}"/>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941839" y="1804778"/>
              <a:ext cx="1170824" cy="924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28497</xdr:colOff>
      <xdr:row>3</xdr:row>
      <xdr:rowOff>54208</xdr:rowOff>
    </xdr:from>
    <xdr:ext cx="1703660" cy="309756"/>
    <xdr:sp macro="" textlink="Sheet1!A7">
      <xdr:nvSpPr>
        <xdr:cNvPr id="8" name="TextBox 7">
          <a:extLst>
            <a:ext uri="{FF2B5EF4-FFF2-40B4-BE49-F238E27FC236}">
              <a16:creationId xmlns:a16="http://schemas.microsoft.com/office/drawing/2014/main" id="{246F3B6D-B191-4083-8012-F8818F19DF4C}"/>
            </a:ext>
          </a:extLst>
        </xdr:cNvPr>
        <xdr:cNvSpPr txBox="1"/>
      </xdr:nvSpPr>
      <xdr:spPr>
        <a:xfrm>
          <a:off x="4922643" y="611769"/>
          <a:ext cx="1703660" cy="3097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i="0" u="none" strike="noStrike">
              <a:solidFill>
                <a:srgbClr val="FFC000"/>
              </a:solidFill>
              <a:latin typeface="Calibri"/>
              <a:ea typeface="Calibri"/>
              <a:cs typeface="Calibri"/>
            </a:rPr>
            <a:t>Active employees</a:t>
          </a:r>
          <a:endParaRPr lang="en-US" sz="2400" b="1" i="0" u="none" strike="noStrike">
            <a:solidFill>
              <a:srgbClr val="FFC000"/>
            </a:solidFill>
            <a:latin typeface="Calibri"/>
            <a:ea typeface="Calibri"/>
            <a:cs typeface="Calibri"/>
          </a:endParaRPr>
        </a:p>
      </xdr:txBody>
    </xdr:sp>
    <xdr:clientData/>
  </xdr:oneCellAnchor>
  <xdr:oneCellAnchor>
    <xdr:from>
      <xdr:col>12</xdr:col>
      <xdr:colOff>363963</xdr:colOff>
      <xdr:row>4</xdr:row>
      <xdr:rowOff>62404</xdr:rowOff>
    </xdr:from>
    <xdr:ext cx="684251" cy="588084"/>
    <xdr:sp macro="" textlink="Sheet1!H7">
      <xdr:nvSpPr>
        <xdr:cNvPr id="9" name="TextBox 8">
          <a:extLst>
            <a:ext uri="{FF2B5EF4-FFF2-40B4-BE49-F238E27FC236}">
              <a16:creationId xmlns:a16="http://schemas.microsoft.com/office/drawing/2014/main" id="{1ADC92EA-C677-48FB-8EAE-01125C38F552}"/>
            </a:ext>
          </a:extLst>
        </xdr:cNvPr>
        <xdr:cNvSpPr txBox="1"/>
      </xdr:nvSpPr>
      <xdr:spPr>
        <a:xfrm>
          <a:off x="7705183" y="805819"/>
          <a:ext cx="684251" cy="5880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1595373-D994-4DF6-AFA3-7CCF7000F143}" type="TxLink">
            <a:rPr lang="en-US" sz="2800" b="1" i="0" u="none" strike="noStrike">
              <a:solidFill>
                <a:schemeClr val="bg1"/>
              </a:solidFill>
              <a:latin typeface="Calibri"/>
              <a:ea typeface="Calibri"/>
              <a:cs typeface="Calibri"/>
            </a:rPr>
            <a:pPr algn="ctr"/>
            <a:t>18</a:t>
          </a:fld>
          <a:endParaRPr lang="en-US" sz="2800" b="1" i="0" u="none" strike="noStrike">
            <a:solidFill>
              <a:schemeClr val="bg1"/>
            </a:solidFill>
            <a:latin typeface="Calibri"/>
            <a:ea typeface="Calibri"/>
            <a:cs typeface="Calibri"/>
          </a:endParaRPr>
        </a:p>
      </xdr:txBody>
    </xdr:sp>
    <xdr:clientData/>
  </xdr:oneCellAnchor>
  <xdr:oneCellAnchor>
    <xdr:from>
      <xdr:col>16</xdr:col>
      <xdr:colOff>224573</xdr:colOff>
      <xdr:row>4</xdr:row>
      <xdr:rowOff>92926</xdr:rowOff>
    </xdr:from>
    <xdr:ext cx="1216102" cy="490654"/>
    <xdr:sp macro="" textlink="Sheet1!F7">
      <xdr:nvSpPr>
        <xdr:cNvPr id="10" name="TextBox 9">
          <a:extLst>
            <a:ext uri="{FF2B5EF4-FFF2-40B4-BE49-F238E27FC236}">
              <a16:creationId xmlns:a16="http://schemas.microsoft.com/office/drawing/2014/main" id="{07E4DC3D-4A3F-4C22-97B5-B65A32C1018E}"/>
            </a:ext>
          </a:extLst>
        </xdr:cNvPr>
        <xdr:cNvSpPr txBox="1"/>
      </xdr:nvSpPr>
      <xdr:spPr>
        <a:xfrm>
          <a:off x="10012866" y="836341"/>
          <a:ext cx="1216102" cy="4906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87AB195-B691-4657-8270-B4CEC5C8F9FE}" type="TxLink">
            <a:rPr lang="en-US" sz="2800" b="1" i="0" u="none" strike="noStrike">
              <a:solidFill>
                <a:schemeClr val="bg1"/>
              </a:solidFill>
              <a:latin typeface="Calibri"/>
              <a:ea typeface="Calibri"/>
              <a:cs typeface="Calibri"/>
            </a:rPr>
            <a:pPr algn="ctr"/>
            <a:t>11|22%</a:t>
          </a:fld>
          <a:endParaRPr lang="en-IN" sz="2800" b="1">
            <a:solidFill>
              <a:schemeClr val="bg1"/>
            </a:solidFill>
          </a:endParaRPr>
        </a:p>
      </xdr:txBody>
    </xdr:sp>
    <xdr:clientData/>
  </xdr:oneCellAnchor>
  <xdr:oneCellAnchor>
    <xdr:from>
      <xdr:col>19</xdr:col>
      <xdr:colOff>369229</xdr:colOff>
      <xdr:row>4</xdr:row>
      <xdr:rowOff>139841</xdr:rowOff>
    </xdr:from>
    <xdr:ext cx="1781407" cy="371255"/>
    <xdr:sp macro="" textlink="Sheet1!J7">
      <xdr:nvSpPr>
        <xdr:cNvPr id="12" name="TextBox 11">
          <a:extLst>
            <a:ext uri="{FF2B5EF4-FFF2-40B4-BE49-F238E27FC236}">
              <a16:creationId xmlns:a16="http://schemas.microsoft.com/office/drawing/2014/main" id="{E866A4E2-61CC-4CD0-8B80-56D4F980BC83}"/>
            </a:ext>
          </a:extLst>
        </xdr:cNvPr>
        <xdr:cNvSpPr txBox="1"/>
      </xdr:nvSpPr>
      <xdr:spPr>
        <a:xfrm>
          <a:off x="11992827" y="883256"/>
          <a:ext cx="1781407" cy="37125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347750-F10A-45A8-8579-9031A193F089}" type="TxLink">
            <a:rPr lang="en-US" sz="2800" b="1" i="0" u="none" strike="noStrike">
              <a:solidFill>
                <a:schemeClr val="bg1"/>
              </a:solidFill>
              <a:latin typeface="Calibri"/>
              <a:ea typeface="Calibri"/>
              <a:cs typeface="Calibri"/>
            </a:rPr>
            <a:pPr algn="ctr"/>
            <a:t>49 Months</a:t>
          </a:fld>
          <a:endParaRPr lang="en-IN" sz="2800" b="1">
            <a:solidFill>
              <a:schemeClr val="bg1"/>
            </a:solidFill>
          </a:endParaRPr>
        </a:p>
      </xdr:txBody>
    </xdr:sp>
    <xdr:clientData/>
  </xdr:oneCellAnchor>
  <xdr:oneCellAnchor>
    <xdr:from>
      <xdr:col>8</xdr:col>
      <xdr:colOff>423437</xdr:colOff>
      <xdr:row>4</xdr:row>
      <xdr:rowOff>36694</xdr:rowOff>
    </xdr:from>
    <xdr:ext cx="684251" cy="588084"/>
    <xdr:sp macro="" textlink="Sheet1!$A$7">
      <xdr:nvSpPr>
        <xdr:cNvPr id="15" name="TextBox 14">
          <a:extLst>
            <a:ext uri="{FF2B5EF4-FFF2-40B4-BE49-F238E27FC236}">
              <a16:creationId xmlns:a16="http://schemas.microsoft.com/office/drawing/2014/main" id="{846DD197-C654-4BBC-9499-0F0E53ACF476}"/>
            </a:ext>
          </a:extLst>
        </xdr:cNvPr>
        <xdr:cNvSpPr txBox="1"/>
      </xdr:nvSpPr>
      <xdr:spPr>
        <a:xfrm>
          <a:off x="5317583" y="780109"/>
          <a:ext cx="684251" cy="5880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98A1C24-1398-42E0-8D36-576BAF77DF12}" type="TxLink">
            <a:rPr lang="en-US" sz="2800" b="1" i="0" u="none" strike="noStrike">
              <a:solidFill>
                <a:schemeClr val="bg1"/>
              </a:solidFill>
              <a:latin typeface="Calibri"/>
              <a:ea typeface="Calibri"/>
              <a:cs typeface="Calibri"/>
            </a:rPr>
            <a:pPr algn="ctr"/>
            <a:t>39</a:t>
          </a:fld>
          <a:endParaRPr lang="en-IN" sz="2800" b="1">
            <a:solidFill>
              <a:schemeClr val="bg1"/>
            </a:solidFill>
          </a:endParaRPr>
        </a:p>
      </xdr:txBody>
    </xdr:sp>
    <xdr:clientData/>
  </xdr:oneCellAnchor>
  <xdr:twoCellAnchor editAs="oneCell">
    <xdr:from>
      <xdr:col>10</xdr:col>
      <xdr:colOff>404091</xdr:colOff>
      <xdr:row>0</xdr:row>
      <xdr:rowOff>131646</xdr:rowOff>
    </xdr:from>
    <xdr:to>
      <xdr:col>22</xdr:col>
      <xdr:colOff>486559</xdr:colOff>
      <xdr:row>2</xdr:row>
      <xdr:rowOff>170367</xdr:rowOff>
    </xdr:to>
    <mc:AlternateContent xmlns:mc="http://schemas.openxmlformats.org/markup-compatibility/2006" xmlns:a14="http://schemas.microsoft.com/office/drawing/2010/main">
      <mc:Choice Requires="a14">
        <xdr:graphicFrame macro="">
          <xdr:nvGraphicFramePr>
            <xdr:cNvPr id="19" name="Year of joining 1">
              <a:extLst>
                <a:ext uri="{FF2B5EF4-FFF2-40B4-BE49-F238E27FC236}">
                  <a16:creationId xmlns:a16="http://schemas.microsoft.com/office/drawing/2014/main" id="{73AD40DD-9520-4F31-AA18-62EDBC75BEF3}"/>
                </a:ext>
              </a:extLst>
            </xdr:cNvPr>
            <xdr:cNvGraphicFramePr/>
          </xdr:nvGraphicFramePr>
          <xdr:xfrm>
            <a:off x="0" y="0"/>
            <a:ext cx="0" cy="0"/>
          </xdr:xfrm>
          <a:graphic>
            <a:graphicData uri="http://schemas.microsoft.com/office/drawing/2010/slicer">
              <sle:slicer xmlns:sle="http://schemas.microsoft.com/office/drawing/2010/slicer" name="Year of joining 1"/>
            </a:graphicData>
          </a:graphic>
        </xdr:graphicFrame>
      </mc:Choice>
      <mc:Fallback xmlns="">
        <xdr:sp macro="" textlink="">
          <xdr:nvSpPr>
            <xdr:cNvPr id="0" name=""/>
            <xdr:cNvSpPr>
              <a:spLocks noTextEdit="1"/>
            </xdr:cNvSpPr>
          </xdr:nvSpPr>
          <xdr:spPr>
            <a:xfrm>
              <a:off x="6502400" y="131646"/>
              <a:ext cx="7412155" cy="411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170030</xdr:colOff>
      <xdr:row>19</xdr:row>
      <xdr:rowOff>90713</xdr:rowOff>
    </xdr:from>
    <xdr:to>
      <xdr:col>3</xdr:col>
      <xdr:colOff>30640</xdr:colOff>
      <xdr:row>31</xdr:row>
      <xdr:rowOff>181427</xdr:rowOff>
    </xdr:to>
    <mc:AlternateContent xmlns:mc="http://schemas.openxmlformats.org/markup-compatibility/2006" xmlns:a14="http://schemas.microsoft.com/office/drawing/2010/main">
      <mc:Choice Requires="a14">
        <xdr:graphicFrame macro="">
          <xdr:nvGraphicFramePr>
            <xdr:cNvPr id="23" name="Qualification 1">
              <a:extLst>
                <a:ext uri="{FF2B5EF4-FFF2-40B4-BE49-F238E27FC236}">
                  <a16:creationId xmlns:a16="http://schemas.microsoft.com/office/drawing/2014/main" id="{1C013368-3EA6-4CFA-A60B-AD1645B1F7AD}"/>
                </a:ext>
              </a:extLst>
            </xdr:cNvPr>
            <xdr:cNvGraphicFramePr/>
          </xdr:nvGraphicFramePr>
          <xdr:xfrm>
            <a:off x="0" y="0"/>
            <a:ext cx="0" cy="0"/>
          </xdr:xfrm>
          <a:graphic>
            <a:graphicData uri="http://schemas.microsoft.com/office/drawing/2010/slicer">
              <sle:slicer xmlns:sle="http://schemas.microsoft.com/office/drawing/2010/slicer" name="Qualification 1"/>
            </a:graphicData>
          </a:graphic>
        </xdr:graphicFrame>
      </mc:Choice>
      <mc:Fallback xmlns="">
        <xdr:sp macro="" textlink="">
          <xdr:nvSpPr>
            <xdr:cNvPr id="0" name=""/>
            <xdr:cNvSpPr>
              <a:spLocks noTextEdit="1"/>
            </xdr:cNvSpPr>
          </xdr:nvSpPr>
          <xdr:spPr>
            <a:xfrm>
              <a:off x="170030" y="3537856"/>
              <a:ext cx="1691389" cy="2267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164997</xdr:colOff>
      <xdr:row>7</xdr:row>
      <xdr:rowOff>158750</xdr:rowOff>
    </xdr:from>
    <xdr:to>
      <xdr:col>3</xdr:col>
      <xdr:colOff>17668</xdr:colOff>
      <xdr:row>18</xdr:row>
      <xdr:rowOff>173182</xdr:rowOff>
    </xdr:to>
    <mc:AlternateContent xmlns:mc="http://schemas.openxmlformats.org/markup-compatibility/2006" xmlns:a14="http://schemas.microsoft.com/office/drawing/2010/main">
      <mc:Choice Requires="a14">
        <xdr:graphicFrame macro="">
          <xdr:nvGraphicFramePr>
            <xdr:cNvPr id="24" name="Department 1">
              <a:extLst>
                <a:ext uri="{FF2B5EF4-FFF2-40B4-BE49-F238E27FC236}">
                  <a16:creationId xmlns:a16="http://schemas.microsoft.com/office/drawing/2014/main" id="{D3C9417D-EBAB-4E22-BBB0-D26A53D1B84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4997" y="1462617"/>
              <a:ext cx="1680736" cy="172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164997</xdr:colOff>
      <xdr:row>9</xdr:row>
      <xdr:rowOff>93134</xdr:rowOff>
    </xdr:from>
    <xdr:to>
      <xdr:col>10</xdr:col>
      <xdr:colOff>423333</xdr:colOff>
      <xdr:row>18</xdr:row>
      <xdr:rowOff>143934</xdr:rowOff>
    </xdr:to>
    <xdr:graphicFrame macro="">
      <xdr:nvGraphicFramePr>
        <xdr:cNvPr id="26" name="Chart 25">
          <a:extLst>
            <a:ext uri="{FF2B5EF4-FFF2-40B4-BE49-F238E27FC236}">
              <a16:creationId xmlns:a16="http://schemas.microsoft.com/office/drawing/2014/main" id="{A20B5CF4-E396-4201-A1AA-0ED91144F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206709</xdr:colOff>
      <xdr:row>7</xdr:row>
      <xdr:rowOff>179967</xdr:rowOff>
    </xdr:from>
    <xdr:ext cx="2985223" cy="319565"/>
    <xdr:sp macro="" textlink="Sheet1!A7">
      <xdr:nvSpPr>
        <xdr:cNvPr id="27" name="TextBox 26">
          <a:extLst>
            <a:ext uri="{FF2B5EF4-FFF2-40B4-BE49-F238E27FC236}">
              <a16:creationId xmlns:a16="http://schemas.microsoft.com/office/drawing/2014/main" id="{EBBE091E-9A45-486E-8E6B-39EF6E075BC4}"/>
            </a:ext>
          </a:extLst>
        </xdr:cNvPr>
        <xdr:cNvSpPr txBox="1"/>
      </xdr:nvSpPr>
      <xdr:spPr>
        <a:xfrm>
          <a:off x="2035509" y="1483834"/>
          <a:ext cx="2985223" cy="319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600" b="1" i="0" u="none" strike="noStrike">
              <a:solidFill>
                <a:srgbClr val="FFC000"/>
              </a:solidFill>
              <a:latin typeface="Calibri"/>
              <a:ea typeface="Calibri"/>
              <a:cs typeface="Calibri"/>
            </a:rPr>
            <a:t>Employees by Age Range</a:t>
          </a:r>
          <a:endParaRPr lang="en-US" sz="2400" b="1" i="0" u="none" strike="noStrike">
            <a:solidFill>
              <a:srgbClr val="FFC000"/>
            </a:solidFill>
            <a:latin typeface="Calibri"/>
            <a:ea typeface="Calibri"/>
            <a:cs typeface="Calibri"/>
          </a:endParaRPr>
        </a:p>
      </xdr:txBody>
    </xdr:sp>
    <xdr:clientData/>
  </xdr:oneCellAnchor>
  <xdr:twoCellAnchor>
    <xdr:from>
      <xdr:col>17</xdr:col>
      <xdr:colOff>22303</xdr:colOff>
      <xdr:row>9</xdr:row>
      <xdr:rowOff>59267</xdr:rowOff>
    </xdr:from>
    <xdr:to>
      <xdr:col>22</xdr:col>
      <xdr:colOff>482600</xdr:colOff>
      <xdr:row>18</xdr:row>
      <xdr:rowOff>152399</xdr:rowOff>
    </xdr:to>
    <xdr:graphicFrame macro="">
      <xdr:nvGraphicFramePr>
        <xdr:cNvPr id="28" name="Chart 27">
          <a:extLst>
            <a:ext uri="{FF2B5EF4-FFF2-40B4-BE49-F238E27FC236}">
              <a16:creationId xmlns:a16="http://schemas.microsoft.com/office/drawing/2014/main" id="{6A4483A0-1E81-4D1F-8418-99B8F033C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17</xdr:col>
      <xdr:colOff>20442</xdr:colOff>
      <xdr:row>7</xdr:row>
      <xdr:rowOff>120701</xdr:rowOff>
    </xdr:from>
    <xdr:ext cx="2985223" cy="319565"/>
    <xdr:sp macro="" textlink="Sheet1!A7">
      <xdr:nvSpPr>
        <xdr:cNvPr id="29" name="TextBox 28">
          <a:extLst>
            <a:ext uri="{FF2B5EF4-FFF2-40B4-BE49-F238E27FC236}">
              <a16:creationId xmlns:a16="http://schemas.microsoft.com/office/drawing/2014/main" id="{1CF7723A-4D0B-474C-8283-0CC394188CFD}"/>
            </a:ext>
          </a:extLst>
        </xdr:cNvPr>
        <xdr:cNvSpPr txBox="1"/>
      </xdr:nvSpPr>
      <xdr:spPr>
        <a:xfrm>
          <a:off x="10383642" y="1424568"/>
          <a:ext cx="2985223" cy="319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600" b="1" i="0" u="none" strike="noStrike">
              <a:solidFill>
                <a:schemeClr val="accent6">
                  <a:lumMod val="50000"/>
                </a:schemeClr>
              </a:solidFill>
              <a:latin typeface="Calibri"/>
              <a:ea typeface="Calibri"/>
              <a:cs typeface="Calibri"/>
            </a:rPr>
            <a:t>Employees by Marital</a:t>
          </a:r>
          <a:r>
            <a:rPr lang="en-US" sz="1600" b="1" i="0" u="none" strike="noStrike" baseline="0">
              <a:solidFill>
                <a:schemeClr val="accent6">
                  <a:lumMod val="50000"/>
                </a:schemeClr>
              </a:solidFill>
              <a:latin typeface="Calibri"/>
              <a:ea typeface="Calibri"/>
              <a:cs typeface="Calibri"/>
            </a:rPr>
            <a:t> Status</a:t>
          </a:r>
          <a:endParaRPr lang="en-US" sz="2400" b="1" i="0" u="none" strike="noStrike">
            <a:solidFill>
              <a:schemeClr val="accent6">
                <a:lumMod val="50000"/>
              </a:schemeClr>
            </a:solidFill>
            <a:latin typeface="Calibri"/>
            <a:ea typeface="Calibri"/>
            <a:cs typeface="Calibri"/>
          </a:endParaRPr>
        </a:p>
      </xdr:txBody>
    </xdr:sp>
    <xdr:clientData/>
  </xdr:oneCellAnchor>
  <xdr:twoCellAnchor>
    <xdr:from>
      <xdr:col>17</xdr:col>
      <xdr:colOff>21063</xdr:colOff>
      <xdr:row>20</xdr:row>
      <xdr:rowOff>160866</xdr:rowOff>
    </xdr:from>
    <xdr:to>
      <xdr:col>22</xdr:col>
      <xdr:colOff>499533</xdr:colOff>
      <xdr:row>32</xdr:row>
      <xdr:rowOff>25399</xdr:rowOff>
    </xdr:to>
    <xdr:graphicFrame macro="">
      <xdr:nvGraphicFramePr>
        <xdr:cNvPr id="4" name="Chart 3">
          <a:extLst>
            <a:ext uri="{FF2B5EF4-FFF2-40B4-BE49-F238E27FC236}">
              <a16:creationId xmlns:a16="http://schemas.microsoft.com/office/drawing/2014/main" id="{BB486947-50C0-43E4-88B8-9BFF189B6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16</xdr:col>
      <xdr:colOff>604642</xdr:colOff>
      <xdr:row>19</xdr:row>
      <xdr:rowOff>44501</xdr:rowOff>
    </xdr:from>
    <xdr:ext cx="2985223" cy="319565"/>
    <xdr:sp macro="" textlink="Sheet1!A7">
      <xdr:nvSpPr>
        <xdr:cNvPr id="13" name="TextBox 12">
          <a:extLst>
            <a:ext uri="{FF2B5EF4-FFF2-40B4-BE49-F238E27FC236}">
              <a16:creationId xmlns:a16="http://schemas.microsoft.com/office/drawing/2014/main" id="{7D113553-23F2-4F23-B8F5-12041AD615C5}"/>
            </a:ext>
          </a:extLst>
        </xdr:cNvPr>
        <xdr:cNvSpPr txBox="1"/>
      </xdr:nvSpPr>
      <xdr:spPr>
        <a:xfrm>
          <a:off x="10358242" y="3583568"/>
          <a:ext cx="2985223" cy="319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600" b="1" i="0" u="none" strike="noStrike">
              <a:solidFill>
                <a:schemeClr val="accent6">
                  <a:lumMod val="50000"/>
                </a:schemeClr>
              </a:solidFill>
              <a:latin typeface="Calibri"/>
              <a:ea typeface="Calibri"/>
              <a:cs typeface="Calibri"/>
            </a:rPr>
            <a:t>Employees by Department</a:t>
          </a:r>
          <a:endParaRPr lang="en-US" sz="2400" b="1" i="0" u="none" strike="noStrike">
            <a:solidFill>
              <a:schemeClr val="accent6">
                <a:lumMod val="50000"/>
              </a:schemeClr>
            </a:solidFill>
            <a:latin typeface="Calibri"/>
            <a:ea typeface="Calibri"/>
            <a:cs typeface="Calibri"/>
          </a:endParaRPr>
        </a:p>
      </xdr:txBody>
    </xdr:sp>
    <xdr:clientData/>
  </xdr:oneCellAnchor>
  <xdr:twoCellAnchor>
    <xdr:from>
      <xdr:col>10</xdr:col>
      <xdr:colOff>577270</xdr:colOff>
      <xdr:row>10</xdr:row>
      <xdr:rowOff>123703</xdr:rowOff>
    </xdr:from>
    <xdr:to>
      <xdr:col>13</xdr:col>
      <xdr:colOff>65973</xdr:colOff>
      <xdr:row>17</xdr:row>
      <xdr:rowOff>156689</xdr:rowOff>
    </xdr:to>
    <xdr:graphicFrame macro="">
      <xdr:nvGraphicFramePr>
        <xdr:cNvPr id="16" name="Chart 15">
          <a:extLst>
            <a:ext uri="{FF2B5EF4-FFF2-40B4-BE49-F238E27FC236}">
              <a16:creationId xmlns:a16="http://schemas.microsoft.com/office/drawing/2014/main" id="{8A3D68A4-A484-4A37-88ED-F5502DB0D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457640</xdr:colOff>
      <xdr:row>10</xdr:row>
      <xdr:rowOff>116773</xdr:rowOff>
    </xdr:from>
    <xdr:to>
      <xdr:col>17</xdr:col>
      <xdr:colOff>35116</xdr:colOff>
      <xdr:row>17</xdr:row>
      <xdr:rowOff>118773</xdr:rowOff>
    </xdr:to>
    <xdr:graphicFrame macro="">
      <xdr:nvGraphicFramePr>
        <xdr:cNvPr id="22" name="Chart 21">
          <a:extLst>
            <a:ext uri="{FF2B5EF4-FFF2-40B4-BE49-F238E27FC236}">
              <a16:creationId xmlns:a16="http://schemas.microsoft.com/office/drawing/2014/main" id="{ABB6AFFC-76CD-4B01-A7FC-D0E4C673F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10</xdr:col>
      <xdr:colOff>347674</xdr:colOff>
      <xdr:row>17</xdr:row>
      <xdr:rowOff>11514</xdr:rowOff>
    </xdr:from>
    <xdr:ext cx="1703660" cy="309756"/>
    <xdr:sp macro="" textlink="Sheet1!A7">
      <xdr:nvSpPr>
        <xdr:cNvPr id="25" name="TextBox 24">
          <a:extLst>
            <a:ext uri="{FF2B5EF4-FFF2-40B4-BE49-F238E27FC236}">
              <a16:creationId xmlns:a16="http://schemas.microsoft.com/office/drawing/2014/main" id="{F027FB29-6B1A-4932-BD4D-F9928B785BAA}"/>
            </a:ext>
          </a:extLst>
        </xdr:cNvPr>
        <xdr:cNvSpPr txBox="1"/>
      </xdr:nvSpPr>
      <xdr:spPr>
        <a:xfrm>
          <a:off x="6450271" y="3095800"/>
          <a:ext cx="1703660" cy="3097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b="1" i="0" u="none" strike="noStrike">
              <a:solidFill>
                <a:schemeClr val="tx1">
                  <a:lumMod val="75000"/>
                  <a:lumOff val="25000"/>
                </a:schemeClr>
              </a:solidFill>
              <a:latin typeface="Calibri"/>
              <a:ea typeface="Calibri"/>
              <a:cs typeface="Calibri"/>
            </a:rPr>
            <a:t>Female</a:t>
          </a:r>
          <a:endParaRPr lang="en-US" sz="2400" b="1" i="0" u="none" strike="noStrike">
            <a:solidFill>
              <a:schemeClr val="tx1">
                <a:lumMod val="75000"/>
                <a:lumOff val="25000"/>
              </a:schemeClr>
            </a:solidFill>
            <a:latin typeface="Calibri"/>
            <a:ea typeface="Calibri"/>
            <a:cs typeface="Calibri"/>
          </a:endParaRPr>
        </a:p>
      </xdr:txBody>
    </xdr:sp>
    <xdr:clientData/>
  </xdr:oneCellAnchor>
  <xdr:oneCellAnchor>
    <xdr:from>
      <xdr:col>14</xdr:col>
      <xdr:colOff>228922</xdr:colOff>
      <xdr:row>17</xdr:row>
      <xdr:rowOff>12395</xdr:rowOff>
    </xdr:from>
    <xdr:ext cx="1703660" cy="309756"/>
    <xdr:sp macro="" textlink="Sheet1!A7">
      <xdr:nvSpPr>
        <xdr:cNvPr id="30" name="TextBox 29">
          <a:extLst>
            <a:ext uri="{FF2B5EF4-FFF2-40B4-BE49-F238E27FC236}">
              <a16:creationId xmlns:a16="http://schemas.microsoft.com/office/drawing/2014/main" id="{D4A7C373-EF4D-4AD8-911A-ED82CB0A533E}"/>
            </a:ext>
          </a:extLst>
        </xdr:cNvPr>
        <xdr:cNvSpPr txBox="1"/>
      </xdr:nvSpPr>
      <xdr:spPr>
        <a:xfrm>
          <a:off x="8772558" y="3096681"/>
          <a:ext cx="1703660" cy="30975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US" sz="1600" b="1" i="0" u="none" strike="noStrike">
              <a:solidFill>
                <a:schemeClr val="tx1">
                  <a:lumMod val="75000"/>
                  <a:lumOff val="25000"/>
                </a:schemeClr>
              </a:solidFill>
              <a:latin typeface="Calibri"/>
              <a:ea typeface="Calibri"/>
              <a:cs typeface="Calibri"/>
            </a:rPr>
            <a:t>Male</a:t>
          </a:r>
        </a:p>
      </xdr:txBody>
    </xdr:sp>
    <xdr:clientData/>
  </xdr:oneCellAnchor>
  <xdr:oneCellAnchor>
    <xdr:from>
      <xdr:col>11</xdr:col>
      <xdr:colOff>284974</xdr:colOff>
      <xdr:row>12</xdr:row>
      <xdr:rowOff>125097</xdr:rowOff>
    </xdr:from>
    <xdr:ext cx="684251" cy="588084"/>
    <xdr:sp macro="" textlink="Sheet1!O44">
      <xdr:nvSpPr>
        <xdr:cNvPr id="31" name="TextBox 30">
          <a:extLst>
            <a:ext uri="{FF2B5EF4-FFF2-40B4-BE49-F238E27FC236}">
              <a16:creationId xmlns:a16="http://schemas.microsoft.com/office/drawing/2014/main" id="{3C2CFDEF-6150-4A58-87C7-22B8418916A0}"/>
            </a:ext>
          </a:extLst>
        </xdr:cNvPr>
        <xdr:cNvSpPr txBox="1"/>
      </xdr:nvSpPr>
      <xdr:spPr>
        <a:xfrm>
          <a:off x="6997831" y="2302240"/>
          <a:ext cx="684251" cy="5880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060810E-16CA-4C81-A331-575B4B9719DF}" type="TxLink">
            <a:rPr lang="en-US" sz="2000" b="1" i="0" u="none" strike="noStrike">
              <a:solidFill>
                <a:schemeClr val="bg1"/>
              </a:solidFill>
              <a:latin typeface="Calibri"/>
              <a:ea typeface="Calibri"/>
              <a:cs typeface="Calibri"/>
            </a:rPr>
            <a:pPr marL="0" indent="0" algn="ctr"/>
            <a:t>52%</a:t>
          </a:fld>
          <a:endParaRPr lang="en-IN" sz="2000" b="1" i="0" u="none" strike="noStrike">
            <a:solidFill>
              <a:schemeClr val="bg1"/>
            </a:solidFill>
            <a:latin typeface="Calibri"/>
            <a:ea typeface="Calibri"/>
            <a:cs typeface="Calibri"/>
          </a:endParaRPr>
        </a:p>
      </xdr:txBody>
    </xdr:sp>
    <xdr:clientData/>
  </xdr:oneCellAnchor>
  <xdr:oneCellAnchor>
    <xdr:from>
      <xdr:col>15</xdr:col>
      <xdr:colOff>221749</xdr:colOff>
      <xdr:row>12</xdr:row>
      <xdr:rowOff>108822</xdr:rowOff>
    </xdr:from>
    <xdr:ext cx="684251" cy="588084"/>
    <xdr:sp macro="" textlink="Sheet1!S44">
      <xdr:nvSpPr>
        <xdr:cNvPr id="32" name="TextBox 31">
          <a:extLst>
            <a:ext uri="{FF2B5EF4-FFF2-40B4-BE49-F238E27FC236}">
              <a16:creationId xmlns:a16="http://schemas.microsoft.com/office/drawing/2014/main" id="{FE75A7FC-2C0E-4EE4-BFD0-07E2399F11BD}"/>
            </a:ext>
          </a:extLst>
        </xdr:cNvPr>
        <xdr:cNvSpPr txBox="1"/>
      </xdr:nvSpPr>
      <xdr:spPr>
        <a:xfrm>
          <a:off x="9375645" y="2285965"/>
          <a:ext cx="684251" cy="5880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40616F58-ACA8-490F-825C-4272040D3BE4}" type="TxLink">
            <a:rPr lang="en-US" sz="2000" b="1" i="0" u="none" strike="noStrike">
              <a:solidFill>
                <a:schemeClr val="bg1"/>
              </a:solidFill>
              <a:latin typeface="Calibri"/>
              <a:ea typeface="Calibri"/>
              <a:cs typeface="Calibri"/>
            </a:rPr>
            <a:pPr marL="0" indent="0" algn="ctr"/>
            <a:t>48%</a:t>
          </a:fld>
          <a:endParaRPr lang="en-IN" sz="2000" b="1" i="0" u="none" strike="noStrike">
            <a:solidFill>
              <a:schemeClr val="bg1"/>
            </a:solidFill>
            <a:latin typeface="Calibri"/>
            <a:ea typeface="Calibri"/>
            <a:cs typeface="Calibri"/>
          </a:endParaRPr>
        </a:p>
      </xdr:txBody>
    </xdr:sp>
    <xdr:clientData/>
  </xdr:oneCellAnchor>
  <xdr:twoCellAnchor editAs="oneCell">
    <xdr:from>
      <xdr:col>14</xdr:col>
      <xdr:colOff>154490</xdr:colOff>
      <xdr:row>15</xdr:row>
      <xdr:rowOff>80418</xdr:rowOff>
    </xdr:from>
    <xdr:to>
      <xdr:col>15</xdr:col>
      <xdr:colOff>115455</xdr:colOff>
      <xdr:row>18</xdr:row>
      <xdr:rowOff>93006</xdr:rowOff>
    </xdr:to>
    <xdr:pic>
      <xdr:nvPicPr>
        <xdr:cNvPr id="34" name="Picture 33">
          <a:extLst>
            <a:ext uri="{FF2B5EF4-FFF2-40B4-BE49-F238E27FC236}">
              <a16:creationId xmlns:a16="http://schemas.microsoft.com/office/drawing/2014/main" id="{F15A878A-4CF0-77B2-BFA5-B8582BA3605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8698126" y="2801847"/>
          <a:ext cx="571225" cy="556873"/>
        </a:xfrm>
        <a:prstGeom prst="rect">
          <a:avLst/>
        </a:prstGeom>
      </xdr:spPr>
    </xdr:pic>
    <xdr:clientData/>
  </xdr:twoCellAnchor>
  <xdr:twoCellAnchor editAs="oneCell">
    <xdr:from>
      <xdr:col>12</xdr:col>
      <xdr:colOff>358735</xdr:colOff>
      <xdr:row>15</xdr:row>
      <xdr:rowOff>23365</xdr:rowOff>
    </xdr:from>
    <xdr:to>
      <xdr:col>13</xdr:col>
      <xdr:colOff>336414</xdr:colOff>
      <xdr:row>18</xdr:row>
      <xdr:rowOff>90714</xdr:rowOff>
    </xdr:to>
    <xdr:pic>
      <xdr:nvPicPr>
        <xdr:cNvPr id="36" name="Picture 35">
          <a:extLst>
            <a:ext uri="{FF2B5EF4-FFF2-40B4-BE49-F238E27FC236}">
              <a16:creationId xmlns:a16="http://schemas.microsoft.com/office/drawing/2014/main" id="{C930AC09-7C42-587C-9C6E-0D7F7417B85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81852" y="2744794"/>
          <a:ext cx="587939" cy="611634"/>
        </a:xfrm>
        <a:prstGeom prst="rect">
          <a:avLst/>
        </a:prstGeom>
      </xdr:spPr>
    </xdr:pic>
    <xdr:clientData/>
  </xdr:twoCellAnchor>
  <xdr:oneCellAnchor>
    <xdr:from>
      <xdr:col>11</xdr:col>
      <xdr:colOff>39795</xdr:colOff>
      <xdr:row>7</xdr:row>
      <xdr:rowOff>147860</xdr:rowOff>
    </xdr:from>
    <xdr:ext cx="2985223" cy="319565"/>
    <xdr:sp macro="" textlink="Sheet1!A7">
      <xdr:nvSpPr>
        <xdr:cNvPr id="37" name="TextBox 36">
          <a:extLst>
            <a:ext uri="{FF2B5EF4-FFF2-40B4-BE49-F238E27FC236}">
              <a16:creationId xmlns:a16="http://schemas.microsoft.com/office/drawing/2014/main" id="{260108AB-BC6C-4C14-8F55-B17707E25906}"/>
            </a:ext>
          </a:extLst>
        </xdr:cNvPr>
        <xdr:cNvSpPr txBox="1"/>
      </xdr:nvSpPr>
      <xdr:spPr>
        <a:xfrm>
          <a:off x="6752652" y="1417860"/>
          <a:ext cx="2985223" cy="319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600" b="1" i="0" u="none" strike="noStrike">
              <a:solidFill>
                <a:srgbClr val="FFC000"/>
              </a:solidFill>
              <a:latin typeface="Calibri"/>
              <a:ea typeface="Calibri"/>
              <a:cs typeface="Calibri"/>
            </a:rPr>
            <a:t>Employees by Gender</a:t>
          </a:r>
          <a:endParaRPr lang="en-US" sz="2400" b="1" i="0" u="none" strike="noStrike">
            <a:solidFill>
              <a:srgbClr val="FFC000"/>
            </a:solidFill>
            <a:latin typeface="Calibri"/>
            <a:ea typeface="Calibri"/>
            <a:cs typeface="Calibri"/>
          </a:endParaRPr>
        </a:p>
      </xdr:txBody>
    </xdr:sp>
    <xdr:clientData/>
  </xdr:oneCellAnchor>
  <xdr:twoCellAnchor>
    <xdr:from>
      <xdr:col>3</xdr:col>
      <xdr:colOff>164935</xdr:colOff>
      <xdr:row>21</xdr:row>
      <xdr:rowOff>32987</xdr:rowOff>
    </xdr:from>
    <xdr:to>
      <xdr:col>11</xdr:col>
      <xdr:colOff>140194</xdr:colOff>
      <xdr:row>32</xdr:row>
      <xdr:rowOff>8246</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872166AD-BF08-4909-91C0-D21B37D085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993735" y="3900137"/>
              <a:ext cx="4852059" cy="20009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3</xdr:col>
      <xdr:colOff>147002</xdr:colOff>
      <xdr:row>19</xdr:row>
      <xdr:rowOff>65392</xdr:rowOff>
    </xdr:from>
    <xdr:ext cx="2985223" cy="319565"/>
    <xdr:sp macro="" textlink="Sheet1!A7">
      <xdr:nvSpPr>
        <xdr:cNvPr id="40" name="TextBox 39">
          <a:extLst>
            <a:ext uri="{FF2B5EF4-FFF2-40B4-BE49-F238E27FC236}">
              <a16:creationId xmlns:a16="http://schemas.microsoft.com/office/drawing/2014/main" id="{4E3871B3-C2E3-4A17-8D7B-FFBC1A430E85}"/>
            </a:ext>
          </a:extLst>
        </xdr:cNvPr>
        <xdr:cNvSpPr txBox="1"/>
      </xdr:nvSpPr>
      <xdr:spPr>
        <a:xfrm>
          <a:off x="1977781" y="3512535"/>
          <a:ext cx="2985223" cy="319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600" b="1" i="0" u="none" strike="noStrike">
              <a:solidFill>
                <a:srgbClr val="FFC000"/>
              </a:solidFill>
              <a:latin typeface="Calibri"/>
              <a:ea typeface="Calibri"/>
              <a:cs typeface="Calibri"/>
            </a:rPr>
            <a:t>Attrition by Reason</a:t>
          </a:r>
          <a:endParaRPr lang="en-US" sz="2400" b="1" i="0" u="none" strike="noStrike">
            <a:solidFill>
              <a:srgbClr val="FFC000"/>
            </a:solidFill>
            <a:latin typeface="Calibri"/>
            <a:ea typeface="Calibri"/>
            <a:cs typeface="Calibri"/>
          </a:endParaRPr>
        </a:p>
      </xdr:txBody>
    </xdr:sp>
    <xdr:clientData/>
  </xdr:oneCellAnchor>
  <xdr:twoCellAnchor>
    <xdr:from>
      <xdr:col>11</xdr:col>
      <xdr:colOff>329869</xdr:colOff>
      <xdr:row>21</xdr:row>
      <xdr:rowOff>107208</xdr:rowOff>
    </xdr:from>
    <xdr:to>
      <xdr:col>16</xdr:col>
      <xdr:colOff>495085</xdr:colOff>
      <xdr:row>32</xdr:row>
      <xdr:rowOff>12945</xdr:rowOff>
    </xdr:to>
    <mc:AlternateContent xmlns:mc="http://schemas.openxmlformats.org/markup-compatibility/2006">
      <mc:Choice xmlns:cx2="http://schemas.microsoft.com/office/drawing/2015/10/21/chartex" Requires="cx2">
        <xdr:graphicFrame macro="">
          <xdr:nvGraphicFramePr>
            <xdr:cNvPr id="42" name="Chart 41">
              <a:extLst>
                <a:ext uri="{FF2B5EF4-FFF2-40B4-BE49-F238E27FC236}">
                  <a16:creationId xmlns:a16="http://schemas.microsoft.com/office/drawing/2014/main" id="{819C278C-2907-4757-ACE5-DEEA4038BC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7035469" y="3974358"/>
              <a:ext cx="3213216" cy="19313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12</xdr:col>
      <xdr:colOff>406609</xdr:colOff>
      <xdr:row>19</xdr:row>
      <xdr:rowOff>77598</xdr:rowOff>
    </xdr:from>
    <xdr:ext cx="2985223" cy="319565"/>
    <xdr:sp macro="" textlink="Sheet1!A7">
      <xdr:nvSpPr>
        <xdr:cNvPr id="43" name="TextBox 42">
          <a:extLst>
            <a:ext uri="{FF2B5EF4-FFF2-40B4-BE49-F238E27FC236}">
              <a16:creationId xmlns:a16="http://schemas.microsoft.com/office/drawing/2014/main" id="{E529FC6D-DA73-48C9-BC23-03FD8CABCE3D}"/>
            </a:ext>
          </a:extLst>
        </xdr:cNvPr>
        <xdr:cNvSpPr txBox="1"/>
      </xdr:nvSpPr>
      <xdr:spPr>
        <a:xfrm>
          <a:off x="7729726" y="3524741"/>
          <a:ext cx="2985223" cy="31956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1600" b="1" i="0" u="none" strike="noStrike">
              <a:solidFill>
                <a:srgbClr val="FFC000"/>
              </a:solidFill>
              <a:latin typeface="Calibri"/>
              <a:ea typeface="Calibri"/>
              <a:cs typeface="Calibri"/>
            </a:rPr>
            <a:t>Attrition by Qualification</a:t>
          </a:r>
          <a:endParaRPr lang="en-US" sz="2400" b="1" i="0" u="none" strike="noStrike">
            <a:solidFill>
              <a:srgbClr val="FFC000"/>
            </a:solidFill>
            <a:latin typeface="Calibri"/>
            <a:ea typeface="Calibri"/>
            <a:cs typeface="Calibri"/>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i" refreshedDate="45712.462491666665" createdVersion="8" refreshedVersion="8" minRefreshableVersion="3" recordCount="50" xr:uid="{08D6C83F-EE75-4D2F-8F56-BF73CC8317B8}">
  <cacheSource type="worksheet">
    <worksheetSource name="HR_Analytics_Form"/>
  </cacheSource>
  <cacheFields count="27">
    <cacheField name="Employee ID" numFmtId="0">
      <sharedItems/>
    </cacheField>
    <cacheField name="Full Name" numFmtId="0">
      <sharedItems/>
    </cacheField>
    <cacheField name="Gender" numFmtId="0">
      <sharedItems count="2">
        <s v="Female"/>
        <s v="Male"/>
      </sharedItems>
    </cacheField>
    <cacheField name="Date of Birth" numFmtId="14">
      <sharedItems containsSemiMixedTypes="0" containsNonDate="0" containsDate="1" containsString="0" minDate="1984-02-22T00:00:00" maxDate="2025-02-24T00:00:00"/>
    </cacheField>
    <cacheField name="Department" numFmtId="0">
      <sharedItems count="5">
        <s v="IT"/>
        <s v="Marketing"/>
        <s v="Operations"/>
        <s v="Finance"/>
        <s v="Sales"/>
      </sharedItems>
    </cacheField>
    <cacheField name="Qualification" numFmtId="0">
      <sharedItems count="4">
        <s v="Bachelor's Degree"/>
        <s v="Associate degree"/>
        <s v="Master's Degree"/>
        <s v="High School Diploma"/>
      </sharedItems>
    </cacheField>
    <cacheField name="Marital Status" numFmtId="0">
      <sharedItems count="4">
        <s v="Single"/>
        <s v="Married"/>
        <s v="Divorced"/>
        <s v="Widowed"/>
      </sharedItems>
    </cacheField>
    <cacheField name="Date of Joining" numFmtId="14">
      <sharedItems containsSemiMixedTypes="0" containsNonDate="0" containsDate="1" containsString="0" minDate="2003-07-07T00:00:00" maxDate="2025-02-24T00:00:00"/>
    </cacheField>
    <cacheField name="Job Satisfaction" numFmtId="0">
      <sharedItems containsSemiMixedTypes="0" containsString="0" containsNumber="1" containsInteger="1" minValue="1" maxValue="5"/>
    </cacheField>
    <cacheField name="Employee Status" numFmtId="0">
      <sharedItems count="2">
        <s v="Currently working"/>
        <s v="Left the Company"/>
      </sharedItems>
    </cacheField>
    <cacheField name="Date of Leaving" numFmtId="14">
      <sharedItems containsNonDate="0" containsDate="1" containsString="0" containsBlank="1" minDate="2024-03-22T00:00:00" maxDate="2025-02-24T00:00:00"/>
    </cacheField>
    <cacheField name="Reason of Leaving" numFmtId="0">
      <sharedItems containsBlank="1" count="6">
        <m/>
        <s v="Better Oportunity"/>
        <s v="Retirement"/>
        <s v="Personal Reasons"/>
        <s v="Better Oportunities"/>
        <s v="Job Dissactification"/>
      </sharedItems>
    </cacheField>
    <cacheField name="start" numFmtId="22">
      <sharedItems containsNonDate="0" containsDate="1" containsString="0" containsBlank="1" minDate="2025-02-21T12:56:36" maxDate="2025-02-21T15:01:00"/>
    </cacheField>
    <cacheField name="end" numFmtId="22">
      <sharedItems containsNonDate="0" containsDate="1" containsString="0" containsBlank="1" minDate="2025-02-21T12:58:06" maxDate="2025-02-21T20:30:42"/>
    </cacheField>
    <cacheField name="_id" numFmtId="0">
      <sharedItems containsSemiMixedTypes="0" containsString="0" containsNumber="1" containsInteger="1" minValue="443541359" maxValue="444220112"/>
    </cacheField>
    <cacheField name="_uuid" numFmtId="0">
      <sharedItems/>
    </cacheField>
    <cacheField name="_submission_time" numFmtId="22">
      <sharedItems containsSemiMixedTypes="0" containsNonDate="0" containsDate="1" containsString="0" minDate="2025-02-21T07:28:07" maxDate="2025-02-23T03:15:08"/>
    </cacheField>
    <cacheField name="_validation_status" numFmtId="0">
      <sharedItems containsBlank="1"/>
    </cacheField>
    <cacheField name="_notes" numFmtId="0">
      <sharedItems containsNonDate="0" containsString="0" containsBlank="1"/>
    </cacheField>
    <cacheField name="_status" numFmtId="0">
      <sharedItems/>
    </cacheField>
    <cacheField name="_submitted_by" numFmtId="0">
      <sharedItems containsNonDate="0" containsString="0" containsBlank="1"/>
    </cacheField>
    <cacheField name="__version__" numFmtId="0">
      <sharedItems/>
    </cacheField>
    <cacheField name="_tags" numFmtId="0">
      <sharedItems containsNonDate="0" containsString="0" containsBlank="1"/>
    </cacheField>
    <cacheField name="_index" numFmtId="0">
      <sharedItems containsSemiMixedTypes="0" containsString="0" containsNumber="1" containsInteger="1" minValue="1" maxValue="50"/>
    </cacheField>
    <cacheField name="Year of joining" numFmtId="0">
      <sharedItems count="12">
        <s v="2025"/>
        <s v="2022"/>
        <s v="2024"/>
        <s v="2020"/>
        <s v="2016"/>
        <s v="2023"/>
        <s v="2006"/>
        <s v="2003"/>
        <s v="2014"/>
        <s v="2021"/>
        <s v="2017"/>
        <s v="2013"/>
      </sharedItems>
    </cacheField>
    <cacheField name="Attrition Tenure" numFmtId="0">
      <sharedItems containsMixedTypes="1" containsNumber="1" containsInteger="1" minValue="0" maxValue="219"/>
    </cacheField>
    <cacheField name="Age" numFmtId="0">
      <sharedItems containsSemiMixedTypes="0" containsString="0" containsNumber="1" containsInteger="1" minValue="0" maxValue="41" count="16">
        <n v="21"/>
        <n v="35"/>
        <n v="23"/>
        <n v="29"/>
        <n v="26"/>
        <n v="24"/>
        <n v="22"/>
        <n v="31"/>
        <n v="17"/>
        <n v="27"/>
        <n v="0"/>
        <n v="25"/>
        <n v="41"/>
        <n v="18"/>
        <n v="10"/>
        <n v="2"/>
      </sharedItems>
      <fieldGroup base="26">
        <rangePr autoStart="0" startNum="17" endNum="41" groupInterval="5"/>
        <groupItems count="7">
          <s v="&lt;17"/>
          <s v="17-21"/>
          <s v="22-26"/>
          <s v="27-31"/>
          <s v="32-36"/>
          <s v="37-41"/>
          <s v="&gt;42"/>
        </groupItems>
      </fieldGroup>
    </cacheField>
  </cacheFields>
  <extLst>
    <ext xmlns:x14="http://schemas.microsoft.com/office/spreadsheetml/2009/9/main" uri="{725AE2AE-9491-48be-B2B4-4EB974FC3084}">
      <x14:pivotCacheDefinition pivotCacheId="1705330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qwerty123"/>
    <s v="Mohana"/>
    <x v="0"/>
    <d v="2003-09-24T00:00:00"/>
    <x v="0"/>
    <x v="0"/>
    <x v="0"/>
    <d v="2025-02-21T00:00:00"/>
    <n v="3"/>
    <x v="0"/>
    <m/>
    <x v="0"/>
    <d v="2025-02-21T12:56:36"/>
    <d v="2025-02-21T12:58:06"/>
    <n v="443541359"/>
    <s v="f86a8226-5b3e-4b96-ad30-7d5e4fddc838"/>
    <d v="2025-02-21T07:28:07"/>
    <s v="Approved"/>
    <m/>
    <s v="submitted_via_web"/>
    <m/>
    <s v="vsTSzGx2JQtj6A2ALesdHb"/>
    <m/>
    <n v="1"/>
    <x v="0"/>
    <s v=""/>
    <x v="0"/>
  </r>
  <r>
    <s v="Surya123"/>
    <s v="Surya Naga"/>
    <x v="1"/>
    <d v="1990-02-21T00:00:00"/>
    <x v="0"/>
    <x v="1"/>
    <x v="1"/>
    <d v="2022-02-17T00:00:00"/>
    <n v="4"/>
    <x v="1"/>
    <d v="2025-02-18T00:00:00"/>
    <x v="1"/>
    <d v="2025-02-21T14:40:03"/>
    <d v="2025-02-21T14:41:07"/>
    <n v="443579538"/>
    <s v="c8315843-6b42-4e49-b03c-0c7c51a1665b"/>
    <d v="2025-02-21T09:11:07"/>
    <s v="Approved"/>
    <m/>
    <s v="submitted_via_web"/>
    <m/>
    <s v="vsTSzGx2JQtj6A2ALesdHb"/>
    <m/>
    <n v="2"/>
    <x v="1"/>
    <n v="36"/>
    <x v="1"/>
  </r>
  <r>
    <s v="Chainaa123"/>
    <s v="Chaitu"/>
    <x v="0"/>
    <d v="2002-02-21T00:00:00"/>
    <x v="1"/>
    <x v="2"/>
    <x v="0"/>
    <d v="2024-12-31T00:00:00"/>
    <n v="2"/>
    <x v="1"/>
    <d v="2025-02-18T00:00:00"/>
    <x v="1"/>
    <d v="2025-02-21T14:41:07"/>
    <d v="2025-02-21T15:01:00"/>
    <n v="443587659"/>
    <s v="1d1f176c-03db-4b7d-8151-0560862f6433"/>
    <d v="2025-02-21T09:31:01"/>
    <m/>
    <m/>
    <s v="submitted_via_web"/>
    <m/>
    <s v="vsTSzGx2JQtj6A2ALesdHb"/>
    <m/>
    <n v="3"/>
    <x v="2"/>
    <n v="1"/>
    <x v="2"/>
  </r>
  <r>
    <s v="Hskaol829"/>
    <s v="David ibrahim"/>
    <x v="1"/>
    <d v="1996-02-09T00:00:00"/>
    <x v="1"/>
    <x v="2"/>
    <x v="2"/>
    <d v="2020-02-10T00:00:00"/>
    <n v="4"/>
    <x v="0"/>
    <m/>
    <x v="0"/>
    <d v="2025-02-21T15:01:00"/>
    <d v="2025-02-21T20:30:42"/>
    <n v="443728398"/>
    <s v="f964d91e-446b-48f6-801b-940e533140ed"/>
    <d v="2025-02-21T15:00:42"/>
    <m/>
    <m/>
    <s v="submitted_via_web"/>
    <m/>
    <s v="vsTSzGx2JQtj6A2ALesdHb"/>
    <m/>
    <n v="4"/>
    <x v="3"/>
    <s v=""/>
    <x v="3"/>
  </r>
  <r>
    <s v="Bsiabm578"/>
    <s v="Sai"/>
    <x v="1"/>
    <d v="1998-08-07T00:00:00"/>
    <x v="2"/>
    <x v="0"/>
    <x v="1"/>
    <d v="2020-06-16T00:00:00"/>
    <n v="5"/>
    <x v="0"/>
    <m/>
    <x v="0"/>
    <m/>
    <m/>
    <n v="443943091"/>
    <s v="43fc2c48-eff8-4c13-b757-76cd90c8cc86"/>
    <d v="2025-02-22T05:31:10"/>
    <m/>
    <m/>
    <s v="submitted_via_web"/>
    <m/>
    <s v="vvRc2Fvi6pmQm8znks2xsT"/>
    <m/>
    <n v="5"/>
    <x v="3"/>
    <s v=""/>
    <x v="4"/>
  </r>
  <r>
    <s v="Shkgkj580"/>
    <s v="Kamala"/>
    <x v="0"/>
    <d v="2000-12-03T00:00:00"/>
    <x v="0"/>
    <x v="3"/>
    <x v="1"/>
    <d v="2016-02-22T00:00:00"/>
    <n v="4"/>
    <x v="1"/>
    <d v="2024-07-18T00:00:00"/>
    <x v="2"/>
    <m/>
    <m/>
    <n v="443943494"/>
    <s v="17eeaac9-a429-43ae-ade3-7a54b108b953"/>
    <d v="2025-02-22T05:33:23"/>
    <m/>
    <m/>
    <s v="submitted_via_web"/>
    <m/>
    <s v="vvRc2Fvi6pmQm8znks2xsT"/>
    <m/>
    <n v="6"/>
    <x v="4"/>
    <n v="100"/>
    <x v="5"/>
  </r>
  <r>
    <s v="T7i69699t"/>
    <s v="Cjcjlcjyxtjsits"/>
    <x v="0"/>
    <d v="2002-12-07T00:00:00"/>
    <x v="0"/>
    <x v="0"/>
    <x v="0"/>
    <d v="2025-02-14T00:00:00"/>
    <n v="1"/>
    <x v="0"/>
    <m/>
    <x v="0"/>
    <m/>
    <m/>
    <n v="443945213"/>
    <s v="8ea18c6c-b4b4-4b2f-aca4-3dd8d634ae8d"/>
    <d v="2025-02-22T05:41:03"/>
    <m/>
    <m/>
    <s v="submitted_via_web"/>
    <m/>
    <s v="vvRc2Fvi6pmQm8znks2xsT"/>
    <m/>
    <n v="7"/>
    <x v="0"/>
    <s v=""/>
    <x v="6"/>
  </r>
  <r>
    <s v="1074477"/>
    <s v="Renuka Devi Seelam"/>
    <x v="0"/>
    <d v="2002-05-24T00:00:00"/>
    <x v="0"/>
    <x v="0"/>
    <x v="0"/>
    <d v="2024-09-26T00:00:00"/>
    <n v="3"/>
    <x v="0"/>
    <m/>
    <x v="0"/>
    <m/>
    <m/>
    <n v="443945883"/>
    <s v="53a6103e-1909-45e7-9f0c-b32e43b567f9"/>
    <d v="2025-02-22T05:43:47"/>
    <m/>
    <m/>
    <s v="submitted_via_web"/>
    <m/>
    <s v="vvRc2Fvi6pmQm8znks2xsT"/>
    <m/>
    <n v="8"/>
    <x v="2"/>
    <s v=""/>
    <x v="6"/>
  </r>
  <r>
    <s v="fghjk876"/>
    <s v="bhav"/>
    <x v="0"/>
    <d v="2003-12-07T00:00:00"/>
    <x v="0"/>
    <x v="0"/>
    <x v="0"/>
    <d v="2024-04-24T00:00:00"/>
    <n v="5"/>
    <x v="0"/>
    <m/>
    <x v="0"/>
    <m/>
    <m/>
    <n v="443945890"/>
    <s v="b33b7b40-a12c-499b-8c00-915cf8392188"/>
    <d v="2025-02-22T05:43:50"/>
    <m/>
    <m/>
    <s v="submitted_via_web"/>
    <m/>
    <s v="vvRc2Fvi6pmQm8znks2xsT"/>
    <m/>
    <n v="9"/>
    <x v="2"/>
    <s v=""/>
    <x v="0"/>
  </r>
  <r>
    <s v="iuytdvb34567"/>
    <s v="suresh"/>
    <x v="1"/>
    <d v="2000-08-16T00:00:00"/>
    <x v="2"/>
    <x v="0"/>
    <x v="1"/>
    <d v="2023-01-19T00:00:00"/>
    <n v="3"/>
    <x v="0"/>
    <m/>
    <x v="0"/>
    <m/>
    <m/>
    <n v="443946423"/>
    <s v="1ad50b97-5cdc-401b-8db8-9886193e5f5c"/>
    <d v="2025-02-22T05:45:35"/>
    <m/>
    <m/>
    <s v="submitted_via_web"/>
    <m/>
    <s v="vvRc2Fvi6pmQm8znks2xsT"/>
    <m/>
    <n v="10"/>
    <x v="5"/>
    <s v=""/>
    <x v="5"/>
  </r>
  <r>
    <s v="123456"/>
    <s v="Personal"/>
    <x v="1"/>
    <d v="1995-06-17T00:00:00"/>
    <x v="0"/>
    <x v="0"/>
    <x v="0"/>
    <d v="2006-11-13T00:00:00"/>
    <n v="1"/>
    <x v="1"/>
    <d v="2025-02-22T00:00:00"/>
    <x v="3"/>
    <m/>
    <m/>
    <n v="443956884"/>
    <s v="89e807a3-f5e9-4187-8385-d83d43edc814"/>
    <d v="2025-02-22T06:31:09"/>
    <m/>
    <m/>
    <s v="submitted_via_web"/>
    <m/>
    <s v="vvRc2Fvi6pmQm8znks2xsT"/>
    <m/>
    <n v="11"/>
    <x v="6"/>
    <n v="219"/>
    <x v="3"/>
  </r>
  <r>
    <s v="0984g"/>
    <s v="Avasaram em undi"/>
    <x v="1"/>
    <d v="1993-06-25T00:00:00"/>
    <x v="0"/>
    <x v="3"/>
    <x v="2"/>
    <d v="2003-07-07T00:00:00"/>
    <n v="3"/>
    <x v="0"/>
    <m/>
    <x v="0"/>
    <m/>
    <m/>
    <n v="443957153"/>
    <s v="5b24ca62-3572-4ae5-8882-03b835139d0d"/>
    <d v="2025-02-22T06:32:16"/>
    <m/>
    <m/>
    <s v="submitted_via_web"/>
    <m/>
    <s v="vvRc2Fvi6pmQm8znks2xsT"/>
    <m/>
    <n v="12"/>
    <x v="7"/>
    <s v=""/>
    <x v="7"/>
  </r>
  <r>
    <s v="19Qde457"/>
    <s v="God gifted child"/>
    <x v="1"/>
    <d v="2007-08-22T00:00:00"/>
    <x v="2"/>
    <x v="2"/>
    <x v="1"/>
    <d v="2024-06-05T00:00:00"/>
    <n v="3"/>
    <x v="0"/>
    <m/>
    <x v="0"/>
    <m/>
    <m/>
    <n v="443957571"/>
    <s v="51ba7819-ce0e-4e4f-80aa-24b6ea2e8942"/>
    <d v="2025-02-22T06:33:52"/>
    <m/>
    <m/>
    <s v="submitted_via_web"/>
    <m/>
    <s v="vvRc2Fvi6pmQm8znks2xsT"/>
    <m/>
    <n v="13"/>
    <x v="2"/>
    <s v=""/>
    <x v="8"/>
  </r>
  <r>
    <s v="Manishi"/>
    <s v="Humanee"/>
    <x v="1"/>
    <d v="1997-11-05T00:00:00"/>
    <x v="2"/>
    <x v="2"/>
    <x v="0"/>
    <d v="2014-08-21T00:00:00"/>
    <n v="5"/>
    <x v="0"/>
    <m/>
    <x v="0"/>
    <m/>
    <m/>
    <n v="443957604"/>
    <s v="bbeaf9fb-76e4-419f-b7bc-ddf3af521ab3"/>
    <d v="2025-02-22T06:33:59"/>
    <m/>
    <m/>
    <s v="submitted_via_web"/>
    <m/>
    <s v="vvRc2Fvi6pmQm8znks2xsT"/>
    <m/>
    <n v="14"/>
    <x v="8"/>
    <s v=""/>
    <x v="9"/>
  </r>
  <r>
    <s v="Pig"/>
    <s v="Pandi"/>
    <x v="1"/>
    <d v="2001-10-03T00:00:00"/>
    <x v="0"/>
    <x v="1"/>
    <x v="0"/>
    <d v="2024-07-17T00:00:00"/>
    <n v="1"/>
    <x v="0"/>
    <m/>
    <x v="0"/>
    <m/>
    <m/>
    <n v="443957815"/>
    <s v="3d4d61fc-30a6-4fdb-9006-b9b38c6eca42"/>
    <d v="2025-02-22T06:34:39"/>
    <m/>
    <m/>
    <s v="submitted_via_web"/>
    <m/>
    <s v="vvRc2Fvi6pmQm8znks2xsT"/>
    <m/>
    <n v="15"/>
    <x v="2"/>
    <s v=""/>
    <x v="2"/>
  </r>
  <r>
    <s v="Op123*6"/>
    <s v="Arey entra edi"/>
    <x v="1"/>
    <d v="2001-10-14T00:00:00"/>
    <x v="3"/>
    <x v="1"/>
    <x v="0"/>
    <d v="2023-09-20T00:00:00"/>
    <n v="4"/>
    <x v="1"/>
    <d v="2025-02-22T00:00:00"/>
    <x v="4"/>
    <m/>
    <m/>
    <n v="443957948"/>
    <s v="0a1f1ea7-ec4e-44ea-89ff-0979e2fa2dff"/>
    <d v="2025-02-22T06:35:06"/>
    <m/>
    <m/>
    <s v="submitted_via_web"/>
    <m/>
    <s v="vvRc2Fvi6pmQm8znks2xsT"/>
    <m/>
    <n v="16"/>
    <x v="5"/>
    <n v="17"/>
    <x v="2"/>
  </r>
  <r>
    <s v="Kukka"/>
    <s v="Nakka"/>
    <x v="0"/>
    <d v="2007-04-23T00:00:00"/>
    <x v="1"/>
    <x v="0"/>
    <x v="0"/>
    <d v="2025-02-10T00:00:00"/>
    <n v="4"/>
    <x v="0"/>
    <m/>
    <x v="0"/>
    <m/>
    <m/>
    <n v="443958413"/>
    <s v="80ca66af-4f14-4cb7-93aa-912c981ea718"/>
    <d v="2025-02-22T06:36:28"/>
    <m/>
    <m/>
    <s v="submitted_via_web"/>
    <m/>
    <s v="vvRc2Fvi6pmQm8znks2xsT"/>
    <m/>
    <n v="17"/>
    <x v="0"/>
    <s v=""/>
    <x v="8"/>
  </r>
  <r>
    <s v="Balli"/>
    <s v="Mokam"/>
    <x v="1"/>
    <d v="1998-07-29T00:00:00"/>
    <x v="1"/>
    <x v="3"/>
    <x v="2"/>
    <d v="2025-02-13T00:00:00"/>
    <n v="1"/>
    <x v="1"/>
    <d v="2025-02-13T00:00:00"/>
    <x v="3"/>
    <m/>
    <m/>
    <n v="443958614"/>
    <s v="c6827a53-cc5a-46e3-a2b4-2fd0d7d84547"/>
    <d v="2025-02-22T06:37:22"/>
    <m/>
    <m/>
    <s v="submitted_via_web"/>
    <m/>
    <s v="vvRc2Fvi6pmQm8znks2xsT"/>
    <m/>
    <n v="18"/>
    <x v="0"/>
    <n v="0"/>
    <x v="4"/>
  </r>
  <r>
    <s v="Hshdikxlx"/>
    <s v="Hzuikxkxnx"/>
    <x v="1"/>
    <d v="2003-11-20T00:00:00"/>
    <x v="2"/>
    <x v="3"/>
    <x v="1"/>
    <d v="2021-09-17T00:00:00"/>
    <n v="5"/>
    <x v="1"/>
    <d v="2025-01-13T00:00:00"/>
    <x v="5"/>
    <m/>
    <m/>
    <n v="443958733"/>
    <s v="73ef2caa-d65e-4309-9d89-1ddf9ecc7d4d"/>
    <d v="2025-02-22T06:37:57"/>
    <m/>
    <m/>
    <s v="submitted_via_web"/>
    <m/>
    <s v="vvRc2Fvi6pmQm8znks2xsT"/>
    <m/>
    <n v="19"/>
    <x v="9"/>
    <n v="39"/>
    <x v="0"/>
  </r>
  <r>
    <s v="Jdudus"/>
    <s v="Mohana metal"/>
    <x v="0"/>
    <d v="2025-02-22T00:00:00"/>
    <x v="0"/>
    <x v="2"/>
    <x v="0"/>
    <d v="2025-02-08T00:00:00"/>
    <n v="5"/>
    <x v="0"/>
    <m/>
    <x v="0"/>
    <m/>
    <m/>
    <n v="443960424"/>
    <s v="230c65b4-2781-4ae9-8df0-307a1e6bc80f"/>
    <d v="2025-02-22T06:45:04"/>
    <m/>
    <m/>
    <s v="submitted_via_web"/>
    <m/>
    <s v="vvRc2Fvi6pmQm8znks2xsT"/>
    <m/>
    <n v="20"/>
    <x v="0"/>
    <s v=""/>
    <x v="10"/>
  </r>
  <r>
    <s v="Eh7eiwjw"/>
    <s v="Bhavya"/>
    <x v="0"/>
    <d v="2025-02-22T00:00:00"/>
    <x v="0"/>
    <x v="0"/>
    <x v="0"/>
    <d v="2025-02-22T00:00:00"/>
    <n v="3"/>
    <x v="0"/>
    <m/>
    <x v="0"/>
    <m/>
    <m/>
    <n v="443960474"/>
    <s v="81a3bf53-d69d-4913-8d28-cdf1b4f74058"/>
    <d v="2025-02-22T06:45:15"/>
    <m/>
    <m/>
    <s v="submitted_via_web"/>
    <m/>
    <s v="vvRc2Fvi6pmQm8znks2xsT"/>
    <m/>
    <n v="21"/>
    <x v="0"/>
    <s v=""/>
    <x v="10"/>
  </r>
  <r>
    <s v="H8cufxt7"/>
    <s v="Mohanadancer"/>
    <x v="0"/>
    <d v="2025-02-22T00:00:00"/>
    <x v="0"/>
    <x v="3"/>
    <x v="0"/>
    <d v="2025-02-22T00:00:00"/>
    <n v="4"/>
    <x v="0"/>
    <m/>
    <x v="0"/>
    <m/>
    <m/>
    <n v="443960580"/>
    <s v="ec7ef739-ed38-49fe-8a93-792dfad06a6a"/>
    <d v="2025-02-22T06:45:47"/>
    <m/>
    <m/>
    <s v="submitted_via_web"/>
    <m/>
    <s v="vvRc2Fvi6pmQm8znks2xsT"/>
    <m/>
    <n v="22"/>
    <x v="0"/>
    <s v=""/>
    <x v="10"/>
  </r>
  <r>
    <s v="Ydyd5"/>
    <s v="F5cdc6rx6rx6rxr6x"/>
    <x v="0"/>
    <d v="2025-02-22T00:00:00"/>
    <x v="0"/>
    <x v="3"/>
    <x v="1"/>
    <d v="2025-02-22T00:00:00"/>
    <n v="3"/>
    <x v="0"/>
    <m/>
    <x v="0"/>
    <m/>
    <m/>
    <n v="443960657"/>
    <s v="51c35dd7-8596-4661-be1a-00d18b27b004"/>
    <d v="2025-02-22T06:46:09"/>
    <m/>
    <m/>
    <s v="submitted_via_web"/>
    <m/>
    <s v="vvRc2Fvi6pmQm8znks2xsT"/>
    <m/>
    <n v="23"/>
    <x v="0"/>
    <s v=""/>
    <x v="10"/>
  </r>
  <r>
    <s v="7gx6tt7x5d"/>
    <s v="Cyctc5c5f4"/>
    <x v="0"/>
    <d v="2025-02-22T00:00:00"/>
    <x v="1"/>
    <x v="3"/>
    <x v="3"/>
    <d v="2025-02-22T00:00:00"/>
    <n v="2"/>
    <x v="0"/>
    <m/>
    <x v="0"/>
    <m/>
    <m/>
    <n v="443960743"/>
    <s v="ba1932f5-39b9-4daf-a196-e6313b3c7868"/>
    <d v="2025-02-22T06:46:27"/>
    <m/>
    <m/>
    <s v="submitted_via_web"/>
    <m/>
    <s v="vvRc2Fvi6pmQm8znks2xsT"/>
    <m/>
    <n v="24"/>
    <x v="0"/>
    <s v=""/>
    <x v="10"/>
  </r>
  <r>
    <s v="Ugx6fxr6cr6x"/>
    <s v="Uxf6gx6fcf6"/>
    <x v="1"/>
    <d v="2025-02-08T00:00:00"/>
    <x v="2"/>
    <x v="0"/>
    <x v="3"/>
    <d v="2025-02-22T00:00:00"/>
    <n v="4"/>
    <x v="0"/>
    <m/>
    <x v="0"/>
    <m/>
    <m/>
    <n v="443960860"/>
    <s v="0c3c6b80-c628-433c-8553-ff8411ef3f6d"/>
    <d v="2025-02-22T06:46:47"/>
    <m/>
    <m/>
    <s v="submitted_via_web"/>
    <m/>
    <s v="vvRc2Fvi6pmQm8znks2xsT"/>
    <m/>
    <n v="25"/>
    <x v="0"/>
    <s v=""/>
    <x v="10"/>
  </r>
  <r>
    <s v=",f6c6tx6fxr5"/>
    <s v="Ufyf f6f6cg7c"/>
    <x v="1"/>
    <d v="2025-02-07T00:00:00"/>
    <x v="2"/>
    <x v="2"/>
    <x v="2"/>
    <d v="2025-02-22T00:00:00"/>
    <n v="2"/>
    <x v="0"/>
    <m/>
    <x v="0"/>
    <m/>
    <m/>
    <n v="443960932"/>
    <s v="19b05261-9bb4-4c94-a1af-b1a67c1f9000"/>
    <d v="2025-02-22T06:47:04"/>
    <m/>
    <m/>
    <s v="submitted_via_web"/>
    <m/>
    <s v="vvRc2Fvi6pmQm8znks2xsT"/>
    <m/>
    <n v="26"/>
    <x v="0"/>
    <s v=""/>
    <x v="10"/>
  </r>
  <r>
    <s v="Fuzyfc7t"/>
    <s v="Oxg7x5ezr5x"/>
    <x v="0"/>
    <d v="2025-02-22T00:00:00"/>
    <x v="4"/>
    <x v="2"/>
    <x v="2"/>
    <d v="2025-02-22T00:00:00"/>
    <n v="3"/>
    <x v="0"/>
    <m/>
    <x v="0"/>
    <m/>
    <m/>
    <n v="443960990"/>
    <s v="bcde1c1f-c96a-4a06-a037-ac0dde447c1a"/>
    <d v="2025-02-22T06:47:20"/>
    <m/>
    <m/>
    <s v="submitted_via_web"/>
    <m/>
    <s v="vvRc2Fvi6pmQm8znks2xsT"/>
    <m/>
    <n v="27"/>
    <x v="0"/>
    <s v=""/>
    <x v="10"/>
  </r>
  <r>
    <s v="Cgu Can td"/>
    <s v="Mohanadone10forms"/>
    <x v="0"/>
    <d v="2025-02-14T00:00:00"/>
    <x v="0"/>
    <x v="0"/>
    <x v="0"/>
    <d v="2025-02-22T00:00:00"/>
    <n v="5"/>
    <x v="0"/>
    <m/>
    <x v="0"/>
    <m/>
    <m/>
    <n v="443961076"/>
    <s v="2cab524c-7de0-4c70-bf62-26e71e5668b3"/>
    <d v="2025-02-22T06:47:50"/>
    <m/>
    <m/>
    <s v="submitted_via_web"/>
    <m/>
    <s v="vvRc2Fvi6pmQm8znks2xsT"/>
    <m/>
    <n v="28"/>
    <x v="0"/>
    <s v=""/>
    <x v="10"/>
  </r>
  <r>
    <s v="93763"/>
    <s v="Elsa"/>
    <x v="0"/>
    <d v="2002-02-22T00:00:00"/>
    <x v="0"/>
    <x v="0"/>
    <x v="0"/>
    <d v="2025-02-20T00:00:00"/>
    <n v="4"/>
    <x v="0"/>
    <m/>
    <x v="0"/>
    <m/>
    <m/>
    <n v="443969369"/>
    <s v="515c2073-b5d4-4ff2-94bc-0fd2ade9a10c"/>
    <d v="2025-02-22T07:25:11"/>
    <m/>
    <m/>
    <s v="submitted_via_web"/>
    <m/>
    <s v="vvRc2Fvi6pmQm8znks2xsT"/>
    <m/>
    <n v="29"/>
    <x v="0"/>
    <s v=""/>
    <x v="2"/>
  </r>
  <r>
    <s v="89494"/>
    <s v="Sofia"/>
    <x v="0"/>
    <d v="2000-02-22T00:00:00"/>
    <x v="1"/>
    <x v="2"/>
    <x v="0"/>
    <d v="2017-02-22T00:00:00"/>
    <n v="3"/>
    <x v="0"/>
    <m/>
    <x v="0"/>
    <m/>
    <m/>
    <n v="443969584"/>
    <s v="5ad1fe7e-b902-4671-8a41-38dd151c7472"/>
    <d v="2025-02-22T07:26:10"/>
    <m/>
    <m/>
    <s v="submitted_via_web"/>
    <m/>
    <s v="vvRc2Fvi6pmQm8znks2xsT"/>
    <m/>
    <n v="30"/>
    <x v="10"/>
    <s v=""/>
    <x v="11"/>
  </r>
  <r>
    <s v="123456777"/>
    <s v="O Sai Priya Vallika"/>
    <x v="0"/>
    <d v="2003-05-13T00:00:00"/>
    <x v="0"/>
    <x v="0"/>
    <x v="0"/>
    <d v="2024-09-30T00:00:00"/>
    <n v="4"/>
    <x v="0"/>
    <m/>
    <x v="0"/>
    <m/>
    <m/>
    <n v="443978302"/>
    <s v="7557a0c6-9ccf-4d04-b210-69dfe7af926c"/>
    <d v="2025-02-22T07:56:28"/>
    <m/>
    <m/>
    <s v="submitted_via_web"/>
    <m/>
    <s v="vvRc2Fvi6pmQm8znks2xsT"/>
    <m/>
    <n v="31"/>
    <x v="2"/>
    <s v=""/>
    <x v="0"/>
  </r>
  <r>
    <s v="Kdbak2783"/>
    <s v="Mohana Sruthy Mada"/>
    <x v="0"/>
    <d v="2003-09-24T00:00:00"/>
    <x v="4"/>
    <x v="0"/>
    <x v="0"/>
    <d v="2024-02-12T00:00:00"/>
    <n v="1"/>
    <x v="0"/>
    <m/>
    <x v="0"/>
    <m/>
    <m/>
    <n v="444003088"/>
    <s v="7c128371-b911-4591-b50f-f21133f27f5d"/>
    <d v="2025-02-22T09:14:46"/>
    <m/>
    <m/>
    <s v="submitted_via_web"/>
    <m/>
    <s v="vvRc2Fvi6pmQm8znks2xsT"/>
    <m/>
    <n v="32"/>
    <x v="2"/>
    <s v=""/>
    <x v="0"/>
  </r>
  <r>
    <s v="451789"/>
    <s v="Jayaram"/>
    <x v="1"/>
    <d v="2003-05-21T00:00:00"/>
    <x v="0"/>
    <x v="0"/>
    <x v="0"/>
    <d v="2025-02-22T00:00:00"/>
    <n v="5"/>
    <x v="0"/>
    <m/>
    <x v="0"/>
    <m/>
    <m/>
    <n v="444042562"/>
    <s v="9a6bbde4-3cf6-4efc-8e6c-21eeba9ce192"/>
    <d v="2025-02-22T11:22:59"/>
    <m/>
    <m/>
    <s v="submitted_via_web"/>
    <m/>
    <s v="vvRc2Fvi6pmQm8znks2xsT"/>
    <m/>
    <n v="33"/>
    <x v="0"/>
    <s v=""/>
    <x v="0"/>
  </r>
  <r>
    <s v="5690123"/>
    <s v="Ramesh"/>
    <x v="1"/>
    <d v="1999-02-22T00:00:00"/>
    <x v="0"/>
    <x v="3"/>
    <x v="1"/>
    <d v="2022-02-22T00:00:00"/>
    <n v="4"/>
    <x v="0"/>
    <m/>
    <x v="0"/>
    <m/>
    <m/>
    <n v="444042909"/>
    <s v="6cabb59e-a38b-4294-b1a6-0edb40db8e36"/>
    <d v="2025-02-22T11:23:45"/>
    <m/>
    <m/>
    <s v="submitted_via_web"/>
    <m/>
    <s v="vvRc2Fvi6pmQm8znks2xsT"/>
    <m/>
    <n v="34"/>
    <x v="1"/>
    <s v=""/>
    <x v="4"/>
  </r>
  <r>
    <s v="123690h"/>
    <s v="SUBRAHMANYAM"/>
    <x v="1"/>
    <d v="1984-02-22T00:00:00"/>
    <x v="1"/>
    <x v="0"/>
    <x v="1"/>
    <d v="2024-11-21T00:00:00"/>
    <n v="4"/>
    <x v="0"/>
    <m/>
    <x v="0"/>
    <m/>
    <m/>
    <n v="444043067"/>
    <s v="d2056473-c2bf-44b6-b855-9d30b3c4c7ca"/>
    <d v="2025-02-22T11:24:22"/>
    <m/>
    <m/>
    <s v="submitted_via_web"/>
    <m/>
    <s v="vvRc2Fvi6pmQm8znks2xsT"/>
    <m/>
    <n v="35"/>
    <x v="2"/>
    <s v=""/>
    <x v="12"/>
  </r>
  <r>
    <s v="696969"/>
    <s v="Pavitra"/>
    <x v="0"/>
    <d v="2000-02-14T00:00:00"/>
    <x v="3"/>
    <x v="2"/>
    <x v="0"/>
    <d v="2024-11-27T00:00:00"/>
    <n v="5"/>
    <x v="0"/>
    <m/>
    <x v="0"/>
    <m/>
    <m/>
    <n v="444043302"/>
    <s v="ad6293f1-965a-4044-879c-f994be15795a"/>
    <d v="2025-02-22T11:25:02"/>
    <m/>
    <m/>
    <s v="submitted_via_web"/>
    <m/>
    <s v="vvRc2Fvi6pmQm8znks2xsT"/>
    <m/>
    <n v="36"/>
    <x v="2"/>
    <s v=""/>
    <x v="11"/>
  </r>
  <r>
    <s v="7890345"/>
    <s v="Sulochana"/>
    <x v="0"/>
    <d v="1990-02-22T00:00:00"/>
    <x v="3"/>
    <x v="2"/>
    <x v="2"/>
    <d v="2023-06-22T00:00:00"/>
    <n v="4"/>
    <x v="1"/>
    <d v="2025-02-19T00:00:00"/>
    <x v="4"/>
    <m/>
    <m/>
    <n v="444043657"/>
    <s v="9c134c12-1ea1-4eab-81e5-b37c68be2691"/>
    <d v="2025-02-22T11:26:07"/>
    <m/>
    <m/>
    <s v="submitted_via_web"/>
    <m/>
    <s v="vvRc2Fvi6pmQm8znks2xsT"/>
    <m/>
    <n v="37"/>
    <x v="5"/>
    <n v="19"/>
    <x v="1"/>
  </r>
  <r>
    <s v="1456780"/>
    <s v="Srujana"/>
    <x v="0"/>
    <d v="1998-07-24T00:00:00"/>
    <x v="3"/>
    <x v="1"/>
    <x v="1"/>
    <d v="2024-02-23T00:00:00"/>
    <n v="4"/>
    <x v="0"/>
    <m/>
    <x v="0"/>
    <m/>
    <m/>
    <n v="444075714"/>
    <s v="5acf166c-1827-4f99-8405-5f0e96967209"/>
    <d v="2025-02-22T13:10:20"/>
    <m/>
    <m/>
    <s v="submitted_via_web"/>
    <m/>
    <s v="vvRc2Fvi6pmQm8znks2xsT"/>
    <m/>
    <n v="38"/>
    <x v="2"/>
    <s v=""/>
    <x v="4"/>
  </r>
  <r>
    <s v="6782056"/>
    <s v="Mahendra"/>
    <x v="1"/>
    <d v="1993-07-23T00:00:00"/>
    <x v="2"/>
    <x v="3"/>
    <x v="1"/>
    <d v="2024-01-26T00:00:00"/>
    <n v="5"/>
    <x v="0"/>
    <m/>
    <x v="0"/>
    <m/>
    <m/>
    <n v="444075903"/>
    <s v="d6f2ae2d-bbc4-40cd-96dc-41592d833fe7"/>
    <d v="2025-02-22T13:11:05"/>
    <m/>
    <m/>
    <s v="submitted_via_web"/>
    <m/>
    <s v="vvRc2Fvi6pmQm8znks2xsT"/>
    <m/>
    <n v="39"/>
    <x v="2"/>
    <s v=""/>
    <x v="7"/>
  </r>
  <r>
    <s v="Skwob838"/>
    <s v="Vskskv"/>
    <x v="0"/>
    <d v="2004-02-23T00:00:00"/>
    <x v="1"/>
    <x v="3"/>
    <x v="1"/>
    <d v="2022-06-11T00:00:00"/>
    <n v="1"/>
    <x v="1"/>
    <d v="2025-02-11T00:00:00"/>
    <x v="5"/>
    <m/>
    <m/>
    <n v="444219196"/>
    <s v="bd27f48a-8db4-44d8-a21e-53544fe85ad1"/>
    <d v="2025-02-23T02:59:42"/>
    <m/>
    <m/>
    <s v="submitted_via_web"/>
    <m/>
    <s v="v4XpQTfUs2SMu7XAbF4DWp"/>
    <m/>
    <n v="40"/>
    <x v="1"/>
    <n v="32"/>
    <x v="0"/>
  </r>
  <r>
    <s v="Ahkav839"/>
    <s v="Vsidnls"/>
    <x v="0"/>
    <d v="2000-02-21T00:00:00"/>
    <x v="4"/>
    <x v="0"/>
    <x v="3"/>
    <d v="2013-02-12T00:00:00"/>
    <n v="4"/>
    <x v="0"/>
    <m/>
    <x v="0"/>
    <m/>
    <m/>
    <n v="444219259"/>
    <s v="52c7333a-8ed9-4845-9c00-31114c18feab"/>
    <d v="2025-02-23T03:00:39"/>
    <m/>
    <m/>
    <s v="submitted_via_web"/>
    <m/>
    <s v="v4XpQTfUs2SMu7XAbF4DWp"/>
    <m/>
    <n v="41"/>
    <x v="11"/>
    <s v=""/>
    <x v="11"/>
  </r>
  <r>
    <s v="1234"/>
    <s v="Ganesh"/>
    <x v="1"/>
    <d v="2025-02-23T00:00:00"/>
    <x v="0"/>
    <x v="0"/>
    <x v="2"/>
    <d v="2025-02-23T00:00:00"/>
    <n v="1"/>
    <x v="1"/>
    <d v="2025-02-23T00:00:00"/>
    <x v="2"/>
    <m/>
    <m/>
    <n v="444219825"/>
    <s v="e12aafe4-fea8-47e0-b240-802d50c44115"/>
    <d v="2025-02-23T03:10:12"/>
    <m/>
    <m/>
    <s v="submitted_via_web"/>
    <m/>
    <s v="vvRc2Fvi6pmQm8znks2xsT"/>
    <m/>
    <n v="42"/>
    <x v="0"/>
    <n v="0"/>
    <x v="10"/>
  </r>
  <r>
    <s v="6655"/>
    <s v="Billa"/>
    <x v="1"/>
    <d v="2025-02-23T00:00:00"/>
    <x v="3"/>
    <x v="3"/>
    <x v="3"/>
    <d v="2025-02-18T00:00:00"/>
    <n v="4"/>
    <x v="0"/>
    <m/>
    <x v="0"/>
    <m/>
    <m/>
    <n v="444219848"/>
    <s v="7bed0463-047d-43b3-8836-aa7be106ebe9"/>
    <d v="2025-02-23T03:10:42"/>
    <m/>
    <m/>
    <s v="submitted_via_web"/>
    <m/>
    <s v="vvRc2Fvi6pmQm8znks2xsT"/>
    <m/>
    <n v="43"/>
    <x v="0"/>
    <s v=""/>
    <x v="10"/>
  </r>
  <r>
    <s v="Iroeo63883"/>
    <s v="HSJSHJ"/>
    <x v="0"/>
    <d v="2006-04-28T00:00:00"/>
    <x v="2"/>
    <x v="3"/>
    <x v="0"/>
    <d v="2024-05-24T00:00:00"/>
    <n v="5"/>
    <x v="0"/>
    <m/>
    <x v="0"/>
    <m/>
    <m/>
    <n v="444219853"/>
    <s v="3413da40-8a28-422c-92cf-0d8376fec4b9"/>
    <d v="2025-02-23T03:10:49"/>
    <m/>
    <m/>
    <s v="submitted_via_web"/>
    <m/>
    <s v="v4XpQTfUs2SMu7XAbF4DWp"/>
    <m/>
    <n v="44"/>
    <x v="2"/>
    <s v=""/>
    <x v="13"/>
  </r>
  <r>
    <s v="67766"/>
    <s v="Aura"/>
    <x v="1"/>
    <d v="2015-02-23T00:00:00"/>
    <x v="2"/>
    <x v="2"/>
    <x v="1"/>
    <d v="2025-02-23T00:00:00"/>
    <n v="3"/>
    <x v="0"/>
    <m/>
    <x v="0"/>
    <m/>
    <m/>
    <n v="444219892"/>
    <s v="80689bf1-6e6c-4b47-b1ac-210af3ae5b59"/>
    <d v="2025-02-23T03:11:27"/>
    <m/>
    <m/>
    <s v="submitted_via_web"/>
    <m/>
    <s v="vvRc2Fvi6pmQm8znks2xsT"/>
    <m/>
    <n v="45"/>
    <x v="0"/>
    <s v=""/>
    <x v="14"/>
  </r>
  <r>
    <s v="Bdkak2884"/>
    <s v="Bsisbha"/>
    <x v="0"/>
    <d v="2001-07-20T00:00:00"/>
    <x v="2"/>
    <x v="0"/>
    <x v="0"/>
    <d v="2022-05-25T00:00:00"/>
    <n v="4"/>
    <x v="0"/>
    <m/>
    <x v="0"/>
    <m/>
    <m/>
    <n v="444219902"/>
    <s v="dac88a16-6e28-441b-9c94-0fce88e6ab2a"/>
    <d v="2025-02-23T03:11:35"/>
    <m/>
    <m/>
    <s v="submitted_via_web"/>
    <m/>
    <s v="v4XpQTfUs2SMu7XAbF4DWp"/>
    <m/>
    <n v="46"/>
    <x v="1"/>
    <s v=""/>
    <x v="2"/>
  </r>
  <r>
    <s v="1245"/>
    <s v="Mohan"/>
    <x v="0"/>
    <d v="2025-02-12T00:00:00"/>
    <x v="4"/>
    <x v="0"/>
    <x v="0"/>
    <d v="2025-02-12T00:00:00"/>
    <n v="3"/>
    <x v="0"/>
    <m/>
    <x v="0"/>
    <m/>
    <m/>
    <n v="444219952"/>
    <s v="a72ac7cf-259c-41d1-ade4-713532f7fc50"/>
    <d v="2025-02-23T03:12:47"/>
    <m/>
    <m/>
    <s v="submitted_via_web"/>
    <m/>
    <s v="vvRc2Fvi6pmQm8znks2xsT"/>
    <m/>
    <n v="47"/>
    <x v="0"/>
    <s v=""/>
    <x v="10"/>
  </r>
  <r>
    <s v="8225najdb"/>
    <s v="Hsishhab"/>
    <x v="1"/>
    <d v="2022-12-20T00:00:00"/>
    <x v="4"/>
    <x v="2"/>
    <x v="1"/>
    <d v="2021-11-15T00:00:00"/>
    <n v="3"/>
    <x v="0"/>
    <m/>
    <x v="0"/>
    <m/>
    <m/>
    <n v="444219954"/>
    <s v="0dc4152e-0df1-49b1-bf45-b36258367364"/>
    <d v="2025-02-23T03:12:52"/>
    <m/>
    <m/>
    <s v="submitted_via_web"/>
    <m/>
    <s v="v4XpQTfUs2SMu7XAbF4DWp"/>
    <m/>
    <n v="48"/>
    <x v="9"/>
    <s v=""/>
    <x v="15"/>
  </r>
  <r>
    <s v="Gziv8378"/>
    <s v="Mohan"/>
    <x v="1"/>
    <d v="1997-10-06T00:00:00"/>
    <x v="4"/>
    <x v="1"/>
    <x v="0"/>
    <d v="2017-09-19T00:00:00"/>
    <n v="5"/>
    <x v="1"/>
    <d v="2024-03-22T00:00:00"/>
    <x v="4"/>
    <m/>
    <m/>
    <n v="444220081"/>
    <s v="f00b5a18-8626-4497-a7c1-93e6c87ed48c"/>
    <d v="2025-02-23T03:14:18"/>
    <m/>
    <m/>
    <s v="submitted_via_web"/>
    <m/>
    <s v="v4XpQTfUs2SMu7XAbF4DWp"/>
    <m/>
    <n v="49"/>
    <x v="10"/>
    <n v="78"/>
    <x v="9"/>
  </r>
  <r>
    <s v="Gdoav6382"/>
    <s v="Bdisb"/>
    <x v="1"/>
    <d v="2004-02-23T00:00:00"/>
    <x v="1"/>
    <x v="0"/>
    <x v="0"/>
    <d v="2024-02-12T00:00:00"/>
    <n v="4"/>
    <x v="0"/>
    <m/>
    <x v="0"/>
    <m/>
    <m/>
    <n v="444220112"/>
    <s v="34ee4d97-655e-4e6b-9553-ffdd57d2fd8e"/>
    <d v="2025-02-23T03:15:08"/>
    <m/>
    <m/>
    <s v="submitted_via_web"/>
    <m/>
    <s v="v4XpQTfUs2SMu7XAbF4DWp"/>
    <m/>
    <n v="50"/>
    <x v="2"/>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49E2CC-3C1C-436C-BAFF-826CACC02802}" name="KPI-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rowPageCount="1" colPageCount="1"/>
  <pivotFields count="27">
    <pivotField dataField="1"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Items count="1">
    <i/>
  </rowItems>
  <colItems count="1">
    <i/>
  </colItems>
  <pageFields count="1">
    <pageField fld="9" hier="-1"/>
  </pageField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9E336C-655D-4571-8ADE-340665FD8955}" name="PivotTable1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L4:M9" firstHeaderRow="1" firstDataRow="1" firstDataCol="1" rowPageCount="1" colPageCount="1"/>
  <pivotFields count="27">
    <pivotField dataField="1" showAll="0"/>
    <pivotField showAll="0"/>
    <pivotField showAll="0">
      <items count="3">
        <item x="0"/>
        <item x="1"/>
        <item t="default"/>
      </items>
    </pivotField>
    <pivotField numFmtId="14" showAll="0"/>
    <pivotField showAll="0">
      <items count="6">
        <item x="3"/>
        <item x="0"/>
        <item x="1"/>
        <item x="2"/>
        <item x="4"/>
        <item t="default"/>
      </items>
    </pivotField>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Fields count="1">
    <field x="5"/>
  </rowFields>
  <rowItems count="5">
    <i>
      <x v="1"/>
    </i>
    <i>
      <x v="3"/>
    </i>
    <i>
      <x/>
    </i>
    <i>
      <x v="2"/>
    </i>
    <i t="grand">
      <x/>
    </i>
  </rowItems>
  <colItems count="1">
    <i/>
  </colItems>
  <pageFields count="1">
    <pageField fld="9" hier="-1"/>
  </pageFields>
  <dataFields count="1">
    <dataField name="Count of Employee ID" fld="0" subtotal="count" baseField="11" baseItem="3" numFmtId="9">
      <extLst>
        <ext xmlns:x14="http://schemas.microsoft.com/office/spreadsheetml/2009/9/main" uri="{E15A36E0-9728-4e99-A89B-3F7291B0FE68}">
          <x14:dataField pivotShowAs="percentOfParentRow"/>
        </ext>
      </extLst>
    </dataField>
  </dataFields>
  <formats count="2">
    <format dxfId="18">
      <pivotArea outline="0" fieldPosition="0">
        <references count="1">
          <reference field="4294967294" count="1">
            <x v="0"/>
          </reference>
        </references>
      </pivotArea>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7EC183-6277-4F44-8EBE-BA32E8F4C160}"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59:B65" firstHeaderRow="1" firstDataRow="1" firstDataCol="1" rowPageCount="1" colPageCount="1"/>
  <pivotFields count="27">
    <pivotField dataField="1"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showAll="0"/>
    <pivotField axis="axisPage" multipleItemSelectionAllowed="1" showAll="0">
      <items count="3">
        <item h="1" x="0"/>
        <item x="1"/>
        <item t="default"/>
      </items>
    </pivotField>
    <pivotField showAll="0"/>
    <pivotField axis="axisRow" showAll="0">
      <items count="7">
        <item x="4"/>
        <item x="1"/>
        <item x="5"/>
        <item x="3"/>
        <item x="2"/>
        <item x="0"/>
        <item t="default"/>
      </items>
    </pivotField>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Fields count="1">
    <field x="11"/>
  </rowFields>
  <rowItems count="6">
    <i>
      <x/>
    </i>
    <i>
      <x v="1"/>
    </i>
    <i>
      <x v="2"/>
    </i>
    <i>
      <x v="3"/>
    </i>
    <i>
      <x v="4"/>
    </i>
    <i t="grand">
      <x/>
    </i>
  </rowItems>
  <colItems count="1">
    <i/>
  </colItems>
  <pageFields count="1">
    <pageField fld="9" hier="-1"/>
  </pageFields>
  <dataFields count="1">
    <dataField name="Count of Employee ID" fld="0" subtotal="count" baseField="11" baseItem="3" numFmtId="9">
      <extLst>
        <ext xmlns:x14="http://schemas.microsoft.com/office/spreadsheetml/2009/9/main" uri="{E15A36E0-9728-4e99-A89B-3F7291B0FE68}">
          <x14:dataField pivotShowAs="percentOfParentRow"/>
        </ext>
      </extLst>
    </dataField>
  </dataFields>
  <formats count="2">
    <format dxfId="20">
      <pivotArea outline="0" fieldPosition="0">
        <references count="1">
          <reference field="4294967294" count="1">
            <x v="0"/>
          </reference>
        </references>
      </pivotArea>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E4B84C-AF2D-4F5D-85B4-07F216DBBD97}"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J39:K42" firstHeaderRow="1" firstDataRow="1" firstDataCol="1"/>
  <pivotFields count="27">
    <pivotField dataField="1" showAll="0"/>
    <pivotField showAll="0"/>
    <pivotField axis="axisRow"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showAll="0"/>
    <pivotField multipleItemSelectionAllowed="1"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Fields count="1">
    <field x="2"/>
  </rowFields>
  <rowItems count="3">
    <i>
      <x/>
    </i>
    <i>
      <x v="1"/>
    </i>
    <i t="grand">
      <x/>
    </i>
  </rowItems>
  <colItems count="1">
    <i/>
  </colItems>
  <dataFields count="1">
    <dataField name="Count of Employee ID" fld="0" subtotal="count" baseField="2"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01E045-51E8-4857-9566-4F647BA3955D}" name="KPI-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27">
    <pivotField dataField="1"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showAll="0"/>
    <pivotField axis="axisPage" multipleItemSelectionAllowed="1" showAll="0">
      <items count="3">
        <item h="1" x="0"/>
        <item x="1"/>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Items count="1">
    <i/>
  </rowItems>
  <colItems count="1">
    <i/>
  </colItems>
  <pageFields count="1">
    <pageField fld="9" hier="-1"/>
  </pageField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61EFFB-9AE1-48EF-A367-C055D057FBD4}" name="Job Satisfaction"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0:A11" firstHeaderRow="1" firstDataRow="1" firstDataCol="0"/>
  <pivotFields count="27">
    <pivotField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dataField="1" showAll="0"/>
    <pivotField multipleItemSelectionAllowed="1"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Items count="1">
    <i/>
  </rowItems>
  <colItems count="1">
    <i/>
  </colItems>
  <dataFields count="1">
    <dataField name="Average of Job Satisfaction" fld="8" subtotal="average" baseField="0" baseItem="0" numFmtId="1"/>
  </dataFields>
  <formats count="1">
    <format dxfId="7">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FB29EE-D84F-416F-80F5-C6D5AE7F480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4:B50" firstHeaderRow="1" firstDataRow="1" firstDataCol="1" rowPageCount="1" colPageCount="1"/>
  <pivotFields count="27">
    <pivotField dataField="1" showAll="0"/>
    <pivotField showAll="0"/>
    <pivotField showAll="0">
      <items count="3">
        <item x="0"/>
        <item x="1"/>
        <item t="default"/>
      </items>
    </pivotField>
    <pivotField numFmtId="14" showAll="0"/>
    <pivotField axis="axisRow" showAll="0">
      <items count="6">
        <item x="3"/>
        <item x="0"/>
        <item x="1"/>
        <item x="2"/>
        <item x="4"/>
        <item t="default"/>
      </items>
    </pivotField>
    <pivotField showAll="0">
      <items count="5">
        <item x="1"/>
        <item x="0"/>
        <item x="3"/>
        <item x="2"/>
        <item t="default"/>
      </items>
    </pivotField>
    <pivotField showAll="0"/>
    <pivotField numFmtId="14"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Fields count="1">
    <field x="4"/>
  </rowFields>
  <rowItems count="6">
    <i>
      <x/>
    </i>
    <i>
      <x v="1"/>
    </i>
    <i>
      <x v="2"/>
    </i>
    <i>
      <x v="3"/>
    </i>
    <i>
      <x v="4"/>
    </i>
    <i t="grand">
      <x/>
    </i>
  </rowItems>
  <colItems count="1">
    <i/>
  </colItems>
  <pageFields count="1">
    <pageField fld="9" hier="-1"/>
  </pageFields>
  <dataFields count="1">
    <dataField name="Count of Employee ID" fld="0" subtotal="count" baseField="4" baseItem="2"/>
  </dataFields>
  <formats count="2">
    <format dxfId="9">
      <pivotArea outline="0" collapsedLevelsAreSubtotals="1" fieldPosition="0"/>
    </format>
    <format dxfId="8">
      <pivotArea outline="0" fieldPosition="0">
        <references count="1">
          <reference field="4294967294" count="1">
            <x v="0"/>
          </reference>
        </references>
      </pivotArea>
    </format>
  </formats>
  <chartFormats count="2">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3C4BFA-C269-4F69-A248-C1CCFF0858D5}"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2:B37" firstHeaderRow="1" firstDataRow="1" firstDataCol="1" rowPageCount="1" colPageCount="1"/>
  <pivotFields count="27">
    <pivotField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axis="axisRow" dataField="1" showAll="0">
      <items count="5">
        <item x="2"/>
        <item x="1"/>
        <item x="0"/>
        <item x="3"/>
        <item t="default"/>
      </items>
    </pivotField>
    <pivotField numFmtId="14"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showAll="0"/>
  </pivotFields>
  <rowFields count="1">
    <field x="6"/>
  </rowFields>
  <rowItems count="5">
    <i>
      <x/>
    </i>
    <i>
      <x v="1"/>
    </i>
    <i>
      <x v="2"/>
    </i>
    <i>
      <x v="3"/>
    </i>
    <i t="grand">
      <x/>
    </i>
  </rowItems>
  <colItems count="1">
    <i/>
  </colItems>
  <pageFields count="1">
    <pageField fld="9" hier="-1"/>
  </pageFields>
  <dataFields count="1">
    <dataField name="Count of Marital Status" fld="6" subtotal="count" baseField="6" baseItem="1" numFmtId="9">
      <extLst>
        <ext xmlns:x14="http://schemas.microsoft.com/office/spreadsheetml/2009/9/main" uri="{E15A36E0-9728-4e99-A89B-3F7291B0FE68}">
          <x14:dataField pivotShowAs="percentOfParentRow"/>
        </ext>
      </extLst>
    </dataField>
  </dataFields>
  <formats count="2">
    <format dxfId="11">
      <pivotArea outline="0" fieldPosition="0">
        <references count="1">
          <reference field="4294967294" count="1">
            <x v="0"/>
          </reference>
        </references>
      </pivotArea>
    </format>
    <format dxfId="10">
      <pivotArea outline="0" collapsedLevelsAreSubtotals="1" fieldPosition="0"/>
    </format>
  </formats>
  <chartFormats count="1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6" count="1" selected="0">
            <x v="0"/>
          </reference>
        </references>
      </pivotArea>
    </chartFormat>
    <chartFormat chart="14" format="2">
      <pivotArea type="data" outline="0" fieldPosition="0">
        <references count="2">
          <reference field="4294967294" count="1" selected="0">
            <x v="0"/>
          </reference>
          <reference field="6" count="1" selected="0">
            <x v="1"/>
          </reference>
        </references>
      </pivotArea>
    </chartFormat>
    <chartFormat chart="14" format="3">
      <pivotArea type="data" outline="0" fieldPosition="0">
        <references count="2">
          <reference field="4294967294" count="1" selected="0">
            <x v="0"/>
          </reference>
          <reference field="6" count="1" selected="0">
            <x v="2"/>
          </reference>
        </references>
      </pivotArea>
    </chartFormat>
    <chartFormat chart="14" format="4">
      <pivotArea type="data" outline="0" fieldPosition="0">
        <references count="2">
          <reference field="4294967294" count="1" selected="0">
            <x v="0"/>
          </reference>
          <reference field="6" count="1" selected="0">
            <x v="3"/>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6" count="1" selected="0">
            <x v="0"/>
          </reference>
        </references>
      </pivotArea>
    </chartFormat>
    <chartFormat chart="18" format="12">
      <pivotArea type="data" outline="0" fieldPosition="0">
        <references count="2">
          <reference field="4294967294" count="1" selected="0">
            <x v="0"/>
          </reference>
          <reference field="6" count="1" selected="0">
            <x v="1"/>
          </reference>
        </references>
      </pivotArea>
    </chartFormat>
    <chartFormat chart="18" format="13">
      <pivotArea type="data" outline="0" fieldPosition="0">
        <references count="2">
          <reference field="4294967294" count="1" selected="0">
            <x v="0"/>
          </reference>
          <reference field="6" count="1" selected="0">
            <x v="2"/>
          </reference>
        </references>
      </pivotArea>
    </chartFormat>
    <chartFormat chart="18" format="1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901683-E5D6-4A32-9F23-70030369264A}" name="KPI-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27">
    <pivotField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showAll="0"/>
    <pivotField multipleItemSelectionAllowed="1"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dataField="1" showAll="0"/>
    <pivotField showAll="0"/>
  </pivotFields>
  <rowItems count="1">
    <i/>
  </rowItems>
  <colItems count="1">
    <i/>
  </colItems>
  <dataFields count="1">
    <dataField name="Average of Attrition Tenure" fld="25" subtotal="average" baseField="0" baseItem="0" numFmtId="1"/>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EEA2E8-0011-460B-828A-5B1AB7705EBB}" name="Age Range"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B25" firstHeaderRow="1" firstDataRow="1" firstDataCol="1" rowPageCount="1" colPageCount="1"/>
  <pivotFields count="27">
    <pivotField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axis="axisRow" dataField="1" showAll="0">
      <items count="8">
        <item x="0"/>
        <item x="1"/>
        <item x="2"/>
        <item x="3"/>
        <item x="4"/>
        <item x="5"/>
        <item x="6"/>
        <item t="default"/>
      </items>
    </pivotField>
  </pivotFields>
  <rowFields count="1">
    <field x="26"/>
  </rowFields>
  <rowItems count="6">
    <i>
      <x/>
    </i>
    <i>
      <x v="1"/>
    </i>
    <i>
      <x v="2"/>
    </i>
    <i>
      <x v="3"/>
    </i>
    <i>
      <x v="5"/>
    </i>
    <i t="grand">
      <x/>
    </i>
  </rowItems>
  <colItems count="1">
    <i/>
  </colItems>
  <pageFields count="1">
    <pageField fld="9" hier="-1"/>
  </pageFields>
  <dataFields count="1">
    <dataField name="Sum of Age" fld="26" baseField="0" baseItem="0" numFmtId="10">
      <extLst>
        <ext xmlns:x14="http://schemas.microsoft.com/office/spreadsheetml/2009/9/main" uri="{E15A36E0-9728-4e99-A89B-3F7291B0FE68}">
          <x14:dataField pivotShowAs="percentOfParentRow"/>
        </ext>
      </extLst>
    </dataField>
  </dataFields>
  <formats count="3">
    <format dxfId="15">
      <pivotArea outline="0" collapsedLevelsAreSubtotals="1" fieldPosition="0"/>
    </format>
    <format dxfId="14">
      <pivotArea outline="0" fieldPosition="0">
        <references count="1">
          <reference field="4294967294" count="1">
            <x v="0"/>
          </reference>
        </references>
      </pivotArea>
    </format>
    <format dxfId="13">
      <pivotArea collapsedLevelsAreSubtotals="1" fieldPosition="0">
        <references count="1">
          <reference field="26" count="6">
            <x v="0"/>
            <x v="1"/>
            <x v="2"/>
            <x v="3"/>
            <x v="4"/>
            <x v="5"/>
          </reference>
        </references>
      </pivotArea>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624A03-7EBC-404D-B186-3122E545E30B}" name="KPI-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27">
    <pivotField showAll="0"/>
    <pivotField showAll="0"/>
    <pivotField showAll="0">
      <items count="3">
        <item x="0"/>
        <item x="1"/>
        <item t="default"/>
      </items>
    </pivotField>
    <pivotField numFmtId="14" showAll="0"/>
    <pivotField showAll="0">
      <items count="6">
        <item x="3"/>
        <item x="0"/>
        <item x="1"/>
        <item x="2"/>
        <item x="4"/>
        <item t="default"/>
      </items>
    </pivotField>
    <pivotField showAll="0">
      <items count="5">
        <item x="1"/>
        <item x="0"/>
        <item x="3"/>
        <item x="2"/>
        <item t="default"/>
      </items>
    </pivotField>
    <pivotField showAll="0"/>
    <pivotField numFmtId="14" showAll="0"/>
    <pivotField showAll="0"/>
    <pivotField multipleItemSelectionAllowed="1"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items count="13">
        <item x="7"/>
        <item x="6"/>
        <item x="11"/>
        <item x="8"/>
        <item x="4"/>
        <item x="10"/>
        <item x="3"/>
        <item x="9"/>
        <item x="1"/>
        <item x="5"/>
        <item x="2"/>
        <item x="0"/>
        <item t="default"/>
      </items>
    </pivotField>
    <pivotField showAll="0"/>
    <pivotField dataField="1" showAll="0"/>
  </pivotFields>
  <rowItems count="1">
    <i/>
  </rowItems>
  <colItems count="1">
    <i/>
  </colItems>
  <dataFields count="1">
    <dataField name="Average of Age" fld="26" subtotal="average" baseField="0" baseItem="0" numFmtId="1"/>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E72CFD-69D5-4FDD-850B-9707DF1C176D}" autoFormatId="16" applyNumberFormats="0" applyBorderFormats="0" applyFontFormats="0" applyPatternFormats="0" applyAlignmentFormats="0" applyWidthHeightFormats="0">
  <queryTableRefresh nextId="40" unboundColumnsRight="3">
    <queryTableFields count="27">
      <queryTableField id="3" name="Employee ID" tableColumnId="3"/>
      <queryTableField id="4" name="Full Name" tableColumnId="4"/>
      <queryTableField id="5" name="Gender" tableColumnId="5"/>
      <queryTableField id="6" name="Date of Birth" tableColumnId="6"/>
      <queryTableField id="7" name="Department" tableColumnId="7"/>
      <queryTableField id="8" name="Qualification" tableColumnId="8"/>
      <queryTableField id="9" name="Marital Status" tableColumnId="9"/>
      <queryTableField id="11" name="Date of Joining" tableColumnId="11"/>
      <queryTableField id="10" name="Job Satisfaction" tableColumnId="10"/>
      <queryTableField id="12" name="Employee Status" tableColumnId="12"/>
      <queryTableField id="13" name="Date of Leaving" tableColumnId="13"/>
      <queryTableField id="14" name="Reason of Leaving" tableColumnId="14"/>
      <queryTableField id="1" name="start" tableColumnId="1"/>
      <queryTableField id="2" name="end" tableColumnId="2"/>
      <queryTableField id="15" name="_id" tableColumnId="15"/>
      <queryTableField id="16" name="_uuid" tableColumnId="16"/>
      <queryTableField id="17" name="_submission_time" tableColumnId="17"/>
      <queryTableField id="18" name="_validation_status" tableColumnId="18"/>
      <queryTableField id="19" name="_notes" tableColumnId="19"/>
      <queryTableField id="20" name="_status" tableColumnId="20"/>
      <queryTableField id="21" name="_submitted_by" tableColumnId="21"/>
      <queryTableField id="22" name="__version__" tableColumnId="22"/>
      <queryTableField id="23" name="_tags" tableColumnId="23"/>
      <queryTableField id="24" name="_index" tableColumnId="24"/>
      <queryTableField id="37" dataBound="0" tableColumnId="25"/>
      <queryTableField id="38" dataBound="0" tableColumnId="26"/>
      <queryTableField id="39" dataBound="0"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D40A4E-7A49-483B-87AD-E46CE91CA157}" sourceName="Gender">
  <pivotTables>
    <pivotTable tabId="3" name="KPI-1"/>
    <pivotTable tabId="3" name="KPI-2"/>
    <pivotTable tabId="3" name="KPI-3"/>
    <pivotTable tabId="3" name="KPI-4"/>
    <pivotTable tabId="3" name="Job Satisfaction"/>
    <pivotTable tabId="3" name="Age Range"/>
    <pivotTable tabId="3" name="PivotTable2"/>
    <pivotTable tabId="3" name="PivotTable1"/>
    <pivotTable tabId="3" name="PivotTable3"/>
    <pivotTable tabId="3" name="PivotTable4"/>
    <pivotTable tabId="3" name="PivotTable10"/>
  </pivotTables>
  <data>
    <tabular pivotCacheId="17053302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4A4F25D5-6BD9-4CD4-877B-8FC4115D3BD2}" sourceName="Year of joining">
  <pivotTables>
    <pivotTable tabId="3" name="Job Satisfaction"/>
    <pivotTable tabId="3" name="KPI-1"/>
    <pivotTable tabId="3" name="KPI-2"/>
    <pivotTable tabId="3" name="KPI-3"/>
    <pivotTable tabId="3" name="KPI-4"/>
    <pivotTable tabId="3" name="Age Range"/>
    <pivotTable tabId="3" name="PivotTable2"/>
    <pivotTable tabId="3" name="PivotTable1"/>
    <pivotTable tabId="3" name="PivotTable3"/>
    <pivotTable tabId="3" name="PivotTable4"/>
    <pivotTable tabId="3" name="PivotTable10"/>
  </pivotTables>
  <data>
    <tabular pivotCacheId="1705330271">
      <items count="12">
        <i x="7" s="1"/>
        <i x="6" s="1"/>
        <i x="11" s="1"/>
        <i x="8" s="1"/>
        <i x="4" s="1"/>
        <i x="10" s="1"/>
        <i x="3" s="1"/>
        <i x="9"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68F96D9D-667C-40A2-9FA1-DE5A15505751}" sourceName="Qualification">
  <pivotTables>
    <pivotTable tabId="3" name="KPI-1"/>
    <pivotTable tabId="3" name="Job Satisfaction"/>
    <pivotTable tabId="3" name="KPI-2"/>
    <pivotTable tabId="3" name="KPI-3"/>
    <pivotTable tabId="3" name="KPI-4"/>
    <pivotTable tabId="3" name="Age Range"/>
    <pivotTable tabId="3" name="PivotTable2"/>
    <pivotTable tabId="3" name="PivotTable1"/>
    <pivotTable tabId="3" name="PivotTable3"/>
    <pivotTable tabId="3" name="PivotTable4"/>
    <pivotTable tabId="3" name="PivotTable10"/>
  </pivotTables>
  <data>
    <tabular pivotCacheId="1705330271">
      <items count="4">
        <i x="1"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7028E71-BC5F-4DC3-989B-38224183C7F1}" sourceName="Department">
  <pivotTables>
    <pivotTable tabId="3" name="KPI-3"/>
    <pivotTable tabId="3" name="Job Satisfaction"/>
    <pivotTable tabId="3" name="KPI-1"/>
    <pivotTable tabId="3" name="KPI-2"/>
    <pivotTable tabId="3" name="KPI-4"/>
    <pivotTable tabId="3" name="Age Range"/>
    <pivotTable tabId="3" name="PivotTable2"/>
    <pivotTable tabId="3" name="PivotTable1"/>
    <pivotTable tabId="3" name="PivotTable3"/>
    <pivotTable tabId="3" name="PivotTable4"/>
    <pivotTable tabId="3" name="PivotTable10"/>
  </pivotTables>
  <data>
    <tabular pivotCacheId="1705330271">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6D3EABA-8AE8-42F0-9E8F-ADC4096BCC2C}" cache="Slicer_Gender" caption="Gender" rowHeight="241300"/>
  <slicer name="Year of joining" xr10:uid="{0F4BBA94-1B44-4F22-AD0E-7A0567B887A9}" cache="Slicer_Year_of_joining" caption="Year of joining" rowHeight="241300"/>
  <slicer name="Qualification" xr10:uid="{97341E30-473D-4E26-B14D-8BE58EFB6D07}" cache="Slicer_Qualification" caption="Qualification" rowHeight="241300"/>
  <slicer name="Department" xr10:uid="{6D73E962-6BE9-4282-8B24-FE676DA7AF63}"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7322652F-E15A-4EC5-B323-A3447DC20854}" cache="Slicer_Gender" caption="Gender" style="hr analytics slicer" rowHeight="241300"/>
  <slicer name="Year of joining 1" xr10:uid="{F2ACF368-DF02-448D-A7DD-25A6287B24E6}" cache="Slicer_Year_of_joining" caption="Year of joining" columnCount="13" showCaption="0" style="hr analytics slicer" rowHeight="216000"/>
  <slicer name="Qualification 1" xr10:uid="{E319C35A-38D5-4089-8E4F-528C17043D1F}" cache="Slicer_Qualification" caption="Qualification" style="hr analytics slicer" rowHeight="432000"/>
  <slicer name="Department 1" xr10:uid="{4C09DD30-2237-4FD5-AFC0-0D3BE578138F}" cache="Slicer_Department" caption="Department" style="hr analytics slicer"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A002D-6A9D-498D-B99F-96928A5723A0}" name="HR_Analytics_Form" displayName="HR_Analytics_Form" ref="A1:AA51" tableType="queryTable" totalsRowShown="0">
  <autoFilter ref="A1:AA51" xr:uid="{037A002D-6A9D-498D-B99F-96928A5723A0}"/>
  <tableColumns count="27">
    <tableColumn id="3" xr3:uid="{8F951992-581F-49B9-AA24-AF6B179C6F4B}" uniqueName="3" name="Employee ID" queryTableFieldId="3" dataDxfId="35"/>
    <tableColumn id="4" xr3:uid="{6A2BFB34-6A40-4E74-9A51-ABF5E586D6EE}" uniqueName="4" name="Full Name" queryTableFieldId="4" dataDxfId="34"/>
    <tableColumn id="5" xr3:uid="{9CF53B15-2637-4C52-95BF-7B81C1E10B57}" uniqueName="5" name="Gender" queryTableFieldId="5" dataDxfId="33"/>
    <tableColumn id="6" xr3:uid="{04BD7EF2-19E7-4815-B6E2-2FDBCACB340D}" uniqueName="6" name="Date of Birth" queryTableFieldId="6" dataDxfId="5"/>
    <tableColumn id="7" xr3:uid="{6AF24365-0C7F-471F-BD68-504066027C0F}" uniqueName="7" name="Department" queryTableFieldId="7" dataDxfId="32"/>
    <tableColumn id="8" xr3:uid="{5CE77017-FFC7-4998-B422-59C6D62F8F66}" uniqueName="8" name="Qualification" queryTableFieldId="8" dataDxfId="31"/>
    <tableColumn id="9" xr3:uid="{8645135F-A289-4CD6-ACE0-9F421D5CD29D}" uniqueName="9" name="Marital Status" queryTableFieldId="9" dataDxfId="30"/>
    <tableColumn id="11" xr3:uid="{8BDDE286-D3C0-427E-82B2-3EE317978778}" uniqueName="11" name="Date of Joining" queryTableFieldId="11" dataDxfId="4"/>
    <tableColumn id="10" xr3:uid="{45F1F0B2-9BCB-43A0-906A-524B93322F9D}" uniqueName="10" name="Job Satisfaction" queryTableFieldId="10"/>
    <tableColumn id="12" xr3:uid="{301264A3-7DA2-4A97-89E7-F47727336ACD}" uniqueName="12" name="Employee Status" queryTableFieldId="12" dataDxfId="29"/>
    <tableColumn id="13" xr3:uid="{3295DE90-0EFF-4338-BE15-FAC1CDCEED95}" uniqueName="13" name="Date of Leaving" queryTableFieldId="13" dataDxfId="3"/>
    <tableColumn id="14" xr3:uid="{BF10A79F-67BA-4671-BA7F-187110BF9CF3}" uniqueName="14" name="Reason of Leaving" queryTableFieldId="14" dataDxfId="28"/>
    <tableColumn id="1" xr3:uid="{579F1896-4D13-4AEC-B98C-2CD16619F97B}" uniqueName="1" name="start" queryTableFieldId="1" dataDxfId="2"/>
    <tableColumn id="2" xr3:uid="{E6E6526D-1D65-4F60-B494-1582D0745128}" uniqueName="2" name="end" queryTableFieldId="2" dataDxfId="1"/>
    <tableColumn id="15" xr3:uid="{855290D7-98D3-40BD-930F-31F2BEF9C295}" uniqueName="15" name="_id" queryTableFieldId="15"/>
    <tableColumn id="16" xr3:uid="{0F3155FC-8435-416B-99F6-6C9F3BBEC157}" uniqueName="16" name="_uuid" queryTableFieldId="16" dataDxfId="27"/>
    <tableColumn id="17" xr3:uid="{9326D65D-6102-47ED-B134-B9B27F87CF4A}" uniqueName="17" name="_submission_time" queryTableFieldId="17" dataDxfId="0"/>
    <tableColumn id="18" xr3:uid="{2637A655-3283-49B2-8CE4-4F54630ACDCC}" uniqueName="18" name="_validation_status" queryTableFieldId="18" dataDxfId="26"/>
    <tableColumn id="19" xr3:uid="{335BCC35-48FE-42B0-9552-3C922BDAF548}" uniqueName="19" name="_notes" queryTableFieldId="19"/>
    <tableColumn id="20" xr3:uid="{042ED1ED-5328-4A21-8CD1-4618EF58A495}" uniqueName="20" name="_status" queryTableFieldId="20" dataDxfId="25"/>
    <tableColumn id="21" xr3:uid="{AE7E7321-AE12-40B1-956B-146D3229B993}" uniqueName="21" name="_submitted_by" queryTableFieldId="21"/>
    <tableColumn id="22" xr3:uid="{187F35B9-8830-47EB-8745-E48F8FBB4611}" uniqueName="22" name="__version__" queryTableFieldId="22" dataDxfId="24"/>
    <tableColumn id="23" xr3:uid="{0BCF8543-2963-435D-93F9-C98419A03887}" uniqueName="23" name="_tags" queryTableFieldId="23"/>
    <tableColumn id="24" xr3:uid="{12158D47-4A72-40AD-A38E-F4AEC6E5CDC8}" uniqueName="24" name="_index" queryTableFieldId="24"/>
    <tableColumn id="25" xr3:uid="{4DC1CC93-AB2F-41BC-9F4E-3E2DEF4F4CDA}" uniqueName="25" name="Year of joining" queryTableFieldId="37" dataDxfId="23">
      <calculatedColumnFormula>TEXT(HR_Analytics_Form[[#This Row],[Date of Joining]],"yyyy")</calculatedColumnFormula>
    </tableColumn>
    <tableColumn id="26" xr3:uid="{75CBEC0C-D78F-4363-9531-F206DA9E9431}" uniqueName="26" name="Attrition Tenure" queryTableFieldId="38" dataDxfId="22">
      <calculatedColumnFormula>IF(AND(HR_Analytics_Form[[#This Row],[Date of Joining]]&lt;&gt;"",HR_Analytics_Form[[#This Row],[Date of Leaving]]&lt;&gt;""),DATEDIF(HR_Analytics_Form[[#This Row],[Date of Joining]],HR_Analytics_Form[[#This Row],[Date of Leaving]],"M"),"")</calculatedColumnFormula>
    </tableColumn>
    <tableColumn id="27" xr3:uid="{33110A0E-6E83-4107-BC4C-6389395D21AC}" uniqueName="27" name="Age" queryTableFieldId="39" dataDxfId="2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7C5C2-9A1B-400B-819E-85C6F630F1FD}">
  <dimension ref="A1:AA55"/>
  <sheetViews>
    <sheetView zoomScale="111" workbookViewId="0">
      <pane ySplit="1" topLeftCell="A45" activePane="bottomLeft" state="frozen"/>
      <selection activeCell="U1" sqref="U1"/>
      <selection pane="bottomLeft" activeCell="AC44" sqref="AC44"/>
    </sheetView>
  </sheetViews>
  <sheetFormatPr defaultRowHeight="14.5" x14ac:dyDescent="0.35"/>
  <cols>
    <col min="1" max="1" width="13.54296875" bestFit="1" customWidth="1"/>
    <col min="2" max="2" width="19.1796875" bestFit="1" customWidth="1"/>
    <col min="3" max="3" width="9.26953125" bestFit="1" customWidth="1"/>
    <col min="4" max="4" width="13.81640625" bestFit="1" customWidth="1"/>
    <col min="5" max="5" width="13.36328125" bestFit="1" customWidth="1"/>
    <col min="6" max="6" width="18.08984375" bestFit="1" customWidth="1"/>
    <col min="7" max="7" width="14.90625" bestFit="1" customWidth="1"/>
    <col min="8" max="8" width="15.54296875" bestFit="1" customWidth="1"/>
    <col min="9" max="9" width="16.1796875" bestFit="1" customWidth="1"/>
    <col min="10" max="10" width="17.08984375" bestFit="1" customWidth="1"/>
    <col min="11" max="11" width="16" bestFit="1" customWidth="1"/>
    <col min="12" max="12" width="18.08984375" bestFit="1" customWidth="1"/>
    <col min="13" max="14" width="15.1796875" bestFit="1" customWidth="1"/>
    <col min="15" max="15" width="9.81640625" bestFit="1" customWidth="1"/>
    <col min="16" max="16" width="36.453125" bestFit="1" customWidth="1"/>
    <col min="17" max="17" width="18.36328125" bestFit="1" customWidth="1"/>
    <col min="18" max="18" width="18.6328125" bestFit="1" customWidth="1"/>
    <col min="19" max="19" width="8.81640625" bestFit="1" customWidth="1"/>
    <col min="20" max="20" width="17.36328125" bestFit="1" customWidth="1"/>
    <col min="21" max="21" width="15.81640625" bestFit="1" customWidth="1"/>
    <col min="22" max="22" width="25.36328125" bestFit="1" customWidth="1"/>
    <col min="23" max="23" width="7.54296875" bestFit="1" customWidth="1"/>
    <col min="24" max="24" width="8.6328125" bestFit="1" customWidth="1"/>
    <col min="25" max="25" width="15.1796875" bestFit="1" customWidth="1"/>
    <col min="26" max="26" width="16.7265625" bestFit="1" customWidth="1"/>
    <col min="27" max="27" width="6.1796875" bestFit="1" customWidth="1"/>
  </cols>
  <sheetData>
    <row r="1" spans="1:27" x14ac:dyDescent="0.35">
      <c r="A1" t="s">
        <v>2</v>
      </c>
      <c r="B1" t="s">
        <v>3</v>
      </c>
      <c r="C1" t="s">
        <v>4</v>
      </c>
      <c r="D1" t="s">
        <v>5</v>
      </c>
      <c r="E1" t="s">
        <v>6</v>
      </c>
      <c r="F1" t="s">
        <v>7</v>
      </c>
      <c r="G1" t="s">
        <v>8</v>
      </c>
      <c r="H1" t="s">
        <v>10</v>
      </c>
      <c r="I1" t="s">
        <v>9</v>
      </c>
      <c r="J1" t="s">
        <v>11</v>
      </c>
      <c r="K1" t="s">
        <v>12</v>
      </c>
      <c r="L1" t="s">
        <v>13</v>
      </c>
      <c r="M1" t="s">
        <v>0</v>
      </c>
      <c r="N1" t="s">
        <v>1</v>
      </c>
      <c r="O1" t="s">
        <v>14</v>
      </c>
      <c r="P1" t="s">
        <v>15</v>
      </c>
      <c r="Q1" t="s">
        <v>16</v>
      </c>
      <c r="R1" t="s">
        <v>17</v>
      </c>
      <c r="S1" t="s">
        <v>18</v>
      </c>
      <c r="T1" t="s">
        <v>19</v>
      </c>
      <c r="U1" t="s">
        <v>20</v>
      </c>
      <c r="V1" t="s">
        <v>21</v>
      </c>
      <c r="W1" t="s">
        <v>22</v>
      </c>
      <c r="X1" t="s">
        <v>23</v>
      </c>
      <c r="Y1" t="s">
        <v>67</v>
      </c>
      <c r="Z1" t="s">
        <v>80</v>
      </c>
      <c r="AA1" t="s">
        <v>138</v>
      </c>
    </row>
    <row r="2" spans="1:27" x14ac:dyDescent="0.35">
      <c r="A2" t="s">
        <v>24</v>
      </c>
      <c r="B2" t="s">
        <v>25</v>
      </c>
      <c r="C2" t="s">
        <v>26</v>
      </c>
      <c r="D2" s="2">
        <v>37888</v>
      </c>
      <c r="E2" t="s">
        <v>27</v>
      </c>
      <c r="F2" t="s">
        <v>28</v>
      </c>
      <c r="G2" t="s">
        <v>29</v>
      </c>
      <c r="H2" s="2">
        <v>45709</v>
      </c>
      <c r="I2">
        <v>3</v>
      </c>
      <c r="J2" t="s">
        <v>30</v>
      </c>
      <c r="K2" s="2"/>
      <c r="M2" s="1">
        <v>45709.53930960648</v>
      </c>
      <c r="N2" s="1">
        <v>45709.540347812501</v>
      </c>
      <c r="O2">
        <v>443541359</v>
      </c>
      <c r="P2" t="s">
        <v>31</v>
      </c>
      <c r="Q2" s="1">
        <v>45709.311192129629</v>
      </c>
      <c r="R2" t="s">
        <v>32</v>
      </c>
      <c r="T2" t="s">
        <v>33</v>
      </c>
      <c r="V2" t="s">
        <v>34</v>
      </c>
      <c r="X2">
        <v>1</v>
      </c>
      <c r="Y2" t="str">
        <f>TEXT(HR_Analytics_Form[[#This Row],[Date of Joining]],"yyyy")</f>
        <v>2025</v>
      </c>
      <c r="Z2" t="str">
        <f>IF(AND(HR_Analytics_Form[[#This Row],[Date of Joining]]&lt;&gt;"",HR_Analytics_Form[[#This Row],[Date of Leaving]]&lt;&gt;""),DATEDIF(HR_Analytics_Form[[#This Row],[Date of Joining]],HR_Analytics_Form[[#This Row],[Date of Leaving]],"M"),"")</f>
        <v/>
      </c>
      <c r="AA2">
        <f ca="1">DATEDIF(HR_Analytics_Form[[#This Row],[Date of Birth]],TODAY(),"Y")</f>
        <v>21</v>
      </c>
    </row>
    <row r="3" spans="1:27" x14ac:dyDescent="0.35">
      <c r="A3" t="s">
        <v>39</v>
      </c>
      <c r="B3" t="s">
        <v>40</v>
      </c>
      <c r="C3" t="s">
        <v>35</v>
      </c>
      <c r="D3" s="2">
        <v>32925</v>
      </c>
      <c r="E3" t="s">
        <v>27</v>
      </c>
      <c r="F3" t="s">
        <v>41</v>
      </c>
      <c r="G3" t="s">
        <v>37</v>
      </c>
      <c r="H3" s="2">
        <v>44609</v>
      </c>
      <c r="I3">
        <v>4</v>
      </c>
      <c r="J3" t="s">
        <v>38</v>
      </c>
      <c r="K3" s="2">
        <v>45706</v>
      </c>
      <c r="L3" t="s">
        <v>42</v>
      </c>
      <c r="M3" s="1">
        <v>45709.611144629627</v>
      </c>
      <c r="N3" s="1">
        <v>45709.611883900463</v>
      </c>
      <c r="O3">
        <v>443579538</v>
      </c>
      <c r="P3" t="s">
        <v>43</v>
      </c>
      <c r="Q3" s="1">
        <v>45709.382719907408</v>
      </c>
      <c r="R3" t="s">
        <v>32</v>
      </c>
      <c r="T3" t="s">
        <v>33</v>
      </c>
      <c r="V3" t="s">
        <v>34</v>
      </c>
      <c r="X3">
        <v>2</v>
      </c>
      <c r="Y3" t="str">
        <f>TEXT(HR_Analytics_Form[[#This Row],[Date of Joining]],"yyyy")</f>
        <v>2022</v>
      </c>
      <c r="Z3">
        <f>IF(AND(HR_Analytics_Form[[#This Row],[Date of Joining]]&lt;&gt;"",HR_Analytics_Form[[#This Row],[Date of Leaving]]&lt;&gt;""),DATEDIF(HR_Analytics_Form[[#This Row],[Date of Joining]],HR_Analytics_Form[[#This Row],[Date of Leaving]],"M"),"")</f>
        <v>36</v>
      </c>
      <c r="AA3">
        <f ca="1">DATEDIF(HR_Analytics_Form[[#This Row],[Date of Birth]],TODAY(),"Y")</f>
        <v>35</v>
      </c>
    </row>
    <row r="4" spans="1:27" x14ac:dyDescent="0.35">
      <c r="A4" t="s">
        <v>44</v>
      </c>
      <c r="B4" t="s">
        <v>45</v>
      </c>
      <c r="C4" t="s">
        <v>26</v>
      </c>
      <c r="D4" s="2">
        <v>37308</v>
      </c>
      <c r="E4" t="s">
        <v>46</v>
      </c>
      <c r="F4" t="s">
        <v>36</v>
      </c>
      <c r="G4" t="s">
        <v>29</v>
      </c>
      <c r="H4" s="2">
        <v>45657</v>
      </c>
      <c r="I4">
        <v>2</v>
      </c>
      <c r="J4" t="s">
        <v>38</v>
      </c>
      <c r="K4" s="2">
        <v>45706</v>
      </c>
      <c r="L4" t="s">
        <v>42</v>
      </c>
      <c r="M4" s="1">
        <v>45709.611884675927</v>
      </c>
      <c r="N4" s="1">
        <v>45709.625694328701</v>
      </c>
      <c r="O4">
        <v>443587659</v>
      </c>
      <c r="P4" t="s">
        <v>47</v>
      </c>
      <c r="Q4" s="1">
        <v>45709.396539351852</v>
      </c>
      <c r="T4" t="s">
        <v>33</v>
      </c>
      <c r="V4" t="s">
        <v>34</v>
      </c>
      <c r="X4">
        <v>3</v>
      </c>
      <c r="Y4" t="str">
        <f>TEXT(HR_Analytics_Form[[#This Row],[Date of Joining]],"yyyy")</f>
        <v>2024</v>
      </c>
      <c r="Z4">
        <f>IF(AND(HR_Analytics_Form[[#This Row],[Date of Joining]]&lt;&gt;"",HR_Analytics_Form[[#This Row],[Date of Leaving]]&lt;&gt;""),DATEDIF(HR_Analytics_Form[[#This Row],[Date of Joining]],HR_Analytics_Form[[#This Row],[Date of Leaving]],"M"),"")</f>
        <v>1</v>
      </c>
      <c r="AA4">
        <f ca="1">DATEDIF(HR_Analytics_Form[[#This Row],[Date of Birth]],TODAY(),"Y")</f>
        <v>23</v>
      </c>
    </row>
    <row r="5" spans="1:27" x14ac:dyDescent="0.35">
      <c r="A5" t="s">
        <v>57</v>
      </c>
      <c r="B5" t="s">
        <v>58</v>
      </c>
      <c r="C5" t="s">
        <v>35</v>
      </c>
      <c r="D5" s="2">
        <v>35104</v>
      </c>
      <c r="E5" t="s">
        <v>46</v>
      </c>
      <c r="F5" t="s">
        <v>36</v>
      </c>
      <c r="G5" t="s">
        <v>51</v>
      </c>
      <c r="H5" s="2">
        <v>43871</v>
      </c>
      <c r="I5">
        <v>4</v>
      </c>
      <c r="J5" t="s">
        <v>30</v>
      </c>
      <c r="K5" s="2"/>
      <c r="M5" s="1">
        <v>45709.625695775459</v>
      </c>
      <c r="N5" s="1">
        <v>45709.85464824074</v>
      </c>
      <c r="O5">
        <v>443728398</v>
      </c>
      <c r="P5" t="s">
        <v>59</v>
      </c>
      <c r="Q5" s="1">
        <v>45709.625486111108</v>
      </c>
      <c r="T5" t="s">
        <v>33</v>
      </c>
      <c r="V5" t="s">
        <v>34</v>
      </c>
      <c r="X5">
        <v>4</v>
      </c>
      <c r="Y5" t="str">
        <f>TEXT(HR_Analytics_Form[[#This Row],[Date of Joining]],"yyyy")</f>
        <v>2020</v>
      </c>
      <c r="Z5" t="str">
        <f>IF(AND(HR_Analytics_Form[[#This Row],[Date of Joining]]&lt;&gt;"",HR_Analytics_Form[[#This Row],[Date of Leaving]]&lt;&gt;""),DATEDIF(HR_Analytics_Form[[#This Row],[Date of Joining]],HR_Analytics_Form[[#This Row],[Date of Leaving]],"M"),"")</f>
        <v/>
      </c>
      <c r="AA5">
        <f ca="1">DATEDIF(HR_Analytics_Form[[#This Row],[Date of Birth]],TODAY(),"Y")</f>
        <v>29</v>
      </c>
    </row>
    <row r="6" spans="1:27" x14ac:dyDescent="0.35">
      <c r="A6" t="s">
        <v>60</v>
      </c>
      <c r="B6" t="s">
        <v>61</v>
      </c>
      <c r="C6" t="s">
        <v>35</v>
      </c>
      <c r="D6" s="2">
        <v>36014</v>
      </c>
      <c r="E6" t="s">
        <v>55</v>
      </c>
      <c r="F6" t="s">
        <v>28</v>
      </c>
      <c r="G6" t="s">
        <v>37</v>
      </c>
      <c r="H6" s="2">
        <v>43998</v>
      </c>
      <c r="I6">
        <v>5</v>
      </c>
      <c r="J6" t="s">
        <v>49</v>
      </c>
      <c r="K6" s="2"/>
      <c r="M6" s="1"/>
      <c r="N6" s="1"/>
      <c r="O6">
        <v>443943091</v>
      </c>
      <c r="P6" t="s">
        <v>62</v>
      </c>
      <c r="Q6" s="1">
        <v>45710.22997685185</v>
      </c>
      <c r="T6" t="s">
        <v>33</v>
      </c>
      <c r="V6" t="s">
        <v>63</v>
      </c>
      <c r="X6">
        <v>5</v>
      </c>
      <c r="Y6" t="str">
        <f>TEXT(HR_Analytics_Form[[#This Row],[Date of Joining]],"yyyy")</f>
        <v>2020</v>
      </c>
      <c r="Z6" t="str">
        <f>IF(AND(HR_Analytics_Form[[#This Row],[Date of Joining]]&lt;&gt;"",HR_Analytics_Form[[#This Row],[Date of Leaving]]&lt;&gt;""),DATEDIF(HR_Analytics_Form[[#This Row],[Date of Joining]],HR_Analytics_Form[[#This Row],[Date of Leaving]],"M"),"")</f>
        <v/>
      </c>
      <c r="AA6">
        <f ca="1">DATEDIF(HR_Analytics_Form[[#This Row],[Date of Birth]],TODAY(),"Y")</f>
        <v>26</v>
      </c>
    </row>
    <row r="7" spans="1:27" x14ac:dyDescent="0.35">
      <c r="A7" t="s">
        <v>64</v>
      </c>
      <c r="B7" t="s">
        <v>65</v>
      </c>
      <c r="C7" t="s">
        <v>26</v>
      </c>
      <c r="D7" s="2">
        <v>36863</v>
      </c>
      <c r="E7" t="s">
        <v>27</v>
      </c>
      <c r="F7" t="s">
        <v>50</v>
      </c>
      <c r="G7" t="s">
        <v>37</v>
      </c>
      <c r="H7" s="2">
        <v>42422</v>
      </c>
      <c r="I7">
        <v>4</v>
      </c>
      <c r="J7" t="s">
        <v>38</v>
      </c>
      <c r="K7" s="2">
        <v>45491</v>
      </c>
      <c r="L7" t="s">
        <v>56</v>
      </c>
      <c r="M7" s="1"/>
      <c r="N7" s="1"/>
      <c r="O7">
        <v>443943494</v>
      </c>
      <c r="P7" t="s">
        <v>66</v>
      </c>
      <c r="Q7" s="1">
        <v>45710.231516203705</v>
      </c>
      <c r="T7" t="s">
        <v>33</v>
      </c>
      <c r="V7" t="s">
        <v>63</v>
      </c>
      <c r="X7">
        <v>6</v>
      </c>
      <c r="Y7" t="str">
        <f>TEXT(HR_Analytics_Form[[#This Row],[Date of Joining]],"yyyy")</f>
        <v>2016</v>
      </c>
      <c r="Z7">
        <f>IF(AND(HR_Analytics_Form[[#This Row],[Date of Joining]]&lt;&gt;"",HR_Analytics_Form[[#This Row],[Date of Leaving]]&lt;&gt;""),DATEDIF(HR_Analytics_Form[[#This Row],[Date of Joining]],HR_Analytics_Form[[#This Row],[Date of Leaving]],"M"),"")</f>
        <v>100</v>
      </c>
      <c r="AA7">
        <f ca="1">DATEDIF(HR_Analytics_Form[[#This Row],[Date of Birth]],TODAY(),"Y")</f>
        <v>24</v>
      </c>
    </row>
    <row r="8" spans="1:27" x14ac:dyDescent="0.35">
      <c r="A8" t="s">
        <v>68</v>
      </c>
      <c r="B8" t="s">
        <v>69</v>
      </c>
      <c r="C8" t="s">
        <v>26</v>
      </c>
      <c r="D8" s="2">
        <v>37597</v>
      </c>
      <c r="E8" t="s">
        <v>27</v>
      </c>
      <c r="F8" t="s">
        <v>28</v>
      </c>
      <c r="G8" t="s">
        <v>29</v>
      </c>
      <c r="H8" s="2">
        <v>45702</v>
      </c>
      <c r="I8">
        <v>1</v>
      </c>
      <c r="J8" t="s">
        <v>49</v>
      </c>
      <c r="K8" s="2"/>
      <c r="M8" s="1"/>
      <c r="N8" s="1"/>
      <c r="O8">
        <v>443945213</v>
      </c>
      <c r="P8" t="s">
        <v>70</v>
      </c>
      <c r="Q8" s="1">
        <v>45710.236840277779</v>
      </c>
      <c r="T8" t="s">
        <v>33</v>
      </c>
      <c r="V8" t="s">
        <v>63</v>
      </c>
      <c r="X8">
        <v>7</v>
      </c>
      <c r="Y8" t="str">
        <f>TEXT(HR_Analytics_Form[[#This Row],[Date of Joining]],"yyyy")</f>
        <v>2025</v>
      </c>
      <c r="Z8" t="str">
        <f>IF(AND(HR_Analytics_Form[[#This Row],[Date of Joining]]&lt;&gt;"",HR_Analytics_Form[[#This Row],[Date of Leaving]]&lt;&gt;""),DATEDIF(HR_Analytics_Form[[#This Row],[Date of Joining]],HR_Analytics_Form[[#This Row],[Date of Leaving]],"M"),"")</f>
        <v/>
      </c>
      <c r="AA8">
        <f ca="1">DATEDIF(HR_Analytics_Form[[#This Row],[Date of Birth]],TODAY(),"Y")</f>
        <v>22</v>
      </c>
    </row>
    <row r="9" spans="1:27" x14ac:dyDescent="0.35">
      <c r="A9" t="s">
        <v>71</v>
      </c>
      <c r="B9" t="s">
        <v>72</v>
      </c>
      <c r="C9" t="s">
        <v>26</v>
      </c>
      <c r="D9" s="2">
        <v>37400</v>
      </c>
      <c r="E9" t="s">
        <v>27</v>
      </c>
      <c r="F9" t="s">
        <v>28</v>
      </c>
      <c r="G9" t="s">
        <v>29</v>
      </c>
      <c r="H9" s="2">
        <v>45561</v>
      </c>
      <c r="I9">
        <v>3</v>
      </c>
      <c r="J9" t="s">
        <v>49</v>
      </c>
      <c r="K9" s="2"/>
      <c r="M9" s="1"/>
      <c r="N9" s="1"/>
      <c r="O9">
        <v>443945883</v>
      </c>
      <c r="P9" t="s">
        <v>73</v>
      </c>
      <c r="Q9" s="1">
        <v>45710.238738425927</v>
      </c>
      <c r="T9" t="s">
        <v>33</v>
      </c>
      <c r="V9" t="s">
        <v>63</v>
      </c>
      <c r="X9">
        <v>8</v>
      </c>
      <c r="Y9" t="str">
        <f>TEXT(HR_Analytics_Form[[#This Row],[Date of Joining]],"yyyy")</f>
        <v>2024</v>
      </c>
      <c r="Z9" t="str">
        <f>IF(AND(HR_Analytics_Form[[#This Row],[Date of Joining]]&lt;&gt;"",HR_Analytics_Form[[#This Row],[Date of Leaving]]&lt;&gt;""),DATEDIF(HR_Analytics_Form[[#This Row],[Date of Joining]],HR_Analytics_Form[[#This Row],[Date of Leaving]],"M"),"")</f>
        <v/>
      </c>
      <c r="AA9">
        <f ca="1">DATEDIF(HR_Analytics_Form[[#This Row],[Date of Birth]],TODAY(),"Y")</f>
        <v>22</v>
      </c>
    </row>
    <row r="10" spans="1:27" x14ac:dyDescent="0.35">
      <c r="A10" t="s">
        <v>74</v>
      </c>
      <c r="B10" t="s">
        <v>75</v>
      </c>
      <c r="C10" t="s">
        <v>26</v>
      </c>
      <c r="D10" s="2">
        <v>37962</v>
      </c>
      <c r="E10" t="s">
        <v>27</v>
      </c>
      <c r="F10" t="s">
        <v>28</v>
      </c>
      <c r="G10" t="s">
        <v>29</v>
      </c>
      <c r="H10" s="2">
        <v>45406</v>
      </c>
      <c r="I10">
        <v>5</v>
      </c>
      <c r="J10" t="s">
        <v>49</v>
      </c>
      <c r="K10" s="2"/>
      <c r="M10" s="1"/>
      <c r="N10" s="1"/>
      <c r="O10">
        <v>443945890</v>
      </c>
      <c r="P10" t="s">
        <v>76</v>
      </c>
      <c r="Q10" s="1">
        <v>45710.23877314815</v>
      </c>
      <c r="T10" t="s">
        <v>33</v>
      </c>
      <c r="V10" t="s">
        <v>63</v>
      </c>
      <c r="X10">
        <v>9</v>
      </c>
      <c r="Y10" t="str">
        <f>TEXT(HR_Analytics_Form[[#This Row],[Date of Joining]],"yyyy")</f>
        <v>2024</v>
      </c>
      <c r="Z10" t="str">
        <f>IF(AND(HR_Analytics_Form[[#This Row],[Date of Joining]]&lt;&gt;"",HR_Analytics_Form[[#This Row],[Date of Leaving]]&lt;&gt;""),DATEDIF(HR_Analytics_Form[[#This Row],[Date of Joining]],HR_Analytics_Form[[#This Row],[Date of Leaving]],"M"),"")</f>
        <v/>
      </c>
      <c r="AA10">
        <f ca="1">DATEDIF(HR_Analytics_Form[[#This Row],[Date of Birth]],TODAY(),"Y")</f>
        <v>21</v>
      </c>
    </row>
    <row r="11" spans="1:27" x14ac:dyDescent="0.35">
      <c r="A11" t="s">
        <v>77</v>
      </c>
      <c r="B11" t="s">
        <v>78</v>
      </c>
      <c r="C11" t="s">
        <v>35</v>
      </c>
      <c r="D11" s="2">
        <v>36754</v>
      </c>
      <c r="E11" t="s">
        <v>55</v>
      </c>
      <c r="F11" t="s">
        <v>28</v>
      </c>
      <c r="G11" t="s">
        <v>37</v>
      </c>
      <c r="H11" s="2">
        <v>44945</v>
      </c>
      <c r="I11">
        <v>3</v>
      </c>
      <c r="J11" t="s">
        <v>49</v>
      </c>
      <c r="K11" s="2"/>
      <c r="M11" s="1"/>
      <c r="N11" s="1"/>
      <c r="O11">
        <v>443946423</v>
      </c>
      <c r="P11" t="s">
        <v>79</v>
      </c>
      <c r="Q11" s="1">
        <v>45710.239988425928</v>
      </c>
      <c r="T11" t="s">
        <v>33</v>
      </c>
      <c r="V11" t="s">
        <v>63</v>
      </c>
      <c r="X11">
        <v>10</v>
      </c>
      <c r="Y11" t="str">
        <f>TEXT(HR_Analytics_Form[[#This Row],[Date of Joining]],"yyyy")</f>
        <v>2023</v>
      </c>
      <c r="Z11" t="str">
        <f>IF(AND(HR_Analytics_Form[[#This Row],[Date of Joining]]&lt;&gt;"",HR_Analytics_Form[[#This Row],[Date of Leaving]]&lt;&gt;""),DATEDIF(HR_Analytics_Form[[#This Row],[Date of Joining]],HR_Analytics_Form[[#This Row],[Date of Leaving]],"M"),"")</f>
        <v/>
      </c>
      <c r="AA11">
        <f ca="1">DATEDIF(HR_Analytics_Form[[#This Row],[Date of Birth]],TODAY(),"Y")</f>
        <v>24</v>
      </c>
    </row>
    <row r="12" spans="1:27" x14ac:dyDescent="0.35">
      <c r="A12" t="s">
        <v>81</v>
      </c>
      <c r="B12" t="s">
        <v>82</v>
      </c>
      <c r="C12" t="s">
        <v>35</v>
      </c>
      <c r="D12" s="2">
        <v>34867</v>
      </c>
      <c r="E12" t="s">
        <v>27</v>
      </c>
      <c r="F12" t="s">
        <v>28</v>
      </c>
      <c r="G12" t="s">
        <v>29</v>
      </c>
      <c r="H12" s="2">
        <v>39034</v>
      </c>
      <c r="I12">
        <v>1</v>
      </c>
      <c r="J12" t="s">
        <v>38</v>
      </c>
      <c r="K12" s="2">
        <v>45710</v>
      </c>
      <c r="L12" t="s">
        <v>83</v>
      </c>
      <c r="M12" s="1"/>
      <c r="N12" s="1"/>
      <c r="O12">
        <v>443956884</v>
      </c>
      <c r="P12" t="s">
        <v>144</v>
      </c>
      <c r="Q12" s="1">
        <v>45710.271631944444</v>
      </c>
      <c r="T12" t="s">
        <v>33</v>
      </c>
      <c r="V12" t="s">
        <v>63</v>
      </c>
      <c r="X12">
        <v>11</v>
      </c>
      <c r="Y12" t="str">
        <f>TEXT(HR_Analytics_Form[[#This Row],[Date of Joining]],"yyyy")</f>
        <v>2006</v>
      </c>
      <c r="Z12">
        <f>IF(AND(HR_Analytics_Form[[#This Row],[Date of Joining]]&lt;&gt;"",HR_Analytics_Form[[#This Row],[Date of Leaving]]&lt;&gt;""),DATEDIF(HR_Analytics_Form[[#This Row],[Date of Joining]],HR_Analytics_Form[[#This Row],[Date of Leaving]],"M"),"")</f>
        <v>219</v>
      </c>
      <c r="AA12">
        <f ca="1">DATEDIF(HR_Analytics_Form[[#This Row],[Date of Birth]],TODAY(),"Y")</f>
        <v>29</v>
      </c>
    </row>
    <row r="13" spans="1:27" x14ac:dyDescent="0.35">
      <c r="A13" t="s">
        <v>84</v>
      </c>
      <c r="B13" t="s">
        <v>85</v>
      </c>
      <c r="C13" t="s">
        <v>35</v>
      </c>
      <c r="D13" s="2">
        <v>34145</v>
      </c>
      <c r="E13" t="s">
        <v>27</v>
      </c>
      <c r="F13" t="s">
        <v>50</v>
      </c>
      <c r="G13" t="s">
        <v>51</v>
      </c>
      <c r="H13" s="2">
        <v>37809</v>
      </c>
      <c r="I13">
        <v>3</v>
      </c>
      <c r="J13" t="s">
        <v>49</v>
      </c>
      <c r="K13" s="2"/>
      <c r="M13" s="1"/>
      <c r="N13" s="1"/>
      <c r="O13">
        <v>443957153</v>
      </c>
      <c r="P13" t="s">
        <v>147</v>
      </c>
      <c r="Q13" s="1">
        <v>45710.272407407407</v>
      </c>
      <c r="T13" t="s">
        <v>33</v>
      </c>
      <c r="V13" t="s">
        <v>63</v>
      </c>
      <c r="X13">
        <v>12</v>
      </c>
      <c r="Y13" t="str">
        <f>TEXT(HR_Analytics_Form[[#This Row],[Date of Joining]],"yyyy")</f>
        <v>2003</v>
      </c>
      <c r="Z13" t="str">
        <f>IF(AND(HR_Analytics_Form[[#This Row],[Date of Joining]]&lt;&gt;"",HR_Analytics_Form[[#This Row],[Date of Leaving]]&lt;&gt;""),DATEDIF(HR_Analytics_Form[[#This Row],[Date of Joining]],HR_Analytics_Form[[#This Row],[Date of Leaving]],"M"),"")</f>
        <v/>
      </c>
      <c r="AA13">
        <f ca="1">DATEDIF(HR_Analytics_Form[[#This Row],[Date of Birth]],TODAY(),"Y")</f>
        <v>31</v>
      </c>
    </row>
    <row r="14" spans="1:27" x14ac:dyDescent="0.35">
      <c r="A14" t="s">
        <v>86</v>
      </c>
      <c r="B14" t="s">
        <v>87</v>
      </c>
      <c r="C14" t="s">
        <v>35</v>
      </c>
      <c r="D14" s="2">
        <v>39316</v>
      </c>
      <c r="E14" t="s">
        <v>55</v>
      </c>
      <c r="F14" t="s">
        <v>36</v>
      </c>
      <c r="G14" t="s">
        <v>37</v>
      </c>
      <c r="H14" s="2">
        <v>45448</v>
      </c>
      <c r="I14">
        <v>3</v>
      </c>
      <c r="J14" t="s">
        <v>49</v>
      </c>
      <c r="K14" s="2"/>
      <c r="M14" s="1"/>
      <c r="N14" s="1"/>
      <c r="O14">
        <v>443957571</v>
      </c>
      <c r="P14" t="s">
        <v>148</v>
      </c>
      <c r="Q14" s="1">
        <v>45710.273518518516</v>
      </c>
      <c r="T14" t="s">
        <v>33</v>
      </c>
      <c r="V14" t="s">
        <v>63</v>
      </c>
      <c r="X14">
        <v>13</v>
      </c>
      <c r="Y14" t="str">
        <f>TEXT(HR_Analytics_Form[[#This Row],[Date of Joining]],"yyyy")</f>
        <v>2024</v>
      </c>
      <c r="Z14" t="str">
        <f>IF(AND(HR_Analytics_Form[[#This Row],[Date of Joining]]&lt;&gt;"",HR_Analytics_Form[[#This Row],[Date of Leaving]]&lt;&gt;""),DATEDIF(HR_Analytics_Form[[#This Row],[Date of Joining]],HR_Analytics_Form[[#This Row],[Date of Leaving]],"M"),"")</f>
        <v/>
      </c>
      <c r="AA14">
        <f ca="1">DATEDIF(HR_Analytics_Form[[#This Row],[Date of Birth]],TODAY(),"Y")</f>
        <v>17</v>
      </c>
    </row>
    <row r="15" spans="1:27" x14ac:dyDescent="0.35">
      <c r="A15" t="s">
        <v>88</v>
      </c>
      <c r="B15" t="s">
        <v>89</v>
      </c>
      <c r="C15" t="s">
        <v>35</v>
      </c>
      <c r="D15" s="2">
        <v>35739</v>
      </c>
      <c r="E15" t="s">
        <v>55</v>
      </c>
      <c r="F15" t="s">
        <v>36</v>
      </c>
      <c r="G15" t="s">
        <v>29</v>
      </c>
      <c r="H15" s="2">
        <v>41872</v>
      </c>
      <c r="I15">
        <v>5</v>
      </c>
      <c r="J15" t="s">
        <v>49</v>
      </c>
      <c r="K15" s="2"/>
      <c r="M15" s="1"/>
      <c r="N15" s="1"/>
      <c r="O15">
        <v>443957604</v>
      </c>
      <c r="P15" t="s">
        <v>149</v>
      </c>
      <c r="Q15" s="1">
        <v>45710.273599537039</v>
      </c>
      <c r="T15" t="s">
        <v>33</v>
      </c>
      <c r="V15" t="s">
        <v>63</v>
      </c>
      <c r="X15">
        <v>14</v>
      </c>
      <c r="Y15" t="str">
        <f>TEXT(HR_Analytics_Form[[#This Row],[Date of Joining]],"yyyy")</f>
        <v>2014</v>
      </c>
      <c r="Z15" t="str">
        <f>IF(AND(HR_Analytics_Form[[#This Row],[Date of Joining]]&lt;&gt;"",HR_Analytics_Form[[#This Row],[Date of Leaving]]&lt;&gt;""),DATEDIF(HR_Analytics_Form[[#This Row],[Date of Joining]],HR_Analytics_Form[[#This Row],[Date of Leaving]],"M"),"")</f>
        <v/>
      </c>
      <c r="AA15">
        <f ca="1">DATEDIF(HR_Analytics_Form[[#This Row],[Date of Birth]],TODAY(),"Y")</f>
        <v>27</v>
      </c>
    </row>
    <row r="16" spans="1:27" x14ac:dyDescent="0.35">
      <c r="A16" t="s">
        <v>90</v>
      </c>
      <c r="B16" t="s">
        <v>91</v>
      </c>
      <c r="C16" t="s">
        <v>35</v>
      </c>
      <c r="D16" s="2">
        <v>37167</v>
      </c>
      <c r="E16" t="s">
        <v>27</v>
      </c>
      <c r="F16" t="s">
        <v>53</v>
      </c>
      <c r="G16" t="s">
        <v>29</v>
      </c>
      <c r="H16" s="2">
        <v>45490</v>
      </c>
      <c r="I16">
        <v>1</v>
      </c>
      <c r="J16" t="s">
        <v>49</v>
      </c>
      <c r="K16" s="2"/>
      <c r="M16" s="1"/>
      <c r="N16" s="1"/>
      <c r="O16">
        <v>443957815</v>
      </c>
      <c r="P16" t="s">
        <v>145</v>
      </c>
      <c r="Q16" s="1">
        <v>45710.274062500001</v>
      </c>
      <c r="T16" t="s">
        <v>33</v>
      </c>
      <c r="V16" t="s">
        <v>63</v>
      </c>
      <c r="X16">
        <v>15</v>
      </c>
      <c r="Y16" t="str">
        <f>TEXT(HR_Analytics_Form[[#This Row],[Date of Joining]],"yyyy")</f>
        <v>2024</v>
      </c>
      <c r="Z16" t="str">
        <f>IF(AND(HR_Analytics_Form[[#This Row],[Date of Joining]]&lt;&gt;"",HR_Analytics_Form[[#This Row],[Date of Leaving]]&lt;&gt;""),DATEDIF(HR_Analytics_Form[[#This Row],[Date of Joining]],HR_Analytics_Form[[#This Row],[Date of Leaving]],"M"),"")</f>
        <v/>
      </c>
      <c r="AA16">
        <f ca="1">DATEDIF(HR_Analytics_Form[[#This Row],[Date of Birth]],TODAY(),"Y")</f>
        <v>23</v>
      </c>
    </row>
    <row r="17" spans="1:27" x14ac:dyDescent="0.35">
      <c r="A17" t="s">
        <v>92</v>
      </c>
      <c r="B17" t="s">
        <v>93</v>
      </c>
      <c r="C17" t="s">
        <v>35</v>
      </c>
      <c r="D17" s="2">
        <v>37178</v>
      </c>
      <c r="E17" t="s">
        <v>48</v>
      </c>
      <c r="F17" t="s">
        <v>53</v>
      </c>
      <c r="G17" t="s">
        <v>29</v>
      </c>
      <c r="H17" s="2">
        <v>45189</v>
      </c>
      <c r="I17">
        <v>4</v>
      </c>
      <c r="J17" t="s">
        <v>38</v>
      </c>
      <c r="K17" s="2">
        <v>45710</v>
      </c>
      <c r="L17" t="s">
        <v>94</v>
      </c>
      <c r="M17" s="1"/>
      <c r="N17" s="1"/>
      <c r="O17">
        <v>443957948</v>
      </c>
      <c r="P17" t="s">
        <v>156</v>
      </c>
      <c r="Q17" s="1">
        <v>45710.274375000001</v>
      </c>
      <c r="T17" t="s">
        <v>33</v>
      </c>
      <c r="V17" t="s">
        <v>63</v>
      </c>
      <c r="X17">
        <v>16</v>
      </c>
      <c r="Y17" t="str">
        <f>TEXT(HR_Analytics_Form[[#This Row],[Date of Joining]],"yyyy")</f>
        <v>2023</v>
      </c>
      <c r="Z17">
        <f>IF(AND(HR_Analytics_Form[[#This Row],[Date of Joining]]&lt;&gt;"",HR_Analytics_Form[[#This Row],[Date of Leaving]]&lt;&gt;""),DATEDIF(HR_Analytics_Form[[#This Row],[Date of Joining]],HR_Analytics_Form[[#This Row],[Date of Leaving]],"M"),"")</f>
        <v>17</v>
      </c>
      <c r="AA17">
        <f ca="1">DATEDIF(HR_Analytics_Form[[#This Row],[Date of Birth]],TODAY(),"Y")</f>
        <v>23</v>
      </c>
    </row>
    <row r="18" spans="1:27" x14ac:dyDescent="0.35">
      <c r="A18" t="s">
        <v>95</v>
      </c>
      <c r="B18" t="s">
        <v>96</v>
      </c>
      <c r="C18" t="s">
        <v>26</v>
      </c>
      <c r="D18" s="2">
        <v>39195</v>
      </c>
      <c r="E18" t="s">
        <v>46</v>
      </c>
      <c r="F18" t="s">
        <v>28</v>
      </c>
      <c r="G18" t="s">
        <v>29</v>
      </c>
      <c r="H18" s="2">
        <v>45698</v>
      </c>
      <c r="I18">
        <v>4</v>
      </c>
      <c r="J18" t="s">
        <v>49</v>
      </c>
      <c r="K18" s="2"/>
      <c r="M18" s="1"/>
      <c r="N18" s="1"/>
      <c r="O18">
        <v>443958413</v>
      </c>
      <c r="P18" t="s">
        <v>151</v>
      </c>
      <c r="Q18" s="1">
        <v>45710.275324074071</v>
      </c>
      <c r="T18" t="s">
        <v>33</v>
      </c>
      <c r="V18" t="s">
        <v>63</v>
      </c>
      <c r="X18">
        <v>17</v>
      </c>
      <c r="Y18" t="str">
        <f>TEXT(HR_Analytics_Form[[#This Row],[Date of Joining]],"yyyy")</f>
        <v>2025</v>
      </c>
      <c r="Z18" t="str">
        <f>IF(AND(HR_Analytics_Form[[#This Row],[Date of Joining]]&lt;&gt;"",HR_Analytics_Form[[#This Row],[Date of Leaving]]&lt;&gt;""),DATEDIF(HR_Analytics_Form[[#This Row],[Date of Joining]],HR_Analytics_Form[[#This Row],[Date of Leaving]],"M"),"")</f>
        <v/>
      </c>
      <c r="AA18">
        <f ca="1">DATEDIF(HR_Analytics_Form[[#This Row],[Date of Birth]],TODAY(),"Y")</f>
        <v>17</v>
      </c>
    </row>
    <row r="19" spans="1:27" x14ac:dyDescent="0.35">
      <c r="A19" t="s">
        <v>97</v>
      </c>
      <c r="B19" t="s">
        <v>98</v>
      </c>
      <c r="C19" t="s">
        <v>35</v>
      </c>
      <c r="D19" s="2">
        <v>36005</v>
      </c>
      <c r="E19" t="s">
        <v>46</v>
      </c>
      <c r="F19" t="s">
        <v>50</v>
      </c>
      <c r="G19" t="s">
        <v>51</v>
      </c>
      <c r="H19" s="2">
        <v>45701</v>
      </c>
      <c r="I19">
        <v>1</v>
      </c>
      <c r="J19" t="s">
        <v>38</v>
      </c>
      <c r="K19" s="2">
        <v>45701</v>
      </c>
      <c r="L19" t="s">
        <v>83</v>
      </c>
      <c r="M19" s="1"/>
      <c r="N19" s="1"/>
      <c r="O19">
        <v>443958614</v>
      </c>
      <c r="P19" t="s">
        <v>152</v>
      </c>
      <c r="Q19" s="1">
        <v>45710.275949074072</v>
      </c>
      <c r="T19" t="s">
        <v>33</v>
      </c>
      <c r="V19" t="s">
        <v>63</v>
      </c>
      <c r="X19">
        <v>18</v>
      </c>
      <c r="Y19" t="str">
        <f>TEXT(HR_Analytics_Form[[#This Row],[Date of Joining]],"yyyy")</f>
        <v>2025</v>
      </c>
      <c r="Z19">
        <f>IF(AND(HR_Analytics_Form[[#This Row],[Date of Joining]]&lt;&gt;"",HR_Analytics_Form[[#This Row],[Date of Leaving]]&lt;&gt;""),DATEDIF(HR_Analytics_Form[[#This Row],[Date of Joining]],HR_Analytics_Form[[#This Row],[Date of Leaving]],"M"),"")</f>
        <v>0</v>
      </c>
      <c r="AA19">
        <f ca="1">DATEDIF(HR_Analytics_Form[[#This Row],[Date of Birth]],TODAY(),"Y")</f>
        <v>26</v>
      </c>
    </row>
    <row r="20" spans="1:27" x14ac:dyDescent="0.35">
      <c r="A20" t="s">
        <v>99</v>
      </c>
      <c r="B20" t="s">
        <v>100</v>
      </c>
      <c r="C20" t="s">
        <v>35</v>
      </c>
      <c r="D20" s="2">
        <v>37945</v>
      </c>
      <c r="E20" t="s">
        <v>55</v>
      </c>
      <c r="F20" t="s">
        <v>50</v>
      </c>
      <c r="G20" t="s">
        <v>37</v>
      </c>
      <c r="H20" s="2">
        <v>44456</v>
      </c>
      <c r="I20">
        <v>5</v>
      </c>
      <c r="J20" t="s">
        <v>38</v>
      </c>
      <c r="K20" s="2">
        <v>45670</v>
      </c>
      <c r="L20" t="s">
        <v>101</v>
      </c>
      <c r="M20" s="1"/>
      <c r="N20" s="1"/>
      <c r="O20">
        <v>443958733</v>
      </c>
      <c r="P20" t="s">
        <v>146</v>
      </c>
      <c r="Q20" s="1">
        <v>45710.276354166665</v>
      </c>
      <c r="T20" t="s">
        <v>33</v>
      </c>
      <c r="V20" t="s">
        <v>63</v>
      </c>
      <c r="X20">
        <v>19</v>
      </c>
      <c r="Y20" t="str">
        <f>TEXT(HR_Analytics_Form[[#This Row],[Date of Joining]],"yyyy")</f>
        <v>2021</v>
      </c>
      <c r="Z20">
        <f>IF(AND(HR_Analytics_Form[[#This Row],[Date of Joining]]&lt;&gt;"",HR_Analytics_Form[[#This Row],[Date of Leaving]]&lt;&gt;""),DATEDIF(HR_Analytics_Form[[#This Row],[Date of Joining]],HR_Analytics_Form[[#This Row],[Date of Leaving]],"M"),"")</f>
        <v>39</v>
      </c>
      <c r="AA20">
        <f ca="1">DATEDIF(HR_Analytics_Form[[#This Row],[Date of Birth]],TODAY(),"Y")</f>
        <v>21</v>
      </c>
    </row>
    <row r="21" spans="1:27" x14ac:dyDescent="0.35">
      <c r="A21" t="s">
        <v>102</v>
      </c>
      <c r="B21" t="s">
        <v>103</v>
      </c>
      <c r="C21" t="s">
        <v>26</v>
      </c>
      <c r="D21" s="2">
        <v>45710</v>
      </c>
      <c r="E21" t="s">
        <v>27</v>
      </c>
      <c r="F21" t="s">
        <v>36</v>
      </c>
      <c r="G21" t="s">
        <v>29</v>
      </c>
      <c r="H21" s="2">
        <v>45696</v>
      </c>
      <c r="I21">
        <v>5</v>
      </c>
      <c r="J21" t="s">
        <v>49</v>
      </c>
      <c r="K21" s="2"/>
      <c r="M21" s="1"/>
      <c r="N21" s="1"/>
      <c r="O21">
        <v>443960424</v>
      </c>
      <c r="P21" t="s">
        <v>104</v>
      </c>
      <c r="Q21" s="1">
        <v>45710.2812962963</v>
      </c>
      <c r="T21" t="s">
        <v>33</v>
      </c>
      <c r="V21" t="s">
        <v>63</v>
      </c>
      <c r="X21">
        <v>20</v>
      </c>
      <c r="Y21" t="str">
        <f>TEXT(HR_Analytics_Form[[#This Row],[Date of Joining]],"yyyy")</f>
        <v>2025</v>
      </c>
      <c r="Z21" t="str">
        <f>IF(AND(HR_Analytics_Form[[#This Row],[Date of Joining]]&lt;&gt;"",HR_Analytics_Form[[#This Row],[Date of Leaving]]&lt;&gt;""),DATEDIF(HR_Analytics_Form[[#This Row],[Date of Joining]],HR_Analytics_Form[[#This Row],[Date of Leaving]],"M"),"")</f>
        <v/>
      </c>
      <c r="AA21">
        <f ca="1">DATEDIF(HR_Analytics_Form[[#This Row],[Date of Birth]],TODAY(),"Y")</f>
        <v>0</v>
      </c>
    </row>
    <row r="22" spans="1:27" x14ac:dyDescent="0.35">
      <c r="A22" t="s">
        <v>105</v>
      </c>
      <c r="B22" t="s">
        <v>106</v>
      </c>
      <c r="C22" t="s">
        <v>26</v>
      </c>
      <c r="D22" s="2">
        <v>45710</v>
      </c>
      <c r="E22" t="s">
        <v>27</v>
      </c>
      <c r="F22" t="s">
        <v>28</v>
      </c>
      <c r="G22" t="s">
        <v>29</v>
      </c>
      <c r="H22" s="2">
        <v>45710</v>
      </c>
      <c r="I22">
        <v>3</v>
      </c>
      <c r="J22" t="s">
        <v>49</v>
      </c>
      <c r="K22" s="2"/>
      <c r="M22" s="1"/>
      <c r="N22" s="1"/>
      <c r="O22">
        <v>443960474</v>
      </c>
      <c r="P22" t="s">
        <v>107</v>
      </c>
      <c r="Q22" s="1">
        <v>45710.281423611108</v>
      </c>
      <c r="T22" t="s">
        <v>33</v>
      </c>
      <c r="V22" t="s">
        <v>63</v>
      </c>
      <c r="X22">
        <v>21</v>
      </c>
      <c r="Y22" t="str">
        <f>TEXT(HR_Analytics_Form[[#This Row],[Date of Joining]],"yyyy")</f>
        <v>2025</v>
      </c>
      <c r="Z22" t="str">
        <f>IF(AND(HR_Analytics_Form[[#This Row],[Date of Joining]]&lt;&gt;"",HR_Analytics_Form[[#This Row],[Date of Leaving]]&lt;&gt;""),DATEDIF(HR_Analytics_Form[[#This Row],[Date of Joining]],HR_Analytics_Form[[#This Row],[Date of Leaving]],"M"),"")</f>
        <v/>
      </c>
      <c r="AA22">
        <f ca="1">DATEDIF(HR_Analytics_Form[[#This Row],[Date of Birth]],TODAY(),"Y")</f>
        <v>0</v>
      </c>
    </row>
    <row r="23" spans="1:27" x14ac:dyDescent="0.35">
      <c r="A23" t="s">
        <v>108</v>
      </c>
      <c r="B23" t="s">
        <v>109</v>
      </c>
      <c r="C23" t="s">
        <v>26</v>
      </c>
      <c r="D23" s="2">
        <v>45710</v>
      </c>
      <c r="E23" t="s">
        <v>27</v>
      </c>
      <c r="F23" t="s">
        <v>50</v>
      </c>
      <c r="G23" t="s">
        <v>29</v>
      </c>
      <c r="H23" s="2">
        <v>45710</v>
      </c>
      <c r="I23">
        <v>4</v>
      </c>
      <c r="J23" t="s">
        <v>49</v>
      </c>
      <c r="K23" s="2"/>
      <c r="M23" s="1"/>
      <c r="N23" s="1"/>
      <c r="O23">
        <v>443960580</v>
      </c>
      <c r="P23" t="s">
        <v>110</v>
      </c>
      <c r="Q23" s="1">
        <v>45710.281793981485</v>
      </c>
      <c r="T23" t="s">
        <v>33</v>
      </c>
      <c r="V23" t="s">
        <v>63</v>
      </c>
      <c r="X23">
        <v>22</v>
      </c>
      <c r="Y23" t="str">
        <f>TEXT(HR_Analytics_Form[[#This Row],[Date of Joining]],"yyyy")</f>
        <v>2025</v>
      </c>
      <c r="Z23" t="str">
        <f>IF(AND(HR_Analytics_Form[[#This Row],[Date of Joining]]&lt;&gt;"",HR_Analytics_Form[[#This Row],[Date of Leaving]]&lt;&gt;""),DATEDIF(HR_Analytics_Form[[#This Row],[Date of Joining]],HR_Analytics_Form[[#This Row],[Date of Leaving]],"M"),"")</f>
        <v/>
      </c>
      <c r="AA23">
        <f ca="1">DATEDIF(HR_Analytics_Form[[#This Row],[Date of Birth]],TODAY(),"Y")</f>
        <v>0</v>
      </c>
    </row>
    <row r="24" spans="1:27" x14ac:dyDescent="0.35">
      <c r="A24" t="s">
        <v>111</v>
      </c>
      <c r="B24" t="s">
        <v>112</v>
      </c>
      <c r="C24" t="s">
        <v>26</v>
      </c>
      <c r="D24" s="2">
        <v>45710</v>
      </c>
      <c r="E24" t="s">
        <v>27</v>
      </c>
      <c r="F24" t="s">
        <v>50</v>
      </c>
      <c r="G24" t="s">
        <v>37</v>
      </c>
      <c r="H24" s="2">
        <v>45710</v>
      </c>
      <c r="I24">
        <v>3</v>
      </c>
      <c r="J24" t="s">
        <v>49</v>
      </c>
      <c r="K24" s="2"/>
      <c r="M24" s="1"/>
      <c r="N24" s="1"/>
      <c r="O24">
        <v>443960657</v>
      </c>
      <c r="P24" t="s">
        <v>113</v>
      </c>
      <c r="Q24" s="1">
        <v>45710.282048611109</v>
      </c>
      <c r="T24" t="s">
        <v>33</v>
      </c>
      <c r="V24" t="s">
        <v>63</v>
      </c>
      <c r="X24">
        <v>23</v>
      </c>
      <c r="Y24" t="str">
        <f>TEXT(HR_Analytics_Form[[#This Row],[Date of Joining]],"yyyy")</f>
        <v>2025</v>
      </c>
      <c r="Z24" t="str">
        <f>IF(AND(HR_Analytics_Form[[#This Row],[Date of Joining]]&lt;&gt;"",HR_Analytics_Form[[#This Row],[Date of Leaving]]&lt;&gt;""),DATEDIF(HR_Analytics_Form[[#This Row],[Date of Joining]],HR_Analytics_Form[[#This Row],[Date of Leaving]],"M"),"")</f>
        <v/>
      </c>
      <c r="AA24">
        <f ca="1">DATEDIF(HR_Analytics_Form[[#This Row],[Date of Birth]],TODAY(),"Y")</f>
        <v>0</v>
      </c>
    </row>
    <row r="25" spans="1:27" x14ac:dyDescent="0.35">
      <c r="A25" t="s">
        <v>114</v>
      </c>
      <c r="B25" t="s">
        <v>115</v>
      </c>
      <c r="C25" t="s">
        <v>26</v>
      </c>
      <c r="D25" s="2">
        <v>45710</v>
      </c>
      <c r="E25" t="s">
        <v>46</v>
      </c>
      <c r="F25" t="s">
        <v>50</v>
      </c>
      <c r="G25" t="s">
        <v>54</v>
      </c>
      <c r="H25" s="2">
        <v>45710</v>
      </c>
      <c r="I25">
        <v>2</v>
      </c>
      <c r="J25" t="s">
        <v>49</v>
      </c>
      <c r="K25" s="2"/>
      <c r="M25" s="1"/>
      <c r="N25" s="1"/>
      <c r="O25">
        <v>443960743</v>
      </c>
      <c r="P25" t="s">
        <v>116</v>
      </c>
      <c r="Q25" s="1">
        <v>45710.282256944447</v>
      </c>
      <c r="T25" t="s">
        <v>33</v>
      </c>
      <c r="V25" t="s">
        <v>63</v>
      </c>
      <c r="X25">
        <v>24</v>
      </c>
      <c r="Y25" t="str">
        <f>TEXT(HR_Analytics_Form[[#This Row],[Date of Joining]],"yyyy")</f>
        <v>2025</v>
      </c>
      <c r="Z25" t="str">
        <f>IF(AND(HR_Analytics_Form[[#This Row],[Date of Joining]]&lt;&gt;"",HR_Analytics_Form[[#This Row],[Date of Leaving]]&lt;&gt;""),DATEDIF(HR_Analytics_Form[[#This Row],[Date of Joining]],HR_Analytics_Form[[#This Row],[Date of Leaving]],"M"),"")</f>
        <v/>
      </c>
      <c r="AA25">
        <f ca="1">DATEDIF(HR_Analytics_Form[[#This Row],[Date of Birth]],TODAY(),"Y")</f>
        <v>0</v>
      </c>
    </row>
    <row r="26" spans="1:27" x14ac:dyDescent="0.35">
      <c r="A26" t="s">
        <v>117</v>
      </c>
      <c r="B26" t="s">
        <v>118</v>
      </c>
      <c r="C26" t="s">
        <v>35</v>
      </c>
      <c r="D26" s="2">
        <v>45696</v>
      </c>
      <c r="E26" t="s">
        <v>55</v>
      </c>
      <c r="F26" t="s">
        <v>28</v>
      </c>
      <c r="G26" t="s">
        <v>54</v>
      </c>
      <c r="H26" s="2">
        <v>45710</v>
      </c>
      <c r="I26">
        <v>4</v>
      </c>
      <c r="J26" t="s">
        <v>49</v>
      </c>
      <c r="K26" s="2"/>
      <c r="M26" s="1"/>
      <c r="N26" s="1"/>
      <c r="O26">
        <v>443960860</v>
      </c>
      <c r="P26" t="s">
        <v>119</v>
      </c>
      <c r="Q26" s="1">
        <v>45710.282488425924</v>
      </c>
      <c r="T26" t="s">
        <v>33</v>
      </c>
      <c r="V26" t="s">
        <v>63</v>
      </c>
      <c r="X26">
        <v>25</v>
      </c>
      <c r="Y26" t="str">
        <f>TEXT(HR_Analytics_Form[[#This Row],[Date of Joining]],"yyyy")</f>
        <v>2025</v>
      </c>
      <c r="Z26" t="str">
        <f>IF(AND(HR_Analytics_Form[[#This Row],[Date of Joining]]&lt;&gt;"",HR_Analytics_Form[[#This Row],[Date of Leaving]]&lt;&gt;""),DATEDIF(HR_Analytics_Form[[#This Row],[Date of Joining]],HR_Analytics_Form[[#This Row],[Date of Leaving]],"M"),"")</f>
        <v/>
      </c>
      <c r="AA26">
        <f ca="1">DATEDIF(HR_Analytics_Form[[#This Row],[Date of Birth]],TODAY(),"Y")</f>
        <v>0</v>
      </c>
    </row>
    <row r="27" spans="1:27" x14ac:dyDescent="0.35">
      <c r="A27" t="s">
        <v>120</v>
      </c>
      <c r="B27" t="s">
        <v>121</v>
      </c>
      <c r="C27" t="s">
        <v>35</v>
      </c>
      <c r="D27" s="2">
        <v>45695</v>
      </c>
      <c r="E27" t="s">
        <v>55</v>
      </c>
      <c r="F27" t="s">
        <v>36</v>
      </c>
      <c r="G27" t="s">
        <v>51</v>
      </c>
      <c r="H27" s="2">
        <v>45710</v>
      </c>
      <c r="I27">
        <v>2</v>
      </c>
      <c r="J27" t="s">
        <v>49</v>
      </c>
      <c r="K27" s="2"/>
      <c r="M27" s="1"/>
      <c r="N27" s="1"/>
      <c r="O27">
        <v>443960932</v>
      </c>
      <c r="P27" t="s">
        <v>122</v>
      </c>
      <c r="Q27" s="1">
        <v>45710.282685185186</v>
      </c>
      <c r="T27" t="s">
        <v>33</v>
      </c>
      <c r="V27" t="s">
        <v>63</v>
      </c>
      <c r="X27">
        <v>26</v>
      </c>
      <c r="Y27" t="str">
        <f>TEXT(HR_Analytics_Form[[#This Row],[Date of Joining]],"yyyy")</f>
        <v>2025</v>
      </c>
      <c r="Z27" t="str">
        <f>IF(AND(HR_Analytics_Form[[#This Row],[Date of Joining]]&lt;&gt;"",HR_Analytics_Form[[#This Row],[Date of Leaving]]&lt;&gt;""),DATEDIF(HR_Analytics_Form[[#This Row],[Date of Joining]],HR_Analytics_Form[[#This Row],[Date of Leaving]],"M"),"")</f>
        <v/>
      </c>
      <c r="AA27">
        <f ca="1">DATEDIF(HR_Analytics_Form[[#This Row],[Date of Birth]],TODAY(),"Y")</f>
        <v>0</v>
      </c>
    </row>
    <row r="28" spans="1:27" x14ac:dyDescent="0.35">
      <c r="A28" t="s">
        <v>123</v>
      </c>
      <c r="B28" t="s">
        <v>124</v>
      </c>
      <c r="C28" t="s">
        <v>26</v>
      </c>
      <c r="D28" s="2">
        <v>45710</v>
      </c>
      <c r="E28" t="s">
        <v>52</v>
      </c>
      <c r="F28" t="s">
        <v>36</v>
      </c>
      <c r="G28" t="s">
        <v>51</v>
      </c>
      <c r="H28" s="2">
        <v>45710</v>
      </c>
      <c r="I28">
        <v>3</v>
      </c>
      <c r="J28" t="s">
        <v>49</v>
      </c>
      <c r="K28" s="2"/>
      <c r="M28" s="1"/>
      <c r="N28" s="1"/>
      <c r="O28">
        <v>443960990</v>
      </c>
      <c r="P28" t="s">
        <v>125</v>
      </c>
      <c r="Q28" s="1">
        <v>45710.282870370371</v>
      </c>
      <c r="T28" t="s">
        <v>33</v>
      </c>
      <c r="V28" t="s">
        <v>63</v>
      </c>
      <c r="X28">
        <v>27</v>
      </c>
      <c r="Y28" t="str">
        <f>TEXT(HR_Analytics_Form[[#This Row],[Date of Joining]],"yyyy")</f>
        <v>2025</v>
      </c>
      <c r="Z28" t="str">
        <f>IF(AND(HR_Analytics_Form[[#This Row],[Date of Joining]]&lt;&gt;"",HR_Analytics_Form[[#This Row],[Date of Leaving]]&lt;&gt;""),DATEDIF(HR_Analytics_Form[[#This Row],[Date of Joining]],HR_Analytics_Form[[#This Row],[Date of Leaving]],"M"),"")</f>
        <v/>
      </c>
      <c r="AA28">
        <f ca="1">DATEDIF(HR_Analytics_Form[[#This Row],[Date of Birth]],TODAY(),"Y")</f>
        <v>0</v>
      </c>
    </row>
    <row r="29" spans="1:27" x14ac:dyDescent="0.35">
      <c r="A29" t="s">
        <v>126</v>
      </c>
      <c r="B29" t="s">
        <v>127</v>
      </c>
      <c r="C29" t="s">
        <v>26</v>
      </c>
      <c r="D29" s="2">
        <v>45702</v>
      </c>
      <c r="E29" t="s">
        <v>27</v>
      </c>
      <c r="F29" t="s">
        <v>28</v>
      </c>
      <c r="G29" t="s">
        <v>29</v>
      </c>
      <c r="H29" s="2">
        <v>45710</v>
      </c>
      <c r="I29">
        <v>5</v>
      </c>
      <c r="J29" t="s">
        <v>49</v>
      </c>
      <c r="K29" s="2"/>
      <c r="M29" s="1"/>
      <c r="N29" s="1"/>
      <c r="O29">
        <v>443961076</v>
      </c>
      <c r="P29" t="s">
        <v>128</v>
      </c>
      <c r="Q29" s="1">
        <v>45710.283217592594</v>
      </c>
      <c r="T29" t="s">
        <v>33</v>
      </c>
      <c r="V29" t="s">
        <v>63</v>
      </c>
      <c r="X29">
        <v>28</v>
      </c>
      <c r="Y29" t="str">
        <f>TEXT(HR_Analytics_Form[[#This Row],[Date of Joining]],"yyyy")</f>
        <v>2025</v>
      </c>
      <c r="Z29" t="str">
        <f>IF(AND(HR_Analytics_Form[[#This Row],[Date of Joining]]&lt;&gt;"",HR_Analytics_Form[[#This Row],[Date of Leaving]]&lt;&gt;""),DATEDIF(HR_Analytics_Form[[#This Row],[Date of Joining]],HR_Analytics_Form[[#This Row],[Date of Leaving]],"M"),"")</f>
        <v/>
      </c>
      <c r="AA29">
        <f ca="1">DATEDIF(HR_Analytics_Form[[#This Row],[Date of Birth]],TODAY(),"Y")</f>
        <v>0</v>
      </c>
    </row>
    <row r="30" spans="1:27" x14ac:dyDescent="0.35">
      <c r="A30" t="s">
        <v>129</v>
      </c>
      <c r="B30" t="s">
        <v>130</v>
      </c>
      <c r="C30" t="s">
        <v>26</v>
      </c>
      <c r="D30" s="2">
        <v>37309</v>
      </c>
      <c r="E30" t="s">
        <v>27</v>
      </c>
      <c r="F30" t="s">
        <v>28</v>
      </c>
      <c r="G30" t="s">
        <v>29</v>
      </c>
      <c r="H30" s="2">
        <v>45708</v>
      </c>
      <c r="I30">
        <v>4</v>
      </c>
      <c r="J30" t="s">
        <v>49</v>
      </c>
      <c r="K30" s="2"/>
      <c r="M30" s="1"/>
      <c r="N30" s="1"/>
      <c r="O30">
        <v>443969369</v>
      </c>
      <c r="P30" t="s">
        <v>131</v>
      </c>
      <c r="Q30" s="1">
        <v>45710.309155092589</v>
      </c>
      <c r="T30" t="s">
        <v>33</v>
      </c>
      <c r="V30" t="s">
        <v>63</v>
      </c>
      <c r="X30">
        <v>29</v>
      </c>
      <c r="Y30" t="str">
        <f>TEXT(HR_Analytics_Form[[#This Row],[Date of Joining]],"yyyy")</f>
        <v>2025</v>
      </c>
      <c r="Z30" t="str">
        <f>IF(AND(HR_Analytics_Form[[#This Row],[Date of Joining]]&lt;&gt;"",HR_Analytics_Form[[#This Row],[Date of Leaving]]&lt;&gt;""),DATEDIF(HR_Analytics_Form[[#This Row],[Date of Joining]],HR_Analytics_Form[[#This Row],[Date of Leaving]],"M"),"")</f>
        <v/>
      </c>
      <c r="AA30">
        <f ca="1">DATEDIF(HR_Analytics_Form[[#This Row],[Date of Birth]],TODAY(),"Y")</f>
        <v>23</v>
      </c>
    </row>
    <row r="31" spans="1:27" x14ac:dyDescent="0.35">
      <c r="A31" t="s">
        <v>132</v>
      </c>
      <c r="B31" t="s">
        <v>133</v>
      </c>
      <c r="C31" t="s">
        <v>26</v>
      </c>
      <c r="D31" s="2">
        <v>36578</v>
      </c>
      <c r="E31" t="s">
        <v>46</v>
      </c>
      <c r="F31" t="s">
        <v>36</v>
      </c>
      <c r="G31" t="s">
        <v>29</v>
      </c>
      <c r="H31" s="2">
        <v>42788</v>
      </c>
      <c r="I31">
        <v>3</v>
      </c>
      <c r="J31" t="s">
        <v>49</v>
      </c>
      <c r="K31" s="2"/>
      <c r="M31" s="1"/>
      <c r="N31" s="1"/>
      <c r="O31">
        <v>443969584</v>
      </c>
      <c r="P31" t="s">
        <v>134</v>
      </c>
      <c r="Q31" s="1">
        <v>45710.309837962966</v>
      </c>
      <c r="T31" t="s">
        <v>33</v>
      </c>
      <c r="V31" t="s">
        <v>63</v>
      </c>
      <c r="X31">
        <v>30</v>
      </c>
      <c r="Y31" t="str">
        <f>TEXT(HR_Analytics_Form[[#This Row],[Date of Joining]],"yyyy")</f>
        <v>2017</v>
      </c>
      <c r="Z31" t="str">
        <f>IF(AND(HR_Analytics_Form[[#This Row],[Date of Joining]]&lt;&gt;"",HR_Analytics_Form[[#This Row],[Date of Leaving]]&lt;&gt;""),DATEDIF(HR_Analytics_Form[[#This Row],[Date of Joining]],HR_Analytics_Form[[#This Row],[Date of Leaving]],"M"),"")</f>
        <v/>
      </c>
      <c r="AA31">
        <f ca="1">DATEDIF(HR_Analytics_Form[[#This Row],[Date of Birth]],TODAY(),"Y")</f>
        <v>25</v>
      </c>
    </row>
    <row r="32" spans="1:27" x14ac:dyDescent="0.35">
      <c r="A32" t="s">
        <v>135</v>
      </c>
      <c r="B32" t="s">
        <v>136</v>
      </c>
      <c r="C32" t="s">
        <v>26</v>
      </c>
      <c r="D32" s="2">
        <v>37754</v>
      </c>
      <c r="E32" t="s">
        <v>27</v>
      </c>
      <c r="F32" t="s">
        <v>28</v>
      </c>
      <c r="G32" t="s">
        <v>29</v>
      </c>
      <c r="H32" s="2">
        <v>45565</v>
      </c>
      <c r="I32">
        <v>4</v>
      </c>
      <c r="J32" t="s">
        <v>49</v>
      </c>
      <c r="K32" s="2"/>
      <c r="M32" s="1"/>
      <c r="N32" s="1"/>
      <c r="O32">
        <v>443978302</v>
      </c>
      <c r="P32" t="s">
        <v>137</v>
      </c>
      <c r="Q32" s="1">
        <v>45710.330879629626</v>
      </c>
      <c r="T32" t="s">
        <v>33</v>
      </c>
      <c r="V32" t="s">
        <v>63</v>
      </c>
      <c r="X32">
        <v>31</v>
      </c>
      <c r="Y32" t="str">
        <f>TEXT(HR_Analytics_Form[[#This Row],[Date of Joining]],"yyyy")</f>
        <v>2024</v>
      </c>
      <c r="Z32" t="str">
        <f>IF(AND(HR_Analytics_Form[[#This Row],[Date of Joining]]&lt;&gt;"",HR_Analytics_Form[[#This Row],[Date of Leaving]]&lt;&gt;""),DATEDIF(HR_Analytics_Form[[#This Row],[Date of Joining]],HR_Analytics_Form[[#This Row],[Date of Leaving]],"M"),"")</f>
        <v/>
      </c>
      <c r="AA32">
        <f ca="1">DATEDIF(HR_Analytics_Form[[#This Row],[Date of Birth]],TODAY(),"Y")</f>
        <v>21</v>
      </c>
    </row>
    <row r="33" spans="1:27" x14ac:dyDescent="0.35">
      <c r="A33" t="s">
        <v>139</v>
      </c>
      <c r="B33" t="s">
        <v>140</v>
      </c>
      <c r="C33" t="s">
        <v>26</v>
      </c>
      <c r="D33" s="2">
        <v>37888</v>
      </c>
      <c r="E33" t="s">
        <v>52</v>
      </c>
      <c r="F33" t="s">
        <v>28</v>
      </c>
      <c r="G33" t="s">
        <v>29</v>
      </c>
      <c r="H33" s="2">
        <v>45334</v>
      </c>
      <c r="I33">
        <v>1</v>
      </c>
      <c r="J33" t="s">
        <v>49</v>
      </c>
      <c r="K33" s="2"/>
      <c r="M33" s="1"/>
      <c r="N33" s="1"/>
      <c r="O33">
        <v>444003088</v>
      </c>
      <c r="P33" t="s">
        <v>141</v>
      </c>
      <c r="Q33" s="1">
        <v>45710.385254629633</v>
      </c>
      <c r="T33" t="s">
        <v>33</v>
      </c>
      <c r="V33" t="s">
        <v>63</v>
      </c>
      <c r="X33">
        <v>32</v>
      </c>
      <c r="Y33" t="str">
        <f>TEXT(HR_Analytics_Form[[#This Row],[Date of Joining]],"yyyy")</f>
        <v>2024</v>
      </c>
      <c r="Z33" t="str">
        <f>IF(AND(HR_Analytics_Form[[#This Row],[Date of Joining]]&lt;&gt;"",HR_Analytics_Form[[#This Row],[Date of Leaving]]&lt;&gt;""),DATEDIF(HR_Analytics_Form[[#This Row],[Date of Joining]],HR_Analytics_Form[[#This Row],[Date of Leaving]],"M"),"")</f>
        <v/>
      </c>
      <c r="AA33">
        <f ca="1">DATEDIF(HR_Analytics_Form[[#This Row],[Date of Birth]],TODAY(),"Y")</f>
        <v>21</v>
      </c>
    </row>
    <row r="34" spans="1:27" x14ac:dyDescent="0.35">
      <c r="A34" t="s">
        <v>163</v>
      </c>
      <c r="B34" t="s">
        <v>164</v>
      </c>
      <c r="C34" t="s">
        <v>35</v>
      </c>
      <c r="D34" s="2">
        <v>37762</v>
      </c>
      <c r="E34" t="s">
        <v>27</v>
      </c>
      <c r="F34" t="s">
        <v>28</v>
      </c>
      <c r="G34" t="s">
        <v>29</v>
      </c>
      <c r="H34" s="2">
        <v>45710</v>
      </c>
      <c r="I34">
        <v>5</v>
      </c>
      <c r="J34" t="s">
        <v>49</v>
      </c>
      <c r="K34" s="2"/>
      <c r="M34" s="1"/>
      <c r="N34" s="1"/>
      <c r="O34">
        <v>444042562</v>
      </c>
      <c r="P34" t="s">
        <v>165</v>
      </c>
      <c r="Q34" s="1">
        <v>45710.474293981482</v>
      </c>
      <c r="T34" t="s">
        <v>33</v>
      </c>
      <c r="V34" t="s">
        <v>63</v>
      </c>
      <c r="X34">
        <v>33</v>
      </c>
      <c r="Y34" t="str">
        <f>TEXT(HR_Analytics_Form[[#This Row],[Date of Joining]],"yyyy")</f>
        <v>2025</v>
      </c>
      <c r="Z34" t="str">
        <f>IF(AND(HR_Analytics_Form[[#This Row],[Date of Joining]]&lt;&gt;"",HR_Analytics_Form[[#This Row],[Date of Leaving]]&lt;&gt;""),DATEDIF(HR_Analytics_Form[[#This Row],[Date of Joining]],HR_Analytics_Form[[#This Row],[Date of Leaving]],"M"),"")</f>
        <v/>
      </c>
      <c r="AA34">
        <f ca="1">DATEDIF(HR_Analytics_Form[[#This Row],[Date of Birth]],TODAY(),"Y")</f>
        <v>21</v>
      </c>
    </row>
    <row r="35" spans="1:27" x14ac:dyDescent="0.35">
      <c r="A35" t="s">
        <v>166</v>
      </c>
      <c r="B35" t="s">
        <v>167</v>
      </c>
      <c r="C35" t="s">
        <v>35</v>
      </c>
      <c r="D35" s="2">
        <v>36213</v>
      </c>
      <c r="E35" t="s">
        <v>27</v>
      </c>
      <c r="F35" t="s">
        <v>50</v>
      </c>
      <c r="G35" t="s">
        <v>37</v>
      </c>
      <c r="H35" s="2">
        <v>44614</v>
      </c>
      <c r="I35">
        <v>4</v>
      </c>
      <c r="J35" t="s">
        <v>49</v>
      </c>
      <c r="K35" s="2"/>
      <c r="M35" s="1"/>
      <c r="N35" s="1"/>
      <c r="O35">
        <v>444042909</v>
      </c>
      <c r="P35" t="s">
        <v>168</v>
      </c>
      <c r="Q35" s="1">
        <v>45710.474826388891</v>
      </c>
      <c r="T35" t="s">
        <v>33</v>
      </c>
      <c r="V35" t="s">
        <v>63</v>
      </c>
      <c r="X35">
        <v>34</v>
      </c>
      <c r="Y35" t="str">
        <f>TEXT(HR_Analytics_Form[[#This Row],[Date of Joining]],"yyyy")</f>
        <v>2022</v>
      </c>
      <c r="Z35" t="str">
        <f>IF(AND(HR_Analytics_Form[[#This Row],[Date of Joining]]&lt;&gt;"",HR_Analytics_Form[[#This Row],[Date of Leaving]]&lt;&gt;""),DATEDIF(HR_Analytics_Form[[#This Row],[Date of Joining]],HR_Analytics_Form[[#This Row],[Date of Leaving]],"M"),"")</f>
        <v/>
      </c>
      <c r="AA35">
        <f ca="1">DATEDIF(HR_Analytics_Form[[#This Row],[Date of Birth]],TODAY(),"Y")</f>
        <v>26</v>
      </c>
    </row>
    <row r="36" spans="1:27" x14ac:dyDescent="0.35">
      <c r="A36" t="s">
        <v>169</v>
      </c>
      <c r="B36" t="s">
        <v>170</v>
      </c>
      <c r="C36" t="s">
        <v>35</v>
      </c>
      <c r="D36" s="2">
        <v>30734</v>
      </c>
      <c r="E36" t="s">
        <v>46</v>
      </c>
      <c r="F36" t="s">
        <v>28</v>
      </c>
      <c r="G36" t="s">
        <v>37</v>
      </c>
      <c r="H36" s="2">
        <v>45617</v>
      </c>
      <c r="I36">
        <v>4</v>
      </c>
      <c r="J36" t="s">
        <v>49</v>
      </c>
      <c r="K36" s="2"/>
      <c r="M36" s="1"/>
      <c r="N36" s="1"/>
      <c r="O36">
        <v>444043067</v>
      </c>
      <c r="P36" t="s">
        <v>171</v>
      </c>
      <c r="Q36" s="1">
        <v>45710.475254629629</v>
      </c>
      <c r="T36" t="s">
        <v>33</v>
      </c>
      <c r="V36" t="s">
        <v>63</v>
      </c>
      <c r="X36">
        <v>35</v>
      </c>
      <c r="Y36" t="str">
        <f>TEXT(HR_Analytics_Form[[#This Row],[Date of Joining]],"yyyy")</f>
        <v>2024</v>
      </c>
      <c r="Z36" t="str">
        <f>IF(AND(HR_Analytics_Form[[#This Row],[Date of Joining]]&lt;&gt;"",HR_Analytics_Form[[#This Row],[Date of Leaving]]&lt;&gt;""),DATEDIF(HR_Analytics_Form[[#This Row],[Date of Joining]],HR_Analytics_Form[[#This Row],[Date of Leaving]],"M"),"")</f>
        <v/>
      </c>
      <c r="AA36">
        <f ca="1">DATEDIF(HR_Analytics_Form[[#This Row],[Date of Birth]],TODAY(),"Y")</f>
        <v>41</v>
      </c>
    </row>
    <row r="37" spans="1:27" x14ac:dyDescent="0.35">
      <c r="A37" t="s">
        <v>172</v>
      </c>
      <c r="B37" t="s">
        <v>173</v>
      </c>
      <c r="C37" t="s">
        <v>26</v>
      </c>
      <c r="D37" s="2">
        <v>36570</v>
      </c>
      <c r="E37" t="s">
        <v>48</v>
      </c>
      <c r="F37" t="s">
        <v>36</v>
      </c>
      <c r="G37" t="s">
        <v>29</v>
      </c>
      <c r="H37" s="2">
        <v>45623</v>
      </c>
      <c r="I37">
        <v>5</v>
      </c>
      <c r="J37" t="s">
        <v>49</v>
      </c>
      <c r="K37" s="2"/>
      <c r="M37" s="1"/>
      <c r="N37" s="1"/>
      <c r="O37">
        <v>444043302</v>
      </c>
      <c r="P37" t="s">
        <v>174</v>
      </c>
      <c r="Q37" s="1">
        <v>45710.475717592592</v>
      </c>
      <c r="T37" t="s">
        <v>33</v>
      </c>
      <c r="V37" t="s">
        <v>63</v>
      </c>
      <c r="X37">
        <v>36</v>
      </c>
      <c r="Y37" t="str">
        <f>TEXT(HR_Analytics_Form[[#This Row],[Date of Joining]],"yyyy")</f>
        <v>2024</v>
      </c>
      <c r="Z37" t="str">
        <f>IF(AND(HR_Analytics_Form[[#This Row],[Date of Joining]]&lt;&gt;"",HR_Analytics_Form[[#This Row],[Date of Leaving]]&lt;&gt;""),DATEDIF(HR_Analytics_Form[[#This Row],[Date of Joining]],HR_Analytics_Form[[#This Row],[Date of Leaving]],"M"),"")</f>
        <v/>
      </c>
      <c r="AA37">
        <f ca="1">DATEDIF(HR_Analytics_Form[[#This Row],[Date of Birth]],TODAY(),"Y")</f>
        <v>25</v>
      </c>
    </row>
    <row r="38" spans="1:27" x14ac:dyDescent="0.35">
      <c r="A38" t="s">
        <v>175</v>
      </c>
      <c r="B38" t="s">
        <v>176</v>
      </c>
      <c r="C38" t="s">
        <v>26</v>
      </c>
      <c r="D38" s="2">
        <v>32926</v>
      </c>
      <c r="E38" t="s">
        <v>48</v>
      </c>
      <c r="F38" t="s">
        <v>36</v>
      </c>
      <c r="G38" t="s">
        <v>51</v>
      </c>
      <c r="H38" s="2">
        <v>45099</v>
      </c>
      <c r="I38">
        <v>4</v>
      </c>
      <c r="J38" t="s">
        <v>38</v>
      </c>
      <c r="K38" s="2">
        <v>45707</v>
      </c>
      <c r="L38" t="s">
        <v>94</v>
      </c>
      <c r="M38" s="1"/>
      <c r="N38" s="1"/>
      <c r="O38">
        <v>444043657</v>
      </c>
      <c r="P38" t="s">
        <v>177</v>
      </c>
      <c r="Q38" s="1">
        <v>45710.476469907408</v>
      </c>
      <c r="T38" t="s">
        <v>33</v>
      </c>
      <c r="V38" t="s">
        <v>63</v>
      </c>
      <c r="X38">
        <v>37</v>
      </c>
      <c r="Y38" t="str">
        <f>TEXT(HR_Analytics_Form[[#This Row],[Date of Joining]],"yyyy")</f>
        <v>2023</v>
      </c>
      <c r="Z38">
        <f>IF(AND(HR_Analytics_Form[[#This Row],[Date of Joining]]&lt;&gt;"",HR_Analytics_Form[[#This Row],[Date of Leaving]]&lt;&gt;""),DATEDIF(HR_Analytics_Form[[#This Row],[Date of Joining]],HR_Analytics_Form[[#This Row],[Date of Leaving]],"M"),"")</f>
        <v>19</v>
      </c>
      <c r="AA38">
        <f ca="1">DATEDIF(HR_Analytics_Form[[#This Row],[Date of Birth]],TODAY(),"Y")</f>
        <v>35</v>
      </c>
    </row>
    <row r="39" spans="1:27" x14ac:dyDescent="0.35">
      <c r="A39" t="s">
        <v>178</v>
      </c>
      <c r="B39" t="s">
        <v>179</v>
      </c>
      <c r="C39" t="s">
        <v>26</v>
      </c>
      <c r="D39" s="2">
        <v>36000</v>
      </c>
      <c r="E39" t="s">
        <v>48</v>
      </c>
      <c r="F39" t="s">
        <v>53</v>
      </c>
      <c r="G39" t="s">
        <v>37</v>
      </c>
      <c r="H39" s="2">
        <v>45345</v>
      </c>
      <c r="I39">
        <v>4</v>
      </c>
      <c r="J39" t="s">
        <v>49</v>
      </c>
      <c r="K39" s="2"/>
      <c r="M39" s="1"/>
      <c r="N39" s="1"/>
      <c r="O39">
        <v>444075714</v>
      </c>
      <c r="P39" t="s">
        <v>180</v>
      </c>
      <c r="Q39" s="1">
        <v>45710.548842592594</v>
      </c>
      <c r="T39" t="s">
        <v>33</v>
      </c>
      <c r="V39" t="s">
        <v>63</v>
      </c>
      <c r="X39">
        <v>38</v>
      </c>
      <c r="Y39" t="str">
        <f>TEXT(HR_Analytics_Form[[#This Row],[Date of Joining]],"yyyy")</f>
        <v>2024</v>
      </c>
      <c r="Z39" t="str">
        <f>IF(AND(HR_Analytics_Form[[#This Row],[Date of Joining]]&lt;&gt;"",HR_Analytics_Form[[#This Row],[Date of Leaving]]&lt;&gt;""),DATEDIF(HR_Analytics_Form[[#This Row],[Date of Joining]],HR_Analytics_Form[[#This Row],[Date of Leaving]],"M"),"")</f>
        <v/>
      </c>
      <c r="AA39">
        <f ca="1">DATEDIF(HR_Analytics_Form[[#This Row],[Date of Birth]],TODAY(),"Y")</f>
        <v>26</v>
      </c>
    </row>
    <row r="40" spans="1:27" x14ac:dyDescent="0.35">
      <c r="A40" t="s">
        <v>181</v>
      </c>
      <c r="B40" t="s">
        <v>182</v>
      </c>
      <c r="C40" t="s">
        <v>35</v>
      </c>
      <c r="D40" s="2">
        <v>34173</v>
      </c>
      <c r="E40" t="s">
        <v>55</v>
      </c>
      <c r="F40" t="s">
        <v>50</v>
      </c>
      <c r="G40" t="s">
        <v>37</v>
      </c>
      <c r="H40" s="2">
        <v>45317</v>
      </c>
      <c r="I40">
        <v>5</v>
      </c>
      <c r="J40" t="s">
        <v>49</v>
      </c>
      <c r="K40" s="2"/>
      <c r="M40" s="1"/>
      <c r="N40" s="1"/>
      <c r="O40">
        <v>444075903</v>
      </c>
      <c r="P40" t="s">
        <v>183</v>
      </c>
      <c r="Q40" s="1">
        <v>45710.549363425926</v>
      </c>
      <c r="T40" t="s">
        <v>33</v>
      </c>
      <c r="V40" t="s">
        <v>63</v>
      </c>
      <c r="X40">
        <v>39</v>
      </c>
      <c r="Y40" t="str">
        <f>TEXT(HR_Analytics_Form[[#This Row],[Date of Joining]],"yyyy")</f>
        <v>2024</v>
      </c>
      <c r="Z40" t="str">
        <f>IF(AND(HR_Analytics_Form[[#This Row],[Date of Joining]]&lt;&gt;"",HR_Analytics_Form[[#This Row],[Date of Leaving]]&lt;&gt;""),DATEDIF(HR_Analytics_Form[[#This Row],[Date of Joining]],HR_Analytics_Form[[#This Row],[Date of Leaving]],"M"),"")</f>
        <v/>
      </c>
      <c r="AA40">
        <f ca="1">DATEDIF(HR_Analytics_Form[[#This Row],[Date of Birth]],TODAY(),"Y")</f>
        <v>31</v>
      </c>
    </row>
    <row r="41" spans="1:27" x14ac:dyDescent="0.35">
      <c r="A41" t="s">
        <v>184</v>
      </c>
      <c r="B41" t="s">
        <v>185</v>
      </c>
      <c r="C41" t="s">
        <v>26</v>
      </c>
      <c r="D41" s="2">
        <v>38040</v>
      </c>
      <c r="E41" t="s">
        <v>46</v>
      </c>
      <c r="F41" t="s">
        <v>50</v>
      </c>
      <c r="G41" t="s">
        <v>37</v>
      </c>
      <c r="H41" s="2">
        <v>44723</v>
      </c>
      <c r="I41">
        <v>1</v>
      </c>
      <c r="J41" t="s">
        <v>38</v>
      </c>
      <c r="K41" s="2">
        <v>45699</v>
      </c>
      <c r="L41" t="s">
        <v>101</v>
      </c>
      <c r="M41" s="1"/>
      <c r="N41" s="1"/>
      <c r="O41">
        <v>444219196</v>
      </c>
      <c r="P41" t="s">
        <v>186</v>
      </c>
      <c r="Q41" s="1">
        <v>45711.124791666669</v>
      </c>
      <c r="T41" t="s">
        <v>33</v>
      </c>
      <c r="V41" t="s">
        <v>187</v>
      </c>
      <c r="X41">
        <v>40</v>
      </c>
      <c r="Y41" t="str">
        <f>TEXT(HR_Analytics_Form[[#This Row],[Date of Joining]],"yyyy")</f>
        <v>2022</v>
      </c>
      <c r="Z41">
        <f>IF(AND(HR_Analytics_Form[[#This Row],[Date of Joining]]&lt;&gt;"",HR_Analytics_Form[[#This Row],[Date of Leaving]]&lt;&gt;""),DATEDIF(HR_Analytics_Form[[#This Row],[Date of Joining]],HR_Analytics_Form[[#This Row],[Date of Leaving]],"M"),"")</f>
        <v>32</v>
      </c>
      <c r="AA41">
        <f ca="1">DATEDIF(HR_Analytics_Form[[#This Row],[Date of Birth]],TODAY(),"Y")</f>
        <v>21</v>
      </c>
    </row>
    <row r="42" spans="1:27" x14ac:dyDescent="0.35">
      <c r="A42" t="s">
        <v>188</v>
      </c>
      <c r="B42" t="s">
        <v>189</v>
      </c>
      <c r="C42" t="s">
        <v>26</v>
      </c>
      <c r="D42" s="2">
        <v>36577</v>
      </c>
      <c r="E42" t="s">
        <v>52</v>
      </c>
      <c r="F42" t="s">
        <v>28</v>
      </c>
      <c r="G42" t="s">
        <v>54</v>
      </c>
      <c r="H42" s="2">
        <v>41317</v>
      </c>
      <c r="I42">
        <v>4</v>
      </c>
      <c r="J42" t="s">
        <v>49</v>
      </c>
      <c r="K42" s="2"/>
      <c r="M42" s="1"/>
      <c r="N42" s="1"/>
      <c r="O42">
        <v>444219259</v>
      </c>
      <c r="P42" t="s">
        <v>190</v>
      </c>
      <c r="Q42" s="1">
        <v>45711.125451388885</v>
      </c>
      <c r="T42" t="s">
        <v>33</v>
      </c>
      <c r="V42" t="s">
        <v>187</v>
      </c>
      <c r="X42">
        <v>41</v>
      </c>
      <c r="Y42" t="str">
        <f>TEXT(HR_Analytics_Form[[#This Row],[Date of Joining]],"yyyy")</f>
        <v>2013</v>
      </c>
      <c r="Z42" t="str">
        <f>IF(AND(HR_Analytics_Form[[#This Row],[Date of Joining]]&lt;&gt;"",HR_Analytics_Form[[#This Row],[Date of Leaving]]&lt;&gt;""),DATEDIF(HR_Analytics_Form[[#This Row],[Date of Joining]],HR_Analytics_Form[[#This Row],[Date of Leaving]],"M"),"")</f>
        <v/>
      </c>
      <c r="AA42">
        <f ca="1">DATEDIF(HR_Analytics_Form[[#This Row],[Date of Birth]],TODAY(),"Y")</f>
        <v>25</v>
      </c>
    </row>
    <row r="43" spans="1:27" x14ac:dyDescent="0.35">
      <c r="A43" t="s">
        <v>191</v>
      </c>
      <c r="B43" t="s">
        <v>192</v>
      </c>
      <c r="C43" t="s">
        <v>35</v>
      </c>
      <c r="D43" s="2">
        <v>45711</v>
      </c>
      <c r="E43" t="s">
        <v>27</v>
      </c>
      <c r="F43" t="s">
        <v>28</v>
      </c>
      <c r="G43" t="s">
        <v>51</v>
      </c>
      <c r="H43" s="2">
        <v>45711</v>
      </c>
      <c r="I43">
        <v>1</v>
      </c>
      <c r="J43" t="s">
        <v>38</v>
      </c>
      <c r="K43" s="2">
        <v>45711</v>
      </c>
      <c r="L43" t="s">
        <v>56</v>
      </c>
      <c r="M43" s="1"/>
      <c r="N43" s="1"/>
      <c r="O43">
        <v>444219825</v>
      </c>
      <c r="P43" t="s">
        <v>193</v>
      </c>
      <c r="Q43" s="1">
        <v>45711.13208333333</v>
      </c>
      <c r="T43" t="s">
        <v>33</v>
      </c>
      <c r="V43" t="s">
        <v>63</v>
      </c>
      <c r="X43">
        <v>42</v>
      </c>
      <c r="Y43" t="str">
        <f>TEXT(HR_Analytics_Form[[#This Row],[Date of Joining]],"yyyy")</f>
        <v>2025</v>
      </c>
      <c r="Z43">
        <f>IF(AND(HR_Analytics_Form[[#This Row],[Date of Joining]]&lt;&gt;"",HR_Analytics_Form[[#This Row],[Date of Leaving]]&lt;&gt;""),DATEDIF(HR_Analytics_Form[[#This Row],[Date of Joining]],HR_Analytics_Form[[#This Row],[Date of Leaving]],"M"),"")</f>
        <v>0</v>
      </c>
      <c r="AA43">
        <f ca="1">DATEDIF(HR_Analytics_Form[[#This Row],[Date of Birth]],TODAY(),"Y")</f>
        <v>0</v>
      </c>
    </row>
    <row r="44" spans="1:27" x14ac:dyDescent="0.35">
      <c r="A44" t="s">
        <v>194</v>
      </c>
      <c r="B44" t="s">
        <v>195</v>
      </c>
      <c r="C44" t="s">
        <v>35</v>
      </c>
      <c r="D44" s="2">
        <v>45711</v>
      </c>
      <c r="E44" t="s">
        <v>48</v>
      </c>
      <c r="F44" t="s">
        <v>50</v>
      </c>
      <c r="G44" t="s">
        <v>54</v>
      </c>
      <c r="H44" s="2">
        <v>45706</v>
      </c>
      <c r="I44">
        <v>4</v>
      </c>
      <c r="J44" t="s">
        <v>49</v>
      </c>
      <c r="K44" s="2"/>
      <c r="M44" s="1"/>
      <c r="N44" s="1"/>
      <c r="O44">
        <v>444219848</v>
      </c>
      <c r="P44" t="s">
        <v>196</v>
      </c>
      <c r="Q44" s="1">
        <v>45711.132430555554</v>
      </c>
      <c r="T44" t="s">
        <v>33</v>
      </c>
      <c r="V44" t="s">
        <v>63</v>
      </c>
      <c r="X44">
        <v>43</v>
      </c>
      <c r="Y44" t="str">
        <f>TEXT(HR_Analytics_Form[[#This Row],[Date of Joining]],"yyyy")</f>
        <v>2025</v>
      </c>
      <c r="Z44" t="str">
        <f>IF(AND(HR_Analytics_Form[[#This Row],[Date of Joining]]&lt;&gt;"",HR_Analytics_Form[[#This Row],[Date of Leaving]]&lt;&gt;""),DATEDIF(HR_Analytics_Form[[#This Row],[Date of Joining]],HR_Analytics_Form[[#This Row],[Date of Leaving]],"M"),"")</f>
        <v/>
      </c>
      <c r="AA44">
        <f ca="1">DATEDIF(HR_Analytics_Form[[#This Row],[Date of Birth]],TODAY(),"Y")</f>
        <v>0</v>
      </c>
    </row>
    <row r="45" spans="1:27" x14ac:dyDescent="0.35">
      <c r="A45" t="s">
        <v>197</v>
      </c>
      <c r="B45" t="s">
        <v>198</v>
      </c>
      <c r="C45" t="s">
        <v>26</v>
      </c>
      <c r="D45" s="2">
        <v>38835</v>
      </c>
      <c r="E45" t="s">
        <v>55</v>
      </c>
      <c r="F45" t="s">
        <v>50</v>
      </c>
      <c r="G45" t="s">
        <v>29</v>
      </c>
      <c r="H45" s="2">
        <v>45436</v>
      </c>
      <c r="I45">
        <v>5</v>
      </c>
      <c r="J45" t="s">
        <v>49</v>
      </c>
      <c r="K45" s="2"/>
      <c r="M45" s="1"/>
      <c r="N45" s="1"/>
      <c r="O45">
        <v>444219853</v>
      </c>
      <c r="P45" t="s">
        <v>199</v>
      </c>
      <c r="Q45" s="1">
        <v>45711.132511574076</v>
      </c>
      <c r="T45" t="s">
        <v>33</v>
      </c>
      <c r="V45" t="s">
        <v>187</v>
      </c>
      <c r="X45">
        <v>44</v>
      </c>
      <c r="Y45" t="str">
        <f>TEXT(HR_Analytics_Form[[#This Row],[Date of Joining]],"yyyy")</f>
        <v>2024</v>
      </c>
      <c r="Z45" t="str">
        <f>IF(AND(HR_Analytics_Form[[#This Row],[Date of Joining]]&lt;&gt;"",HR_Analytics_Form[[#This Row],[Date of Leaving]]&lt;&gt;""),DATEDIF(HR_Analytics_Form[[#This Row],[Date of Joining]],HR_Analytics_Form[[#This Row],[Date of Leaving]],"M"),"")</f>
        <v/>
      </c>
      <c r="AA45">
        <f ca="1">DATEDIF(HR_Analytics_Form[[#This Row],[Date of Birth]],TODAY(),"Y")</f>
        <v>18</v>
      </c>
    </row>
    <row r="46" spans="1:27" x14ac:dyDescent="0.35">
      <c r="A46" t="s">
        <v>200</v>
      </c>
      <c r="B46" t="s">
        <v>201</v>
      </c>
      <c r="C46" t="s">
        <v>35</v>
      </c>
      <c r="D46" s="2">
        <v>42058</v>
      </c>
      <c r="E46" t="s">
        <v>55</v>
      </c>
      <c r="F46" t="s">
        <v>36</v>
      </c>
      <c r="G46" t="s">
        <v>37</v>
      </c>
      <c r="H46" s="2">
        <v>45711</v>
      </c>
      <c r="I46">
        <v>3</v>
      </c>
      <c r="J46" t="s">
        <v>49</v>
      </c>
      <c r="K46" s="2"/>
      <c r="M46" s="1"/>
      <c r="N46" s="1"/>
      <c r="O46">
        <v>444219892</v>
      </c>
      <c r="P46" t="s">
        <v>202</v>
      </c>
      <c r="Q46" s="1">
        <v>45711.132951388892</v>
      </c>
      <c r="T46" t="s">
        <v>33</v>
      </c>
      <c r="V46" t="s">
        <v>63</v>
      </c>
      <c r="X46">
        <v>45</v>
      </c>
      <c r="Y46" t="str">
        <f>TEXT(HR_Analytics_Form[[#This Row],[Date of Joining]],"yyyy")</f>
        <v>2025</v>
      </c>
      <c r="Z46" t="str">
        <f>IF(AND(HR_Analytics_Form[[#This Row],[Date of Joining]]&lt;&gt;"",HR_Analytics_Form[[#This Row],[Date of Leaving]]&lt;&gt;""),DATEDIF(HR_Analytics_Form[[#This Row],[Date of Joining]],HR_Analytics_Form[[#This Row],[Date of Leaving]],"M"),"")</f>
        <v/>
      </c>
      <c r="AA46">
        <f ca="1">DATEDIF(HR_Analytics_Form[[#This Row],[Date of Birth]],TODAY(),"Y")</f>
        <v>10</v>
      </c>
    </row>
    <row r="47" spans="1:27" x14ac:dyDescent="0.35">
      <c r="A47" t="s">
        <v>203</v>
      </c>
      <c r="B47" t="s">
        <v>204</v>
      </c>
      <c r="C47" t="s">
        <v>26</v>
      </c>
      <c r="D47" s="2">
        <v>37092</v>
      </c>
      <c r="E47" t="s">
        <v>55</v>
      </c>
      <c r="F47" t="s">
        <v>28</v>
      </c>
      <c r="G47" t="s">
        <v>29</v>
      </c>
      <c r="H47" s="2">
        <v>44706</v>
      </c>
      <c r="I47">
        <v>4</v>
      </c>
      <c r="J47" t="s">
        <v>49</v>
      </c>
      <c r="K47" s="2"/>
      <c r="M47" s="1"/>
      <c r="N47" s="1"/>
      <c r="O47">
        <v>444219902</v>
      </c>
      <c r="P47" t="s">
        <v>205</v>
      </c>
      <c r="Q47" s="1">
        <v>45711.133043981485</v>
      </c>
      <c r="T47" t="s">
        <v>33</v>
      </c>
      <c r="V47" t="s">
        <v>187</v>
      </c>
      <c r="X47">
        <v>46</v>
      </c>
      <c r="Y47" t="str">
        <f>TEXT(HR_Analytics_Form[[#This Row],[Date of Joining]],"yyyy")</f>
        <v>2022</v>
      </c>
      <c r="Z47" t="str">
        <f>IF(AND(HR_Analytics_Form[[#This Row],[Date of Joining]]&lt;&gt;"",HR_Analytics_Form[[#This Row],[Date of Leaving]]&lt;&gt;""),DATEDIF(HR_Analytics_Form[[#This Row],[Date of Joining]],HR_Analytics_Form[[#This Row],[Date of Leaving]],"M"),"")</f>
        <v/>
      </c>
      <c r="AA47">
        <f ca="1">DATEDIF(HR_Analytics_Form[[#This Row],[Date of Birth]],TODAY(),"Y")</f>
        <v>23</v>
      </c>
    </row>
    <row r="48" spans="1:27" x14ac:dyDescent="0.35">
      <c r="A48" t="s">
        <v>206</v>
      </c>
      <c r="B48" t="s">
        <v>207</v>
      </c>
      <c r="C48" t="s">
        <v>26</v>
      </c>
      <c r="D48" s="2">
        <v>45700</v>
      </c>
      <c r="E48" t="s">
        <v>52</v>
      </c>
      <c r="F48" t="s">
        <v>28</v>
      </c>
      <c r="G48" t="s">
        <v>29</v>
      </c>
      <c r="H48" s="2">
        <v>45700</v>
      </c>
      <c r="I48">
        <v>3</v>
      </c>
      <c r="J48" t="s">
        <v>49</v>
      </c>
      <c r="K48" s="2"/>
      <c r="M48" s="1"/>
      <c r="N48" s="1"/>
      <c r="O48">
        <v>444219952</v>
      </c>
      <c r="P48" t="s">
        <v>208</v>
      </c>
      <c r="Q48" s="1">
        <v>45711.133877314816</v>
      </c>
      <c r="T48" t="s">
        <v>33</v>
      </c>
      <c r="V48" t="s">
        <v>63</v>
      </c>
      <c r="X48">
        <v>47</v>
      </c>
      <c r="Y48" t="str">
        <f>TEXT(HR_Analytics_Form[[#This Row],[Date of Joining]],"yyyy")</f>
        <v>2025</v>
      </c>
      <c r="Z48" t="str">
        <f>IF(AND(HR_Analytics_Form[[#This Row],[Date of Joining]]&lt;&gt;"",HR_Analytics_Form[[#This Row],[Date of Leaving]]&lt;&gt;""),DATEDIF(HR_Analytics_Form[[#This Row],[Date of Joining]],HR_Analytics_Form[[#This Row],[Date of Leaving]],"M"),"")</f>
        <v/>
      </c>
      <c r="AA48">
        <f ca="1">DATEDIF(HR_Analytics_Form[[#This Row],[Date of Birth]],TODAY(),"Y")</f>
        <v>0</v>
      </c>
    </row>
    <row r="49" spans="1:27" x14ac:dyDescent="0.35">
      <c r="A49" t="s">
        <v>209</v>
      </c>
      <c r="B49" t="s">
        <v>210</v>
      </c>
      <c r="C49" t="s">
        <v>35</v>
      </c>
      <c r="D49" s="2">
        <v>44915</v>
      </c>
      <c r="E49" t="s">
        <v>52</v>
      </c>
      <c r="F49" t="s">
        <v>36</v>
      </c>
      <c r="G49" t="s">
        <v>37</v>
      </c>
      <c r="H49" s="2">
        <v>44515</v>
      </c>
      <c r="I49">
        <v>3</v>
      </c>
      <c r="J49" t="s">
        <v>49</v>
      </c>
      <c r="K49" s="2"/>
      <c r="M49" s="1"/>
      <c r="N49" s="1"/>
      <c r="O49">
        <v>444219954</v>
      </c>
      <c r="P49" t="s">
        <v>211</v>
      </c>
      <c r="Q49" s="1">
        <v>45711.133935185186</v>
      </c>
      <c r="T49" t="s">
        <v>33</v>
      </c>
      <c r="V49" t="s">
        <v>187</v>
      </c>
      <c r="X49">
        <v>48</v>
      </c>
      <c r="Y49" t="str">
        <f>TEXT(HR_Analytics_Form[[#This Row],[Date of Joining]],"yyyy")</f>
        <v>2021</v>
      </c>
      <c r="Z49" t="str">
        <f>IF(AND(HR_Analytics_Form[[#This Row],[Date of Joining]]&lt;&gt;"",HR_Analytics_Form[[#This Row],[Date of Leaving]]&lt;&gt;""),DATEDIF(HR_Analytics_Form[[#This Row],[Date of Joining]],HR_Analytics_Form[[#This Row],[Date of Leaving]],"M"),"")</f>
        <v/>
      </c>
      <c r="AA49">
        <f ca="1">DATEDIF(HR_Analytics_Form[[#This Row],[Date of Birth]],TODAY(),"Y")</f>
        <v>2</v>
      </c>
    </row>
    <row r="50" spans="1:27" x14ac:dyDescent="0.35">
      <c r="A50" t="s">
        <v>212</v>
      </c>
      <c r="B50" t="s">
        <v>207</v>
      </c>
      <c r="C50" t="s">
        <v>35</v>
      </c>
      <c r="D50" s="2">
        <v>35709</v>
      </c>
      <c r="E50" t="s">
        <v>52</v>
      </c>
      <c r="F50" t="s">
        <v>53</v>
      </c>
      <c r="G50" t="s">
        <v>29</v>
      </c>
      <c r="H50" s="2">
        <v>42997</v>
      </c>
      <c r="I50">
        <v>5</v>
      </c>
      <c r="J50" t="s">
        <v>38</v>
      </c>
      <c r="K50" s="2">
        <v>45373</v>
      </c>
      <c r="L50" t="s">
        <v>94</v>
      </c>
      <c r="M50" s="1"/>
      <c r="N50" s="1"/>
      <c r="O50">
        <v>444220081</v>
      </c>
      <c r="P50" t="s">
        <v>213</v>
      </c>
      <c r="Q50" s="1">
        <v>45711.134930555556</v>
      </c>
      <c r="T50" t="s">
        <v>33</v>
      </c>
      <c r="V50" t="s">
        <v>187</v>
      </c>
      <c r="X50">
        <v>49</v>
      </c>
      <c r="Y50" t="str">
        <f>TEXT(HR_Analytics_Form[[#This Row],[Date of Joining]],"yyyy")</f>
        <v>2017</v>
      </c>
      <c r="Z50">
        <f>IF(AND(HR_Analytics_Form[[#This Row],[Date of Joining]]&lt;&gt;"",HR_Analytics_Form[[#This Row],[Date of Leaving]]&lt;&gt;""),DATEDIF(HR_Analytics_Form[[#This Row],[Date of Joining]],HR_Analytics_Form[[#This Row],[Date of Leaving]],"M"),"")</f>
        <v>78</v>
      </c>
      <c r="AA50">
        <f ca="1">DATEDIF(HR_Analytics_Form[[#This Row],[Date of Birth]],TODAY(),"Y")</f>
        <v>27</v>
      </c>
    </row>
    <row r="51" spans="1:27" x14ac:dyDescent="0.35">
      <c r="A51" t="s">
        <v>214</v>
      </c>
      <c r="B51" t="s">
        <v>215</v>
      </c>
      <c r="C51" t="s">
        <v>35</v>
      </c>
      <c r="D51" s="2">
        <v>38040</v>
      </c>
      <c r="E51" t="s">
        <v>46</v>
      </c>
      <c r="F51" t="s">
        <v>28</v>
      </c>
      <c r="G51" t="s">
        <v>29</v>
      </c>
      <c r="H51" s="2">
        <v>45334</v>
      </c>
      <c r="I51">
        <v>4</v>
      </c>
      <c r="J51" t="s">
        <v>49</v>
      </c>
      <c r="K51" s="2"/>
      <c r="M51" s="1"/>
      <c r="N51" s="1"/>
      <c r="O51">
        <v>444220112</v>
      </c>
      <c r="P51" t="s">
        <v>216</v>
      </c>
      <c r="Q51" s="1">
        <v>45711.135509259257</v>
      </c>
      <c r="T51" t="s">
        <v>33</v>
      </c>
      <c r="V51" t="s">
        <v>187</v>
      </c>
      <c r="X51">
        <v>50</v>
      </c>
      <c r="Y51" t="str">
        <f>TEXT(HR_Analytics_Form[[#This Row],[Date of Joining]],"yyyy")</f>
        <v>2024</v>
      </c>
      <c r="Z51" t="str">
        <f>IF(AND(HR_Analytics_Form[[#This Row],[Date of Joining]]&lt;&gt;"",HR_Analytics_Form[[#This Row],[Date of Leaving]]&lt;&gt;""),DATEDIF(HR_Analytics_Form[[#This Row],[Date of Joining]],HR_Analytics_Form[[#This Row],[Date of Leaving]],"M"),"")</f>
        <v/>
      </c>
      <c r="AA51">
        <f ca="1">DATEDIF(HR_Analytics_Form[[#This Row],[Date of Birth]],TODAY(),"Y")</f>
        <v>21</v>
      </c>
    </row>
    <row r="55" spans="1:27" x14ac:dyDescent="0.35">
      <c r="C55"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3D75-130B-4BF0-AF5E-C0F9F86866B9}">
  <dimension ref="A1:S65"/>
  <sheetViews>
    <sheetView topLeftCell="G1" zoomScale="74" zoomScaleNormal="74" workbookViewId="0">
      <selection activeCell="L5" sqref="L5"/>
    </sheetView>
  </sheetViews>
  <sheetFormatPr defaultRowHeight="14.5" x14ac:dyDescent="0.35"/>
  <cols>
    <col min="1" max="1" width="17" bestFit="1" customWidth="1"/>
    <col min="2" max="2" width="19.26953125" bestFit="1" customWidth="1"/>
    <col min="3" max="3" width="9.1796875" bestFit="1" customWidth="1"/>
    <col min="4" max="4" width="19.26953125" bestFit="1" customWidth="1"/>
    <col min="5" max="5" width="18" bestFit="1" customWidth="1"/>
    <col min="6" max="6" width="16" bestFit="1" customWidth="1"/>
    <col min="7" max="7" width="9.81640625" bestFit="1" customWidth="1"/>
    <col min="8" max="8" width="13.7265625" bestFit="1" customWidth="1"/>
    <col min="9" max="9" width="4.81640625" bestFit="1" customWidth="1"/>
    <col min="10" max="10" width="24.54296875" bestFit="1" customWidth="1"/>
    <col min="11" max="11" width="19.26953125" bestFit="1" customWidth="1"/>
    <col min="12" max="12" width="18.08984375" bestFit="1" customWidth="1"/>
    <col min="13" max="13" width="19.26953125" bestFit="1" customWidth="1"/>
    <col min="14" max="14" width="2.81640625" bestFit="1" customWidth="1"/>
    <col min="15" max="15" width="18.08984375" bestFit="1" customWidth="1"/>
    <col min="16" max="16" width="19.08984375" bestFit="1" customWidth="1"/>
    <col min="17" max="17" width="5.6328125" bestFit="1" customWidth="1"/>
    <col min="18" max="18" width="2.81640625" bestFit="1" customWidth="1"/>
    <col min="19" max="19" width="10" bestFit="1" customWidth="1"/>
    <col min="20" max="20" width="9.6328125" bestFit="1" customWidth="1"/>
    <col min="21" max="22" width="5.81640625" bestFit="1" customWidth="1"/>
    <col min="23" max="23" width="9.08984375" bestFit="1" customWidth="1"/>
    <col min="24" max="24" width="4.36328125" bestFit="1" customWidth="1"/>
    <col min="25" max="25" width="10" bestFit="1" customWidth="1"/>
    <col min="26" max="26" width="9.90625" bestFit="1" customWidth="1"/>
    <col min="27" max="27" width="9.81640625" bestFit="1" customWidth="1"/>
    <col min="28" max="28" width="10.54296875" bestFit="1" customWidth="1"/>
    <col min="29" max="29" width="8.81640625" bestFit="1" customWidth="1"/>
    <col min="30" max="30" width="8" bestFit="1" customWidth="1"/>
    <col min="31" max="31" width="7.7265625" bestFit="1" customWidth="1"/>
    <col min="32" max="32" width="10.1796875" bestFit="1" customWidth="1"/>
    <col min="33" max="34" width="8.26953125" bestFit="1" customWidth="1"/>
    <col min="35" max="35" width="8.81640625" bestFit="1" customWidth="1"/>
    <col min="36" max="36" width="9.453125" bestFit="1" customWidth="1"/>
    <col min="37" max="37" width="10.26953125" bestFit="1" customWidth="1"/>
    <col min="38" max="38" width="12.26953125" bestFit="1" customWidth="1"/>
    <col min="39" max="39" width="6.6328125" bestFit="1" customWidth="1"/>
    <col min="40" max="40" width="10.08984375" bestFit="1" customWidth="1"/>
    <col min="41" max="41" width="6" bestFit="1" customWidth="1"/>
    <col min="42" max="42" width="7.453125" bestFit="1" customWidth="1"/>
    <col min="43" max="43" width="8.26953125" bestFit="1" customWidth="1"/>
    <col min="44" max="44" width="3.36328125" bestFit="1" customWidth="1"/>
    <col min="45" max="45" width="9.81640625" bestFit="1" customWidth="1"/>
    <col min="46" max="46" width="9.26953125" bestFit="1" customWidth="1"/>
    <col min="47" max="47" width="9.453125" bestFit="1" customWidth="1"/>
    <col min="48" max="48" width="8.54296875" bestFit="1" customWidth="1"/>
    <col min="49" max="49" width="9" bestFit="1" customWidth="1"/>
    <col min="50" max="50" width="11.6328125" bestFit="1" customWidth="1"/>
    <col min="51" max="51" width="6" bestFit="1" customWidth="1"/>
    <col min="52" max="52" width="10.81640625" bestFit="1" customWidth="1"/>
  </cols>
  <sheetData>
    <row r="1" spans="1:16" x14ac:dyDescent="0.35">
      <c r="A1" s="3" t="s">
        <v>11</v>
      </c>
      <c r="B1" t="s">
        <v>38</v>
      </c>
      <c r="D1" s="3" t="s">
        <v>11</v>
      </c>
      <c r="E1" t="s">
        <v>30</v>
      </c>
    </row>
    <row r="2" spans="1:16" x14ac:dyDescent="0.35">
      <c r="L2" s="3" t="s">
        <v>11</v>
      </c>
      <c r="M2" t="s">
        <v>38</v>
      </c>
    </row>
    <row r="3" spans="1:16" x14ac:dyDescent="0.35">
      <c r="A3" t="s">
        <v>142</v>
      </c>
      <c r="D3" t="s">
        <v>142</v>
      </c>
      <c r="H3" t="s">
        <v>143</v>
      </c>
      <c r="J3" t="s">
        <v>150</v>
      </c>
    </row>
    <row r="4" spans="1:16" x14ac:dyDescent="0.35">
      <c r="A4" s="12">
        <v>11</v>
      </c>
      <c r="D4" s="12">
        <v>39</v>
      </c>
      <c r="H4" s="6">
        <v>18.059999999999999</v>
      </c>
      <c r="J4" s="6">
        <v>49.18181818181818</v>
      </c>
      <c r="L4" s="3" t="s">
        <v>219</v>
      </c>
      <c r="M4" t="s">
        <v>142</v>
      </c>
      <c r="O4" t="str">
        <f>L4</f>
        <v>Row Labels</v>
      </c>
      <c r="P4" t="str">
        <f>M4</f>
        <v>Count of Employee ID</v>
      </c>
    </row>
    <row r="5" spans="1:16" x14ac:dyDescent="0.35">
      <c r="L5" s="9" t="s">
        <v>28</v>
      </c>
      <c r="M5" s="11">
        <v>0.18181818181818182</v>
      </c>
      <c r="O5" t="str">
        <f t="shared" ref="O5:P8" si="0">L5</f>
        <v>Bachelor's Degree</v>
      </c>
      <c r="P5" s="7">
        <f t="shared" si="0"/>
        <v>0.18181818181818182</v>
      </c>
    </row>
    <row r="6" spans="1:16" x14ac:dyDescent="0.35">
      <c r="A6" t="s">
        <v>153</v>
      </c>
      <c r="D6" t="s">
        <v>154</v>
      </c>
      <c r="E6" t="s">
        <v>157</v>
      </c>
      <c r="F6" t="s">
        <v>158</v>
      </c>
      <c r="H6" t="s">
        <v>155</v>
      </c>
      <c r="J6" t="s">
        <v>80</v>
      </c>
      <c r="L6" s="9" t="s">
        <v>36</v>
      </c>
      <c r="M6" s="11">
        <v>0.18181818181818182</v>
      </c>
      <c r="O6" t="str">
        <f t="shared" si="0"/>
        <v>Master's Degree</v>
      </c>
      <c r="P6" s="7">
        <f t="shared" si="0"/>
        <v>0.18181818181818182</v>
      </c>
    </row>
    <row r="7" spans="1:16" x14ac:dyDescent="0.35">
      <c r="A7">
        <f>D4</f>
        <v>39</v>
      </c>
      <c r="D7">
        <f>A4</f>
        <v>11</v>
      </c>
      <c r="E7" s="7">
        <f>D7/(D7+A7)</f>
        <v>0.22</v>
      </c>
      <c r="F7" s="7" t="str">
        <f>D7&amp;"|"&amp;TEXT(E7,"0%")</f>
        <v>11|22%</v>
      </c>
      <c r="H7" s="6">
        <f>H4</f>
        <v>18.059999999999999</v>
      </c>
      <c r="J7" s="6" t="str">
        <f>IFERROR(ROUND(GETPIVOTDATA("Attrition Tenure",$J$4),0)&amp; " Months","0")</f>
        <v>49 Months</v>
      </c>
      <c r="L7" s="9" t="s">
        <v>41</v>
      </c>
      <c r="M7" s="11">
        <v>0.27272727272727271</v>
      </c>
      <c r="O7" t="str">
        <f t="shared" si="0"/>
        <v>Associate degree</v>
      </c>
      <c r="P7" s="7">
        <f t="shared" si="0"/>
        <v>0.27272727272727271</v>
      </c>
    </row>
    <row r="8" spans="1:16" x14ac:dyDescent="0.35">
      <c r="L8" s="9" t="s">
        <v>50</v>
      </c>
      <c r="M8" s="11">
        <v>0.36363636363636365</v>
      </c>
      <c r="O8" t="str">
        <f t="shared" si="0"/>
        <v>High School Diploma</v>
      </c>
      <c r="P8" s="7">
        <f t="shared" si="0"/>
        <v>0.36363636363636365</v>
      </c>
    </row>
    <row r="9" spans="1:16" x14ac:dyDescent="0.35">
      <c r="L9" s="9" t="s">
        <v>218</v>
      </c>
      <c r="M9" s="11">
        <v>1</v>
      </c>
      <c r="P9" s="7"/>
    </row>
    <row r="10" spans="1:16" x14ac:dyDescent="0.35">
      <c r="A10" t="s">
        <v>159</v>
      </c>
    </row>
    <row r="11" spans="1:16" x14ac:dyDescent="0.35">
      <c r="A11" s="6">
        <v>3.44</v>
      </c>
    </row>
    <row r="13" spans="1:16" x14ac:dyDescent="0.35">
      <c r="A13" t="s">
        <v>9</v>
      </c>
      <c r="C13" t="s">
        <v>160</v>
      </c>
      <c r="D13" s="5">
        <f>A14</f>
        <v>3.44</v>
      </c>
      <c r="E13" t="s">
        <v>162</v>
      </c>
      <c r="F13" s="7">
        <f>D13/5</f>
        <v>0.68799999999999994</v>
      </c>
    </row>
    <row r="14" spans="1:16" x14ac:dyDescent="0.35">
      <c r="A14" s="5">
        <f>A11</f>
        <v>3.44</v>
      </c>
      <c r="C14" t="s">
        <v>161</v>
      </c>
      <c r="D14" s="5">
        <f>5-A14</f>
        <v>1.56</v>
      </c>
      <c r="F14" s="7">
        <f>D14/5</f>
        <v>0.312</v>
      </c>
    </row>
    <row r="17" spans="1:2" x14ac:dyDescent="0.35">
      <c r="A17" s="3" t="s">
        <v>11</v>
      </c>
      <c r="B17" t="s">
        <v>30</v>
      </c>
    </row>
    <row r="19" spans="1:2" x14ac:dyDescent="0.35">
      <c r="A19" s="3" t="s">
        <v>219</v>
      </c>
      <c r="B19" t="s">
        <v>217</v>
      </c>
    </row>
    <row r="20" spans="1:2" x14ac:dyDescent="0.35">
      <c r="A20" s="9" t="s">
        <v>220</v>
      </c>
      <c r="B20" s="11">
        <v>1.8779342723004695E-2</v>
      </c>
    </row>
    <row r="21" spans="1:2" x14ac:dyDescent="0.35">
      <c r="A21" s="9" t="s">
        <v>221</v>
      </c>
      <c r="B21" s="11">
        <v>0.27856025039123633</v>
      </c>
    </row>
    <row r="22" spans="1:2" x14ac:dyDescent="0.35">
      <c r="A22" s="9" t="s">
        <v>222</v>
      </c>
      <c r="B22" s="11">
        <v>0.45383411580594679</v>
      </c>
    </row>
    <row r="23" spans="1:2" x14ac:dyDescent="0.35">
      <c r="A23" s="9" t="s">
        <v>223</v>
      </c>
      <c r="B23" s="11">
        <v>0.18466353677621283</v>
      </c>
    </row>
    <row r="24" spans="1:2" x14ac:dyDescent="0.35">
      <c r="A24" s="9" t="s">
        <v>225</v>
      </c>
      <c r="B24" s="11">
        <v>6.416275430359937E-2</v>
      </c>
    </row>
    <row r="25" spans="1:2" x14ac:dyDescent="0.35">
      <c r="A25" s="9" t="s">
        <v>218</v>
      </c>
      <c r="B25" s="10">
        <v>1</v>
      </c>
    </row>
    <row r="30" spans="1:2" x14ac:dyDescent="0.35">
      <c r="A30" s="3" t="s">
        <v>11</v>
      </c>
      <c r="B30" t="s">
        <v>30</v>
      </c>
    </row>
    <row r="32" spans="1:2" x14ac:dyDescent="0.35">
      <c r="A32" s="3" t="s">
        <v>219</v>
      </c>
      <c r="B32" t="s">
        <v>224</v>
      </c>
    </row>
    <row r="33" spans="1:19" x14ac:dyDescent="0.35">
      <c r="A33" s="9" t="s">
        <v>51</v>
      </c>
      <c r="B33" s="11">
        <v>0.10256410256410256</v>
      </c>
    </row>
    <row r="34" spans="1:19" x14ac:dyDescent="0.35">
      <c r="A34" s="9" t="s">
        <v>37</v>
      </c>
      <c r="B34" s="11">
        <v>0.25641025641025639</v>
      </c>
    </row>
    <row r="35" spans="1:19" x14ac:dyDescent="0.35">
      <c r="A35" s="9" t="s">
        <v>29</v>
      </c>
      <c r="B35" s="11">
        <v>0.53846153846153844</v>
      </c>
    </row>
    <row r="36" spans="1:19" x14ac:dyDescent="0.35">
      <c r="A36" s="9" t="s">
        <v>54</v>
      </c>
      <c r="B36" s="11">
        <v>0.10256410256410256</v>
      </c>
    </row>
    <row r="37" spans="1:19" x14ac:dyDescent="0.35">
      <c r="A37" s="9" t="s">
        <v>218</v>
      </c>
      <c r="B37" s="11">
        <v>1</v>
      </c>
    </row>
    <row r="39" spans="1:19" x14ac:dyDescent="0.35">
      <c r="J39" s="3" t="s">
        <v>219</v>
      </c>
      <c r="K39" t="s">
        <v>142</v>
      </c>
    </row>
    <row r="40" spans="1:19" x14ac:dyDescent="0.35">
      <c r="J40" s="9" t="s">
        <v>26</v>
      </c>
      <c r="K40" s="12">
        <v>26</v>
      </c>
    </row>
    <row r="41" spans="1:19" x14ac:dyDescent="0.35">
      <c r="J41" s="9" t="s">
        <v>35</v>
      </c>
      <c r="K41" s="12">
        <v>24</v>
      </c>
    </row>
    <row r="42" spans="1:19" x14ac:dyDescent="0.35">
      <c r="A42" s="3" t="s">
        <v>11</v>
      </c>
      <c r="B42" t="s">
        <v>30</v>
      </c>
      <c r="J42" s="9" t="s">
        <v>218</v>
      </c>
      <c r="K42" s="12">
        <v>50</v>
      </c>
    </row>
    <row r="43" spans="1:19" x14ac:dyDescent="0.35">
      <c r="O43" t="s">
        <v>157</v>
      </c>
      <c r="S43" t="s">
        <v>157</v>
      </c>
    </row>
    <row r="44" spans="1:19" x14ac:dyDescent="0.35">
      <c r="A44" s="3" t="s">
        <v>219</v>
      </c>
      <c r="B44" t="s">
        <v>142</v>
      </c>
      <c r="J44" s="9" t="s">
        <v>26</v>
      </c>
      <c r="K44">
        <f>IFERROR(GETPIVOTDATA("Employee ID",$J$39,"Gender","Female"),0)</f>
        <v>26</v>
      </c>
      <c r="M44" t="s">
        <v>26</v>
      </c>
      <c r="N44">
        <f>K44</f>
        <v>26</v>
      </c>
      <c r="O44" s="7">
        <f>N44/($N$44+$N$45)</f>
        <v>0.52</v>
      </c>
      <c r="Q44" t="s">
        <v>35</v>
      </c>
      <c r="R44">
        <f>K45</f>
        <v>24</v>
      </c>
      <c r="S44" s="7">
        <f>R44/($R$44+$R$45)</f>
        <v>0.48</v>
      </c>
    </row>
    <row r="45" spans="1:19" x14ac:dyDescent="0.35">
      <c r="A45" s="9" t="s">
        <v>48</v>
      </c>
      <c r="B45" s="12">
        <v>3</v>
      </c>
      <c r="J45" s="9" t="s">
        <v>35</v>
      </c>
      <c r="K45">
        <f>IFERROR(GETPIVOTDATA("Employee ID",$J$39,"Gender","Male"),0)</f>
        <v>24</v>
      </c>
      <c r="M45" t="s">
        <v>226</v>
      </c>
      <c r="N45">
        <f>K45</f>
        <v>24</v>
      </c>
      <c r="O45" s="7">
        <f t="shared" ref="O45" si="1">N45/($N$44+$N$45)</f>
        <v>0.48</v>
      </c>
      <c r="Q45" t="s">
        <v>226</v>
      </c>
      <c r="R45">
        <f>K44</f>
        <v>26</v>
      </c>
      <c r="S45" s="7">
        <f>R45/($R$44+$R$45)</f>
        <v>0.52</v>
      </c>
    </row>
    <row r="46" spans="1:19" x14ac:dyDescent="0.35">
      <c r="A46" s="9" t="s">
        <v>27</v>
      </c>
      <c r="B46" s="12">
        <v>15</v>
      </c>
    </row>
    <row r="47" spans="1:19" x14ac:dyDescent="0.35">
      <c r="A47" s="9" t="s">
        <v>46</v>
      </c>
      <c r="B47" s="12">
        <v>6</v>
      </c>
    </row>
    <row r="48" spans="1:19" x14ac:dyDescent="0.35">
      <c r="A48" s="9" t="s">
        <v>55</v>
      </c>
      <c r="B48" s="12">
        <v>10</v>
      </c>
    </row>
    <row r="49" spans="1:5" x14ac:dyDescent="0.35">
      <c r="A49" s="9" t="s">
        <v>52</v>
      </c>
      <c r="B49" s="12">
        <v>5</v>
      </c>
    </row>
    <row r="50" spans="1:5" x14ac:dyDescent="0.35">
      <c r="A50" s="9" t="s">
        <v>218</v>
      </c>
      <c r="B50" s="12">
        <v>39</v>
      </c>
    </row>
    <row r="57" spans="1:5" x14ac:dyDescent="0.35">
      <c r="A57" s="3" t="s">
        <v>11</v>
      </c>
      <c r="B57" t="s">
        <v>38</v>
      </c>
    </row>
    <row r="59" spans="1:5" x14ac:dyDescent="0.35">
      <c r="A59" s="3" t="s">
        <v>219</v>
      </c>
      <c r="B59" t="s">
        <v>142</v>
      </c>
      <c r="D59" t="str">
        <f>A59</f>
        <v>Row Labels</v>
      </c>
      <c r="E59" t="str">
        <f t="shared" ref="E59:E64" si="2">B59</f>
        <v>Count of Employee ID</v>
      </c>
    </row>
    <row r="60" spans="1:5" x14ac:dyDescent="0.35">
      <c r="A60" s="9" t="s">
        <v>94</v>
      </c>
      <c r="B60" s="11">
        <v>0.27272727272727271</v>
      </c>
      <c r="D60" t="str">
        <f t="shared" ref="D60:D64" si="3">A60</f>
        <v>Better Oportunities</v>
      </c>
      <c r="E60" s="7">
        <f t="shared" si="2"/>
        <v>0.27272727272727271</v>
      </c>
    </row>
    <row r="61" spans="1:5" x14ac:dyDescent="0.35">
      <c r="A61" s="9" t="s">
        <v>42</v>
      </c>
      <c r="B61" s="11">
        <v>0.18181818181818182</v>
      </c>
      <c r="D61" t="str">
        <f t="shared" si="3"/>
        <v>Better Oportunity</v>
      </c>
      <c r="E61" s="7">
        <f t="shared" si="2"/>
        <v>0.18181818181818182</v>
      </c>
    </row>
    <row r="62" spans="1:5" x14ac:dyDescent="0.35">
      <c r="A62" s="9" t="s">
        <v>101</v>
      </c>
      <c r="B62" s="11">
        <v>0.18181818181818182</v>
      </c>
      <c r="D62" t="str">
        <f t="shared" si="3"/>
        <v>Job Dissactification</v>
      </c>
      <c r="E62" s="7">
        <f t="shared" si="2"/>
        <v>0.18181818181818182</v>
      </c>
    </row>
    <row r="63" spans="1:5" x14ac:dyDescent="0.35">
      <c r="A63" s="9" t="s">
        <v>83</v>
      </c>
      <c r="B63" s="11">
        <v>0.18181818181818182</v>
      </c>
      <c r="D63" t="str">
        <f t="shared" si="3"/>
        <v>Personal Reasons</v>
      </c>
      <c r="E63" s="7">
        <f t="shared" si="2"/>
        <v>0.18181818181818182</v>
      </c>
    </row>
    <row r="64" spans="1:5" x14ac:dyDescent="0.35">
      <c r="A64" s="9" t="s">
        <v>56</v>
      </c>
      <c r="B64" s="11">
        <v>0.18181818181818182</v>
      </c>
      <c r="D64" t="str">
        <f t="shared" si="3"/>
        <v>Retirement</v>
      </c>
      <c r="E64" s="7">
        <f t="shared" si="2"/>
        <v>0.18181818181818182</v>
      </c>
    </row>
    <row r="65" spans="1:2" x14ac:dyDescent="0.35">
      <c r="A65" s="9" t="s">
        <v>218</v>
      </c>
      <c r="B65" s="11">
        <v>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5C01B-5459-4D3E-B255-DA7D5037A634}">
  <dimension ref="A1"/>
  <sheetViews>
    <sheetView showGridLines="0" tabSelected="1" zoomScale="77" zoomScaleNormal="77" workbookViewId="0">
      <selection activeCell="H35" sqref="H35"/>
    </sheetView>
  </sheetViews>
  <sheetFormatPr defaultRowHeight="14.5" x14ac:dyDescent="0.35"/>
  <cols>
    <col min="1" max="16384" width="8.7265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4 4 c b 5 d - 7 f 2 a - 4 b b f - a c 7 c - 5 0 8 4 d 3 6 4 6 f c c "   x m l n s = " h t t p : / / s c h e m a s . m i c r o s o f t . c o m / D a t a M a s h u p " > A A A A A D c F A A B Q S w M E F A A C A A g A w F h Y 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A W F 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F h Y W o 0 Z W 4 g v A g A A P Q k A A B M A H A B G b 3 J t d W x h c y 9 T Z W N 0 a W 9 u M S 5 t I K I Y A C i g F A A A A A A A A A A A A A A A A A A A A A A A A A A A A O 1 U w W 7 a Q B C 9 I / E P K / c C k m u r a U X V V h w o I Q l J W i U x b V R F y B r b A 2 x Z 7 6 L d M b K F 8 u 9 d B 0 I a r V F v P e G L p X k z 8 9 4 8 j 8 d g S l x J F m 3 f 7 7 6 0 W + 2 W W Y D G j L 3 x L u 7 Y Q I K o i K e G n S m d e 6 z P B F K 7 x e w T q U K n a C O j M k U R 3 C u 9 T J R a d u 4 x C Y Z K E k o y H W 9 B t D K f w 3 A 5 C 5 Y q U a S U S F Q Z K D 0 P Y c X D 9 U k I x i C Z E P J I y n L 9 o 7 r 9 e d P 7 R e / V Y P A x k y G W K 6 X p r U 0 h L u c m R M P z t D d I P 0 3 A n K v 8 7 i r 6 v R z N k j A D g q A U p v S 6 P p O F E D 4 j X W D X 3 4 p t G C a O F o h U j 7 S d Z P M w J s z 7 D V P 7 V 1 x m f W + b P 3 1 8 O L V c 0 3 3 j G 6 1 y R d a w C 4 Q M t a k 7 T i A R G O y Q X b x z W I P P H n a 5 A y G i F A R o 0 6 / l T 1 / 0 D x c g 5 5 Z l U q 3 w h W K i Q Z q Z 7 T R U o s h l D d Z E j i Z / s / E M g a 6 5 y C Y x 6 x c S z / H R Z x s P Z d Y Y H + U r o S p E N j 5 9 x g l L e s L O r M f s O + T o I O e 2 H W o n b F 1 D p m b s K 9 e 0 + J t u i + L K q s v t 0 j i F t w U I P u M p 1 C v q o N 9 A c w L B I g I q j A N f q o R F t t L M I N 3 V j y X 1 P g S 1 V a 9 0 X S o u 7 Y o 5 y v Y m H G B 4 r r 9 G W D f V 3 y E Y + 4 u 5 G f s O M c 9 c W X F R 8 M x N N U W S c 2 P s J H H 9 m R o / W 7 y 2 h m V P d s W m W X Q s 7 X r s w y C r X f c D 2 U + s Z B c q T i q n K F 7 b D a u 5 Y r e Q Y O 6 y 2 L 8 J y 9 c T P 3 b b L S 4 b d / 0 f N 4 l 1 T r r H u 3 S 8 S 8 e 7 d L x L / / c u / Q F Q S w E C L Q A U A A I A C A D A W F h a y I A f s K Y A A A D 3 A A A A E g A A A A A A A A A A A A A A A A A A A A A A Q 2 9 u Z m l n L 1 B h Y 2 t h Z 2 U u e G 1 s U E s B A i 0 A F A A C A A g A w F h Y W g / K 6 a u k A A A A 6 Q A A A B M A A A A A A A A A A A A A A A A A 8 g A A A F t D b 2 5 0 Z W 5 0 X 1 R 5 c G V z X S 5 4 b W x Q S w E C L Q A U A A I A C A D A W F h a j R l b i C 8 C A A A 9 C Q A A E w A A A A A A A A A A A A A A A A D j A Q A A R m 9 y b X V s Y X M v U 2 V j d G l v b j E u b V B L B Q Y A A A A A A w A D A M I A A A B 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M g A A A A A A A A g 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i U y M E F u Y W x 5 d G l j c y U y M E Z v c m 0 8 L 0 l 0 Z W 1 Q Y X R o P j w v S X R l b U x v Y 2 F 0 a W 9 u P j x T d G F i b G V F b n R y a W V z P j x F b n R y e S B U e X B l P S J J c 1 B y a X Z h d G U i I F Z h b H V l P S J s M C I g L z 4 8 R W 5 0 c n k g V H l w Z T 0 i U X V l c n l J R C I g V m F s d W U 9 I n M w N z Z l N j U 0 Z S 1 l Y z c 2 L T Q 2 Y z M t O T J h Z i 0 0 N T d i Z D k 2 Y j d h M z 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F J f Q W 5 h b H l 0 a W N z X 0 Z v c m 0 i I C 8 + P E V u d H J 5 I F R 5 c G U 9 I k Z p b G x l Z E N v b X B s Z X R l U m V z d W x 0 V G 9 X b 3 J r c 2 h l Z X Q i I F Z h b H V l P S J s M S I g L z 4 8 R W 5 0 c n k g V H l w Z T 0 i R m l s b E N v d W 5 0 I i B W Y W x 1 Z T 0 i b D U w I i A v P j x F b n R y e S B U e X B l P S J G a W x s R X J y b 3 J D b 2 R l I i B W Y W x 1 Z T 0 i c 1 V u a 2 5 v d 2 4 i I C 8 + P E V u d H J 5 I F R 5 c G U 9 I k Z p b G x F c n J v c k N v d W 5 0 I i B W Y W x 1 Z T 0 i b D A i I C 8 + P E V u d H J 5 I F R 5 c G U 9 I k Z p b G x M Y X N 0 V X B k Y X R l Z C I g V m F s d W U 9 I m Q y M D I 1 L T A y L T I 0 V D A 1 O j M 2 O j A w L j I 3 M j E z M D R a I i A v P j x F b n R y e S B U e X B l P S J G a W x s Q 2 9 s d W 1 u V H l w Z X M i I F Z h b H V l P S J z Q m d Z R 0 N R W U d C Z 2 t E Q m d r R 0 J 3 Y 0 R C Z 2 N H Q U F Z Q U J n Q U Q i I C 8 + P E V u d H J 5 I F R 5 c G U 9 I k Z p b G x D b 2 x 1 b W 5 O Y W 1 l c y I g V m F s d W U 9 I n N b J n F 1 b 3 Q 7 R W 1 w b G 9 5 Z W U g S U Q m c X V v d D s s J n F 1 b 3 Q 7 R n V s b C B O Y W 1 l J n F 1 b 3 Q 7 L C Z x d W 9 0 O 0 d l b m R l c i Z x d W 9 0 O y w m c X V v d D t E Y X R l I G 9 m I E J p c n R o J n F 1 b 3 Q 7 L C Z x d W 9 0 O 0 R l c G F y d G 1 l b n Q m c X V v d D s s J n F 1 b 3 Q 7 U X V h b G l m a W N h d G l v b i Z x d W 9 0 O y w m c X V v d D t N Y X J p d G F s I F N 0 Y X R 1 c y Z x d W 9 0 O y w m c X V v d D t E Y X R l I G 9 m I E p v a W 5 p b m c m c X V v d D s s J n F 1 b 3 Q 7 S m 9 i I F N h d G l z Z m F j d G l v b i Z x d W 9 0 O y w m c X V v d D t F b X B s b 3 l l Z S B T d G F 0 d X M m c X V v d D s s J n F 1 b 3 Q 7 R G F 0 Z S B v Z i B M Z W F 2 a W 5 n J n F 1 b 3 Q 7 L C Z x d W 9 0 O 1 J l Y X N v b i B v Z i B M Z W F 2 a W 5 n J n F 1 b 3 Q 7 L C Z x d W 9 0 O 3 N 0 Y X J 0 J n F 1 b 3 Q 7 L C Z x d W 9 0 O 2 V u Z C Z x d W 9 0 O y w m c X V v d D t f a W Q m c X V v d D s s J n F 1 b 3 Q 7 X 3 V 1 a W Q m c X V v d D s s J n F 1 b 3 Q 7 X 3 N 1 Y m 1 p c 3 N p b 2 5 f d G l t Z S Z x d W 9 0 O y w m c X V v d D t f d m F s a W R h d G l v b l 9 z d G F 0 d X M m c X V v d D s s J n F 1 b 3 Q 7 X 2 5 v d G V z J n F 1 b 3 Q 7 L C Z x d W 9 0 O 1 9 z d G F 0 d X M m c X V v d D s s J n F 1 b 3 Q 7 X 3 N 1 Y m 1 p d H R l Z F 9 i e S Z x d W 9 0 O y w m c X V v d D t f X 3 Z l c n N p b 2 5 f X y Z x d W 9 0 O y w m c X V v d D t f d G F n c y Z x d W 9 0 O y w m c X V v d D t f a W 5 k Z X g 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S F I g Q W 5 h b H l 0 a W N z I E Z v c m 0 v Q X V 0 b 1 J l b W 9 2 Z W R D b 2 x 1 b W 5 z M S 5 7 R W 1 w b G 9 5 Z W U g S U Q s M H 0 m c X V v d D s s J n F 1 b 3 Q 7 U 2 V j d G l v b j E v S F I g Q W 5 h b H l 0 a W N z I E Z v c m 0 v Q X V 0 b 1 J l b W 9 2 Z W R D b 2 x 1 b W 5 z M S 5 7 R n V s b C B O Y W 1 l L D F 9 J n F 1 b 3 Q 7 L C Z x d W 9 0 O 1 N l Y 3 R p b 2 4 x L 0 h S I E F u Y W x 5 d G l j c y B G b 3 J t L 0 F 1 d G 9 S Z W 1 v d m V k Q 2 9 s d W 1 u c z E u e 0 d l b m R l c i w y f S Z x d W 9 0 O y w m c X V v d D t T Z W N 0 a W 9 u M S 9 I U i B B b m F s e X R p Y 3 M g R m 9 y b S 9 B d X R v U m V t b 3 Z l Z E N v b H V t b n M x L n t E Y X R l I G 9 m I E J p c n R o L D N 9 J n F 1 b 3 Q 7 L C Z x d W 9 0 O 1 N l Y 3 R p b 2 4 x L 0 h S I E F u Y W x 5 d G l j c y B G b 3 J t L 0 F 1 d G 9 S Z W 1 v d m V k Q 2 9 s d W 1 u c z E u e 0 R l c G F y d G 1 l b n Q s N H 0 m c X V v d D s s J n F 1 b 3 Q 7 U 2 V j d G l v b j E v S F I g Q W 5 h b H l 0 a W N z I E Z v c m 0 v Q X V 0 b 1 J l b W 9 2 Z W R D b 2 x 1 b W 5 z M S 5 7 U X V h b G l m a W N h d G l v b i w 1 f S Z x d W 9 0 O y w m c X V v d D t T Z W N 0 a W 9 u M S 9 I U i B B b m F s e X R p Y 3 M g R m 9 y b S 9 B d X R v U m V t b 3 Z l Z E N v b H V t b n M x L n t N Y X J p d G F s I F N 0 Y X R 1 c y w 2 f S Z x d W 9 0 O y w m c X V v d D t T Z W N 0 a W 9 u M S 9 I U i B B b m F s e X R p Y 3 M g R m 9 y b S 9 B d X R v U m V t b 3 Z l Z E N v b H V t b n M x L n t E Y X R l I G 9 m I E p v a W 5 p b m c s N 3 0 m c X V v d D s s J n F 1 b 3 Q 7 U 2 V j d G l v b j E v S F I g Q W 5 h b H l 0 a W N z I E Z v c m 0 v Q X V 0 b 1 J l b W 9 2 Z W R D b 2 x 1 b W 5 z M S 5 7 S m 9 i I F N h d G l z Z m F j d G l v b i w 4 f S Z x d W 9 0 O y w m c X V v d D t T Z W N 0 a W 9 u M S 9 I U i B B b m F s e X R p Y 3 M g R m 9 y b S 9 B d X R v U m V t b 3 Z l Z E N v b H V t b n M x L n t F b X B s b 3 l l Z S B T d G F 0 d X M s O X 0 m c X V v d D s s J n F 1 b 3 Q 7 U 2 V j d G l v b j E v S F I g Q W 5 h b H l 0 a W N z I E Z v c m 0 v Q X V 0 b 1 J l b W 9 2 Z W R D b 2 x 1 b W 5 z M S 5 7 R G F 0 Z S B v Z i B M Z W F 2 a W 5 n L D E w f S Z x d W 9 0 O y w m c X V v d D t T Z W N 0 a W 9 u M S 9 I U i B B b m F s e X R p Y 3 M g R m 9 y b S 9 B d X R v U m V t b 3 Z l Z E N v b H V t b n M x L n t S Z W F z b 2 4 g b 2 Y g T G V h d m l u Z y w x M X 0 m c X V v d D s s J n F 1 b 3 Q 7 U 2 V j d G l v b j E v S F I g Q W 5 h b H l 0 a W N z I E Z v c m 0 v Q X V 0 b 1 J l b W 9 2 Z W R D b 2 x 1 b W 5 z M S 5 7 c 3 R h c n Q s M T J 9 J n F 1 b 3 Q 7 L C Z x d W 9 0 O 1 N l Y 3 R p b 2 4 x L 0 h S I E F u Y W x 5 d G l j c y B G b 3 J t L 0 F 1 d G 9 S Z W 1 v d m V k Q 2 9 s d W 1 u c z E u e 2 V u Z C w x M 3 0 m c X V v d D s s J n F 1 b 3 Q 7 U 2 V j d G l v b j E v S F I g Q W 5 h b H l 0 a W N z I E Z v c m 0 v Q X V 0 b 1 J l b W 9 2 Z W R D b 2 x 1 b W 5 z M S 5 7 X 2 l k L D E 0 f S Z x d W 9 0 O y w m c X V v d D t T Z W N 0 a W 9 u M S 9 I U i B B b m F s e X R p Y 3 M g R m 9 y b S 9 B d X R v U m V t b 3 Z l Z E N v b H V t b n M x L n t f d X V p Z C w x N X 0 m c X V v d D s s J n F 1 b 3 Q 7 U 2 V j d G l v b j E v S F I g Q W 5 h b H l 0 a W N z I E Z v c m 0 v Q X V 0 b 1 J l b W 9 2 Z W R D b 2 x 1 b W 5 z M S 5 7 X 3 N 1 Y m 1 p c 3 N p b 2 5 f d G l t Z S w x N n 0 m c X V v d D s s J n F 1 b 3 Q 7 U 2 V j d G l v b j E v S F I g Q W 5 h b H l 0 a W N z I E Z v c m 0 v Q X V 0 b 1 J l b W 9 2 Z W R D b 2 x 1 b W 5 z M S 5 7 X 3 Z h b G l k Y X R p b 2 5 f c 3 R h d H V z L D E 3 f S Z x d W 9 0 O y w m c X V v d D t T Z W N 0 a W 9 u M S 9 I U i B B b m F s e X R p Y 3 M g R m 9 y b S 9 B d X R v U m V t b 3 Z l Z E N v b H V t b n M x L n t f b m 9 0 Z X M s M T h 9 J n F 1 b 3 Q 7 L C Z x d W 9 0 O 1 N l Y 3 R p b 2 4 x L 0 h S I E F u Y W x 5 d G l j c y B G b 3 J t L 0 F 1 d G 9 S Z W 1 v d m V k Q 2 9 s d W 1 u c z E u e 1 9 z d G F 0 d X M s M T l 9 J n F 1 b 3 Q 7 L C Z x d W 9 0 O 1 N l Y 3 R p b 2 4 x L 0 h S I E F u Y W x 5 d G l j c y B G b 3 J t L 0 F 1 d G 9 S Z W 1 v d m V k Q 2 9 s d W 1 u c z E u e 1 9 z d W J t a X R 0 Z W R f Y n k s M j B 9 J n F 1 b 3 Q 7 L C Z x d W 9 0 O 1 N l Y 3 R p b 2 4 x L 0 h S I E F u Y W x 5 d G l j c y B G b 3 J t L 0 F 1 d G 9 S Z W 1 v d m V k Q 2 9 s d W 1 u c z E u e 1 9 f d m V y c 2 l v b l 9 f L D I x f S Z x d W 9 0 O y w m c X V v d D t T Z W N 0 a W 9 u M S 9 I U i B B b m F s e X R p Y 3 M g R m 9 y b S 9 B d X R v U m V t b 3 Z l Z E N v b H V t b n M x L n t f d G F n c y w y M n 0 m c X V v d D s s J n F 1 b 3 Q 7 U 2 V j d G l v b j E v S F I g Q W 5 h b H l 0 a W N z I E Z v c m 0 v Q X V 0 b 1 J l b W 9 2 Z W R D b 2 x 1 b W 5 z M S 5 7 X 2 l u Z G V 4 L D I z f S Z x d W 9 0 O 1 0 s J n F 1 b 3 Q 7 Q 2 9 s d W 1 u Q 2 9 1 b n Q m c X V v d D s 6 M j Q s J n F 1 b 3 Q 7 S 2 V 5 Q 2 9 s d W 1 u T m F t Z X M m c X V v d D s 6 W 1 0 s J n F 1 b 3 Q 7 Q 2 9 s d W 1 u S W R l b n R p d G l l c y Z x d W 9 0 O z p b J n F 1 b 3 Q 7 U 2 V j d G l v b j E v S F I g Q W 5 h b H l 0 a W N z I E Z v c m 0 v Q X V 0 b 1 J l b W 9 2 Z W R D b 2 x 1 b W 5 z M S 5 7 R W 1 w b G 9 5 Z W U g S U Q s M H 0 m c X V v d D s s J n F 1 b 3 Q 7 U 2 V j d G l v b j E v S F I g Q W 5 h b H l 0 a W N z I E Z v c m 0 v Q X V 0 b 1 J l b W 9 2 Z W R D b 2 x 1 b W 5 z M S 5 7 R n V s b C B O Y W 1 l L D F 9 J n F 1 b 3 Q 7 L C Z x d W 9 0 O 1 N l Y 3 R p b 2 4 x L 0 h S I E F u Y W x 5 d G l j c y B G b 3 J t L 0 F 1 d G 9 S Z W 1 v d m V k Q 2 9 s d W 1 u c z E u e 0 d l b m R l c i w y f S Z x d W 9 0 O y w m c X V v d D t T Z W N 0 a W 9 u M S 9 I U i B B b m F s e X R p Y 3 M g R m 9 y b S 9 B d X R v U m V t b 3 Z l Z E N v b H V t b n M x L n t E Y X R l I G 9 m I E J p c n R o L D N 9 J n F 1 b 3 Q 7 L C Z x d W 9 0 O 1 N l Y 3 R p b 2 4 x L 0 h S I E F u Y W x 5 d G l j c y B G b 3 J t L 0 F 1 d G 9 S Z W 1 v d m V k Q 2 9 s d W 1 u c z E u e 0 R l c G F y d G 1 l b n Q s N H 0 m c X V v d D s s J n F 1 b 3 Q 7 U 2 V j d G l v b j E v S F I g Q W 5 h b H l 0 a W N z I E Z v c m 0 v Q X V 0 b 1 J l b W 9 2 Z W R D b 2 x 1 b W 5 z M S 5 7 U X V h b G l m a W N h d G l v b i w 1 f S Z x d W 9 0 O y w m c X V v d D t T Z W N 0 a W 9 u M S 9 I U i B B b m F s e X R p Y 3 M g R m 9 y b S 9 B d X R v U m V t b 3 Z l Z E N v b H V t b n M x L n t N Y X J p d G F s I F N 0 Y X R 1 c y w 2 f S Z x d W 9 0 O y w m c X V v d D t T Z W N 0 a W 9 u M S 9 I U i B B b m F s e X R p Y 3 M g R m 9 y b S 9 B d X R v U m V t b 3 Z l Z E N v b H V t b n M x L n t E Y X R l I G 9 m I E p v a W 5 p b m c s N 3 0 m c X V v d D s s J n F 1 b 3 Q 7 U 2 V j d G l v b j E v S F I g Q W 5 h b H l 0 a W N z I E Z v c m 0 v Q X V 0 b 1 J l b W 9 2 Z W R D b 2 x 1 b W 5 z M S 5 7 S m 9 i I F N h d G l z Z m F j d G l v b i w 4 f S Z x d W 9 0 O y w m c X V v d D t T Z W N 0 a W 9 u M S 9 I U i B B b m F s e X R p Y 3 M g R m 9 y b S 9 B d X R v U m V t b 3 Z l Z E N v b H V t b n M x L n t F b X B s b 3 l l Z S B T d G F 0 d X M s O X 0 m c X V v d D s s J n F 1 b 3 Q 7 U 2 V j d G l v b j E v S F I g Q W 5 h b H l 0 a W N z I E Z v c m 0 v Q X V 0 b 1 J l b W 9 2 Z W R D b 2 x 1 b W 5 z M S 5 7 R G F 0 Z S B v Z i B M Z W F 2 a W 5 n L D E w f S Z x d W 9 0 O y w m c X V v d D t T Z W N 0 a W 9 u M S 9 I U i B B b m F s e X R p Y 3 M g R m 9 y b S 9 B d X R v U m V t b 3 Z l Z E N v b H V t b n M x L n t S Z W F z b 2 4 g b 2 Y g T G V h d m l u Z y w x M X 0 m c X V v d D s s J n F 1 b 3 Q 7 U 2 V j d G l v b j E v S F I g Q W 5 h b H l 0 a W N z I E Z v c m 0 v Q X V 0 b 1 J l b W 9 2 Z W R D b 2 x 1 b W 5 z M S 5 7 c 3 R h c n Q s M T J 9 J n F 1 b 3 Q 7 L C Z x d W 9 0 O 1 N l Y 3 R p b 2 4 x L 0 h S I E F u Y W x 5 d G l j c y B G b 3 J t L 0 F 1 d G 9 S Z W 1 v d m V k Q 2 9 s d W 1 u c z E u e 2 V u Z C w x M 3 0 m c X V v d D s s J n F 1 b 3 Q 7 U 2 V j d G l v b j E v S F I g Q W 5 h b H l 0 a W N z I E Z v c m 0 v Q X V 0 b 1 J l b W 9 2 Z W R D b 2 x 1 b W 5 z M S 5 7 X 2 l k L D E 0 f S Z x d W 9 0 O y w m c X V v d D t T Z W N 0 a W 9 u M S 9 I U i B B b m F s e X R p Y 3 M g R m 9 y b S 9 B d X R v U m V t b 3 Z l Z E N v b H V t b n M x L n t f d X V p Z C w x N X 0 m c X V v d D s s J n F 1 b 3 Q 7 U 2 V j d G l v b j E v S F I g Q W 5 h b H l 0 a W N z I E Z v c m 0 v Q X V 0 b 1 J l b W 9 2 Z W R D b 2 x 1 b W 5 z M S 5 7 X 3 N 1 Y m 1 p c 3 N p b 2 5 f d G l t Z S w x N n 0 m c X V v d D s s J n F 1 b 3 Q 7 U 2 V j d G l v b j E v S F I g Q W 5 h b H l 0 a W N z I E Z v c m 0 v Q X V 0 b 1 J l b W 9 2 Z W R D b 2 x 1 b W 5 z M S 5 7 X 3 Z h b G l k Y X R p b 2 5 f c 3 R h d H V z L D E 3 f S Z x d W 9 0 O y w m c X V v d D t T Z W N 0 a W 9 u M S 9 I U i B B b m F s e X R p Y 3 M g R m 9 y b S 9 B d X R v U m V t b 3 Z l Z E N v b H V t b n M x L n t f b m 9 0 Z X M s M T h 9 J n F 1 b 3 Q 7 L C Z x d W 9 0 O 1 N l Y 3 R p b 2 4 x L 0 h S I E F u Y W x 5 d G l j c y B G b 3 J t L 0 F 1 d G 9 S Z W 1 v d m V k Q 2 9 s d W 1 u c z E u e 1 9 z d G F 0 d X M s M T l 9 J n F 1 b 3 Q 7 L C Z x d W 9 0 O 1 N l Y 3 R p b 2 4 x L 0 h S I E F u Y W x 5 d G l j c y B G b 3 J t L 0 F 1 d G 9 S Z W 1 v d m V k Q 2 9 s d W 1 u c z E u e 1 9 z d W J t a X R 0 Z W R f Y n k s M j B 9 J n F 1 b 3 Q 7 L C Z x d W 9 0 O 1 N l Y 3 R p b 2 4 x L 0 h S I E F u Y W x 5 d G l j c y B G b 3 J t L 0 F 1 d G 9 S Z W 1 v d m V k Q 2 9 s d W 1 u c z E u e 1 9 f d m V y c 2 l v b l 9 f L D I x f S Z x d W 9 0 O y w m c X V v d D t T Z W N 0 a W 9 u M S 9 I U i B B b m F s e X R p Y 3 M g R m 9 y b S 9 B d X R v U m V t b 3 Z l Z E N v b H V t b n M x L n t f d G F n c y w y M n 0 m c X V v d D s s J n F 1 b 3 Q 7 U 2 V j d G l v b j E v S F I g Q W 5 h b H l 0 a W N z I E Z v c m 0 v Q X V 0 b 1 J l b W 9 2 Z W R D b 2 x 1 b W 5 z M S 5 7 X 2 l u Z G V 4 L D I z f S Z x d W 9 0 O 1 0 s J n F 1 b 3 Q 7 U m V s Y X R p b 2 5 z a G l w S W 5 m b y Z x d W 9 0 O z p b X X 0 i I C 8 + P E V u d H J 5 I F R 5 c G U 9 I k F k Z G V k V G 9 E Y X R h T W 9 k Z W w i I F Z h b H V l P S J s M C I g L z 4 8 L 1 N 0 Y W J s Z U V u d H J p Z X M + P C 9 J d G V t P j x J d G V t P j x J d G V t T G 9 j Y X R p b 2 4 + P E l 0 Z W 1 U e X B l P k Z v c m 1 1 b G E 8 L 0 l 0 Z W 1 U e X B l P j x J d G V t U G F 0 a D 5 T Z W N 0 a W 9 u M S 9 I U i U y M E F u Y W x 5 d G l j c y U y M E Z v c m 0 v U 2 9 1 c m N l P C 9 J d G V t U G F 0 a D 4 8 L 0 l 0 Z W 1 M b 2 N h d G l v b j 4 8 U 3 R h Y m x l R W 5 0 c m l l c y A v P j w v S X R l b T 4 8 S X R l b T 4 8 S X R l b U x v Y 2 F 0 a W 9 u P j x J d G V t V H l w Z T 5 G b 3 J t d W x h P C 9 J d G V t V H l w Z T 4 8 S X R l b V B h d G g + U 2 V j d G l v b j E v S F I l M j B B b m F s e X R p Y 3 M l M j B G b 3 J t L 0 h S J T I w Q W 5 h b H l 0 a W N z J T I w R m 9 y b V 9 T a G V l d D w v S X R l b V B h d G g + P C 9 J d G V t T G 9 j Y X R p b 2 4 + P F N 0 Y W J s Z U V u d H J p Z X M g L z 4 8 L 0 l 0 Z W 0 + P E l 0 Z W 0 + P E l 0 Z W 1 M b 2 N h d G l v b j 4 8 S X R l b V R 5 c G U + R m 9 y b X V s Y T w v S X R l b V R 5 c G U + P E l 0 Z W 1 Q Y X R o P l N l Y 3 R p b 2 4 x L 0 h S J T I w Q W 5 h b H l 0 a W N z J T I w R m 9 y b S 9 Q c m 9 t b 3 R l Z C U y M E h l Y W R l c n M 8 L 0 l 0 Z W 1 Q Y X R o P j w v S X R l b U x v Y 2 F 0 a W 9 u P j x T d G F i b G V F b n R y a W V z I C 8 + P C 9 J d G V t P j x J d G V t P j x J d G V t T G 9 j Y X R p b 2 4 + P E l 0 Z W 1 U e X B l P k Z v c m 1 1 b G E 8 L 0 l 0 Z W 1 U e X B l P j x J d G V t U G F 0 a D 5 T Z W N 0 a W 9 u M S 9 I U i U y M E F u Y W x 5 d G l j c y U y M E Z v c m 0 v Q 2 h h b m d l Z C U y M F R 5 c G U 8 L 0 l 0 Z W 1 Q Y X R o P j w v S X R l b U x v Y 2 F 0 a W 9 u P j x T d G F i b G V F b n R y a W V z I C 8 + P C 9 J d G V t P j x J d G V t P j x J d G V t T G 9 j Y X R p b 2 4 + P E l 0 Z W 1 U e X B l P k Z v c m 1 1 b G E 8 L 0 l 0 Z W 1 U e X B l P j x J d G V t U G F 0 a D 5 T Z W N 0 a W 9 u M S 9 I U i U y M E F u Y W x 5 d G l j c y U y M E Z v c m 0 l M j A o M i k 8 L 0 l 0 Z W 1 Q Y X R o P j w v S X R l b U x v Y 2 F 0 a W 9 u P j x T d G F i b G V F b n R y a W V z P j x F b n R y e S B U e X B l P S J J c 1 B y a X Z h d G U i I F Z h b H V l P S J s M C I g L z 4 8 R W 5 0 c n k g V H l w Z T 0 i U X V l c n l J R C I g V m F s d W U 9 I n M y Y T k y O W J h Y i 0 x Z j E 0 L T Q w Y z Q t O T g 5 N S 0 x N j E y Z T N l Z G I 3 O D 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F b X B s b 3 l l Z S B J R C Z x d W 9 0 O y w m c X V v d D t G d W x s I E 5 h b W U m c X V v d D s s J n F 1 b 3 Q 7 R 2 V u Z G V y J n F 1 b 3 Q 7 L C Z x d W 9 0 O 0 R h d G U g b 2 Y g Q m l y d G g m c X V v d D s s J n F 1 b 3 Q 7 R G V w Y X J 0 b W V u d C Z x d W 9 0 O y w m c X V v d D t R d W F s a W Z p Y 2 F 0 a W 9 u J n F 1 b 3 Q 7 L C Z x d W 9 0 O 0 1 h c m l 0 Y W w g U 3 R h d H V z J n F 1 b 3 Q 7 L C Z x d W 9 0 O 0 R h d G U g b 2 Y g S m 9 p b m l u Z y Z x d W 9 0 O y w m c X V v d D t K b 2 I g U 2 F 0 a X N m Y W N 0 a W 9 u J n F 1 b 3 Q 7 L C Z x d W 9 0 O 0 V t c G x v e W V l I F N 0 Y X R 1 c y Z x d W 9 0 O y w m c X V v d D t E Y X R l I G 9 m I E x l Y X Z p b m c m c X V v d D s s J n F 1 b 3 Q 7 U m V h c 2 9 u I G 9 m I E x l Y X Z p b m c m c X V v d D s s J n F 1 b 3 Q 7 c 3 R h c n Q m c X V v d D s s J n F 1 b 3 Q 7 Z W 5 k J n F 1 b 3 Q 7 L C Z x d W 9 0 O 1 9 p Z C Z x d W 9 0 O y w m c X V v d D t f d X V p Z C Z x d W 9 0 O y w m c X V v d D t f c 3 V i b W l z c 2 l v b l 9 0 a W 1 l J n F 1 b 3 Q 7 L C Z x d W 9 0 O 1 9 2 Y W x p Z G F 0 a W 9 u X 3 N 0 Y X R 1 c y Z x d W 9 0 O y w m c X V v d D t f b m 9 0 Z X M m c X V v d D s s J n F 1 b 3 Q 7 X 3 N 0 Y X R 1 c y Z x d W 9 0 O y w m c X V v d D t f c 3 V i b W l 0 d G V k X 2 J 5 J n F 1 b 3 Q 7 L C Z x d W 9 0 O 1 9 f d m V y c 2 l v b l 9 f J n F 1 b 3 Q 7 L C Z x d W 9 0 O 1 9 0 Y W d z J n F 1 b 3 Q 7 L C Z x d W 9 0 O 1 9 p b m R l e C Z x d W 9 0 O 1 0 i I C 8 + P E V u d H J 5 I F R 5 c G U 9 I k Z p b G x D b 2 x 1 b W 5 U e X B l c y I g V m F s d W U 9 I n N C Z 1 l H Q 1 F Z R 0 J n a 0 R C Z 2 t H Q n d j R E J n Y 0 d B Q V l B Q m d B R C I g L z 4 8 R W 5 0 c n k g V H l w Z T 0 i R m l s b E x h c 3 R V c G R h d G V k I i B W Y W x 1 Z T 0 i Z D I w M j U t M D I t M j R U M D U 6 M z U 6 N T k u O T M y N j Q 2 M F o i I C 8 + P E V u d H J 5 I F R 5 c G U 9 I k Z p b G x F c n J v c k N v d W 5 0 I i B W Y W x 1 Z T 0 i b D A i I C 8 + P E V u d H J 5 I F R 5 c G U 9 I k Z p b G x F c n J v c k N v Z G U i I F Z h b H V l P S J z V W 5 r b m 9 3 b i I g L z 4 8 R W 5 0 c n k g V H l w Z T 0 i R m l s b E N v d W 5 0 I i B W Y W x 1 Z T 0 i b D M 2 I i A v P j x F b n R y e S B U e X B l P S J G a W x s U 3 R h d H V z I i B W Y W x 1 Z T 0 i c 0 N v b X B s Z X R l I i A v P j x F b n R y e S B U e X B l P S J B Z G R l Z F R v R G F 0 Y U 1 v Z G V s I i B W Y W x 1 Z T 0 i b D A i I C 8 + P E V u d H J 5 I F R 5 c G U 9 I l J l b G F 0 a W 9 u c 2 h p c E l u Z m 9 D b 2 5 0 Y W l u Z X I i I F Z h b H V l P S J z e y Z x d W 9 0 O 2 N v b H V t b k N v d W 5 0 J n F 1 b 3 Q 7 O j I 0 L C Z x d W 9 0 O 2 t l e U N v b H V t b k 5 h b W V z J n F 1 b 3 Q 7 O l t d L C Z x d W 9 0 O 3 F 1 Z X J 5 U m V s Y X R p b 2 5 z a G l w c y Z x d W 9 0 O z p b X S w m c X V v d D t j b 2 x 1 b W 5 J Z G V u d G l 0 a W V z J n F 1 b 3 Q 7 O l s m c X V v d D t T Z W N 0 a W 9 u M S 9 I U i B B b m F s e X R p Y 3 M g R m 9 y b S A o M i k v Q X V 0 b 1 J l b W 9 2 Z W R D b 2 x 1 b W 5 z M S 5 7 R W 1 w b G 9 5 Z W U g S U Q s M H 0 m c X V v d D s s J n F 1 b 3 Q 7 U 2 V j d G l v b j E v S F I g Q W 5 h b H l 0 a W N z I E Z v c m 0 g K D I p L 0 F 1 d G 9 S Z W 1 v d m V k Q 2 9 s d W 1 u c z E u e 0 Z 1 b G w g T m F t Z S w x f S Z x d W 9 0 O y w m c X V v d D t T Z W N 0 a W 9 u M S 9 I U i B B b m F s e X R p Y 3 M g R m 9 y b S A o M i k v Q X V 0 b 1 J l b W 9 2 Z W R D b 2 x 1 b W 5 z M S 5 7 R 2 V u Z G V y L D J 9 J n F 1 b 3 Q 7 L C Z x d W 9 0 O 1 N l Y 3 R p b 2 4 x L 0 h S I E F u Y W x 5 d G l j c y B G b 3 J t I C g y K S 9 B d X R v U m V t b 3 Z l Z E N v b H V t b n M x L n t E Y X R l I G 9 m I E J p c n R o L D N 9 J n F 1 b 3 Q 7 L C Z x d W 9 0 O 1 N l Y 3 R p b 2 4 x L 0 h S I E F u Y W x 5 d G l j c y B G b 3 J t I C g y K S 9 B d X R v U m V t b 3 Z l Z E N v b H V t b n M x L n t E Z X B h c n R t Z W 5 0 L D R 9 J n F 1 b 3 Q 7 L C Z x d W 9 0 O 1 N l Y 3 R p b 2 4 x L 0 h S I E F u Y W x 5 d G l j c y B G b 3 J t I C g y K S 9 B d X R v U m V t b 3 Z l Z E N v b H V t b n M x L n t R d W F s a W Z p Y 2 F 0 a W 9 u L D V 9 J n F 1 b 3 Q 7 L C Z x d W 9 0 O 1 N l Y 3 R p b 2 4 x L 0 h S I E F u Y W x 5 d G l j c y B G b 3 J t I C g y K S 9 B d X R v U m V t b 3 Z l Z E N v b H V t b n M x L n t N Y X J p d G F s I F N 0 Y X R 1 c y w 2 f S Z x d W 9 0 O y w m c X V v d D t T Z W N 0 a W 9 u M S 9 I U i B B b m F s e X R p Y 3 M g R m 9 y b S A o M i k v Q X V 0 b 1 J l b W 9 2 Z W R D b 2 x 1 b W 5 z M S 5 7 R G F 0 Z S B v Z i B K b 2 l u a W 5 n L D d 9 J n F 1 b 3 Q 7 L C Z x d W 9 0 O 1 N l Y 3 R p b 2 4 x L 0 h S I E F u Y W x 5 d G l j c y B G b 3 J t I C g y K S 9 B d X R v U m V t b 3 Z l Z E N v b H V t b n M x L n t K b 2 I g U 2 F 0 a X N m Y W N 0 a W 9 u L D h 9 J n F 1 b 3 Q 7 L C Z x d W 9 0 O 1 N l Y 3 R p b 2 4 x L 0 h S I E F u Y W x 5 d G l j c y B G b 3 J t I C g y K S 9 B d X R v U m V t b 3 Z l Z E N v b H V t b n M x L n t F b X B s b 3 l l Z S B T d G F 0 d X M s O X 0 m c X V v d D s s J n F 1 b 3 Q 7 U 2 V j d G l v b j E v S F I g Q W 5 h b H l 0 a W N z I E Z v c m 0 g K D I p L 0 F 1 d G 9 S Z W 1 v d m V k Q 2 9 s d W 1 u c z E u e 0 R h d G U g b 2 Y g T G V h d m l u Z y w x M H 0 m c X V v d D s s J n F 1 b 3 Q 7 U 2 V j d G l v b j E v S F I g Q W 5 h b H l 0 a W N z I E Z v c m 0 g K D I p L 0 F 1 d G 9 S Z W 1 v d m V k Q 2 9 s d W 1 u c z E u e 1 J l Y X N v b i B v Z i B M Z W F 2 a W 5 n L D E x f S Z x d W 9 0 O y w m c X V v d D t T Z W N 0 a W 9 u M S 9 I U i B B b m F s e X R p Y 3 M g R m 9 y b S A o M i k v Q X V 0 b 1 J l b W 9 2 Z W R D b 2 x 1 b W 5 z M S 5 7 c 3 R h c n Q s M T J 9 J n F 1 b 3 Q 7 L C Z x d W 9 0 O 1 N l Y 3 R p b 2 4 x L 0 h S I E F u Y W x 5 d G l j c y B G b 3 J t I C g y K S 9 B d X R v U m V t b 3 Z l Z E N v b H V t b n M x L n t l b m Q s M T N 9 J n F 1 b 3 Q 7 L C Z x d W 9 0 O 1 N l Y 3 R p b 2 4 x L 0 h S I E F u Y W x 5 d G l j c y B G b 3 J t I C g y K S 9 B d X R v U m V t b 3 Z l Z E N v b H V t b n M x L n t f a W Q s M T R 9 J n F 1 b 3 Q 7 L C Z x d W 9 0 O 1 N l Y 3 R p b 2 4 x L 0 h S I E F u Y W x 5 d G l j c y B G b 3 J t I C g y K S 9 B d X R v U m V t b 3 Z l Z E N v b H V t b n M x L n t f d X V p Z C w x N X 0 m c X V v d D s s J n F 1 b 3 Q 7 U 2 V j d G l v b j E v S F I g Q W 5 h b H l 0 a W N z I E Z v c m 0 g K D I p L 0 F 1 d G 9 S Z W 1 v d m V k Q 2 9 s d W 1 u c z E u e 1 9 z d W J t a X N z a W 9 u X 3 R p b W U s M T Z 9 J n F 1 b 3 Q 7 L C Z x d W 9 0 O 1 N l Y 3 R p b 2 4 x L 0 h S I E F u Y W x 5 d G l j c y B G b 3 J t I C g y K S 9 B d X R v U m V t b 3 Z l Z E N v b H V t b n M x L n t f d m F s a W R h d G l v b l 9 z d G F 0 d X M s M T d 9 J n F 1 b 3 Q 7 L C Z x d W 9 0 O 1 N l Y 3 R p b 2 4 x L 0 h S I E F u Y W x 5 d G l j c y B G b 3 J t I C g y K S 9 B d X R v U m V t b 3 Z l Z E N v b H V t b n M x L n t f b m 9 0 Z X M s M T h 9 J n F 1 b 3 Q 7 L C Z x d W 9 0 O 1 N l Y 3 R p b 2 4 x L 0 h S I E F u Y W x 5 d G l j c y B G b 3 J t I C g y K S 9 B d X R v U m V t b 3 Z l Z E N v b H V t b n M x L n t f c 3 R h d H V z L D E 5 f S Z x d W 9 0 O y w m c X V v d D t T Z W N 0 a W 9 u M S 9 I U i B B b m F s e X R p Y 3 M g R m 9 y b S A o M i k v Q X V 0 b 1 J l b W 9 2 Z W R D b 2 x 1 b W 5 z M S 5 7 X 3 N 1 Y m 1 p d H R l Z F 9 i e S w y M H 0 m c X V v d D s s J n F 1 b 3 Q 7 U 2 V j d G l v b j E v S F I g Q W 5 h b H l 0 a W N z I E Z v c m 0 g K D I p L 0 F 1 d G 9 S Z W 1 v d m V k Q 2 9 s d W 1 u c z E u e 1 9 f d m V y c 2 l v b l 9 f L D I x f S Z x d W 9 0 O y w m c X V v d D t T Z W N 0 a W 9 u M S 9 I U i B B b m F s e X R p Y 3 M g R m 9 y b S A o M i k v Q X V 0 b 1 J l b W 9 2 Z W R D b 2 x 1 b W 5 z M S 5 7 X 3 R h Z 3 M s M j J 9 J n F 1 b 3 Q 7 L C Z x d W 9 0 O 1 N l Y 3 R p b 2 4 x L 0 h S I E F u Y W x 5 d G l j c y B G b 3 J t I C g y K S 9 B d X R v U m V t b 3 Z l Z E N v b H V t b n M x L n t f a W 5 k Z X g s M j N 9 J n F 1 b 3 Q 7 X S w m c X V v d D t D b 2 x 1 b W 5 D b 3 V u d C Z x d W 9 0 O z o y N C w m c X V v d D t L Z X l D b 2 x 1 b W 5 O Y W 1 l c y Z x d W 9 0 O z p b X S w m c X V v d D t D b 2 x 1 b W 5 J Z G V u d G l 0 a W V z J n F 1 b 3 Q 7 O l s m c X V v d D t T Z W N 0 a W 9 u M S 9 I U i B B b m F s e X R p Y 3 M g R m 9 y b S A o M i k v Q X V 0 b 1 J l b W 9 2 Z W R D b 2 x 1 b W 5 z M S 5 7 R W 1 w b G 9 5 Z W U g S U Q s M H 0 m c X V v d D s s J n F 1 b 3 Q 7 U 2 V j d G l v b j E v S F I g Q W 5 h b H l 0 a W N z I E Z v c m 0 g K D I p L 0 F 1 d G 9 S Z W 1 v d m V k Q 2 9 s d W 1 u c z E u e 0 Z 1 b G w g T m F t Z S w x f S Z x d W 9 0 O y w m c X V v d D t T Z W N 0 a W 9 u M S 9 I U i B B b m F s e X R p Y 3 M g R m 9 y b S A o M i k v Q X V 0 b 1 J l b W 9 2 Z W R D b 2 x 1 b W 5 z M S 5 7 R 2 V u Z G V y L D J 9 J n F 1 b 3 Q 7 L C Z x d W 9 0 O 1 N l Y 3 R p b 2 4 x L 0 h S I E F u Y W x 5 d G l j c y B G b 3 J t I C g y K S 9 B d X R v U m V t b 3 Z l Z E N v b H V t b n M x L n t E Y X R l I G 9 m I E J p c n R o L D N 9 J n F 1 b 3 Q 7 L C Z x d W 9 0 O 1 N l Y 3 R p b 2 4 x L 0 h S I E F u Y W x 5 d G l j c y B G b 3 J t I C g y K S 9 B d X R v U m V t b 3 Z l Z E N v b H V t b n M x L n t E Z X B h c n R t Z W 5 0 L D R 9 J n F 1 b 3 Q 7 L C Z x d W 9 0 O 1 N l Y 3 R p b 2 4 x L 0 h S I E F u Y W x 5 d G l j c y B G b 3 J t I C g y K S 9 B d X R v U m V t b 3 Z l Z E N v b H V t b n M x L n t R d W F s a W Z p Y 2 F 0 a W 9 u L D V 9 J n F 1 b 3 Q 7 L C Z x d W 9 0 O 1 N l Y 3 R p b 2 4 x L 0 h S I E F u Y W x 5 d G l j c y B G b 3 J t I C g y K S 9 B d X R v U m V t b 3 Z l Z E N v b H V t b n M x L n t N Y X J p d G F s I F N 0 Y X R 1 c y w 2 f S Z x d W 9 0 O y w m c X V v d D t T Z W N 0 a W 9 u M S 9 I U i B B b m F s e X R p Y 3 M g R m 9 y b S A o M i k v Q X V 0 b 1 J l b W 9 2 Z W R D b 2 x 1 b W 5 z M S 5 7 R G F 0 Z S B v Z i B K b 2 l u a W 5 n L D d 9 J n F 1 b 3 Q 7 L C Z x d W 9 0 O 1 N l Y 3 R p b 2 4 x L 0 h S I E F u Y W x 5 d G l j c y B G b 3 J t I C g y K S 9 B d X R v U m V t b 3 Z l Z E N v b H V t b n M x L n t K b 2 I g U 2 F 0 a X N m Y W N 0 a W 9 u L D h 9 J n F 1 b 3 Q 7 L C Z x d W 9 0 O 1 N l Y 3 R p b 2 4 x L 0 h S I E F u Y W x 5 d G l j c y B G b 3 J t I C g y K S 9 B d X R v U m V t b 3 Z l Z E N v b H V t b n M x L n t F b X B s b 3 l l Z S B T d G F 0 d X M s O X 0 m c X V v d D s s J n F 1 b 3 Q 7 U 2 V j d G l v b j E v S F I g Q W 5 h b H l 0 a W N z I E Z v c m 0 g K D I p L 0 F 1 d G 9 S Z W 1 v d m V k Q 2 9 s d W 1 u c z E u e 0 R h d G U g b 2 Y g T G V h d m l u Z y w x M H 0 m c X V v d D s s J n F 1 b 3 Q 7 U 2 V j d G l v b j E v S F I g Q W 5 h b H l 0 a W N z I E Z v c m 0 g K D I p L 0 F 1 d G 9 S Z W 1 v d m V k Q 2 9 s d W 1 u c z E u e 1 J l Y X N v b i B v Z i B M Z W F 2 a W 5 n L D E x f S Z x d W 9 0 O y w m c X V v d D t T Z W N 0 a W 9 u M S 9 I U i B B b m F s e X R p Y 3 M g R m 9 y b S A o M i k v Q X V 0 b 1 J l b W 9 2 Z W R D b 2 x 1 b W 5 z M S 5 7 c 3 R h c n Q s M T J 9 J n F 1 b 3 Q 7 L C Z x d W 9 0 O 1 N l Y 3 R p b 2 4 x L 0 h S I E F u Y W x 5 d G l j c y B G b 3 J t I C g y K S 9 B d X R v U m V t b 3 Z l Z E N v b H V t b n M x L n t l b m Q s M T N 9 J n F 1 b 3 Q 7 L C Z x d W 9 0 O 1 N l Y 3 R p b 2 4 x L 0 h S I E F u Y W x 5 d G l j c y B G b 3 J t I C g y K S 9 B d X R v U m V t b 3 Z l Z E N v b H V t b n M x L n t f a W Q s M T R 9 J n F 1 b 3 Q 7 L C Z x d W 9 0 O 1 N l Y 3 R p b 2 4 x L 0 h S I E F u Y W x 5 d G l j c y B G b 3 J t I C g y K S 9 B d X R v U m V t b 3 Z l Z E N v b H V t b n M x L n t f d X V p Z C w x N X 0 m c X V v d D s s J n F 1 b 3 Q 7 U 2 V j d G l v b j E v S F I g Q W 5 h b H l 0 a W N z I E Z v c m 0 g K D I p L 0 F 1 d G 9 S Z W 1 v d m V k Q 2 9 s d W 1 u c z E u e 1 9 z d W J t a X N z a W 9 u X 3 R p b W U s M T Z 9 J n F 1 b 3 Q 7 L C Z x d W 9 0 O 1 N l Y 3 R p b 2 4 x L 0 h S I E F u Y W x 5 d G l j c y B G b 3 J t I C g y K S 9 B d X R v U m V t b 3 Z l Z E N v b H V t b n M x L n t f d m F s a W R h d G l v b l 9 z d G F 0 d X M s M T d 9 J n F 1 b 3 Q 7 L C Z x d W 9 0 O 1 N l Y 3 R p b 2 4 x L 0 h S I E F u Y W x 5 d G l j c y B G b 3 J t I C g y K S 9 B d X R v U m V t b 3 Z l Z E N v b H V t b n M x L n t f b m 9 0 Z X M s M T h 9 J n F 1 b 3 Q 7 L C Z x d W 9 0 O 1 N l Y 3 R p b 2 4 x L 0 h S I E F u Y W x 5 d G l j c y B G b 3 J t I C g y K S 9 B d X R v U m V t b 3 Z l Z E N v b H V t b n M x L n t f c 3 R h d H V z L D E 5 f S Z x d W 9 0 O y w m c X V v d D t T Z W N 0 a W 9 u M S 9 I U i B B b m F s e X R p Y 3 M g R m 9 y b S A o M i k v Q X V 0 b 1 J l b W 9 2 Z W R D b 2 x 1 b W 5 z M S 5 7 X 3 N 1 Y m 1 p d H R l Z F 9 i e S w y M H 0 m c X V v d D s s J n F 1 b 3 Q 7 U 2 V j d G l v b j E v S F I g Q W 5 h b H l 0 a W N z I E Z v c m 0 g K D I p L 0 F 1 d G 9 S Z W 1 v d m V k Q 2 9 s d W 1 u c z E u e 1 9 f d m V y c 2 l v b l 9 f L D I x f S Z x d W 9 0 O y w m c X V v d D t T Z W N 0 a W 9 u M S 9 I U i B B b m F s e X R p Y 3 M g R m 9 y b S A o M i k v Q X V 0 b 1 J l b W 9 2 Z W R D b 2 x 1 b W 5 z M S 5 7 X 3 R h Z 3 M s M j J 9 J n F 1 b 3 Q 7 L C Z x d W 9 0 O 1 N l Y 3 R p b 2 4 x L 0 h S I E F u Y W x 5 d G l j c y B G b 3 J t I C g y K S 9 B d X R v U m V t b 3 Z l Z E N v b H V t b n M x L n t f a W 5 k Z X g s M j N 9 J n F 1 b 3 Q 7 X S w m c X V v d D t S Z W x h d G l v b n N o a X B J b m Z v J n F 1 b 3 Q 7 O l t d f S I g L z 4 8 L 1 N 0 Y W J s Z U V u d H J p Z X M + P C 9 J d G V t P j x J d G V t P j x J d G V t T G 9 j Y X R p b 2 4 + P E l 0 Z W 1 U e X B l P k Z v c m 1 1 b G E 8 L 0 l 0 Z W 1 U e X B l P j x J d G V t U G F 0 a D 5 T Z W N 0 a W 9 u M S 9 I U i U y M E F u Y W x 5 d G l j c y U y M E Z v c m 0 l M j A o M i k v U 2 9 1 c m N l P C 9 J d G V t U G F 0 a D 4 8 L 0 l 0 Z W 1 M b 2 N h d G l v b j 4 8 U 3 R h Y m x l R W 5 0 c m l l c y A v P j w v S X R l b T 4 8 S X R l b T 4 8 S X R l b U x v Y 2 F 0 a W 9 u P j x J d G V t V H l w Z T 5 G b 3 J t d W x h P C 9 J d G V t V H l w Z T 4 8 S X R l b V B h d G g + U 2 V j d G l v b j E v S F I l M j B B b m F s e X R p Y 3 M l M j B G b 3 J t J T I w K D I p L 0 h S J T I w Q W 5 h b H l 0 a W N z J T I w R m 9 y b V 9 T a G V l d D w v S X R l b V B h d G g + P C 9 J d G V t T G 9 j Y X R p b 2 4 + P F N 0 Y W J s Z U V u d H J p Z X M g L z 4 8 L 0 l 0 Z W 0 + P E l 0 Z W 0 + P E l 0 Z W 1 M b 2 N h d G l v b j 4 8 S X R l b V R 5 c G U + R m 9 y b X V s Y T w v S X R l b V R 5 c G U + P E l 0 Z W 1 Q Y X R o P l N l Y 3 R p b 2 4 x L 0 h S J T I w Q W 5 h b H l 0 a W N z J T I w R m 9 y b S U y M C g y K S 9 Q c m 9 t b 3 R l Z C U y M E h l Y W R l c n M 8 L 0 l 0 Z W 1 Q Y X R o P j w v S X R l b U x v Y 2 F 0 a W 9 u P j x T d G F i b G V F b n R y a W V z I C 8 + P C 9 J d G V t P j x J d G V t P j x J d G V t T G 9 j Y X R p b 2 4 + P E l 0 Z W 1 U e X B l P k Z v c m 1 1 b G E 8 L 0 l 0 Z W 1 U e X B l P j x J d G V t U G F 0 a D 5 T Z W N 0 a W 9 u M S 9 I U i U y M E F u Y W x 5 d G l j c y U y M E Z v c m 0 l M j A o M i k v Q 2 h h b m d l Z C U y M F R 5 c G U 8 L 0 l 0 Z W 1 Q Y X R o P j w v S X R l b U x v Y 2 F 0 a W 9 u P j x T d G F i b G V F b n R y a W V z I C 8 + P C 9 J d G V t P j w v S X R l b X M + P C 9 M b 2 N h b F B h Y 2 t h Z 2 V N Z X R h Z G F 0 Y U Z p b G U + F g A A A F B L B Q Y A A A A A A A A A A A A A A A A A A A A A A A A m A Q A A A Q A A A N C M n d 8 B F d E R j H o A w E / C l + s B A A A A T R V Z Y N z Z V k m 7 6 W 1 y 8 z r H L w A A A A A C A A A A A A A Q Z g A A A A E A A C A A A A A c x l B 8 r 0 K G N O h z L 3 J 2 h P i n R A x M U 0 n E S d Q U A / + C L u A d S g A A A A A O g A A A A A I A A C A A A A A x b z o k t P 4 V p f g 4 U q Q T P E h e J j t m u 7 Q o a 9 j z d 9 B l h M 3 H B V A A A A A K g / t X Z + Z g 0 t W d y q y 5 T p L v t M l v m d j u w c 1 z 6 o / 6 M 1 r 7 o t O u 4 6 / q F 1 z Z y 4 K d F u n X l u b 7 H g 5 a 6 u p 8 8 g M H y f E 4 a P N L C O O H H 0 A 0 a A i E z T 3 H o w R H n E A A A A B o h / J 5 o + D G m B 9 u 5 q O I n 4 x M a n Q f D 0 Q E Z t M b 4 C I o M b d c h m J / I 6 n 7 f b Z Y Y z M w y x L d U q T r M v s c v 3 E M 6 4 F b S v n e A v S t < / D a t a M a s h u p > 
</file>

<file path=customXml/itemProps1.xml><?xml version="1.0" encoding="utf-8"?>
<ds:datastoreItem xmlns:ds="http://schemas.openxmlformats.org/officeDocument/2006/customXml" ds:itemID="{2F0FB9EE-F1F9-4D09-8B42-71EF5A95AF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Analytics Form</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Mohana Sruthy Mada</cp:lastModifiedBy>
  <dcterms:created xsi:type="dcterms:W3CDTF">2025-02-21T09:17:34Z</dcterms:created>
  <dcterms:modified xsi:type="dcterms:W3CDTF">2025-02-24T05:38:26Z</dcterms:modified>
</cp:coreProperties>
</file>