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<sst xmlns="http://schemas.openxmlformats.org/spreadsheetml/2006/main" count="53" uniqueCount="20">
  <si>
    <t>values</t>
  </si>
  <si>
    <t>Answers</t>
  </si>
  <si>
    <t>mean</t>
  </si>
  <si>
    <t>2k method</t>
  </si>
  <si>
    <t>Effects</t>
  </si>
  <si>
    <t>Important
 factor</t>
  </si>
  <si>
    <t>F1</t>
  </si>
  <si>
    <t>F3</t>
  </si>
  <si>
    <t>F6</t>
  </si>
  <si>
    <t>Test</t>
  </si>
  <si>
    <t>Answer_1</t>
  </si>
  <si>
    <t>Answer_2</t>
  </si>
  <si>
    <t>Answer_3</t>
  </si>
  <si>
    <t>-</t>
  </si>
  <si>
    <t>Mean</t>
  </si>
  <si>
    <t>+</t>
  </si>
  <si>
    <t>F1,F3</t>
  </si>
  <si>
    <t>F1,F6</t>
  </si>
  <si>
    <t>F3,F6</t>
  </si>
  <si>
    <t>F1,F3,F6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</si>
</sst>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b/>
      <i/>
      <color theme="1"/>
      <name val="Arial"/>
    </font>
    <font>
      <color theme="1"/>
      <name val="Arial"/>
    </font>
    <font>
      <name val="Arial"/>
    </font>
    <font>
      <b/>
      <color theme="1"/>
      <name val="Arial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center" readingOrder="0" vertical="center"/>
    </xf>
    <xf borderId="5" fillId="6" fontId="4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4" fillId="0" fontId="5" numFmtId="0" xfId="0" applyBorder="1" applyFont="1"/>
    <xf borderId="4" fillId="7" fontId="4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9" fillId="0" fontId="1" numFmtId="0" xfId="0" applyAlignment="1" applyBorder="1" applyFont="1">
      <alignment horizontal="center" readingOrder="0" shrinkToFit="0" wrapText="0"/>
    </xf>
    <xf borderId="12" fillId="0" fontId="1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readingOrder="0" vertical="bottom"/>
    </xf>
    <xf borderId="8" fillId="0" fontId="5" numFmtId="0" xfId="0" applyBorder="1" applyFont="1"/>
    <xf borderId="8" fillId="0" fontId="3" numFmtId="0" xfId="0" applyAlignment="1" applyBorder="1" applyFont="1">
      <alignment readingOrder="0"/>
    </xf>
    <xf borderId="8" fillId="0" fontId="3" numFmtId="0" xfId="0" applyBorder="1" applyFont="1"/>
    <xf borderId="8" fillId="0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horizontal="right" vertical="bottom"/>
    </xf>
    <xf borderId="8" fillId="0" fontId="3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quotePrefix="1" borderId="9" fillId="0" fontId="1" numFmtId="0" xfId="0" applyAlignment="1" applyBorder="1" applyFont="1">
      <alignment horizontal="center" readingOrder="0" shrinkToFit="0" wrapText="0"/>
    </xf>
    <xf quotePrefix="1" borderId="8" fillId="0" fontId="6" numFmtId="0" xfId="0" applyAlignment="1" applyBorder="1" applyFont="1">
      <alignment readingOrder="0" vertical="bottom"/>
    </xf>
    <xf borderId="8" fillId="0" fontId="7" numFmtId="0" xfId="0" applyBorder="1" applyFont="1"/>
    <xf borderId="8" fillId="0" fontId="8" numFmtId="0" xfId="0" applyAlignment="1" applyBorder="1" applyFont="1">
      <alignment readingOrder="0"/>
    </xf>
    <xf borderId="0" fillId="0" fontId="5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.43"/>
    <col customWidth="1" min="7" max="9" width="6.57"/>
    <col customWidth="1" min="10" max="12" width="10.29"/>
    <col customWidth="1" min="13" max="15" width="12.71"/>
    <col customWidth="1" min="16" max="19" width="12.43"/>
    <col customWidth="1" min="20" max="20" width="4.0"/>
    <col customWidth="1" min="22" max="22" width="10.29"/>
    <col customWidth="1" min="23" max="23" width="6.57"/>
  </cols>
  <sheetData>
    <row r="1">
      <c r="A1" s="1"/>
      <c r="B1" s="2"/>
      <c r="C1" s="2"/>
      <c r="D1" s="2"/>
      <c r="F1" s="3"/>
      <c r="G1" s="4"/>
      <c r="H1" s="4"/>
      <c r="I1" s="5"/>
      <c r="J1" s="6" t="s">
        <v>0</v>
      </c>
      <c r="K1" s="4"/>
      <c r="L1" s="5"/>
      <c r="M1" s="7" t="s">
        <v>1</v>
      </c>
      <c r="N1" s="4"/>
      <c r="O1" s="5"/>
      <c r="P1" s="8" t="s">
        <v>2</v>
      </c>
      <c r="Q1" s="9" t="s">
        <v>3</v>
      </c>
      <c r="R1" s="10"/>
      <c r="S1" s="11"/>
      <c r="T1" s="12"/>
      <c r="U1" s="13" t="s">
        <v>4</v>
      </c>
      <c r="V1" s="14" t="s">
        <v>5</v>
      </c>
    </row>
    <row r="2">
      <c r="A2" s="15"/>
      <c r="B2" s="16" t="s">
        <v>6</v>
      </c>
      <c r="C2" s="16" t="s">
        <v>7</v>
      </c>
      <c r="D2" s="16" t="s">
        <v>8</v>
      </c>
      <c r="F2" s="17" t="s">
        <v>9</v>
      </c>
      <c r="G2" s="17" t="s">
        <v>6</v>
      </c>
      <c r="H2" s="17" t="s">
        <v>7</v>
      </c>
      <c r="I2" s="17" t="s">
        <v>8</v>
      </c>
      <c r="J2" s="18" t="s">
        <v>6</v>
      </c>
      <c r="K2" s="18" t="s">
        <v>7</v>
      </c>
      <c r="L2" s="18" t="s">
        <v>8</v>
      </c>
      <c r="M2" s="18" t="s">
        <v>10</v>
      </c>
      <c r="N2" s="18" t="s">
        <v>11</v>
      </c>
      <c r="O2" s="18" t="s">
        <v>12</v>
      </c>
      <c r="P2" s="19"/>
      <c r="Q2" s="20"/>
      <c r="R2" s="21"/>
      <c r="S2" s="22"/>
      <c r="T2" s="19"/>
      <c r="U2" s="19"/>
      <c r="V2" s="19"/>
    </row>
    <row r="3">
      <c r="A3" s="23" t="s">
        <v>13</v>
      </c>
      <c r="B3" s="24">
        <v>5.801729</v>
      </c>
      <c r="C3" s="24">
        <v>2.030074</v>
      </c>
      <c r="D3" s="24">
        <v>1.983521</v>
      </c>
      <c r="F3" s="17">
        <v>1.0</v>
      </c>
      <c r="G3" s="25" t="s">
        <v>13</v>
      </c>
      <c r="H3" s="25" t="s">
        <v>13</v>
      </c>
      <c r="I3" s="25" t="s">
        <v>13</v>
      </c>
      <c r="J3" s="26">
        <f t="shared" ref="J3:J10" si="2">IF(G3="-",$B$3,$B$4)</f>
        <v>5.801729</v>
      </c>
      <c r="K3" s="26">
        <f t="shared" ref="K3:K10" si="3">IF(H3="-",$C$3,$C$4)</f>
        <v>2.030074</v>
      </c>
      <c r="L3" s="26">
        <f t="shared" ref="L3:L10" si="4">IF(I3="-",$D$3,$D$4)</f>
        <v>1.983521</v>
      </c>
      <c r="M3" s="27">
        <v>272.4640511128435</v>
      </c>
      <c r="N3" s="28">
        <v>273.9806171143271</v>
      </c>
      <c r="O3" s="28">
        <v>274.49283619282755</v>
      </c>
      <c r="P3" s="26">
        <f t="shared" ref="P3:P10" si="5">sum(M3:O3)/3</f>
        <v>273.6458348</v>
      </c>
      <c r="Q3" s="29">
        <f t="shared" ref="Q3:S3" si="1">P3+P4</f>
        <v>563.3535086</v>
      </c>
      <c r="R3" s="29">
        <f t="shared" si="1"/>
        <v>1122.084225</v>
      </c>
      <c r="S3" s="30">
        <f t="shared" si="1"/>
        <v>2240.600801</v>
      </c>
      <c r="T3" s="31">
        <v>8.0</v>
      </c>
      <c r="U3" s="26">
        <f t="shared" ref="U3:U10" si="7">S3/T3</f>
        <v>280.0751001</v>
      </c>
      <c r="V3" s="31" t="s">
        <v>14</v>
      </c>
      <c r="W3" s="32"/>
      <c r="X3" s="33"/>
      <c r="Y3" s="33"/>
    </row>
    <row r="4">
      <c r="A4" s="34" t="s">
        <v>15</v>
      </c>
      <c r="B4" s="24">
        <v>15.09585</v>
      </c>
      <c r="C4" s="24">
        <v>9.143622</v>
      </c>
      <c r="D4" s="24">
        <v>9.192178</v>
      </c>
      <c r="F4" s="17">
        <v>2.0</v>
      </c>
      <c r="G4" s="35" t="s">
        <v>15</v>
      </c>
      <c r="H4" s="25" t="s">
        <v>13</v>
      </c>
      <c r="I4" s="25" t="s">
        <v>13</v>
      </c>
      <c r="J4" s="26">
        <f t="shared" si="2"/>
        <v>15.09585</v>
      </c>
      <c r="K4" s="26">
        <f t="shared" si="3"/>
        <v>2.030074</v>
      </c>
      <c r="L4" s="26">
        <f t="shared" si="4"/>
        <v>1.983521</v>
      </c>
      <c r="M4" s="27">
        <v>288.8428756992575</v>
      </c>
      <c r="N4" s="28">
        <v>289.64364805770316</v>
      </c>
      <c r="O4" s="28">
        <v>290.636497594844</v>
      </c>
      <c r="P4" s="26">
        <f t="shared" si="5"/>
        <v>289.7076738</v>
      </c>
      <c r="Q4" s="29">
        <f t="shared" ref="Q4:S4" si="6">P5+P6</f>
        <v>558.7307169</v>
      </c>
      <c r="R4" s="29">
        <f t="shared" si="6"/>
        <v>1118.516575</v>
      </c>
      <c r="S4" s="30">
        <f t="shared" si="6"/>
        <v>42.44618318</v>
      </c>
      <c r="T4" s="31">
        <v>4.0</v>
      </c>
      <c r="U4" s="36">
        <f t="shared" si="7"/>
        <v>10.6115458</v>
      </c>
      <c r="V4" s="37" t="s">
        <v>6</v>
      </c>
      <c r="W4" s="32"/>
      <c r="X4" s="33"/>
      <c r="Y4" s="33"/>
    </row>
    <row r="5">
      <c r="F5" s="17">
        <v>3.0</v>
      </c>
      <c r="G5" s="25" t="s">
        <v>13</v>
      </c>
      <c r="H5" s="35" t="s">
        <v>15</v>
      </c>
      <c r="I5" s="25" t="s">
        <v>13</v>
      </c>
      <c r="J5" s="26">
        <f t="shared" si="2"/>
        <v>5.801729</v>
      </c>
      <c r="K5" s="26">
        <f t="shared" si="3"/>
        <v>9.143622</v>
      </c>
      <c r="L5" s="26">
        <f t="shared" si="4"/>
        <v>1.983521</v>
      </c>
      <c r="M5" s="27">
        <v>272.45091444146584</v>
      </c>
      <c r="N5" s="28">
        <v>272.97590068938626</v>
      </c>
      <c r="O5" s="28">
        <v>274.6074409857834</v>
      </c>
      <c r="P5" s="26">
        <f t="shared" si="5"/>
        <v>273.344752</v>
      </c>
      <c r="Q5" s="29">
        <f t="shared" ref="Q5:S5" si="8">P7+P8</f>
        <v>569.6401626</v>
      </c>
      <c r="R5" s="29">
        <f t="shared" si="8"/>
        <v>28.10305176</v>
      </c>
      <c r="S5" s="30">
        <f t="shared" si="8"/>
        <v>-25.38654157</v>
      </c>
      <c r="T5" s="31">
        <v>4.0</v>
      </c>
      <c r="U5" s="26">
        <f t="shared" si="7"/>
        <v>-6.346635392</v>
      </c>
      <c r="V5" s="31" t="s">
        <v>7</v>
      </c>
      <c r="W5" s="32"/>
      <c r="X5" s="32"/>
      <c r="Y5" s="33"/>
    </row>
    <row r="6">
      <c r="F6" s="17">
        <v>4.0</v>
      </c>
      <c r="G6" s="35" t="s">
        <v>15</v>
      </c>
      <c r="H6" s="35" t="s">
        <v>15</v>
      </c>
      <c r="I6" s="25" t="s">
        <v>13</v>
      </c>
      <c r="J6" s="26">
        <f t="shared" si="2"/>
        <v>15.09585</v>
      </c>
      <c r="K6" s="26">
        <f t="shared" si="3"/>
        <v>9.143622</v>
      </c>
      <c r="L6" s="26">
        <f t="shared" si="4"/>
        <v>1.983521</v>
      </c>
      <c r="M6" s="27">
        <v>284.8026222370893</v>
      </c>
      <c r="N6" s="28">
        <v>286.6183328429878</v>
      </c>
      <c r="O6" s="28">
        <v>284.736939371447</v>
      </c>
      <c r="P6" s="26">
        <f t="shared" si="5"/>
        <v>285.3859648</v>
      </c>
      <c r="Q6" s="29">
        <f t="shared" ref="Q6:S6" si="9">P9+P10</f>
        <v>548.8764128</v>
      </c>
      <c r="R6" s="29">
        <f t="shared" si="9"/>
        <v>14.34313143</v>
      </c>
      <c r="S6" s="30">
        <f t="shared" si="9"/>
        <v>2.669120495</v>
      </c>
      <c r="T6" s="31">
        <v>4.0</v>
      </c>
      <c r="U6" s="26">
        <f t="shared" si="7"/>
        <v>0.6672801238</v>
      </c>
      <c r="V6" s="31" t="s">
        <v>16</v>
      </c>
      <c r="W6" s="32"/>
      <c r="X6" s="32"/>
      <c r="Y6" s="33"/>
    </row>
    <row r="7">
      <c r="F7" s="17">
        <v>5.0</v>
      </c>
      <c r="G7" s="25" t="s">
        <v>13</v>
      </c>
      <c r="H7" s="25" t="s">
        <v>13</v>
      </c>
      <c r="I7" s="35" t="s">
        <v>15</v>
      </c>
      <c r="J7" s="26">
        <f t="shared" si="2"/>
        <v>5.801729</v>
      </c>
      <c r="K7" s="26">
        <f t="shared" si="3"/>
        <v>2.030074</v>
      </c>
      <c r="L7" s="26">
        <f t="shared" si="4"/>
        <v>9.192178</v>
      </c>
      <c r="M7" s="27">
        <v>282.40427460609266</v>
      </c>
      <c r="N7" s="28">
        <v>283.0605260823699</v>
      </c>
      <c r="O7" s="28">
        <v>283.25540469201337</v>
      </c>
      <c r="P7" s="26">
        <f t="shared" si="5"/>
        <v>282.9067351</v>
      </c>
      <c r="Q7" s="29">
        <f t="shared" ref="Q7:S7" si="10">P4-P3</f>
        <v>16.06183898</v>
      </c>
      <c r="R7" s="29">
        <f t="shared" si="10"/>
        <v>-4.622791735</v>
      </c>
      <c r="S7" s="30">
        <f t="shared" si="10"/>
        <v>-3.567650037</v>
      </c>
      <c r="T7" s="31">
        <v>4.0</v>
      </c>
      <c r="U7" s="26">
        <f t="shared" si="7"/>
        <v>-0.8919125092</v>
      </c>
      <c r="V7" s="31" t="s">
        <v>8</v>
      </c>
      <c r="W7" s="32"/>
      <c r="X7" s="32"/>
      <c r="Y7" s="33"/>
    </row>
    <row r="8">
      <c r="F8" s="17">
        <v>6.0</v>
      </c>
      <c r="G8" s="35" t="s">
        <v>15</v>
      </c>
      <c r="H8" s="25" t="s">
        <v>13</v>
      </c>
      <c r="I8" s="35" t="s">
        <v>15</v>
      </c>
      <c r="J8" s="26">
        <f t="shared" si="2"/>
        <v>15.09585</v>
      </c>
      <c r="K8" s="26">
        <f t="shared" si="3"/>
        <v>2.030074</v>
      </c>
      <c r="L8" s="26">
        <f t="shared" si="4"/>
        <v>9.192178</v>
      </c>
      <c r="M8" s="27">
        <v>286.6355870731257</v>
      </c>
      <c r="N8" s="28">
        <v>287.30219275539065</v>
      </c>
      <c r="O8" s="28">
        <v>286.26250265389615</v>
      </c>
      <c r="P8" s="26">
        <f t="shared" si="5"/>
        <v>286.7334275</v>
      </c>
      <c r="Q8" s="29">
        <f t="shared" ref="Q8:S8" si="11">P6-P5</f>
        <v>12.04121278</v>
      </c>
      <c r="R8" s="29">
        <f t="shared" si="11"/>
        <v>-20.76374983</v>
      </c>
      <c r="S8" s="30">
        <f t="shared" si="11"/>
        <v>-13.75992033</v>
      </c>
      <c r="T8" s="31">
        <v>4.0</v>
      </c>
      <c r="U8" s="26">
        <f t="shared" si="7"/>
        <v>-3.439980082</v>
      </c>
      <c r="V8" s="31" t="s">
        <v>17</v>
      </c>
      <c r="W8" s="32"/>
      <c r="X8" s="32"/>
      <c r="Y8" s="33"/>
    </row>
    <row r="9">
      <c r="F9" s="17">
        <v>7.0</v>
      </c>
      <c r="G9" s="25" t="s">
        <v>13</v>
      </c>
      <c r="H9" s="35" t="s">
        <v>15</v>
      </c>
      <c r="I9" s="35" t="s">
        <v>15</v>
      </c>
      <c r="J9" s="26">
        <f t="shared" si="2"/>
        <v>5.801729</v>
      </c>
      <c r="K9" s="26">
        <f t="shared" si="3"/>
        <v>9.143622</v>
      </c>
      <c r="L9" s="26">
        <f t="shared" si="4"/>
        <v>9.192178</v>
      </c>
      <c r="M9" s="27">
        <v>268.4936814586321</v>
      </c>
      <c r="N9" s="28">
        <v>269.3554080363646</v>
      </c>
      <c r="O9" s="28">
        <v>269.6908710957906</v>
      </c>
      <c r="P9" s="26">
        <f t="shared" si="5"/>
        <v>269.1799869</v>
      </c>
      <c r="Q9" s="29">
        <f t="shared" ref="Q9:S9" si="12">P8-P7</f>
        <v>3.826692367</v>
      </c>
      <c r="R9" s="29">
        <f t="shared" si="12"/>
        <v>-4.020626199</v>
      </c>
      <c r="S9" s="30">
        <f t="shared" si="12"/>
        <v>-16.1409581</v>
      </c>
      <c r="T9" s="31">
        <v>4.0</v>
      </c>
      <c r="U9" s="26">
        <f t="shared" si="7"/>
        <v>-4.035239524</v>
      </c>
      <c r="V9" s="31" t="s">
        <v>18</v>
      </c>
      <c r="W9" s="32"/>
      <c r="X9" s="32"/>
      <c r="Y9" s="33"/>
    </row>
    <row r="10">
      <c r="F10" s="17">
        <v>8.0</v>
      </c>
      <c r="G10" s="35" t="s">
        <v>15</v>
      </c>
      <c r="H10" s="35" t="s">
        <v>15</v>
      </c>
      <c r="I10" s="35" t="s">
        <v>15</v>
      </c>
      <c r="J10" s="26">
        <f t="shared" si="2"/>
        <v>15.09585</v>
      </c>
      <c r="K10" s="26">
        <f t="shared" si="3"/>
        <v>9.143622</v>
      </c>
      <c r="L10" s="26">
        <f t="shared" si="4"/>
        <v>9.192178</v>
      </c>
      <c r="M10" s="27">
        <v>279.5456088084239</v>
      </c>
      <c r="N10" s="28">
        <v>280.17872847549984</v>
      </c>
      <c r="O10" s="28">
        <v>279.36494049166436</v>
      </c>
      <c r="P10" s="26">
        <f t="shared" si="5"/>
        <v>279.6964259</v>
      </c>
      <c r="Q10" s="29">
        <f t="shared" ref="Q10:S10" si="13">P10-P9</f>
        <v>10.51643906</v>
      </c>
      <c r="R10" s="29">
        <f t="shared" si="13"/>
        <v>6.689746694</v>
      </c>
      <c r="S10" s="30">
        <f t="shared" si="13"/>
        <v>10.71037289</v>
      </c>
      <c r="T10" s="31">
        <v>4.0</v>
      </c>
      <c r="U10" s="26">
        <f t="shared" si="7"/>
        <v>2.677593223</v>
      </c>
      <c r="V10" s="31" t="s">
        <v>19</v>
      </c>
      <c r="W10" s="32"/>
      <c r="X10" s="32"/>
      <c r="Y10" s="33"/>
    </row>
    <row r="11">
      <c r="M11" s="38"/>
    </row>
    <row r="12">
      <c r="J12" s="38"/>
    </row>
    <row r="13">
      <c r="M13" s="32"/>
    </row>
  </sheetData>
  <mergeCells count="8">
    <mergeCell ref="J1:L1"/>
    <mergeCell ref="M1:O1"/>
    <mergeCell ref="P1:P2"/>
    <mergeCell ref="U1:U2"/>
    <mergeCell ref="T1:T2"/>
    <mergeCell ref="Q1:S2"/>
    <mergeCell ref="V1:V2"/>
    <mergeCell ref="F1:I1"/>
  </mergeCells>
  <drawing r:id="rId1"/>
</worksheet>
</file>