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30" windowHeight="6470"/>
  </bookViews>
  <sheets>
    <sheet name="Sheet6" sheetId="6" r:id="rId1"/>
    <sheet name="Sheet5" sheetId="5" r:id="rId2"/>
    <sheet name="Sheet9" sheetId="9" r:id="rId3"/>
    <sheet name="copy 1" sheetId="10" r:id="rId4"/>
    <sheet name="Sheet8" sheetId="8" r:id="rId5"/>
  </sheets>
  <definedNames>
    <definedName name="_xlnm._FilterDatabase" localSheetId="1" hidden="1">Sheet5!$A$2:$E$21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<sst xmlns="http://schemas.openxmlformats.org/spreadsheetml/2006/main" count="157" uniqueCount="41">
  <si>
    <t>Sum of Salary</t>
  </si>
  <si>
    <t>Department</t>
  </si>
  <si>
    <t>Name</t>
  </si>
  <si>
    <t>Business Development</t>
  </si>
  <si>
    <t>Engineering</t>
  </si>
  <si>
    <t>Marketing</t>
  </si>
  <si>
    <t>NULL</t>
  </si>
  <si>
    <t>Research and Development</t>
  </si>
  <si>
    <t>Services</t>
  </si>
  <si>
    <t>Support</t>
  </si>
  <si>
    <t>Training</t>
  </si>
  <si>
    <t>Monthly CTC</t>
  </si>
  <si>
    <t xml:space="preserve"> Leena Bruckshaw</t>
  </si>
  <si>
    <t xml:space="preserve"> Wyn Treadger</t>
  </si>
  <si>
    <t>Billi Fellgate</t>
  </si>
  <si>
    <t xml:space="preserve">Cletus McGarahan </t>
  </si>
  <si>
    <t>Collen Dunbleton</t>
  </si>
  <si>
    <t>Devinne Tuny</t>
  </si>
  <si>
    <t>Evangelina Lergan</t>
  </si>
  <si>
    <t>Freddy Linford</t>
  </si>
  <si>
    <t>Jessica Callcott</t>
  </si>
  <si>
    <t>Jo-anne Gobeau</t>
  </si>
  <si>
    <t>Mackenzie Hannis</t>
  </si>
  <si>
    <t>Magnum Locksley</t>
  </si>
  <si>
    <t>Maritsa Marusic</t>
  </si>
  <si>
    <t>Mick Spraberry</t>
  </si>
  <si>
    <t>Minerva Ricardot</t>
  </si>
  <si>
    <t>Nananne Gehringer</t>
  </si>
  <si>
    <t>Oona Donan</t>
  </si>
  <si>
    <t>Pearla  Beteriss</t>
  </si>
  <si>
    <t>Verla Timmis</t>
  </si>
  <si>
    <t>Annual CTC</t>
  </si>
  <si>
    <t>Gender</t>
  </si>
  <si>
    <t>Salary</t>
  </si>
  <si>
    <t>Employee type</t>
  </si>
  <si>
    <t>Male</t>
  </si>
  <si>
    <t>Permanent</t>
  </si>
  <si>
    <t>Female</t>
  </si>
  <si>
    <t>Temporary</t>
  </si>
  <si>
    <t>Fixed Term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</si>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</sst>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3" applyNumberFormat="0" applyAlignment="0" applyProtection="0">
      <alignment vertical="center"/>
    </xf>
    <xf numFmtId="0" fontId="12" fillId="4" borderId="14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[Departmental Salary Expenditure Analysis.xlsx]copy 1!PivotTable6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Employee’s Salary</a:t>
            </a:r>
          </a:p>
        </c:rich>
      </c:tx>
      <c:layout>
        <c:manualLayout>
          <c:xMode val="edge"/>
          <c:yMode val="edge"/>
          <c:x val="0.388582269748189"/>
          <c:y val="0.20462962764280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'copy 1'!$B$3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'copy 1'!$A$4:$A$12</c:f>
              <c:strCache>
                <c:ptCount val="8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'copy 1'!$B$4:$B$12</c:f>
              <c:numCache>
                <c:formatCode>General</c:formatCode>
                <c:ptCount val="8"/>
                <c:pt idx="0">
                  <c:v>226534.16</c:v>
                </c:pt>
                <c:pt idx="1">
                  <c:v>273371.07</c:v>
                </c:pt>
                <c:pt idx="2">
                  <c:v>66017.18</c:v>
                </c:pt>
                <c:pt idx="3">
                  <c:v>105468.7</c:v>
                </c:pt>
                <c:pt idx="4">
                  <c:v>127027.64</c:v>
                </c:pt>
                <c:pt idx="5">
                  <c:v>198107.01</c:v>
                </c:pt>
                <c:pt idx="6">
                  <c:v>203351.54</c:v>
                </c:pt>
                <c:pt idx="7">
                  <c:v>188032.71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[Departmental Salary Expenditure Analysis.xlsx]copy 1!PivotTable6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Employee’s Salary</a:t>
            </a:r>
          </a:p>
        </c:rich>
      </c:tx>
      <c:layout>
        <c:manualLayout>
          <c:xMode val="edge"/>
          <c:yMode val="edge"/>
          <c:x val="0.388582269748189"/>
          <c:y val="0.20462962764280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'copy 1'!$B$3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'copy 1'!$A$4:$A$12</c:f>
              <c:strCache>
                <c:ptCount val="8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'copy 1'!$B$4:$B$12</c:f>
              <c:numCache>
                <c:formatCode>General</c:formatCode>
                <c:ptCount val="8"/>
                <c:pt idx="0">
                  <c:v>226534.16</c:v>
                </c:pt>
                <c:pt idx="1">
                  <c:v>273371.07</c:v>
                </c:pt>
                <c:pt idx="2">
                  <c:v>66017.18</c:v>
                </c:pt>
                <c:pt idx="3">
                  <c:v>105468.7</c:v>
                </c:pt>
                <c:pt idx="4">
                  <c:v>127027.64</c:v>
                </c:pt>
                <c:pt idx="5">
                  <c:v>198107.01</c:v>
                </c:pt>
                <c:pt idx="6">
                  <c:v>203351.54</c:v>
                </c:pt>
                <c:pt idx="7">
                  <c:v>188032.71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137160</xdr:colOff>
      <xdr:row>2</xdr:row>
      <xdr:rowOff>139065</xdr:rowOff>
    </xdr:from>
    <xdr:to>
      <xdr:col>20</xdr:col>
      <xdr:colOff>173355</xdr:colOff>
      <xdr:row>26</xdr:row>
      <xdr:rowOff>0</xdr:rowOff>
    </xdr:to>
    <xdr:graphicFrame>
      <xdr:nvGraphicFramePr>
        <xdr:cNvPr id="3" name="Chart 2"/>
        <xdr:cNvGraphicFramePr/>
      </xdr:nvGraphicFramePr>
      <xdr:xfrm>
        <a:off x="10043160" y="507365"/>
        <a:ext cx="5522595" cy="4293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1699260</xdr:colOff>
      <xdr:row>4</xdr:row>
      <xdr:rowOff>158750</xdr:rowOff>
    </xdr:from>
    <xdr:to>
      <xdr:col>6</xdr:col>
      <xdr:colOff>1735455</xdr:colOff>
      <xdr:row>19</xdr:row>
      <xdr:rowOff>139700</xdr:rowOff>
    </xdr:to>
    <xdr:graphicFrame>
      <xdr:nvGraphicFramePr>
        <xdr:cNvPr id="3" name="Chart 2"/>
        <xdr:cNvGraphicFramePr/>
      </xdr:nvGraphicFramePr>
      <xdr:xfrm>
        <a:off x="6277610" y="895350"/>
        <a:ext cx="55225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7.8004513889" refreshedBy="Raju" recordCount="19">
  <cacheSource type="worksheet">
    <worksheetSource ref="A2:E21" sheet="Sheet5"/>
  </cacheSource>
  <cacheFields count="5">
    <cacheField name="Name" numFmtId="0">
      <sharedItems count="19">
        <s v=" Leena Bruckshaw"/>
        <s v=" Wyn Treadger"/>
        <s v="Billi Fellgate"/>
        <s v="Cletus McGarahan "/>
        <s v="Collen Dunbleton"/>
        <s v="Devinne Tuny"/>
        <s v="Evangelina Lergan"/>
        <s v="Freddy Linford"/>
        <s v="Jessica Callcott"/>
        <s v="Jo-anne Gobeau"/>
        <s v="Mackenzie Hannis"/>
        <s v="Magnum Locksley"/>
        <s v="Maritsa Marusic"/>
        <s v="Mick Spraberry"/>
        <s v="Minerva Ricardot"/>
        <s v="Nananne Gehringer"/>
        <s v="Oona Donan"/>
        <s v="Pearla  Beteriss"/>
        <s v="Verla Timmis"/>
      </sharedItems>
    </cacheField>
    <cacheField name="Gender" numFmtId="0">
      <sharedItems count="2">
        <s v="Male"/>
        <s v="Female"/>
      </sharedItems>
    </cacheField>
    <cacheField name="Department" numFmtId="0">
      <sharedItems count="8">
        <s v="Research and Development"/>
        <s v="Business Development"/>
        <s v="Engineering"/>
        <s v="Support"/>
        <s v="Training"/>
        <s v="Marketing"/>
        <s v="Services"/>
        <s v="NULL"/>
      </sharedItems>
    </cacheField>
    <cacheField name="Salary" numFmtId="0">
      <sharedItems containsSemiMixedTypes="0" containsString="0" containsNumber="1" minValue="0" maxValue="118976.16" count="19">
        <n v="74279.01"/>
        <n v="69192.85"/>
        <n v="68980.52"/>
        <n v="114425.19"/>
        <n v="118976.16"/>
        <n v="39969.72"/>
        <n v="61214.26"/>
        <n v="93128.34"/>
        <n v="66017.18"/>
        <n v="37902.35"/>
        <n v="57002.02"/>
        <n v="42314.39"/>
        <n v="52748.63"/>
        <n v="85879.23"/>
        <n v="105468.7"/>
        <n v="88000.23"/>
        <n v="88360.79"/>
        <n v="69913.39"/>
        <n v="54137.05"/>
      </sharedItems>
    </cacheField>
    <cacheField name="Employee type" numFmtId="0">
      <sharedItems count="3">
        <s v="Permanent"/>
        <s v="Temporary"/>
        <s v="Fixed Term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7.8231365741" refreshedBy="Raju" recordCount="23">
  <cacheSource type="worksheet">
    <worksheetSource ref="A1:I24" sheet="Sheet8"/>
  </cacheSource>
  <cacheFields count="9">
    <cacheField name="Name" numFmtId="0">
      <sharedItems containsBlank="1" count="22">
        <s v=" Leena Bruckshaw"/>
        <s v=" Wyn Treadger"/>
        <s v="Billi Fellgate"/>
        <s v="Cletus McGarahan "/>
        <s v="Collen Dunbleton"/>
        <s v="Devinne Tuny"/>
        <s v="Evangelina Lergan"/>
        <s v="Freddy Linford"/>
        <s v="Jessica Callcott"/>
        <s v="Jo-anne Gobeau"/>
        <s v="Mackenzie Hannis"/>
        <s v="Magnum Locksley"/>
        <s v="Maritsa Marusic"/>
        <s v="Mick Spraberry"/>
        <s v="Minerva Ricardot"/>
        <s v="Nananne Gehringer"/>
        <s v="Oona Donan"/>
        <s v="Pearla  Beteriss"/>
        <s v="Verla Timmis"/>
        <s v="Monthly CTC"/>
        <m/>
        <s v="Annual CTC"/>
      </sharedItems>
    </cacheField>
    <cacheField name="Business Development" numFmtId="0">
      <sharedItems containsBlank="1" containsNumber="1" containsMixedTypes="1" count="6">
        <m/>
        <n v="69192.85"/>
        <n v="68980.52"/>
        <n v="88360.79"/>
        <n v="226534.16"/>
        <e v="#REF!"/>
      </sharedItems>
    </cacheField>
    <cacheField name="Engineering" numFmtId="0">
      <sharedItems containsBlank="1" containsNumber="1" containsMixedTypes="1" count="6">
        <m/>
        <n v="114425.19"/>
        <n v="118976.16"/>
        <n v="39969.72"/>
        <n v="273371.07"/>
        <e v="#REF!"/>
      </sharedItems>
    </cacheField>
    <cacheField name="Marketing" numFmtId="0">
      <sharedItems containsBlank="1" containsNumber="1" containsMixedTypes="1" count="3">
        <m/>
        <n v="66017.18"/>
        <e v="#REF!"/>
      </sharedItems>
    </cacheField>
    <cacheField name="NULL" numFmtId="0">
      <sharedItems containsBlank="1" containsNumber="1" containsMixedTypes="1" count="3">
        <m/>
        <n v="105468.7"/>
        <e v="#REF!"/>
      </sharedItems>
    </cacheField>
    <cacheField name="Research and Development" numFmtId="0">
      <sharedItems containsBlank="1" containsNumber="1" containsMixedTypes="1" count="5">
        <n v="74279.01"/>
        <m/>
        <n v="52748.63"/>
        <n v="127027.64"/>
        <e v="#REF!"/>
      </sharedItems>
    </cacheField>
    <cacheField name="Services" numFmtId="0">
      <sharedItems containsBlank="1" containsNumber="1" containsMixedTypes="1" count="6">
        <m/>
        <n v="42314.39"/>
        <n v="85879.23"/>
        <n v="69913.39"/>
        <n v="198107.01"/>
        <e v="#REF!"/>
      </sharedItems>
    </cacheField>
    <cacheField name="Support" numFmtId="0">
      <sharedItems containsBlank="1" containsNumber="1" containsMixedTypes="1" count="6">
        <m/>
        <n v="61214.26"/>
        <n v="88000.23"/>
        <n v="54137.05"/>
        <n v="203351.54"/>
        <e v="#REF!"/>
      </sharedItems>
    </cacheField>
    <cacheField name="Training" numFmtId="0">
      <sharedItems containsBlank="1" containsNumber="1" containsMixedTypes="1" count="6">
        <m/>
        <n v="93128.34"/>
        <n v="37902.35"/>
        <n v="57002.02"/>
        <n v="188032.71"/>
        <e v="#REF!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x v="0"/>
  </r>
  <r>
    <x v="1"/>
    <x v="0"/>
    <x v="1"/>
    <x v="1"/>
    <x v="0"/>
  </r>
  <r>
    <x v="2"/>
    <x v="1"/>
    <x v="1"/>
    <x v="2"/>
    <x v="0"/>
  </r>
  <r>
    <x v="3"/>
    <x v="1"/>
    <x v="2"/>
    <x v="3"/>
    <x v="0"/>
  </r>
  <r>
    <x v="4"/>
    <x v="0"/>
    <x v="2"/>
    <x v="4"/>
    <x v="0"/>
  </r>
  <r>
    <x v="5"/>
    <x v="0"/>
    <x v="2"/>
    <x v="5"/>
    <x v="1"/>
  </r>
  <r>
    <x v="6"/>
    <x v="0"/>
    <x v="3"/>
    <x v="6"/>
    <x v="1"/>
  </r>
  <r>
    <x v="7"/>
    <x v="1"/>
    <x v="4"/>
    <x v="7"/>
    <x v="2"/>
  </r>
  <r>
    <x v="8"/>
    <x v="1"/>
    <x v="5"/>
    <x v="8"/>
    <x v="0"/>
  </r>
  <r>
    <x v="9"/>
    <x v="1"/>
    <x v="4"/>
    <x v="9"/>
    <x v="0"/>
  </r>
  <r>
    <x v="10"/>
    <x v="1"/>
    <x v="4"/>
    <x v="10"/>
    <x v="0"/>
  </r>
  <r>
    <x v="11"/>
    <x v="1"/>
    <x v="6"/>
    <x v="11"/>
    <x v="2"/>
  </r>
  <r>
    <x v="12"/>
    <x v="0"/>
    <x v="0"/>
    <x v="12"/>
    <x v="0"/>
  </r>
  <r>
    <x v="13"/>
    <x v="1"/>
    <x v="6"/>
    <x v="13"/>
    <x v="0"/>
  </r>
  <r>
    <x v="14"/>
    <x v="0"/>
    <x v="7"/>
    <x v="14"/>
    <x v="0"/>
  </r>
  <r>
    <x v="15"/>
    <x v="1"/>
    <x v="3"/>
    <x v="15"/>
    <x v="0"/>
  </r>
  <r>
    <x v="16"/>
    <x v="1"/>
    <x v="1"/>
    <x v="16"/>
    <x v="0"/>
  </r>
  <r>
    <x v="17"/>
    <x v="0"/>
    <x v="6"/>
    <x v="17"/>
    <x v="0"/>
  </r>
  <r>
    <x v="18"/>
    <x v="0"/>
    <x v="3"/>
    <x v="1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x v="0"/>
    <x v="0"/>
    <x v="0"/>
    <x v="0"/>
    <x v="0"/>
  </r>
  <r>
    <x v="1"/>
    <x v="1"/>
    <x v="0"/>
    <x v="0"/>
    <x v="0"/>
    <x v="1"/>
    <x v="0"/>
    <x v="0"/>
    <x v="0"/>
  </r>
  <r>
    <x v="2"/>
    <x v="2"/>
    <x v="0"/>
    <x v="0"/>
    <x v="0"/>
    <x v="1"/>
    <x v="0"/>
    <x v="0"/>
    <x v="0"/>
  </r>
  <r>
    <x v="3"/>
    <x v="0"/>
    <x v="1"/>
    <x v="0"/>
    <x v="0"/>
    <x v="1"/>
    <x v="0"/>
    <x v="0"/>
    <x v="0"/>
  </r>
  <r>
    <x v="4"/>
    <x v="0"/>
    <x v="2"/>
    <x v="0"/>
    <x v="0"/>
    <x v="1"/>
    <x v="0"/>
    <x v="0"/>
    <x v="0"/>
  </r>
  <r>
    <x v="5"/>
    <x v="0"/>
    <x v="3"/>
    <x v="0"/>
    <x v="0"/>
    <x v="1"/>
    <x v="0"/>
    <x v="0"/>
    <x v="0"/>
  </r>
  <r>
    <x v="6"/>
    <x v="0"/>
    <x v="0"/>
    <x v="0"/>
    <x v="0"/>
    <x v="1"/>
    <x v="0"/>
    <x v="1"/>
    <x v="0"/>
  </r>
  <r>
    <x v="7"/>
    <x v="0"/>
    <x v="0"/>
    <x v="0"/>
    <x v="0"/>
    <x v="1"/>
    <x v="0"/>
    <x v="0"/>
    <x v="1"/>
  </r>
  <r>
    <x v="8"/>
    <x v="0"/>
    <x v="0"/>
    <x v="1"/>
    <x v="0"/>
    <x v="1"/>
    <x v="0"/>
    <x v="0"/>
    <x v="0"/>
  </r>
  <r>
    <x v="9"/>
    <x v="0"/>
    <x v="0"/>
    <x v="0"/>
    <x v="0"/>
    <x v="1"/>
    <x v="0"/>
    <x v="0"/>
    <x v="2"/>
  </r>
  <r>
    <x v="10"/>
    <x v="0"/>
    <x v="0"/>
    <x v="0"/>
    <x v="0"/>
    <x v="1"/>
    <x v="0"/>
    <x v="0"/>
    <x v="3"/>
  </r>
  <r>
    <x v="11"/>
    <x v="0"/>
    <x v="0"/>
    <x v="0"/>
    <x v="0"/>
    <x v="1"/>
    <x v="1"/>
    <x v="0"/>
    <x v="0"/>
  </r>
  <r>
    <x v="12"/>
    <x v="0"/>
    <x v="0"/>
    <x v="0"/>
    <x v="0"/>
    <x v="2"/>
    <x v="0"/>
    <x v="0"/>
    <x v="0"/>
  </r>
  <r>
    <x v="13"/>
    <x v="0"/>
    <x v="0"/>
    <x v="0"/>
    <x v="0"/>
    <x v="1"/>
    <x v="2"/>
    <x v="0"/>
    <x v="0"/>
  </r>
  <r>
    <x v="14"/>
    <x v="0"/>
    <x v="0"/>
    <x v="0"/>
    <x v="1"/>
    <x v="1"/>
    <x v="0"/>
    <x v="0"/>
    <x v="0"/>
  </r>
  <r>
    <x v="15"/>
    <x v="0"/>
    <x v="0"/>
    <x v="0"/>
    <x v="0"/>
    <x v="1"/>
    <x v="0"/>
    <x v="2"/>
    <x v="0"/>
  </r>
  <r>
    <x v="16"/>
    <x v="3"/>
    <x v="0"/>
    <x v="0"/>
    <x v="0"/>
    <x v="1"/>
    <x v="0"/>
    <x v="0"/>
    <x v="0"/>
  </r>
  <r>
    <x v="17"/>
    <x v="0"/>
    <x v="0"/>
    <x v="0"/>
    <x v="0"/>
    <x v="1"/>
    <x v="3"/>
    <x v="0"/>
    <x v="0"/>
  </r>
  <r>
    <x v="18"/>
    <x v="0"/>
    <x v="0"/>
    <x v="0"/>
    <x v="0"/>
    <x v="1"/>
    <x v="0"/>
    <x v="3"/>
    <x v="0"/>
  </r>
  <r>
    <x v="19"/>
    <x v="4"/>
    <x v="4"/>
    <x v="1"/>
    <x v="1"/>
    <x v="3"/>
    <x v="4"/>
    <x v="4"/>
    <x v="4"/>
  </r>
  <r>
    <x v="20"/>
    <x v="0"/>
    <x v="0"/>
    <x v="0"/>
    <x v="0"/>
    <x v="1"/>
    <x v="0"/>
    <x v="0"/>
    <x v="0"/>
  </r>
  <r>
    <x v="21"/>
    <x v="5"/>
    <x v="5"/>
    <x v="2"/>
    <x v="2"/>
    <x v="4"/>
    <x v="5"/>
    <x v="5"/>
    <x v="5"/>
  </r>
  <r>
    <x v="20"/>
    <x v="0"/>
    <x v="0"/>
    <x v="0"/>
    <x v="0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grandTotalCaption="Monthly CTC">
  <location ref="A3:J24" firstHeaderRow="1" firstDataRow="2" firstDataCol="1"/>
  <pivotFields count="5">
    <pivotField axis="axisRow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multipleItemSelectionAllowed="1" showAll="0">
      <items count="3">
        <item x="1"/>
        <item x="0"/>
        <item t="default"/>
      </items>
    </pivotField>
    <pivotField axis="axisCol" compact="0" showAll="0">
      <items count="9">
        <item x="1"/>
        <item x="2"/>
        <item x="5"/>
        <item x="7"/>
        <item x="0"/>
        <item x="6"/>
        <item x="3"/>
        <item x="4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ary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grandTotalCaption="Monthly CTC" chartFormat="4">
  <location ref="A3:B12" firstHeaderRow="1" firstDataRow="1" firstDataCol="1" rowPageCount="1" colPageCount="1"/>
  <pivotFields count="5">
    <pivotField axis="axisPage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multipleItemSelectionAllowed="1" showAll="0">
      <items count="3">
        <item x="1"/>
        <item x="0"/>
        <item t="default"/>
      </items>
    </pivotField>
    <pivotField axis="axisRow" compact="0" showAll="0">
      <items count="9">
        <item x="1"/>
        <item x="2"/>
        <item x="5"/>
        <item x="7"/>
        <item x="0"/>
        <item x="6"/>
        <item x="3"/>
        <item x="4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/>
  </pageFields>
  <dataFields count="1">
    <dataField name="Sum of Salary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6"/>
  <sheetViews>
    <sheetView tabSelected="1" zoomScale="61" zoomScaleNormal="61" workbookViewId="0">
      <selection activeCell="F4" sqref="F4"/>
    </sheetView>
  </sheetViews>
  <sheetFormatPr defaultColWidth="8.72727272727273" defaultRowHeight="14.5"/>
  <cols>
    <col min="1" max="1" width="18.8181818181818"/>
    <col min="2" max="2" width="22.5454545454545" customWidth="1"/>
    <col min="3" max="3" width="11.8181818181818" customWidth="1"/>
    <col min="4" max="4" width="11.3636363636364" customWidth="1"/>
    <col min="5" max="5" width="12.5454545454545" customWidth="1"/>
    <col min="6" max="6" width="26.6363636363636" customWidth="1"/>
    <col min="7" max="7" width="10" customWidth="1"/>
    <col min="8" max="8" width="9.45454545454546" customWidth="1"/>
    <col min="9" max="9" width="9.90909090909091" customWidth="1"/>
    <col min="10" max="10" width="12.8181818181818" hidden="1" customWidth="1"/>
  </cols>
  <sheetData>
    <row r="3" spans="1:2">
      <c r="A3" t="s">
        <v>0</v>
      </c>
      <c r="B3" t="s">
        <v>1</v>
      </c>
    </row>
    <row r="4" spans="1:10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</row>
    <row r="5" spans="1:10">
      <c r="A5" t="s">
        <v>12</v>
      </c>
      <c r="F5">
        <v>74279.01</v>
      </c>
      <c r="J5">
        <v>74279.01</v>
      </c>
    </row>
    <row r="6" spans="1:10">
      <c r="A6" t="s">
        <v>13</v>
      </c>
      <c r="B6">
        <v>69192.85</v>
      </c>
      <c r="J6">
        <v>69192.85</v>
      </c>
    </row>
    <row r="7" spans="1:10">
      <c r="A7" t="s">
        <v>14</v>
      </c>
      <c r="B7">
        <v>68980.52</v>
      </c>
      <c r="J7">
        <v>68980.52</v>
      </c>
    </row>
    <row r="8" spans="1:10">
      <c r="A8" t="s">
        <v>15</v>
      </c>
      <c r="C8">
        <v>114425.19</v>
      </c>
      <c r="J8">
        <v>114425.19</v>
      </c>
    </row>
    <row r="9" spans="1:10">
      <c r="A9" t="s">
        <v>16</v>
      </c>
      <c r="C9">
        <v>118976.16</v>
      </c>
      <c r="J9">
        <v>118976.16</v>
      </c>
    </row>
    <row r="10" spans="1:10">
      <c r="A10" t="s">
        <v>17</v>
      </c>
      <c r="C10">
        <v>39969.72</v>
      </c>
      <c r="J10">
        <v>39969.72</v>
      </c>
    </row>
    <row r="11" spans="1:10">
      <c r="A11" t="s">
        <v>18</v>
      </c>
      <c r="H11">
        <v>61214.26</v>
      </c>
      <c r="J11">
        <v>61214.26</v>
      </c>
    </row>
    <row r="12" spans="1:10">
      <c r="A12" t="s">
        <v>19</v>
      </c>
      <c r="I12">
        <v>93128.34</v>
      </c>
      <c r="J12">
        <v>93128.34</v>
      </c>
    </row>
    <row r="13" spans="1:10">
      <c r="A13" t="s">
        <v>20</v>
      </c>
      <c r="D13">
        <v>66017.18</v>
      </c>
      <c r="J13">
        <v>66017.18</v>
      </c>
    </row>
    <row r="14" spans="1:10">
      <c r="A14" t="s">
        <v>21</v>
      </c>
      <c r="I14">
        <v>37902.35</v>
      </c>
      <c r="J14">
        <v>37902.35</v>
      </c>
    </row>
    <row r="15" spans="1:10">
      <c r="A15" t="s">
        <v>22</v>
      </c>
      <c r="I15">
        <v>57002.02</v>
      </c>
      <c r="J15">
        <v>57002.02</v>
      </c>
    </row>
    <row r="16" spans="1:10">
      <c r="A16" t="s">
        <v>23</v>
      </c>
      <c r="G16">
        <v>42314.39</v>
      </c>
      <c r="J16">
        <v>42314.39</v>
      </c>
    </row>
    <row r="17" spans="1:10">
      <c r="A17" t="s">
        <v>24</v>
      </c>
      <c r="F17">
        <v>52748.63</v>
      </c>
      <c r="J17">
        <v>52748.63</v>
      </c>
    </row>
    <row r="18" spans="1:10">
      <c r="A18" t="s">
        <v>25</v>
      </c>
      <c r="G18">
        <v>85879.23</v>
      </c>
      <c r="J18">
        <v>85879.23</v>
      </c>
    </row>
    <row r="19" spans="1:10">
      <c r="A19" t="s">
        <v>26</v>
      </c>
      <c r="E19">
        <v>105468.7</v>
      </c>
      <c r="J19">
        <v>105468.7</v>
      </c>
    </row>
    <row r="20" spans="1:10">
      <c r="A20" t="s">
        <v>27</v>
      </c>
      <c r="H20">
        <v>88000.23</v>
      </c>
      <c r="J20">
        <v>88000.23</v>
      </c>
    </row>
    <row r="21" spans="1:10">
      <c r="A21" t="s">
        <v>28</v>
      </c>
      <c r="B21">
        <v>88360.79</v>
      </c>
      <c r="J21">
        <v>88360.79</v>
      </c>
    </row>
    <row r="22" spans="1:10">
      <c r="A22" t="s">
        <v>29</v>
      </c>
      <c r="G22">
        <v>69913.39</v>
      </c>
      <c r="J22">
        <v>69913.39</v>
      </c>
    </row>
    <row r="23" spans="1:10">
      <c r="A23" t="s">
        <v>30</v>
      </c>
      <c r="H23">
        <v>54137.05</v>
      </c>
      <c r="J23">
        <v>54137.05</v>
      </c>
    </row>
    <row r="24" spans="1:10">
      <c r="A24" t="s">
        <v>11</v>
      </c>
      <c r="B24">
        <v>226534.16</v>
      </c>
      <c r="C24">
        <v>273371.07</v>
      </c>
      <c r="D24">
        <v>66017.18</v>
      </c>
      <c r="E24">
        <v>105468.7</v>
      </c>
      <c r="F24">
        <v>127027.64</v>
      </c>
      <c r="G24">
        <v>198107.01</v>
      </c>
      <c r="H24">
        <v>203351.54</v>
      </c>
      <c r="I24">
        <v>188032.71</v>
      </c>
      <c r="J24">
        <v>1387910.01</v>
      </c>
    </row>
    <row r="26" ht="15.5" spans="1:10">
      <c r="A26" s="1" t="s">
        <v>31</v>
      </c>
      <c r="B26">
        <f ca="1">GETPIVOTDATA("Salary",$A$3,"Department","Business Development")*12</f>
        <v>2718409.92</v>
      </c>
      <c r="C26">
        <f ca="1">GETPIVOTDATA("Salary",$A$3,"Department","Engineering")*12</f>
        <v>3280452.84</v>
      </c>
      <c r="D26">
        <f ca="1">GETPIVOTDATA("Salary",$A$3,"Department","Marketing")*12</f>
        <v>792206.16</v>
      </c>
      <c r="E26">
        <f ca="1">GETPIVOTDATA("Salary",$A$3,"Department","NULL")*12</f>
        <v>1265624.4</v>
      </c>
      <c r="F26">
        <f ca="1">GETPIVOTDATA("Salary",$A$3,"Department","Research and Development")*12</f>
        <v>1524331.68</v>
      </c>
      <c r="G26">
        <f ca="1">GETPIVOTDATA("Salary",$A$3,"Department","Services")*12</f>
        <v>2377284.12</v>
      </c>
      <c r="H26">
        <f ca="1">GETPIVOTDATA("Salary",$A$3,"Department","Support")*12</f>
        <v>2440218.48</v>
      </c>
      <c r="I26">
        <f ca="1">GETPIVOTDATA("Salary",$A$3,"Department","Training")*12</f>
        <v>2256392.52</v>
      </c>
      <c r="J26">
        <f ca="1">GETPIVOTDATA("Salary",$A$3)*12</f>
        <v>16654920.12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C15" sqref="A2:E21"/>
    </sheetView>
  </sheetViews>
  <sheetFormatPr defaultColWidth="8.72727272727273" defaultRowHeight="14.5" outlineLevelCol="5"/>
  <cols>
    <col min="1" max="1" width="20.7272727272727" customWidth="1"/>
    <col min="3" max="3" width="24.4545454545455" customWidth="1"/>
    <col min="4" max="4" width="9.72727272727273" customWidth="1"/>
  </cols>
  <sheetData>
    <row r="1" spans="6:6">
      <c r="F1" s="11"/>
    </row>
    <row r="2" spans="1:5">
      <c r="A2" s="11" t="s">
        <v>2</v>
      </c>
      <c r="B2" s="11" t="s">
        <v>32</v>
      </c>
      <c r="C2" s="11" t="s">
        <v>1</v>
      </c>
      <c r="D2" s="11" t="s">
        <v>33</v>
      </c>
      <c r="E2" s="11" t="s">
        <v>34</v>
      </c>
    </row>
    <row r="3" spans="1:5">
      <c r="A3" t="s">
        <v>12</v>
      </c>
      <c r="B3" t="s">
        <v>35</v>
      </c>
      <c r="C3" t="s">
        <v>7</v>
      </c>
      <c r="D3">
        <v>74279.01</v>
      </c>
      <c r="E3" t="s">
        <v>36</v>
      </c>
    </row>
    <row r="4" spans="1:5">
      <c r="A4" t="s">
        <v>13</v>
      </c>
      <c r="B4" t="s">
        <v>35</v>
      </c>
      <c r="C4" t="s">
        <v>3</v>
      </c>
      <c r="D4">
        <v>69192.85</v>
      </c>
      <c r="E4" t="s">
        <v>36</v>
      </c>
    </row>
    <row r="5" spans="1:5">
      <c r="A5" t="s">
        <v>14</v>
      </c>
      <c r="B5" t="s">
        <v>37</v>
      </c>
      <c r="C5" t="s">
        <v>3</v>
      </c>
      <c r="D5">
        <v>68980.52</v>
      </c>
      <c r="E5" t="s">
        <v>36</v>
      </c>
    </row>
    <row r="6" spans="1:5">
      <c r="A6" t="s">
        <v>15</v>
      </c>
      <c r="B6" t="s">
        <v>37</v>
      </c>
      <c r="C6" t="s">
        <v>4</v>
      </c>
      <c r="D6">
        <v>114425.19</v>
      </c>
      <c r="E6" t="s">
        <v>36</v>
      </c>
    </row>
    <row r="7" spans="1:5">
      <c r="A7" t="s">
        <v>16</v>
      </c>
      <c r="B7" t="s">
        <v>35</v>
      </c>
      <c r="C7" t="s">
        <v>4</v>
      </c>
      <c r="D7">
        <v>118976.16</v>
      </c>
      <c r="E7" t="s">
        <v>36</v>
      </c>
    </row>
    <row r="8" spans="1:5">
      <c r="A8" t="s">
        <v>17</v>
      </c>
      <c r="B8" t="s">
        <v>35</v>
      </c>
      <c r="C8" t="s">
        <v>4</v>
      </c>
      <c r="D8">
        <v>39969.72</v>
      </c>
      <c r="E8" t="s">
        <v>38</v>
      </c>
    </row>
    <row r="9" spans="1:5">
      <c r="A9" t="s">
        <v>18</v>
      </c>
      <c r="B9" t="s">
        <v>35</v>
      </c>
      <c r="C9" t="s">
        <v>9</v>
      </c>
      <c r="D9">
        <v>61214.26</v>
      </c>
      <c r="E9" t="s">
        <v>38</v>
      </c>
    </row>
    <row r="10" spans="1:5">
      <c r="A10" t="s">
        <v>19</v>
      </c>
      <c r="B10" t="s">
        <v>37</v>
      </c>
      <c r="C10" t="s">
        <v>10</v>
      </c>
      <c r="D10">
        <v>93128.34</v>
      </c>
      <c r="E10" t="s">
        <v>39</v>
      </c>
    </row>
    <row r="11" spans="1:5">
      <c r="A11" t="s">
        <v>20</v>
      </c>
      <c r="B11" t="s">
        <v>37</v>
      </c>
      <c r="C11" t="s">
        <v>5</v>
      </c>
      <c r="D11">
        <v>66017.18</v>
      </c>
      <c r="E11" t="s">
        <v>36</v>
      </c>
    </row>
    <row r="12" spans="1:5">
      <c r="A12" t="s">
        <v>21</v>
      </c>
      <c r="B12" t="s">
        <v>37</v>
      </c>
      <c r="C12" t="s">
        <v>10</v>
      </c>
      <c r="D12">
        <v>37902.35</v>
      </c>
      <c r="E12" t="s">
        <v>36</v>
      </c>
    </row>
    <row r="13" spans="1:5">
      <c r="A13" t="s">
        <v>22</v>
      </c>
      <c r="B13" t="s">
        <v>37</v>
      </c>
      <c r="C13" t="s">
        <v>10</v>
      </c>
      <c r="D13">
        <v>57002.02</v>
      </c>
      <c r="E13" t="s">
        <v>36</v>
      </c>
    </row>
    <row r="14" spans="1:5">
      <c r="A14" t="s">
        <v>23</v>
      </c>
      <c r="B14" t="s">
        <v>37</v>
      </c>
      <c r="C14" t="s">
        <v>8</v>
      </c>
      <c r="D14">
        <v>42314.39</v>
      </c>
      <c r="E14" t="s">
        <v>39</v>
      </c>
    </row>
    <row r="15" spans="1:5">
      <c r="A15" t="s">
        <v>24</v>
      </c>
      <c r="B15" t="s">
        <v>35</v>
      </c>
      <c r="C15" t="s">
        <v>7</v>
      </c>
      <c r="D15">
        <v>52748.63</v>
      </c>
      <c r="E15" t="s">
        <v>36</v>
      </c>
    </row>
    <row r="16" spans="1:5">
      <c r="A16" t="s">
        <v>25</v>
      </c>
      <c r="B16" t="s">
        <v>37</v>
      </c>
      <c r="C16" t="s">
        <v>8</v>
      </c>
      <c r="D16">
        <v>85879.23</v>
      </c>
      <c r="E16" t="s">
        <v>36</v>
      </c>
    </row>
    <row r="17" spans="1:5">
      <c r="A17" t="s">
        <v>26</v>
      </c>
      <c r="B17" t="s">
        <v>35</v>
      </c>
      <c r="C17" t="s">
        <v>6</v>
      </c>
      <c r="D17">
        <v>105468.7</v>
      </c>
      <c r="E17" t="s">
        <v>36</v>
      </c>
    </row>
    <row r="18" spans="1:5">
      <c r="A18" t="s">
        <v>27</v>
      </c>
      <c r="B18" t="s">
        <v>37</v>
      </c>
      <c r="C18" t="s">
        <v>9</v>
      </c>
      <c r="D18">
        <v>88000.23</v>
      </c>
      <c r="E18" t="s">
        <v>36</v>
      </c>
    </row>
    <row r="19" spans="1:5">
      <c r="A19" t="s">
        <v>28</v>
      </c>
      <c r="B19" t="s">
        <v>37</v>
      </c>
      <c r="C19" t="s">
        <v>3</v>
      </c>
      <c r="D19">
        <v>88360.79</v>
      </c>
      <c r="E19" t="s">
        <v>36</v>
      </c>
    </row>
    <row r="20" spans="1:5">
      <c r="A20" t="s">
        <v>29</v>
      </c>
      <c r="B20" t="s">
        <v>35</v>
      </c>
      <c r="C20" t="s">
        <v>8</v>
      </c>
      <c r="D20">
        <v>69913.39</v>
      </c>
      <c r="E20" t="s">
        <v>36</v>
      </c>
    </row>
    <row r="21" spans="1:5">
      <c r="A21" t="s">
        <v>30</v>
      </c>
      <c r="B21" t="s">
        <v>35</v>
      </c>
      <c r="C21" t="s">
        <v>9</v>
      </c>
      <c r="D21">
        <v>54137.05</v>
      </c>
      <c r="E21" t="s">
        <v>36</v>
      </c>
    </row>
  </sheetData>
  <autoFilter xmlns:etc="http://www.wps.cn/officeDocument/2017/etCustomData" ref="A2:E21" etc:filterBottomFollowUsedRange="0">
    <extLst/>
  </autoFilter>
  <sortState ref="A2:E20">
    <sortCondition ref="A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72727272727273" defaultRowHeight="14.5" outlineLevelCol="2"/>
  <sheetData>
    <row r="3" spans="1:3">
      <c r="A3" s="2"/>
      <c r="B3" s="3"/>
      <c r="C3" s="4"/>
    </row>
    <row r="4" spans="1:3">
      <c r="A4" s="5"/>
      <c r="B4" s="6"/>
      <c r="C4" s="7"/>
    </row>
    <row r="5" spans="1:3">
      <c r="A5" s="5"/>
      <c r="B5" s="6"/>
      <c r="C5" s="7"/>
    </row>
    <row r="6" spans="1:3">
      <c r="A6" s="5"/>
      <c r="B6" s="6"/>
      <c r="C6" s="7"/>
    </row>
    <row r="7" spans="1:3">
      <c r="A7" s="5"/>
      <c r="B7" s="6"/>
      <c r="C7" s="7"/>
    </row>
    <row r="8" spans="1:3">
      <c r="A8" s="5"/>
      <c r="B8" s="6"/>
      <c r="C8" s="7"/>
    </row>
    <row r="9" spans="1:3">
      <c r="A9" s="5"/>
      <c r="B9" s="6"/>
      <c r="C9" s="7"/>
    </row>
    <row r="10" spans="1:3">
      <c r="A10" s="5"/>
      <c r="B10" s="6"/>
      <c r="C10" s="7"/>
    </row>
    <row r="11" spans="1:3">
      <c r="A11" s="5"/>
      <c r="B11" s="6"/>
      <c r="C11" s="7"/>
    </row>
    <row r="12" spans="1:3">
      <c r="A12" s="5"/>
      <c r="B12" s="6"/>
      <c r="C12" s="7"/>
    </row>
    <row r="13" spans="1:3">
      <c r="A13" s="5"/>
      <c r="B13" s="6"/>
      <c r="C13" s="7"/>
    </row>
    <row r="14" spans="1:3">
      <c r="A14" s="5"/>
      <c r="B14" s="6"/>
      <c r="C14" s="7"/>
    </row>
    <row r="15" spans="1:3">
      <c r="A15" s="5"/>
      <c r="B15" s="6"/>
      <c r="C15" s="7"/>
    </row>
    <row r="16" spans="1:3">
      <c r="A16" s="5"/>
      <c r="B16" s="6"/>
      <c r="C16" s="7"/>
    </row>
    <row r="17" spans="1:3">
      <c r="A17" s="5"/>
      <c r="B17" s="6"/>
      <c r="C17" s="7"/>
    </row>
    <row r="18" spans="1:3">
      <c r="A18" s="5"/>
      <c r="B18" s="6"/>
      <c r="C18" s="7"/>
    </row>
    <row r="19" spans="1:3">
      <c r="A19" s="5"/>
      <c r="B19" s="6"/>
      <c r="C19" s="7"/>
    </row>
    <row r="20" spans="1:3">
      <c r="A20" s="8"/>
      <c r="B20" s="9"/>
      <c r="C20" s="1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topLeftCell="C4" workbookViewId="0">
      <selection activeCell="D13" sqref="D13"/>
    </sheetView>
  </sheetViews>
  <sheetFormatPr defaultColWidth="8.72727272727273" defaultRowHeight="14.5" outlineLevelCol="1"/>
  <cols>
    <col min="1" max="1" width="26.1818181818182"/>
    <col min="2" max="2" width="13.1818181818182"/>
    <col min="3" max="9" width="26.1818181818182"/>
    <col min="10" max="10" width="12.4545454545455"/>
  </cols>
  <sheetData>
    <row r="1" spans="1:2">
      <c r="A1" t="s">
        <v>2</v>
      </c>
      <c r="B1" t="s">
        <v>40</v>
      </c>
    </row>
    <row r="3" spans="1:2">
      <c r="A3" t="s">
        <v>1</v>
      </c>
      <c r="B3" t="s">
        <v>0</v>
      </c>
    </row>
    <row r="4" spans="1:2">
      <c r="A4" t="s">
        <v>3</v>
      </c>
      <c r="B4">
        <v>226534.16</v>
      </c>
    </row>
    <row r="5" spans="1:2">
      <c r="A5" t="s">
        <v>4</v>
      </c>
      <c r="B5">
        <v>273371.07</v>
      </c>
    </row>
    <row r="6" spans="1:2">
      <c r="A6" t="s">
        <v>5</v>
      </c>
      <c r="B6">
        <v>66017.18</v>
      </c>
    </row>
    <row r="7" spans="1:2">
      <c r="A7" t="s">
        <v>6</v>
      </c>
      <c r="B7">
        <v>105468.7</v>
      </c>
    </row>
    <row r="8" spans="1:2">
      <c r="A8" t="s">
        <v>7</v>
      </c>
      <c r="B8">
        <v>127027.64</v>
      </c>
    </row>
    <row r="9" spans="1:2">
      <c r="A9" t="s">
        <v>8</v>
      </c>
      <c r="B9">
        <v>198107.01</v>
      </c>
    </row>
    <row r="10" spans="1:2">
      <c r="A10" t="s">
        <v>9</v>
      </c>
      <c r="B10">
        <v>203351.54</v>
      </c>
    </row>
    <row r="11" spans="1:2">
      <c r="A11" t="s">
        <v>10</v>
      </c>
      <c r="B11">
        <v>188032.71</v>
      </c>
    </row>
    <row r="12" spans="1:2">
      <c r="A12" t="s">
        <v>11</v>
      </c>
      <c r="B12">
        <v>1387910.01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A1" sqref="A1:I24"/>
    </sheetView>
  </sheetViews>
  <sheetFormatPr defaultColWidth="8.72727272727273" defaultRowHeight="14.5"/>
  <sheetData>
    <row r="1" spans="1: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6">
      <c r="A2" t="s">
        <v>12</v>
      </c>
      <c r="F2">
        <v>74279.01</v>
      </c>
    </row>
    <row r="3" spans="1:2">
      <c r="A3" t="s">
        <v>13</v>
      </c>
      <c r="B3">
        <v>69192.85</v>
      </c>
    </row>
    <row r="4" spans="1:2">
      <c r="A4" t="s">
        <v>14</v>
      </c>
      <c r="B4">
        <v>68980.52</v>
      </c>
    </row>
    <row r="5" spans="1:3">
      <c r="A5" t="s">
        <v>15</v>
      </c>
      <c r="C5">
        <v>114425.19</v>
      </c>
    </row>
    <row r="6" spans="1:3">
      <c r="A6" t="s">
        <v>16</v>
      </c>
      <c r="C6">
        <v>118976.16</v>
      </c>
    </row>
    <row r="7" spans="1:3">
      <c r="A7" t="s">
        <v>17</v>
      </c>
      <c r="C7">
        <v>39969.72</v>
      </c>
    </row>
    <row r="8" spans="1:8">
      <c r="A8" t="s">
        <v>18</v>
      </c>
      <c r="H8">
        <v>61214.26</v>
      </c>
    </row>
    <row r="9" spans="1:9">
      <c r="A9" t="s">
        <v>19</v>
      </c>
      <c r="I9">
        <v>93128.34</v>
      </c>
    </row>
    <row r="10" spans="1:4">
      <c r="A10" t="s">
        <v>20</v>
      </c>
      <c r="D10">
        <v>66017.18</v>
      </c>
    </row>
    <row r="11" spans="1:9">
      <c r="A11" t="s">
        <v>21</v>
      </c>
      <c r="I11">
        <v>37902.35</v>
      </c>
    </row>
    <row r="12" spans="1:9">
      <c r="A12" t="s">
        <v>22</v>
      </c>
      <c r="I12">
        <v>57002.02</v>
      </c>
    </row>
    <row r="13" spans="1:7">
      <c r="A13" t="s">
        <v>23</v>
      </c>
      <c r="G13">
        <v>42314.39</v>
      </c>
    </row>
    <row r="14" spans="1:6">
      <c r="A14" t="s">
        <v>24</v>
      </c>
      <c r="F14">
        <v>52748.63</v>
      </c>
    </row>
    <row r="15" spans="1:7">
      <c r="A15" t="s">
        <v>25</v>
      </c>
      <c r="G15">
        <v>85879.23</v>
      </c>
    </row>
    <row r="16" spans="1:5">
      <c r="A16" t="s">
        <v>26</v>
      </c>
      <c r="E16">
        <v>105468.7</v>
      </c>
    </row>
    <row r="17" spans="1:8">
      <c r="A17" t="s">
        <v>27</v>
      </c>
      <c r="H17">
        <v>88000.23</v>
      </c>
    </row>
    <row r="18" spans="1:2">
      <c r="A18" t="s">
        <v>28</v>
      </c>
      <c r="B18">
        <v>88360.79</v>
      </c>
    </row>
    <row r="19" spans="1:7">
      <c r="A19" t="s">
        <v>29</v>
      </c>
      <c r="G19">
        <v>69913.39</v>
      </c>
    </row>
    <row r="20" spans="1:8">
      <c r="A20" t="s">
        <v>30</v>
      </c>
      <c r="H20">
        <v>54137.05</v>
      </c>
    </row>
    <row r="21" spans="1:9">
      <c r="A21" t="s">
        <v>11</v>
      </c>
      <c r="B21">
        <v>226534.16</v>
      </c>
      <c r="C21">
        <v>273371.07</v>
      </c>
      <c r="D21">
        <v>66017.18</v>
      </c>
      <c r="E21">
        <v>105468.7</v>
      </c>
      <c r="F21">
        <v>127027.64</v>
      </c>
      <c r="G21">
        <v>198107.01</v>
      </c>
      <c r="H21">
        <v>203351.54</v>
      </c>
      <c r="I21">
        <v>188032.71</v>
      </c>
    </row>
    <row r="23" ht="15.5" spans="1:9">
      <c r="A23" s="1" t="s">
        <v>31</v>
      </c>
      <c r="B23" t="e">
        <f ca="1">GETPIVOTDATA("Salary",$A$3,"Department","Business Development")*12</f>
        <v>#REF!</v>
      </c>
      <c r="C23" t="e">
        <f ca="1">GETPIVOTDATA("Salary",$A$3,"Department","Engineering")*12</f>
        <v>#REF!</v>
      </c>
      <c r="D23" t="e">
        <f ca="1">GETPIVOTDATA("Salary",$A$3,"Department","Marketing")*12</f>
        <v>#REF!</v>
      </c>
      <c r="E23" t="e">
        <f ca="1">GETPIVOTDATA("Salary",$A$3,"Department","NULL")*12</f>
        <v>#REF!</v>
      </c>
      <c r="F23" t="e">
        <f ca="1">GETPIVOTDATA("Salary",$A$3,"Department","Research and Development")*12</f>
        <v>#REF!</v>
      </c>
      <c r="G23" t="e">
        <f ca="1">GETPIVOTDATA("Salary",$A$3,"Department","Services")*12</f>
        <v>#REF!</v>
      </c>
      <c r="H23" t="e">
        <f ca="1">GETPIVOTDATA("Salary",$A$3,"Department","Support")*12</f>
        <v>#REF!</v>
      </c>
      <c r="I23" t="e">
        <f ca="1">GETPIVOTDATA("Salary",$A$3,"Department","Training")*12</f>
        <v>#REF!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Sheet6</vt:lpstr>
      <vt:lpstr>Sheet5</vt:lpstr>
      <vt:lpstr>Sheet9</vt:lpstr>
      <vt:lpstr>copy 1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Raju</cp:lastModifiedBy>
  <dcterms:created xsi:type="dcterms:W3CDTF">2022-07-14T09:17:00Z</dcterms:created>
  <dcterms:modified xsi:type="dcterms:W3CDTF">2024-09-02T15:15:32Z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0B1A91FCE94B4062B907C0650780CD27_13</vt:lpwstr>
  </property>
  <property fmtid="{D5CDD505-2E9C-101B-9397-08002B2CF9AE}" pid="3" name="KSOProductBuildVer">
    <vt:lpwstr>1033-12.2.0.17562</vt:lpwstr>
  </property>
</Properties>
</file>