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jashm\Safe\"/>
    </mc:Choice>
  </mc:AlternateContent>
  <xr:revisionPtr revIDLastSave="0" documentId="13_ncr:1_{4EBC165A-9601-40C3-BB98-5215D7986E4A}" xr6:coauthVersionLast="47" xr6:coauthVersionMax="47" xr10:uidLastSave="{00000000-0000-0000-0000-000000000000}"/>
  <bookViews>
    <workbookView xWindow="-110" yWindow="-110" windowWidth="19420" windowHeight="10420" xr2:uid="{00000000-000D-0000-FFFF-FFFF00000000}"/>
  </bookViews>
  <sheets>
    <sheet name="Summary" sheetId="1" r:id="rId1"/>
    <sheet name="Scenarios" sheetId="2" r:id="rId2"/>
    <sheet name="Defects" sheetId="3" r:id="rId3"/>
  </sheets>
  <definedNames>
    <definedName name="_xlnm._FilterDatabase" localSheetId="1" hidden="1">Scenarios!$A$1:$F$66</definedName>
    <definedName name="Z_30C045F4_8E84_465C_9537_36842D8391D0_.wvu.FilterData" localSheetId="1" hidden="1">Scenarios!$A$1:$F$8</definedName>
  </definedNames>
  <calcPr calcId="191029"/>
  <customWorkbookViews>
    <customWorkbookView name="Filter 1" guid="{30C045F4-8E84-465C-9537-36842D8391D0}" maximized="1" windowWidth="0" windowHeight="0" activeSheetId="0"/>
  </customWorkbookViews>
</workbook>
</file>

<file path=xl/calcChain.xml><?xml version="1.0" encoding="utf-8"?>
<calcChain xmlns="http://schemas.openxmlformats.org/spreadsheetml/2006/main">
  <c r="B3" i="3" l="1"/>
  <c r="C7" i="2"/>
  <c r="B7" i="2"/>
  <c r="A7" i="2"/>
  <c r="A17" i="2"/>
  <c r="D3" i="1"/>
  <c r="B6" i="3"/>
  <c r="B5" i="3"/>
  <c r="B2" i="3"/>
  <c r="B4" i="3" l="1"/>
  <c r="B66" i="2" l="1"/>
  <c r="A66" i="2"/>
  <c r="B65" i="2"/>
  <c r="A65" i="2"/>
  <c r="B64" i="2"/>
  <c r="A64" i="2"/>
  <c r="B63" i="2"/>
  <c r="A63" i="2"/>
  <c r="B62" i="2"/>
  <c r="A62" i="2"/>
  <c r="B61" i="2"/>
  <c r="A61" i="2"/>
  <c r="B60" i="2"/>
  <c r="A60" i="2"/>
  <c r="B59" i="2"/>
  <c r="A59" i="2"/>
  <c r="B58" i="2"/>
  <c r="A58" i="2"/>
  <c r="B57" i="2"/>
  <c r="A57" i="2"/>
  <c r="B56" i="2"/>
  <c r="A56" i="2"/>
  <c r="B55" i="2"/>
  <c r="A55" i="2"/>
  <c r="B54" i="2"/>
  <c r="A54" i="2"/>
  <c r="B53" i="2"/>
  <c r="A53" i="2"/>
  <c r="B52" i="2"/>
  <c r="A52" i="2"/>
  <c r="B51" i="2"/>
  <c r="A51" i="2"/>
  <c r="B50" i="2"/>
  <c r="A50" i="2"/>
  <c r="B49" i="2"/>
  <c r="A49" i="2"/>
  <c r="B48" i="2"/>
  <c r="A48" i="2"/>
  <c r="B47" i="2"/>
  <c r="A47" i="2"/>
  <c r="B46" i="2"/>
  <c r="A46" i="2"/>
  <c r="B45" i="2"/>
  <c r="A45" i="2"/>
  <c r="B44" i="2"/>
  <c r="A44" i="2"/>
  <c r="B43" i="2"/>
  <c r="A43" i="2"/>
  <c r="B42" i="2"/>
  <c r="A42" i="2"/>
  <c r="B41" i="2"/>
  <c r="A41" i="2"/>
  <c r="B40" i="2"/>
  <c r="A40" i="2"/>
  <c r="B39" i="2"/>
  <c r="A39" i="2"/>
  <c r="B38" i="2"/>
  <c r="A38" i="2"/>
  <c r="B37" i="2"/>
  <c r="A37" i="2"/>
  <c r="B36" i="2"/>
  <c r="A36" i="2"/>
  <c r="B35" i="2"/>
  <c r="A35" i="2"/>
  <c r="B34" i="2"/>
  <c r="A34" i="2"/>
  <c r="B33" i="2"/>
  <c r="A33" i="2"/>
  <c r="B32" i="2"/>
  <c r="A32" i="2"/>
  <c r="B31" i="2"/>
  <c r="A31" i="2"/>
  <c r="B30" i="2"/>
  <c r="A30" i="2"/>
  <c r="B29" i="2"/>
  <c r="A29" i="2"/>
  <c r="B28" i="2"/>
  <c r="A28" i="2"/>
  <c r="B27" i="2"/>
  <c r="A27" i="2"/>
  <c r="B26" i="2"/>
  <c r="A26" i="2"/>
  <c r="B25" i="2"/>
  <c r="A25" i="2"/>
  <c r="B24" i="2"/>
  <c r="A24" i="2"/>
  <c r="B23" i="2"/>
  <c r="A23" i="2"/>
  <c r="B22" i="2"/>
  <c r="A22" i="2"/>
  <c r="B21" i="2"/>
  <c r="A21" i="2"/>
  <c r="B20" i="2"/>
  <c r="A20" i="2"/>
  <c r="B19" i="2"/>
  <c r="A19" i="2"/>
  <c r="B18" i="2"/>
  <c r="A18" i="2"/>
  <c r="B16" i="2"/>
  <c r="A16" i="2"/>
  <c r="B15" i="2"/>
  <c r="A15" i="2"/>
  <c r="B14" i="2"/>
  <c r="A14" i="2"/>
  <c r="B13" i="2"/>
  <c r="A13" i="2"/>
  <c r="B12" i="2"/>
  <c r="A12" i="2"/>
  <c r="B11" i="2"/>
  <c r="A11" i="2"/>
  <c r="B10" i="2"/>
  <c r="A10" i="2"/>
  <c r="B9" i="2"/>
  <c r="A9" i="2"/>
  <c r="B8" i="2"/>
  <c r="A8" i="2"/>
  <c r="B6" i="2"/>
  <c r="A6" i="2"/>
  <c r="B5" i="2"/>
  <c r="A5" i="2"/>
  <c r="B4" i="2"/>
  <c r="A4" i="2"/>
  <c r="B3" i="2"/>
  <c r="A3" i="2"/>
  <c r="B2" i="2"/>
  <c r="A2" i="2"/>
  <c r="B7" i="1"/>
  <c r="B6" i="1"/>
  <c r="B5" i="1"/>
  <c r="D4" i="1"/>
  <c r="B4" i="1"/>
  <c r="B3" i="1"/>
  <c r="C61" i="2" l="1"/>
  <c r="C65" i="2"/>
  <c r="C10" i="2"/>
  <c r="C14" i="2"/>
  <c r="C23" i="2"/>
  <c r="C27" i="2"/>
  <c r="C31" i="2"/>
  <c r="C35" i="2"/>
  <c r="C47" i="2"/>
  <c r="C51" i="2"/>
  <c r="C59" i="2"/>
  <c r="C11" i="2"/>
  <c r="C15" i="2"/>
  <c r="C28" i="2"/>
  <c r="C32" i="2"/>
  <c r="C52" i="2"/>
  <c r="C66" i="2"/>
  <c r="C5" i="2"/>
  <c r="C16" i="2"/>
  <c r="C37" i="2"/>
  <c r="C41" i="2"/>
  <c r="C64" i="2"/>
  <c r="C2" i="2"/>
  <c r="C9" i="2"/>
  <c r="C26" i="2"/>
  <c r="C42" i="2"/>
  <c r="C50" i="2"/>
  <c r="C24" i="2"/>
  <c r="B8" i="1"/>
  <c r="C3" i="2"/>
  <c r="C13" i="2"/>
  <c r="C30" i="2"/>
  <c r="C54" i="2"/>
  <c r="C6" i="2"/>
  <c r="C4" i="2"/>
  <c r="C19" i="2"/>
  <c r="C43" i="2"/>
  <c r="C38" i="2"/>
  <c r="C22" i="2"/>
  <c r="C34" i="2"/>
  <c r="C45" i="2"/>
  <c r="C49" i="2"/>
  <c r="C56" i="2"/>
  <c r="C60" i="2"/>
  <c r="C53" i="2"/>
  <c r="C57" i="2"/>
  <c r="C12" i="2"/>
  <c r="C20" i="2"/>
  <c r="C39" i="2"/>
  <c r="C46" i="2"/>
  <c r="C58" i="2"/>
  <c r="C8" i="2"/>
  <c r="C21" i="2"/>
  <c r="C25" i="2"/>
  <c r="C36" i="2"/>
  <c r="C40" i="2"/>
  <c r="C55" i="2"/>
  <c r="C62" i="2"/>
  <c r="C18" i="2"/>
  <c r="C29" i="2"/>
  <c r="C33" i="2"/>
  <c r="C44" i="2"/>
  <c r="C48" i="2"/>
  <c r="C63" i="2"/>
  <c r="D5" i="1"/>
  <c r="H14" i="1" l="1"/>
  <c r="D14" i="1"/>
  <c r="F14" i="1"/>
  <c r="I14" i="1"/>
  <c r="G14" i="1"/>
  <c r="D15" i="1"/>
  <c r="E15" i="1"/>
  <c r="F15" i="1"/>
  <c r="G15" i="1"/>
  <c r="H15" i="1"/>
  <c r="I15" i="1"/>
  <c r="F19" i="1"/>
  <c r="G22" i="1"/>
  <c r="I21" i="1"/>
  <c r="H12" i="1"/>
  <c r="G16" i="1"/>
  <c r="G13" i="1"/>
  <c r="E21" i="1"/>
  <c r="D13" i="1"/>
  <c r="E16" i="1"/>
  <c r="F20" i="1"/>
  <c r="F23" i="1"/>
  <c r="I20" i="1"/>
  <c r="F16" i="1"/>
  <c r="G17" i="1"/>
  <c r="H22" i="1"/>
  <c r="G21" i="1"/>
  <c r="D20" i="1"/>
  <c r="G12" i="1"/>
  <c r="I18" i="1"/>
  <c r="I22" i="1"/>
  <c r="H21" i="1"/>
  <c r="E20" i="1"/>
  <c r="H17" i="1"/>
  <c r="H23" i="1"/>
  <c r="E13" i="1"/>
  <c r="D12" i="1"/>
  <c r="D21" i="1"/>
  <c r="F12" i="1"/>
  <c r="D23" i="1"/>
  <c r="F21" i="1"/>
  <c r="D18" i="1"/>
  <c r="E17" i="1"/>
  <c r="D19" i="1"/>
  <c r="I23" i="1"/>
  <c r="F13" i="1"/>
  <c r="D22" i="1"/>
  <c r="E12" i="1"/>
  <c r="I13" i="1"/>
  <c r="H13" i="1"/>
  <c r="F22" i="1"/>
  <c r="I16" i="1"/>
  <c r="I12" i="1"/>
  <c r="D16" i="1"/>
  <c r="E23" i="1"/>
  <c r="G20" i="1"/>
  <c r="E18" i="1"/>
  <c r="D17" i="1"/>
  <c r="I17" i="1"/>
  <c r="G18" i="1"/>
  <c r="E19" i="1"/>
  <c r="F17" i="1"/>
  <c r="G19" i="1"/>
  <c r="F18" i="1"/>
  <c r="I19" i="1"/>
  <c r="H16" i="1"/>
  <c r="H18" i="1"/>
  <c r="H19" i="1"/>
  <c r="G23" i="1"/>
  <c r="H20" i="1"/>
</calcChain>
</file>

<file path=xl/sharedStrings.xml><?xml version="1.0" encoding="utf-8"?>
<sst xmlns="http://schemas.openxmlformats.org/spreadsheetml/2006/main" count="266" uniqueCount="150">
  <si>
    <t>Tester:</t>
  </si>
  <si>
    <t>Last Update:</t>
  </si>
  <si>
    <t>Last Review By:</t>
  </si>
  <si>
    <t>FAIL</t>
  </si>
  <si>
    <t>Open Defects</t>
  </si>
  <si>
    <t>PASS</t>
  </si>
  <si>
    <t>Closed Defects</t>
  </si>
  <si>
    <t>NOT RUN</t>
  </si>
  <si>
    <t>Total</t>
  </si>
  <si>
    <t>BLOCK</t>
  </si>
  <si>
    <t xml:space="preserve">NOT APPLICABLE </t>
  </si>
  <si>
    <t>ACC Matrix</t>
  </si>
  <si>
    <t>Components</t>
  </si>
  <si>
    <t>Attributes</t>
  </si>
  <si>
    <t>General</t>
  </si>
  <si>
    <t>Sprint</t>
  </si>
  <si>
    <t>Feature</t>
  </si>
  <si>
    <t>Story</t>
  </si>
  <si>
    <t>Secure</t>
  </si>
  <si>
    <t>Compliance</t>
  </si>
  <si>
    <t>Auditable</t>
  </si>
  <si>
    <t>Reliable</t>
  </si>
  <si>
    <t xml:space="preserve">Accessible </t>
  </si>
  <si>
    <t>Responsive</t>
  </si>
  <si>
    <t>Comments</t>
  </si>
  <si>
    <t>Status</t>
  </si>
  <si>
    <t>Registration</t>
  </si>
  <si>
    <t>Done</t>
  </si>
  <si>
    <t>Login</t>
  </si>
  <si>
    <t>Profile</t>
  </si>
  <si>
    <t>Basic Information</t>
  </si>
  <si>
    <t xml:space="preserve">Additional Information </t>
  </si>
  <si>
    <t xml:space="preserve">Change Password </t>
  </si>
  <si>
    <t>Make</t>
  </si>
  <si>
    <t>Make Information</t>
  </si>
  <si>
    <t>Model List</t>
  </si>
  <si>
    <t xml:space="preserve">Model </t>
  </si>
  <si>
    <t>Model Information</t>
  </si>
  <si>
    <t>Votes</t>
  </si>
  <si>
    <t>Popular Make</t>
  </si>
  <si>
    <t>Popular Model</t>
  </si>
  <si>
    <t>Component</t>
  </si>
  <si>
    <t>Attribute</t>
  </si>
  <si>
    <t>Capability</t>
  </si>
  <si>
    <t>Scenario</t>
  </si>
  <si>
    <t xml:space="preserve">When User is presented with an error message when attepting to register without providing Login details </t>
  </si>
  <si>
    <t xml:space="preserve">When All elements on the page are readable </t>
  </si>
  <si>
    <t xml:space="preserve">When User can access website on mobile device screen </t>
  </si>
  <si>
    <t xml:space="preserve">When User can access website on tablet/ipad device screen </t>
  </si>
  <si>
    <t xml:space="preserve">When User can access website on laptop device screen </t>
  </si>
  <si>
    <t>When User using valid credentials can login to Buggy cars</t>
  </si>
  <si>
    <t xml:space="preserve">When User with valid username but invalid password is unable to login to Buggy cars </t>
  </si>
  <si>
    <t xml:space="preserve">When User is unable to perform any kind of SQL injection </t>
  </si>
  <si>
    <t xml:space="preserve">When User can access Login component on mobile device screen </t>
  </si>
  <si>
    <t xml:space="preserve">When User can access Login component on tablet/ipad device screen </t>
  </si>
  <si>
    <t xml:space="preserve">When User can access Login component on laptop device screen </t>
  </si>
  <si>
    <t xml:space="preserve">When User's Login interactions are recorded using analytics </t>
  </si>
  <si>
    <t xml:space="preserve">When User's Login errors are recorded in error logs </t>
  </si>
  <si>
    <t xml:space="preserve">When User's Login registration is recorded in Audit logs </t>
  </si>
  <si>
    <t xml:space="preserve">When User is unable to update basic information using special characters </t>
  </si>
  <si>
    <t xml:space="preserve">I was able to update basic informaiton with special character including html tags </t>
  </si>
  <si>
    <t>When User is unable to update basic information with a large string</t>
  </si>
  <si>
    <t xml:space="preserve">When User's Updates Basic information, interactions are recorded using analytics </t>
  </si>
  <si>
    <t xml:space="preserve">When User's Updates Basic information with errors, these are recorded in error logs </t>
  </si>
  <si>
    <t xml:space="preserve">When User's Updates Basic information  is recorded in Audit logs </t>
  </si>
  <si>
    <t xml:space="preserve">When User can access Basic information  component on mobile device screen </t>
  </si>
  <si>
    <t xml:space="preserve">When User can access Basic information  component on tablet/ipad device screen </t>
  </si>
  <si>
    <t xml:space="preserve">When User can access Basic information component on laptop device screen </t>
  </si>
  <si>
    <t>When User is Unable to save Additional information with invalid Gender Long string</t>
  </si>
  <si>
    <t xml:space="preserve">Unhandle error message </t>
  </si>
  <si>
    <t>When User is Unable to save Additional information with invalid Age (Intruduce Characters or strings)</t>
  </si>
  <si>
    <t xml:space="preserve">When User is Unable to save Additional information with invalid Age SPECIAL CHARACTERS </t>
  </si>
  <si>
    <t>Page displays "Get a candy ;) " as error message</t>
  </si>
  <si>
    <t>When User is Unable to save Additional information with invalid Gender Short String</t>
  </si>
  <si>
    <t xml:space="preserve">User is able to Save Additional information with Invalid Gender details </t>
  </si>
  <si>
    <t xml:space="preserve">When User is able to save Address </t>
  </si>
  <si>
    <t>When User is able to save valid Gender (Male/Female)</t>
  </si>
  <si>
    <t>When User is able to save with valid Age</t>
  </si>
  <si>
    <t xml:space="preserve">When User is able to save Valid Phone number </t>
  </si>
  <si>
    <t xml:space="preserve">When User is able to select a Hobby </t>
  </si>
  <si>
    <t xml:space="preserve">When User is Unable to save Additional information with invalid Address SPECIAL CHARACTERS </t>
  </si>
  <si>
    <t xml:space="preserve">I was allowed to introduce complete HTML section in the address field </t>
  </si>
  <si>
    <t xml:space="preserve">When User's Updates  interactions are recorded using analytics </t>
  </si>
  <si>
    <t xml:space="preserve">When User's Updates  errors are recorded in error logs </t>
  </si>
  <si>
    <t xml:space="preserve">When User's Updates   are recorded in Audit logs </t>
  </si>
  <si>
    <t xml:space="preserve">When User can access  on mobile device screen </t>
  </si>
  <si>
    <t xml:space="preserve">When User can access on tablet/ipad device screen </t>
  </si>
  <si>
    <t xml:space="preserve">When User can access on laptop device screen </t>
  </si>
  <si>
    <t xml:space="preserve">When Users are able to update their password </t>
  </si>
  <si>
    <t xml:space="preserve">When User is unable to update password without providing actual password </t>
  </si>
  <si>
    <t xml:space="preserve">When User is unable to update password with wrong actual password </t>
  </si>
  <si>
    <t xml:space="preserve">When Users is unable to update password with new password missmatching the confirmation field </t>
  </si>
  <si>
    <t>Defect #</t>
  </si>
  <si>
    <t>Story/Component</t>
  </si>
  <si>
    <t xml:space="preserve">Steps </t>
  </si>
  <si>
    <t xml:space="preserve">Status </t>
  </si>
  <si>
    <t>Actions</t>
  </si>
  <si>
    <t>Open</t>
  </si>
  <si>
    <t xml:space="preserve">High </t>
  </si>
  <si>
    <t>Mohanarao Maddala</t>
  </si>
  <si>
    <t>Sprint1</t>
  </si>
  <si>
    <t>Sprint2</t>
  </si>
  <si>
    <t xml:space="preserve">When User clicks on the profile link and sees the following information in the Basic information section: 
  Login - [User's login pre-populated] (Read Only) 
  First Name [User's name pre-populated]  (Editable)
  Last Name [User's Last pre-populated]  (Editable)
         </t>
  </si>
  <si>
    <t>When User clicks on the profile link and sees the following information in the Additional information section: 
  Gender [Empty - ON First login ] (Dropdown with Male and Female options)
  Age [Empty - ON First login ]  (Numeric field only - range from 0 to 99 )
 Address [Empty - On first login ]  ( Open Text field )
 Phone [Empty - On first login] (Numeric field only )
 Hobby [Empty - On first login ] (Dropdown with multiple hobbies as option)</t>
  </si>
  <si>
    <t>Tags</t>
  </si>
  <si>
    <t>Priority</t>
  </si>
  <si>
    <t>Title</t>
  </si>
  <si>
    <t>1. Login into https://buggy.justtestit.org .
2.Click On Popular Make
3. Then User tried to click on the Buggy rating link to navigate to the Home Page. But, the link is not working.</t>
  </si>
  <si>
    <t>UI,Dev,Functional,Web,Sprint1</t>
  </si>
  <si>
    <t>1. Navigate to https://buggy.justtestit.org .
2.Enter Username and Wrong password
3. UI throws the error message  which is  Correct. However, there is no Forgot/Reset Password link for the User to logged in back for the Vote</t>
  </si>
  <si>
    <t xml:space="preserve"> UI,Dev,Functional,Web,Sprint1</t>
  </si>
  <si>
    <t>D003</t>
  </si>
  <si>
    <t>Ranking is Not working when the Votes are Equal</t>
  </si>
  <si>
    <t>1. Login into https://buggy.justtestit.org .
2.Give Same Votes to 2 different Models.
3. Then Both models are not displaying the same Rank.</t>
  </si>
  <si>
    <t>D004</t>
  </si>
  <si>
    <t>D005</t>
  </si>
  <si>
    <t>Landing Page</t>
  </si>
  <si>
    <r>
      <t xml:space="preserve">Back Ground :Given User navigates to Buggy car Website
When User enters click on Register button
 Scenario :When User enters the data for below fields: 
</t>
    </r>
    <r>
      <rPr>
        <b/>
        <sz val="11"/>
        <rFont val="Calibri"/>
        <family val="2"/>
        <scheme val="minor"/>
      </rPr>
      <t xml:space="preserve"> Login,  First Name, Last Name,Password,Confirm Password
</t>
    </r>
    <r>
      <rPr>
        <sz val="11"/>
        <rFont val="Calibri"/>
        <family val="2"/>
        <scheme val="minor"/>
      </rPr>
      <t>And User clicks on Register Button
Then User should be to see the message "Registration is successful"</t>
    </r>
  </si>
  <si>
    <t>Back Ground :Given User navigates to Buggy car Website
When User enters click on Register button</t>
  </si>
  <si>
    <t>When User clicks on cancel button
Then User should be able to navigate to Landing Page</t>
  </si>
  <si>
    <t>When User clicks on Buggy car Top nav button
Then User should be able to navigate to Landing Page</t>
  </si>
  <si>
    <t>When User enters the different passwords for the fields "Password" and "Confirm Password"
 And User clicks on Register Button
Then User should be to see the error message "Passwords do not match"</t>
  </si>
  <si>
    <t>The password element does not contains a label</t>
  </si>
  <si>
    <t>Not Started</t>
  </si>
  <si>
    <t xml:space="preserve">When User's run the Analytics on registration Screen 
Then User should see the interactions recorded for registration page as per requirement </t>
  </si>
  <si>
    <t>Anaytics Spec should be provided as part of  requirement</t>
  </si>
  <si>
    <t>When User is trying to register with an existing user 
Then User should see the error message "UsernameExistsException: User already exists"</t>
  </si>
  <si>
    <t>When User is trying to register with special characters in the Login field
Then User should see the error message</t>
  </si>
  <si>
    <t>When User is unable to register with a short password 
Then User should be able to see the error message "InvalidParameter: 1 validation error(s) found. - minimum field size of 6, SignUpInput.Password."</t>
  </si>
  <si>
    <t>When User is unable to register using lower case only in the password 
Then user should see the error message "InvalidPasswordException: Password did not conform with policy: Password must have uppercase characters"</t>
  </si>
  <si>
    <t xml:space="preserve">User is able to create  with special character including html tags </t>
  </si>
  <si>
    <t xml:space="preserve">Car image should have an Alt attribute as per AAA standards </t>
  </si>
  <si>
    <t>When User is running the Accessibility on Regesitration using axe cocunt Then All elements on the page are readable as per AAA Standards</t>
  </si>
  <si>
    <t>User is not able to Logged into Buggy car website if he forgets his password.</t>
  </si>
  <si>
    <t>Overall Rating</t>
  </si>
  <si>
    <t>D001</t>
  </si>
  <si>
    <t>D002</t>
  </si>
  <si>
    <t xml:space="preserve">Low impact since customer is unable to save the form with invalid data </t>
  </si>
  <si>
    <t xml:space="preserve">1. Login with any valid user (User:bugcrgub, Password:Buggub@123)
2. Click on the Profile link in the top nav menu bar 
3. In the Age field Type any special character for example "$$" 
4. Save Additional information 
Actual
Get a candy ;) error message is displayed 
Expected 
User should only be allowed to input digits between 1 and 99 </t>
  </si>
  <si>
    <t xml:space="preserve">Buggy rating Link is Not working from popular make page </t>
  </si>
  <si>
    <t>Medium</t>
  </si>
  <si>
    <t>In Progress</t>
  </si>
  <si>
    <t xml:space="preserve"> Invaid Error Message "Get a candy ;) "  displayed When User Input special characters in the Age Field  </t>
  </si>
  <si>
    <t>Popular make is Complaince</t>
  </si>
  <si>
    <t xml:space="preserve">Given User navigated to Buggar car Website
When User Click On Popular Make
And User tried to click on the Buggy rating link 
Then User should navigate to Home Page </t>
  </si>
  <si>
    <t>But, the link is not working.</t>
  </si>
  <si>
    <t>When user enters the  Username and Password
And Click on Register Button
Then Form is not clearing Previously Entered Cache details</t>
  </si>
  <si>
    <t>Form should clear cache of previously Entered details</t>
  </si>
  <si>
    <t>Form is not clearing cache of previous Entered details</t>
  </si>
  <si>
    <t xml:space="preserve">
1. Navigate to https://buggy.justtestit.org .
2.Enter Login Name and password
3.And click on Registration button
4.Then Form is still showing previously Entered login details
Expected Result: Form should clear cache of previously form details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</si>
</sst>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8"/>
      <name val="Arial"/>
    </font>
    <font>
      <sz val="10"/>
      <name val="Arial"/>
      <family val="2"/>
    </font>
    <font>
      <sz val="8"/>
      <name val="Arial"/>
      <family val="2"/>
    </font>
    <font>
      <sz val="11"/>
      <name val="Calibri"/>
      <family val="2"/>
      <scheme val="minor"/>
    </font>
    <font>
      <sz val="11"/>
      <color rgb="FF000000"/>
      <name val="Calibri"/>
      <family val="2"/>
      <scheme val="minor"/>
    </font>
    <font>
      <b/>
      <sz val="11"/>
      <color rgb="FFFFFFFF"/>
      <name val="Calibri"/>
      <family val="2"/>
      <scheme val="minor"/>
    </font>
    <font>
      <b/>
      <sz val="11"/>
      <name val="Calibri"/>
      <family val="2"/>
      <scheme val="minor"/>
    </font>
  </fonts>
  <fills count="10">
    <fill>
      <patternFill patternType="none"/>
    </fill>
    <fill>
      <patternFill patternType="gray125"/>
    </fill>
    <fill>
      <patternFill patternType="solid">
        <fgColor rgb="FFFF0000"/>
        <bgColor rgb="FFFF0000"/>
      </patternFill>
    </fill>
    <fill>
      <patternFill patternType="solid">
        <fgColor rgb="FFB7E1CD"/>
        <bgColor rgb="FFB7E1CD"/>
      </patternFill>
    </fill>
    <fill>
      <patternFill patternType="solid">
        <fgColor rgb="FFFFFF00"/>
        <bgColor rgb="FFFFFF00"/>
      </patternFill>
    </fill>
    <fill>
      <patternFill patternType="solid">
        <fgColor rgb="FFFF9900"/>
        <bgColor rgb="FFFF9900"/>
      </patternFill>
    </fill>
    <fill>
      <patternFill patternType="solid">
        <fgColor rgb="FF000000"/>
        <bgColor rgb="FF000000"/>
      </patternFill>
    </fill>
    <fill>
      <patternFill patternType="solid">
        <fgColor rgb="FF999999"/>
        <bgColor rgb="FF999999"/>
      </patternFill>
    </fill>
    <fill>
      <patternFill patternType="solid">
        <fgColor rgb="FFB7B7B7"/>
        <bgColor rgb="FFB7B7B7"/>
      </patternFill>
    </fill>
    <fill>
      <patternFill patternType="solid">
        <fgColor rgb="FFCCCCCC"/>
        <bgColor rgb="FFCCCCCC"/>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applyFont="1" applyAlignment="1"/>
    <xf numFmtId="0" fontId="2" fillId="0" borderId="1" xfId="0" applyFont="1" applyBorder="1" applyAlignment="1">
      <alignment wrapText="1"/>
    </xf>
    <xf numFmtId="0" fontId="4" fillId="0" borderId="2" xfId="0" applyFont="1" applyBorder="1" applyAlignment="1"/>
    <xf numFmtId="0" fontId="5" fillId="0" borderId="2" xfId="0" applyFont="1" applyBorder="1" applyAlignment="1"/>
    <xf numFmtId="14" fontId="4" fillId="0" borderId="2" xfId="0" applyNumberFormat="1" applyFont="1" applyBorder="1" applyAlignment="1"/>
    <xf numFmtId="0" fontId="4" fillId="0" borderId="2" xfId="0" applyFont="1" applyBorder="1" applyAlignment="1">
      <alignment wrapText="1"/>
    </xf>
    <xf numFmtId="0" fontId="4" fillId="2" borderId="2" xfId="0" applyFont="1" applyFill="1" applyBorder="1" applyAlignment="1">
      <alignment wrapText="1"/>
    </xf>
    <xf numFmtId="0" fontId="4" fillId="0" borderId="2" xfId="0" applyFont="1" applyBorder="1" applyAlignment="1">
      <alignment horizontal="righ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5" borderId="2" xfId="0" applyFont="1" applyFill="1" applyBorder="1" applyAlignment="1">
      <alignment wrapText="1"/>
    </xf>
    <xf numFmtId="0" fontId="4" fillId="0" borderId="2" xfId="0" applyFont="1" applyBorder="1" applyAlignment="1">
      <alignment horizontal="left" wrapText="1"/>
    </xf>
    <xf numFmtId="0" fontId="4" fillId="0" borderId="2" xfId="0" applyFont="1" applyBorder="1" applyAlignment="1">
      <alignment horizontal="center" wrapText="1"/>
    </xf>
    <xf numFmtId="0" fontId="6" fillId="7" borderId="2" xfId="0" applyFont="1" applyFill="1" applyBorder="1" applyAlignment="1">
      <alignment wrapText="1"/>
    </xf>
    <xf numFmtId="0" fontId="7" fillId="8" borderId="2" xfId="0" applyFont="1" applyFill="1" applyBorder="1" applyAlignment="1">
      <alignment horizontal="center" wrapText="1"/>
    </xf>
    <xf numFmtId="0" fontId="7" fillId="9" borderId="2" xfId="0" applyFont="1" applyFill="1" applyBorder="1" applyAlignment="1">
      <alignment wrapText="1"/>
    </xf>
    <xf numFmtId="0" fontId="4" fillId="5" borderId="2" xfId="0" applyFont="1" applyFill="1" applyBorder="1" applyAlignment="1">
      <alignment horizontal="center" vertical="center" wrapText="1"/>
    </xf>
    <xf numFmtId="0" fontId="4" fillId="0" borderId="2" xfId="0" applyFont="1" applyBorder="1" applyAlignment="1">
      <alignment vertical="center" wrapText="1"/>
    </xf>
    <xf numFmtId="0" fontId="7" fillId="0" borderId="3" xfId="0" applyFont="1" applyBorder="1" applyAlignment="1">
      <alignment wrapText="1"/>
    </xf>
    <xf numFmtId="0" fontId="7" fillId="0" borderId="4" xfId="0" applyFont="1" applyBorder="1" applyAlignment="1">
      <alignment wrapText="1"/>
    </xf>
    <xf numFmtId="0" fontId="4" fillId="0" borderId="4" xfId="0" applyFont="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5" fillId="0" borderId="2" xfId="0" applyFont="1" applyBorder="1" applyAlignment="1">
      <alignment wrapText="1"/>
    </xf>
    <xf numFmtId="0" fontId="4" fillId="0" borderId="5" xfId="0" applyFont="1" applyBorder="1" applyAlignment="1">
      <alignment wrapText="1"/>
    </xf>
    <xf numFmtId="0" fontId="7" fillId="8" borderId="1" xfId="0" applyFont="1" applyFill="1" applyBorder="1" applyAlignment="1">
      <alignment horizontal="center"/>
    </xf>
    <xf numFmtId="0" fontId="5" fillId="0" borderId="0" xfId="0" applyFont="1" applyAlignment="1"/>
    <xf numFmtId="0" fontId="4" fillId="0" borderId="1" xfId="0" applyFont="1" applyBorder="1" applyAlignment="1"/>
    <xf numFmtId="0" fontId="4" fillId="0" borderId="1" xfId="0" applyFont="1" applyBorder="1" applyAlignment="1">
      <alignment wrapText="1"/>
    </xf>
    <xf numFmtId="0" fontId="5" fillId="0" borderId="0" xfId="0" applyFont="1" applyAlignment="1">
      <alignment wrapText="1"/>
    </xf>
    <xf numFmtId="0" fontId="4" fillId="0" borderId="1" xfId="0" applyFont="1" applyBorder="1" applyAlignment="1">
      <alignment vertical="center" wrapText="1"/>
    </xf>
    <xf numFmtId="0" fontId="4" fillId="0" borderId="0" xfId="0" applyFont="1" applyAlignment="1">
      <alignment wrapText="1"/>
    </xf>
    <xf numFmtId="0" fontId="4" fillId="0" borderId="2" xfId="0" applyFont="1" applyBorder="1" applyAlignment="1">
      <alignment horizontal="center" wrapText="1"/>
    </xf>
    <xf numFmtId="0" fontId="5" fillId="0" borderId="2" xfId="0" applyFont="1" applyBorder="1" applyAlignment="1"/>
    <xf numFmtId="0" fontId="6" fillId="6" borderId="2" xfId="0" applyFont="1" applyFill="1" applyBorder="1" applyAlignment="1">
      <alignment horizontal="center" wrapText="1"/>
    </xf>
  </cellXfs>
  <cellStyles count="1">
    <cellStyle name="Normal" xfId="0" builtinId="0"/>
  </cellStyles>
  <dxfs count="7">
    <dxf>
      <fill>
        <patternFill patternType="solid">
          <fgColor rgb="FFB7E1CD"/>
          <bgColor rgb="FFB7E1CD"/>
        </patternFill>
      </fill>
    </dxf>
    <dxf>
      <fill>
        <patternFill patternType="solid">
          <fgColor rgb="FFB7E1CD"/>
          <bgColor rgb="FFB7E1CD"/>
        </patternFill>
      </fill>
    </dxf>
    <dxf>
      <fill>
        <patternFill patternType="solid">
          <fgColor rgb="FFFFFFFF"/>
          <bgColor rgb="FFFFFFFF"/>
        </patternFill>
      </fill>
    </dxf>
    <dxf>
      <fill>
        <patternFill patternType="solid">
          <fgColor rgb="FFB7E1CD"/>
          <bgColor rgb="FFB7E1CD"/>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3"/>
  <sheetViews>
    <sheetView tabSelected="1" workbookViewId="0">
      <selection activeCell="C12" sqref="C12"/>
    </sheetView>
  </sheetViews>
  <sheetFormatPr defaultColWidth="14.453125" defaultRowHeight="15.75" customHeight="1" x14ac:dyDescent="0.35"/>
  <cols>
    <col min="1" max="1" width="17.36328125" style="3" customWidth="1"/>
    <col min="2" max="2" width="23.26953125" style="3" customWidth="1"/>
    <col min="3" max="3" width="27.1796875" style="3" customWidth="1"/>
    <col min="4" max="5" width="14.453125" style="3"/>
    <col min="6" max="6" width="12.08984375" style="3" customWidth="1"/>
    <col min="7" max="7" width="14.453125" style="3"/>
    <col min="8" max="8" width="14.81640625" style="3" customWidth="1"/>
    <col min="9" max="9" width="18.26953125" style="3" customWidth="1"/>
    <col min="10" max="16384" width="14.453125" style="3"/>
  </cols>
  <sheetData>
    <row r="1" spans="1:11" ht="15.75" customHeight="1" x14ac:dyDescent="0.35">
      <c r="A1" s="2" t="s">
        <v>0</v>
      </c>
      <c r="B1" s="2" t="s">
        <v>99</v>
      </c>
      <c r="D1" s="2" t="s">
        <v>1</v>
      </c>
      <c r="E1" s="4">
        <v>44431</v>
      </c>
      <c r="H1" s="2" t="s">
        <v>2</v>
      </c>
      <c r="I1" s="2"/>
    </row>
    <row r="2" spans="1:11" ht="15.75" customHeight="1" x14ac:dyDescent="0.35">
      <c r="A2" s="2"/>
      <c r="B2" s="2"/>
      <c r="D2" s="2"/>
    </row>
    <row r="3" spans="1:11" ht="15.75" customHeight="1" x14ac:dyDescent="0.35">
      <c r="A3" s="5" t="s">
        <v>3</v>
      </c>
      <c r="B3" s="6">
        <f>COUNTIF(Scenarios!$E$2:$E$1029,"FAIL")</f>
        <v>11</v>
      </c>
      <c r="C3" s="7" t="s">
        <v>4</v>
      </c>
      <c r="D3" s="5">
        <f>COUNTIF(Defects!F2:F599,"Open")</f>
        <v>5</v>
      </c>
      <c r="E3" s="7"/>
      <c r="F3" s="5"/>
      <c r="G3" s="5"/>
      <c r="H3" s="5"/>
      <c r="I3" s="5"/>
      <c r="J3" s="5"/>
      <c r="K3" s="5"/>
    </row>
    <row r="4" spans="1:11" ht="15.75" customHeight="1" x14ac:dyDescent="0.35">
      <c r="A4" s="5" t="s">
        <v>5</v>
      </c>
      <c r="B4" s="8">
        <f>COUNTIF(Scenarios!$E$2:$E$1029,"PASS")</f>
        <v>41</v>
      </c>
      <c r="C4" s="7" t="s">
        <v>6</v>
      </c>
      <c r="D4" s="5">
        <f>COUNTIF(Defects!F3:F599,"Close")</f>
        <v>0</v>
      </c>
      <c r="E4" s="7"/>
      <c r="F4" s="5"/>
      <c r="G4" s="5"/>
      <c r="H4" s="5"/>
      <c r="I4" s="5"/>
      <c r="J4" s="5"/>
      <c r="K4" s="5"/>
    </row>
    <row r="5" spans="1:11" ht="15.75" customHeight="1" x14ac:dyDescent="0.35">
      <c r="A5" s="5" t="s">
        <v>7</v>
      </c>
      <c r="B5" s="9">
        <f>COUNTIF(Scenarios!$E$2:$E$1029,"NOT RUN")</f>
        <v>13</v>
      </c>
      <c r="C5" s="7" t="s">
        <v>8</v>
      </c>
      <c r="D5" s="5">
        <f>SUM(D3:D4)</f>
        <v>5</v>
      </c>
      <c r="E5" s="7"/>
      <c r="F5" s="5"/>
      <c r="G5" s="5"/>
      <c r="H5" s="5"/>
      <c r="I5" s="5"/>
      <c r="J5" s="5"/>
      <c r="K5" s="5"/>
    </row>
    <row r="6" spans="1:11" ht="15.75" customHeight="1" x14ac:dyDescent="0.35">
      <c r="A6" s="5" t="s">
        <v>9</v>
      </c>
      <c r="B6" s="10">
        <f>COUNTIF(Scenarios!$E$2:$E$1029,"BLOCK")</f>
        <v>0</v>
      </c>
      <c r="C6" s="5"/>
      <c r="D6" s="5"/>
      <c r="E6" s="5"/>
      <c r="F6" s="5"/>
      <c r="G6" s="5"/>
      <c r="H6" s="5"/>
      <c r="I6" s="5"/>
      <c r="J6" s="5"/>
      <c r="K6" s="5"/>
    </row>
    <row r="7" spans="1:11" ht="15.75" customHeight="1" x14ac:dyDescent="0.35">
      <c r="A7" s="5" t="s">
        <v>10</v>
      </c>
      <c r="B7" s="5">
        <f>COUNTIF(Scenarios!$E$2:$E$1029,"NA")</f>
        <v>0</v>
      </c>
      <c r="C7" s="5"/>
      <c r="D7" s="5"/>
      <c r="E7" s="5"/>
      <c r="F7" s="5"/>
      <c r="G7" s="5"/>
      <c r="H7" s="5"/>
      <c r="I7" s="5"/>
      <c r="J7" s="5"/>
      <c r="K7" s="5"/>
    </row>
    <row r="8" spans="1:11" ht="15.75" customHeight="1" x14ac:dyDescent="0.35">
      <c r="A8" s="11" t="s">
        <v>8</v>
      </c>
      <c r="B8" s="5">
        <f>SUM(B3:B7)</f>
        <v>65</v>
      </c>
      <c r="C8" s="12"/>
      <c r="D8" s="12"/>
      <c r="E8" s="12"/>
      <c r="F8" s="12"/>
      <c r="G8" s="12"/>
      <c r="H8" s="12"/>
      <c r="I8" s="12"/>
      <c r="J8" s="12"/>
      <c r="K8" s="12"/>
    </row>
    <row r="9" spans="1:11" ht="15.75" customHeight="1" x14ac:dyDescent="0.35">
      <c r="A9" s="32" t="s">
        <v>11</v>
      </c>
      <c r="B9" s="33"/>
      <c r="C9" s="33"/>
      <c r="D9" s="33"/>
      <c r="E9" s="33"/>
      <c r="F9" s="33"/>
      <c r="G9" s="33"/>
      <c r="H9" s="33"/>
      <c r="I9" s="33"/>
      <c r="J9" s="33"/>
      <c r="K9" s="33"/>
    </row>
    <row r="10" spans="1:11" ht="15.75" customHeight="1" x14ac:dyDescent="0.35">
      <c r="A10" s="34" t="s">
        <v>12</v>
      </c>
      <c r="B10" s="33"/>
      <c r="C10" s="33"/>
      <c r="D10" s="34" t="s">
        <v>13</v>
      </c>
      <c r="E10" s="33"/>
      <c r="F10" s="33"/>
      <c r="G10" s="33"/>
      <c r="H10" s="33"/>
      <c r="I10" s="33"/>
      <c r="J10" s="34" t="s">
        <v>14</v>
      </c>
      <c r="K10" s="33"/>
    </row>
    <row r="11" spans="1:11" ht="15.75" customHeight="1" x14ac:dyDescent="0.35">
      <c r="A11" s="13" t="s">
        <v>15</v>
      </c>
      <c r="B11" s="13" t="s">
        <v>16</v>
      </c>
      <c r="C11" s="13" t="s">
        <v>17</v>
      </c>
      <c r="D11" s="14" t="s">
        <v>18</v>
      </c>
      <c r="E11" s="14" t="s">
        <v>19</v>
      </c>
      <c r="F11" s="14" t="s">
        <v>20</v>
      </c>
      <c r="G11" s="14" t="s">
        <v>21</v>
      </c>
      <c r="H11" s="14" t="s">
        <v>22</v>
      </c>
      <c r="I11" s="14" t="s">
        <v>23</v>
      </c>
      <c r="J11" s="15" t="s">
        <v>25</v>
      </c>
      <c r="K11" s="15" t="s">
        <v>24</v>
      </c>
    </row>
    <row r="12" spans="1:11" ht="15.75" customHeight="1" x14ac:dyDescent="0.35">
      <c r="A12" s="5" t="s">
        <v>100</v>
      </c>
      <c r="B12" s="2" t="s">
        <v>116</v>
      </c>
      <c r="C12" s="2" t="s">
        <v>26</v>
      </c>
      <c r="D12" s="16">
        <f>COUNTIFS(Scenarios!$C$2:$C$1279,CONCATENATE($C12," IS ",D$11))</f>
        <v>4</v>
      </c>
      <c r="E12" s="16">
        <f>COUNTIFS(Scenarios!$C$2:$C$1279,CONCATENATE($C12," IS ",E$11))</f>
        <v>6</v>
      </c>
      <c r="F12" s="16">
        <f>COUNTIFS(Scenarios!$C$2:$C$1279,CONCATENATE($C12," IS ",F$11))</f>
        <v>1</v>
      </c>
      <c r="G12" s="16">
        <f>COUNTIFS(Scenarios!$C$2:$C$1279,CONCATENATE($C12," IS ",G$11))</f>
        <v>0</v>
      </c>
      <c r="H12" s="16">
        <f>COUNTIFS(Scenarios!$C$2:$C$1279,CONCATENATE($C12," IS ",H$11))</f>
        <v>1</v>
      </c>
      <c r="I12" s="16">
        <f>COUNTIFS(Scenarios!$C$2:$C$1279,CONCATENATE($C12," IS ",I$11))</f>
        <v>3</v>
      </c>
      <c r="J12" s="5" t="s">
        <v>27</v>
      </c>
      <c r="K12" s="5"/>
    </row>
    <row r="13" spans="1:11" ht="15.75" customHeight="1" x14ac:dyDescent="0.35">
      <c r="A13" s="5" t="s">
        <v>100</v>
      </c>
      <c r="B13" s="2" t="s">
        <v>116</v>
      </c>
      <c r="C13" s="5" t="s">
        <v>28</v>
      </c>
      <c r="D13" s="16">
        <f>COUNTIFS(Scenarios!$C$2:$C$1279,CONCATENATE($C13," IS ",D$11))</f>
        <v>2</v>
      </c>
      <c r="E13" s="16">
        <f>COUNTIFS(Scenarios!$C$2:$C$1279,CONCATENATE($C13," IS ",E$11))</f>
        <v>1</v>
      </c>
      <c r="F13" s="16">
        <f>COUNTIFS(Scenarios!$C$2:$C$1279,CONCATENATE($C13," IS ",F$11))</f>
        <v>3</v>
      </c>
      <c r="G13" s="16">
        <f>COUNTIFS(Scenarios!$C$2:$C$1279,CONCATENATE($C13," IS ",G$11))</f>
        <v>0</v>
      </c>
      <c r="H13" s="16">
        <f>COUNTIFS(Scenarios!$C$2:$C$1279,CONCATENATE($C13," IS ",H$11))</f>
        <v>1</v>
      </c>
      <c r="I13" s="16">
        <f>COUNTIFS(Scenarios!$C$2:$C$1279,CONCATENATE($C13," IS ",I$11))</f>
        <v>3</v>
      </c>
      <c r="J13" s="5" t="s">
        <v>27</v>
      </c>
      <c r="K13" s="5"/>
    </row>
    <row r="14" spans="1:11" ht="15.75" customHeight="1" x14ac:dyDescent="0.35">
      <c r="A14" s="5" t="s">
        <v>100</v>
      </c>
      <c r="B14" s="2" t="s">
        <v>116</v>
      </c>
      <c r="C14" s="2" t="s">
        <v>39</v>
      </c>
      <c r="D14" s="16">
        <f>COUNTIFS(Scenarios!$C$2:$C$1279,CONCATENATE($C14," IS ",D$11))</f>
        <v>0</v>
      </c>
      <c r="E14" s="16">
        <v>1</v>
      </c>
      <c r="F14" s="16">
        <f>COUNTIFS(Scenarios!$C$2:$C$1279,CONCATENATE($C14," IS ",F$11))</f>
        <v>0</v>
      </c>
      <c r="G14" s="16">
        <f>COUNTIFS(Scenarios!$C$2:$C$1279,CONCATENATE($C14," IS ",G$11))</f>
        <v>0</v>
      </c>
      <c r="H14" s="16">
        <f>COUNTIFS(Scenarios!$C$2:$C$1279,CONCATENATE($C14," IS ",H$11))</f>
        <v>0</v>
      </c>
      <c r="I14" s="16">
        <f>COUNTIFS(Scenarios!$C$2:$C$1279,CONCATENATE($C14," IS ",I$11))</f>
        <v>0</v>
      </c>
      <c r="J14" s="5" t="s">
        <v>141</v>
      </c>
      <c r="K14" s="5"/>
    </row>
    <row r="15" spans="1:11" ht="15.75" customHeight="1" x14ac:dyDescent="0.35">
      <c r="A15" s="5" t="s">
        <v>100</v>
      </c>
      <c r="B15" s="17" t="s">
        <v>29</v>
      </c>
      <c r="C15" s="5" t="s">
        <v>30</v>
      </c>
      <c r="D15" s="16">
        <f>COUNTIFS(Scenarios!$C$2:$C$1279,CONCATENATE($C15," IS ",D$11))</f>
        <v>1</v>
      </c>
      <c r="E15" s="16">
        <f>COUNTIFS(Scenarios!$C$2:$C$1279,CONCATENATE($C15," IS ",E$11))</f>
        <v>2</v>
      </c>
      <c r="F15" s="16">
        <f>COUNTIFS(Scenarios!$C$2:$C$1279,CONCATENATE($C15," IS ",F$11))</f>
        <v>3</v>
      </c>
      <c r="G15" s="16">
        <f>COUNTIFS(Scenarios!$C$2:$C$1279,CONCATENATE($C15," IS ",G$11))</f>
        <v>0</v>
      </c>
      <c r="H15" s="16">
        <f>COUNTIFS(Scenarios!$C$2:$C$1279,CONCATENATE($C15," IS ",H$11))</f>
        <v>1</v>
      </c>
      <c r="I15" s="16">
        <f>COUNTIFS(Scenarios!$C$2:$C$1279,CONCATENATE($C15," IS ",I$11))</f>
        <v>3</v>
      </c>
      <c r="J15" s="5" t="s">
        <v>27</v>
      </c>
      <c r="K15" s="5"/>
    </row>
    <row r="16" spans="1:11" ht="15.75" customHeight="1" x14ac:dyDescent="0.35">
      <c r="A16" s="5" t="s">
        <v>100</v>
      </c>
      <c r="B16" s="17" t="s">
        <v>29</v>
      </c>
      <c r="C16" s="5" t="s">
        <v>31</v>
      </c>
      <c r="D16" s="16">
        <f>COUNTIFS(Scenarios!$C$2:$C$1279,CONCATENATE($C16," IS ",D$11))</f>
        <v>2</v>
      </c>
      <c r="E16" s="16">
        <f>COUNTIFS(Scenarios!$C$2:$C$1279,CONCATENATE($C16," IS ",E$11))</f>
        <v>9</v>
      </c>
      <c r="F16" s="16">
        <f>COUNTIFS(Scenarios!$C$2:$C$1279,CONCATENATE($C16," IS ",F$11))</f>
        <v>3</v>
      </c>
      <c r="G16" s="16">
        <f>COUNTIFS(Scenarios!$C$2:$C$1279,CONCATENATE($C16," IS ",G$11))</f>
        <v>0</v>
      </c>
      <c r="H16" s="16">
        <f>COUNTIFS(Scenarios!$C$2:$C$1279,CONCATENATE($C16," IS ",H$11))</f>
        <v>1</v>
      </c>
      <c r="I16" s="16">
        <f>COUNTIFS(Scenarios!$C$2:$C$1279,CONCATENATE($C16," IS ",I$11))</f>
        <v>3</v>
      </c>
      <c r="J16" s="5" t="s">
        <v>27</v>
      </c>
      <c r="K16" s="5"/>
    </row>
    <row r="17" spans="1:11" ht="15.75" customHeight="1" x14ac:dyDescent="0.35">
      <c r="A17" s="5" t="s">
        <v>100</v>
      </c>
      <c r="B17" s="17" t="s">
        <v>29</v>
      </c>
      <c r="C17" s="5" t="s">
        <v>32</v>
      </c>
      <c r="D17" s="16">
        <f>COUNTIFS(Scenarios!$C$2:$C$1279,CONCATENATE($C17," IS ",D$11))</f>
        <v>2</v>
      </c>
      <c r="E17" s="16">
        <f>COUNTIFS(Scenarios!$C$2:$C$1279,CONCATENATE($C17," IS ",E$11))</f>
        <v>2</v>
      </c>
      <c r="F17" s="16">
        <f>COUNTIFS(Scenarios!$C$2:$C$1279,CONCATENATE($C17," IS ",F$11))</f>
        <v>3</v>
      </c>
      <c r="G17" s="16">
        <f>COUNTIFS(Scenarios!$C$2:$C$1279,CONCATENATE($C17," IS ",G$11))</f>
        <v>0</v>
      </c>
      <c r="H17" s="16">
        <f>COUNTIFS(Scenarios!$C$2:$C$1279,CONCATENATE($C17," IS ",H$11))</f>
        <v>1</v>
      </c>
      <c r="I17" s="16">
        <f>COUNTIFS(Scenarios!$C$2:$C$1279,CONCATENATE($C17," IS ",I$11))</f>
        <v>3</v>
      </c>
      <c r="J17" s="5" t="s">
        <v>27</v>
      </c>
      <c r="K17" s="5"/>
    </row>
    <row r="18" spans="1:11" ht="15.75" customHeight="1" x14ac:dyDescent="0.35">
      <c r="A18" s="5" t="s">
        <v>101</v>
      </c>
      <c r="B18" s="17" t="s">
        <v>33</v>
      </c>
      <c r="C18" s="5" t="s">
        <v>34</v>
      </c>
      <c r="D18" s="16">
        <f>COUNTIFS(Scenarios!$C$2:$C$1279,CONCATENATE($C18," IS ",D$11))</f>
        <v>0</v>
      </c>
      <c r="E18" s="16">
        <f>COUNTIFS(Scenarios!$C$2:$C$1279,CONCATENATE($C18," IS ",E$11))</f>
        <v>0</v>
      </c>
      <c r="F18" s="16">
        <f>COUNTIFS(Scenarios!$C$2:$C$1279,CONCATENATE($C18," IS ",F$11))</f>
        <v>0</v>
      </c>
      <c r="G18" s="16">
        <f>COUNTIFS(Scenarios!$C$2:$C$1279,CONCATENATE($C18," IS ",G$11))</f>
        <v>0</v>
      </c>
      <c r="H18" s="16">
        <f>COUNTIFS(Scenarios!$C$2:$C$1279,CONCATENATE($C18," IS ",H$11))</f>
        <v>0</v>
      </c>
      <c r="I18" s="16">
        <f>COUNTIFS(Scenarios!$C$2:$C$1279,CONCATENATE($C18," IS ",I$11))</f>
        <v>0</v>
      </c>
      <c r="J18" s="5" t="s">
        <v>123</v>
      </c>
      <c r="K18" s="5"/>
    </row>
    <row r="19" spans="1:11" ht="15.75" customHeight="1" x14ac:dyDescent="0.35">
      <c r="A19" s="5" t="s">
        <v>101</v>
      </c>
      <c r="B19" s="17" t="s">
        <v>33</v>
      </c>
      <c r="C19" s="5" t="s">
        <v>35</v>
      </c>
      <c r="D19" s="16">
        <f>COUNTIFS(Scenarios!$C$2:$C$1279,CONCATENATE($C19," IS ",D$11))</f>
        <v>0</v>
      </c>
      <c r="E19" s="16">
        <f>COUNTIFS(Scenarios!$C$2:$C$1279,CONCATENATE($C19," IS ",E$11))</f>
        <v>0</v>
      </c>
      <c r="F19" s="16">
        <f>COUNTIFS(Scenarios!$C$2:$C$1279,CONCATENATE($C19," IS ",F$11))</f>
        <v>0</v>
      </c>
      <c r="G19" s="16">
        <f>COUNTIFS(Scenarios!$C$2:$C$1279,CONCATENATE($C19," IS ",G$11))</f>
        <v>0</v>
      </c>
      <c r="H19" s="16">
        <f>COUNTIFS(Scenarios!$C$2:$C$1279,CONCATENATE($C19," IS ",H$11))</f>
        <v>0</v>
      </c>
      <c r="I19" s="16">
        <f>COUNTIFS(Scenarios!$C$2:$C$1279,CONCATENATE($C19," IS ",I$11))</f>
        <v>0</v>
      </c>
      <c r="J19" s="5" t="s">
        <v>123</v>
      </c>
      <c r="K19" s="5"/>
    </row>
    <row r="20" spans="1:11" ht="15.75" customHeight="1" x14ac:dyDescent="0.35">
      <c r="A20" s="5" t="s">
        <v>101</v>
      </c>
      <c r="B20" s="17" t="s">
        <v>36</v>
      </c>
      <c r="C20" s="5" t="s">
        <v>37</v>
      </c>
      <c r="D20" s="16">
        <f>COUNTIFS(Scenarios!$C$2:$C$1279,CONCATENATE($C20," IS ",D$11))</f>
        <v>0</v>
      </c>
      <c r="E20" s="16">
        <f>COUNTIFS(Scenarios!$C$2:$C$1279,CONCATENATE($C20," IS ",E$11))</f>
        <v>0</v>
      </c>
      <c r="F20" s="16">
        <f>COUNTIFS(Scenarios!$C$2:$C$1279,CONCATENATE($C20," IS ",F$11))</f>
        <v>0</v>
      </c>
      <c r="G20" s="16">
        <f>COUNTIFS(Scenarios!$C$2:$C$1279,CONCATENATE($C20," IS ",G$11))</f>
        <v>0</v>
      </c>
      <c r="H20" s="16">
        <f>COUNTIFS(Scenarios!$C$2:$C$1279,CONCATENATE($C20," IS ",H$11))</f>
        <v>0</v>
      </c>
      <c r="I20" s="16">
        <f>COUNTIFS(Scenarios!$C$2:$C$1279,CONCATENATE($C20," IS ",I$11))</f>
        <v>0</v>
      </c>
      <c r="J20" s="5" t="s">
        <v>123</v>
      </c>
      <c r="K20" s="5"/>
    </row>
    <row r="21" spans="1:11" ht="15.75" customHeight="1" x14ac:dyDescent="0.35">
      <c r="A21" s="5" t="s">
        <v>101</v>
      </c>
      <c r="B21" s="17" t="s">
        <v>36</v>
      </c>
      <c r="C21" s="2" t="s">
        <v>38</v>
      </c>
      <c r="D21" s="16">
        <f>COUNTIFS(Scenarios!$C$2:$C$1279,CONCATENATE($C21," IS ",D$11))</f>
        <v>0</v>
      </c>
      <c r="E21" s="16">
        <f>COUNTIFS(Scenarios!$C$2:$C$1279,CONCATENATE($C21," IS ",E$11))</f>
        <v>0</v>
      </c>
      <c r="F21" s="16">
        <f>COUNTIFS(Scenarios!$C$2:$C$1279,CONCATENATE($C21," IS ",F$11))</f>
        <v>0</v>
      </c>
      <c r="G21" s="16">
        <f>COUNTIFS(Scenarios!$C$2:$C$1279,CONCATENATE($C21," IS ",G$11))</f>
        <v>0</v>
      </c>
      <c r="H21" s="16">
        <f>COUNTIFS(Scenarios!$C$2:$C$1279,CONCATENATE($C21," IS ",H$11))</f>
        <v>0</v>
      </c>
      <c r="I21" s="16">
        <f>COUNTIFS(Scenarios!$C$2:$C$1279,CONCATENATE($C21," IS ",I$11))</f>
        <v>0</v>
      </c>
      <c r="J21" s="5" t="s">
        <v>123</v>
      </c>
    </row>
    <row r="22" spans="1:11" ht="15.75" customHeight="1" x14ac:dyDescent="0.35">
      <c r="A22" s="5" t="s">
        <v>101</v>
      </c>
      <c r="B22" s="2" t="s">
        <v>116</v>
      </c>
      <c r="C22" s="2" t="s">
        <v>134</v>
      </c>
      <c r="D22" s="16">
        <f>COUNTIFS(Scenarios!$C$2:$C$1279,CONCATENATE($C22," IS ",D$11))</f>
        <v>0</v>
      </c>
      <c r="E22" s="16">
        <v>0</v>
      </c>
      <c r="F22" s="16">
        <f>COUNTIFS(Scenarios!$C$2:$C$1279,CONCATENATE($C22," IS ",F$11))</f>
        <v>0</v>
      </c>
      <c r="G22" s="16">
        <f>COUNTIFS(Scenarios!$C$2:$C$1279,CONCATENATE($C22," IS ",G$11))</f>
        <v>0</v>
      </c>
      <c r="H22" s="16">
        <f>COUNTIFS(Scenarios!$C$2:$C$1279,CONCATENATE($C22," IS ",H$11))</f>
        <v>0</v>
      </c>
      <c r="I22" s="16">
        <f>COUNTIFS(Scenarios!$C$2:$C$1279,CONCATENATE($C22," IS ",I$11))</f>
        <v>0</v>
      </c>
      <c r="J22" s="5" t="s">
        <v>123</v>
      </c>
    </row>
    <row r="23" spans="1:11" ht="15.75" customHeight="1" x14ac:dyDescent="0.35">
      <c r="A23" s="5" t="s">
        <v>101</v>
      </c>
      <c r="B23" s="2" t="s">
        <v>116</v>
      </c>
      <c r="C23" s="2" t="s">
        <v>40</v>
      </c>
      <c r="D23" s="16">
        <f>COUNTIFS(Scenarios!$C$2:$C$1279,CONCATENATE($C23," IS ",D$11))</f>
        <v>0</v>
      </c>
      <c r="E23" s="16">
        <f>COUNTIFS(Scenarios!$C$2:$C$1279,CONCATENATE($C23," IS ",E$11))</f>
        <v>0</v>
      </c>
      <c r="F23" s="16">
        <f>COUNTIFS(Scenarios!$C$2:$C$1279,CONCATENATE($C23," IS ",F$11))</f>
        <v>0</v>
      </c>
      <c r="G23" s="16">
        <f>COUNTIFS(Scenarios!$C$2:$C$1279,CONCATENATE($C23," IS ",G$11))</f>
        <v>0</v>
      </c>
      <c r="H23" s="16">
        <f>COUNTIFS(Scenarios!$C$2:$C$1279,CONCATENATE($C23," IS ",H$11))</f>
        <v>0</v>
      </c>
      <c r="I23" s="16">
        <f>COUNTIFS(Scenarios!$C$2:$C$1279,CONCATENATE($C23," IS ",I$11))</f>
        <v>0</v>
      </c>
      <c r="J23" s="5" t="s">
        <v>123</v>
      </c>
    </row>
  </sheetData>
  <mergeCells count="4">
    <mergeCell ref="A9:K9"/>
    <mergeCell ref="A10:C10"/>
    <mergeCell ref="D10:I10"/>
    <mergeCell ref="J10:K10"/>
  </mergeCells>
  <phoneticPr fontId="1" type="noConversion"/>
  <conditionalFormatting sqref="D12:I23">
    <cfRule type="expression" dxfId="6" priority="6">
      <formula>COUNTIFS(INDIRECT("Scenarios!$C$2:$C$1420"),CONCATENATE($C12," IS ",D$11),INDIRECT("Scenarios!$F$2:$F$1420"),"FAIL")&gt;=1</formula>
    </cfRule>
  </conditionalFormatting>
  <conditionalFormatting sqref="D12:I23">
    <cfRule type="expression" dxfId="5" priority="7">
      <formula>COUNTIFS(INDIRECT("Scenarios!$C$2:$C$1420"),CONCATENATE($C12," IS ",D$11),INDIRECT("Scenarios!$F$2:$F$1420"),"BLOCK")&gt;=1</formula>
    </cfRule>
  </conditionalFormatting>
  <conditionalFormatting sqref="D12:I23">
    <cfRule type="expression" dxfId="4" priority="8">
      <formula>COUNTIFS(INDIRECT("Scenarios!$C$2:$C$1420"),CONCATENATE($C12," IS ",D$11),INDIRECT("Scenarios!$F$2:$F$1420"),"NOT RUN")&gt;=1</formula>
    </cfRule>
  </conditionalFormatting>
  <conditionalFormatting sqref="D12:I23">
    <cfRule type="expression" dxfId="3" priority="9">
      <formula>COUNTIFS(INDIRECT("Scenarios!$C$2:$C$1420"),CONCATENATE($C12," IS ",D$11),INDIRECT("Scenarios!$F$2:$F$1420"),"PASS")&gt;=1</formula>
    </cfRule>
  </conditionalFormatting>
  <conditionalFormatting sqref="D12:I23">
    <cfRule type="notContainsBlanks" dxfId="2" priority="10">
      <formula>LEN(TRIM(D12))&gt;0</formula>
    </cfRule>
  </conditionalFormatting>
  <conditionalFormatting sqref="E27">
    <cfRule type="notContainsBlanks" dxfId="1" priority="11">
      <formula>LEN(TRIM(E27))&gt;0</formula>
    </cfRule>
  </conditionalFormatting>
  <conditionalFormatting sqref="C31">
    <cfRule type="notContainsBlanks" dxfId="0" priority="12">
      <formula>LEN(TRIM(C31))&gt;0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66"/>
  <sheetViews>
    <sheetView topLeftCell="B1" workbookViewId="0">
      <selection activeCell="C1" sqref="C1"/>
    </sheetView>
  </sheetViews>
  <sheetFormatPr defaultColWidth="14.453125" defaultRowHeight="15.75" customHeight="1" x14ac:dyDescent="0.35"/>
  <cols>
    <col min="1" max="1" width="16" style="22" customWidth="1"/>
    <col min="2" max="2" width="14.26953125" style="23" customWidth="1"/>
    <col min="3" max="3" width="33.36328125" style="23" customWidth="1"/>
    <col min="4" max="4" width="61.54296875" style="23" customWidth="1"/>
    <col min="5" max="5" width="14.453125" style="23"/>
    <col min="6" max="6" width="37.90625" style="23" customWidth="1"/>
    <col min="7" max="16384" width="14.453125" style="23"/>
  </cols>
  <sheetData>
    <row r="1" spans="1:6" s="21" customFormat="1" ht="15.75" customHeight="1" x14ac:dyDescent="0.35">
      <c r="A1" s="18" t="s">
        <v>41</v>
      </c>
      <c r="B1" s="19" t="s">
        <v>42</v>
      </c>
      <c r="C1" s="19" t="s">
        <v>43</v>
      </c>
      <c r="D1" s="19" t="s">
        <v>44</v>
      </c>
      <c r="E1" s="20" t="s">
        <v>25</v>
      </c>
      <c r="F1" s="20" t="s">
        <v>24</v>
      </c>
    </row>
    <row r="2" spans="1:6" ht="150" customHeight="1" x14ac:dyDescent="0.35">
      <c r="A2" s="22" t="str">
        <f>Summary!$C$12</f>
        <v>Registration</v>
      </c>
      <c r="B2" s="23" t="str">
        <f>Summary!$E$11</f>
        <v>Compliance</v>
      </c>
      <c r="C2" s="23" t="str">
        <f t="shared" ref="C2:C66" si="0">CONCATENATE(A2," Is ",B2)</f>
        <v>Registration Is Compliance</v>
      </c>
      <c r="D2" s="5" t="s">
        <v>117</v>
      </c>
      <c r="E2" s="5" t="s">
        <v>5</v>
      </c>
      <c r="F2" s="5" t="s">
        <v>118</v>
      </c>
    </row>
    <row r="3" spans="1:6" ht="88.5" customHeight="1" x14ac:dyDescent="0.35">
      <c r="A3" s="22" t="str">
        <f>Summary!$C$12</f>
        <v>Registration</v>
      </c>
      <c r="B3" s="23" t="str">
        <f>Summary!$E$11</f>
        <v>Compliance</v>
      </c>
      <c r="C3" s="23" t="str">
        <f t="shared" si="0"/>
        <v>Registration Is Compliance</v>
      </c>
      <c r="D3" s="5" t="s">
        <v>119</v>
      </c>
      <c r="E3" s="5" t="s">
        <v>5</v>
      </c>
      <c r="F3" s="5"/>
    </row>
    <row r="4" spans="1:6" ht="45.5" customHeight="1" x14ac:dyDescent="0.35">
      <c r="A4" s="22" t="str">
        <f>Summary!$C$12</f>
        <v>Registration</v>
      </c>
      <c r="B4" s="23" t="str">
        <f>Summary!$E$11</f>
        <v>Compliance</v>
      </c>
      <c r="C4" s="23" t="str">
        <f t="shared" si="0"/>
        <v>Registration Is Compliance</v>
      </c>
      <c r="D4" s="5" t="s">
        <v>120</v>
      </c>
      <c r="E4" s="5" t="s">
        <v>5</v>
      </c>
    </row>
    <row r="5" spans="1:6" ht="32" customHeight="1" x14ac:dyDescent="0.35">
      <c r="A5" s="22" t="str">
        <f>Summary!$C$12</f>
        <v>Registration</v>
      </c>
      <c r="B5" s="23" t="str">
        <f>Summary!$E$11</f>
        <v>Compliance</v>
      </c>
      <c r="C5" s="23" t="str">
        <f t="shared" si="0"/>
        <v>Registration Is Compliance</v>
      </c>
      <c r="D5" s="5" t="s">
        <v>45</v>
      </c>
      <c r="E5" s="5" t="s">
        <v>5</v>
      </c>
    </row>
    <row r="6" spans="1:6" ht="57" customHeight="1" x14ac:dyDescent="0.35">
      <c r="A6" s="22" t="str">
        <f>Summary!$C$12</f>
        <v>Registration</v>
      </c>
      <c r="B6" s="23" t="str">
        <f>Summary!$E$11</f>
        <v>Compliance</v>
      </c>
      <c r="C6" s="23" t="str">
        <f t="shared" si="0"/>
        <v>Registration Is Compliance</v>
      </c>
      <c r="D6" s="5" t="s">
        <v>121</v>
      </c>
      <c r="E6" s="5" t="s">
        <v>5</v>
      </c>
    </row>
    <row r="7" spans="1:6" ht="57" customHeight="1" x14ac:dyDescent="0.35">
      <c r="A7" s="22" t="str">
        <f>Summary!$C$12</f>
        <v>Registration</v>
      </c>
      <c r="B7" s="23" t="str">
        <f>Summary!$E$11</f>
        <v>Compliance</v>
      </c>
      <c r="C7" s="23" t="str">
        <f t="shared" ref="C7" si="1">CONCATENATE(A7," Is ",B7)</f>
        <v>Registration Is Compliance</v>
      </c>
      <c r="D7" s="5" t="s">
        <v>146</v>
      </c>
      <c r="E7" s="5" t="s">
        <v>3</v>
      </c>
      <c r="F7" s="23" t="s">
        <v>147</v>
      </c>
    </row>
    <row r="8" spans="1:6" ht="46.5" customHeight="1" x14ac:dyDescent="0.35">
      <c r="A8" s="22" t="str">
        <f>Summary!$C$12</f>
        <v>Registration</v>
      </c>
      <c r="B8" s="23" t="str">
        <f>Summary!$F$11</f>
        <v>Auditable</v>
      </c>
      <c r="C8" s="23" t="str">
        <f t="shared" si="0"/>
        <v>Registration Is Auditable</v>
      </c>
      <c r="D8" s="5" t="s">
        <v>124</v>
      </c>
      <c r="E8" s="5" t="s">
        <v>7</v>
      </c>
      <c r="F8" s="23" t="s">
        <v>125</v>
      </c>
    </row>
    <row r="9" spans="1:6" ht="46" customHeight="1" x14ac:dyDescent="0.35">
      <c r="A9" s="22" t="str">
        <f>Summary!$C$12</f>
        <v>Registration</v>
      </c>
      <c r="B9" s="23" t="str">
        <f>Summary!$D$11</f>
        <v>Secure</v>
      </c>
      <c r="C9" s="23" t="str">
        <f t="shared" si="0"/>
        <v>Registration Is Secure</v>
      </c>
      <c r="D9" s="5" t="s">
        <v>126</v>
      </c>
      <c r="E9" s="5" t="s">
        <v>5</v>
      </c>
    </row>
    <row r="10" spans="1:6" ht="44" customHeight="1" x14ac:dyDescent="0.35">
      <c r="A10" s="22" t="str">
        <f>Summary!$C$12</f>
        <v>Registration</v>
      </c>
      <c r="B10" s="23" t="str">
        <f>Summary!$D$11</f>
        <v>Secure</v>
      </c>
      <c r="C10" s="23" t="str">
        <f t="shared" si="0"/>
        <v>Registration Is Secure</v>
      </c>
      <c r="D10" s="5" t="s">
        <v>127</v>
      </c>
      <c r="E10" s="5" t="s">
        <v>3</v>
      </c>
      <c r="F10" s="5" t="s">
        <v>130</v>
      </c>
    </row>
    <row r="11" spans="1:6" ht="76" customHeight="1" x14ac:dyDescent="0.35">
      <c r="A11" s="22" t="str">
        <f>Summary!$C$12</f>
        <v>Registration</v>
      </c>
      <c r="B11" s="23" t="str">
        <f>Summary!$D$11</f>
        <v>Secure</v>
      </c>
      <c r="C11" s="23" t="str">
        <f t="shared" si="0"/>
        <v>Registration Is Secure</v>
      </c>
      <c r="D11" s="5" t="s">
        <v>128</v>
      </c>
      <c r="E11" s="5" t="s">
        <v>5</v>
      </c>
    </row>
    <row r="12" spans="1:6" ht="80.5" customHeight="1" x14ac:dyDescent="0.35">
      <c r="A12" s="22" t="str">
        <f>Summary!$C$12</f>
        <v>Registration</v>
      </c>
      <c r="B12" s="23" t="str">
        <f>Summary!$D$11</f>
        <v>Secure</v>
      </c>
      <c r="C12" s="23" t="str">
        <f t="shared" si="0"/>
        <v>Registration Is Secure</v>
      </c>
      <c r="D12" s="5" t="s">
        <v>129</v>
      </c>
      <c r="E12" s="5" t="s">
        <v>5</v>
      </c>
    </row>
    <row r="13" spans="1:6" ht="53" customHeight="1" x14ac:dyDescent="0.35">
      <c r="A13" s="22" t="str">
        <f>Summary!$C$12</f>
        <v>Registration</v>
      </c>
      <c r="B13" s="23" t="str">
        <f>Summary!$H$11</f>
        <v xml:space="preserve">Accessible </v>
      </c>
      <c r="C13" s="23" t="str">
        <f t="shared" si="0"/>
        <v xml:space="preserve">Registration Is Accessible </v>
      </c>
      <c r="D13" s="5" t="s">
        <v>132</v>
      </c>
      <c r="E13" s="5" t="s">
        <v>3</v>
      </c>
      <c r="F13" s="5" t="s">
        <v>131</v>
      </c>
    </row>
    <row r="14" spans="1:6" ht="15.75" customHeight="1" x14ac:dyDescent="0.35">
      <c r="A14" s="22" t="str">
        <f>Summary!$C$12</f>
        <v>Registration</v>
      </c>
      <c r="B14" s="23" t="str">
        <f>Summary!$I$11</f>
        <v>Responsive</v>
      </c>
      <c r="C14" s="23" t="str">
        <f t="shared" si="0"/>
        <v>Registration Is Responsive</v>
      </c>
      <c r="D14" s="5" t="s">
        <v>47</v>
      </c>
      <c r="E14" s="5" t="s">
        <v>5</v>
      </c>
    </row>
    <row r="15" spans="1:6" ht="15.75" customHeight="1" x14ac:dyDescent="0.35">
      <c r="A15" s="22" t="str">
        <f>Summary!$C$12</f>
        <v>Registration</v>
      </c>
      <c r="B15" s="23" t="str">
        <f>Summary!$I$11</f>
        <v>Responsive</v>
      </c>
      <c r="C15" s="23" t="str">
        <f t="shared" si="0"/>
        <v>Registration Is Responsive</v>
      </c>
      <c r="D15" s="5" t="s">
        <v>48</v>
      </c>
      <c r="E15" s="5" t="s">
        <v>5</v>
      </c>
    </row>
    <row r="16" spans="1:6" ht="15.75" customHeight="1" x14ac:dyDescent="0.35">
      <c r="A16" s="22" t="str">
        <f>Summary!$C$12</f>
        <v>Registration</v>
      </c>
      <c r="B16" s="23" t="str">
        <f>Summary!$I$11</f>
        <v>Responsive</v>
      </c>
      <c r="C16" s="23" t="str">
        <f t="shared" si="0"/>
        <v>Registration Is Responsive</v>
      </c>
      <c r="D16" s="5" t="s">
        <v>49</v>
      </c>
      <c r="E16" s="5" t="s">
        <v>5</v>
      </c>
    </row>
    <row r="17" spans="1:6" ht="67" customHeight="1" x14ac:dyDescent="0.35">
      <c r="A17" s="22" t="str">
        <f>Summary!$C$14</f>
        <v>Popular Make</v>
      </c>
      <c r="B17" s="23" t="s">
        <v>19</v>
      </c>
      <c r="C17" s="23" t="s">
        <v>143</v>
      </c>
      <c r="D17" s="5" t="s">
        <v>144</v>
      </c>
      <c r="E17" s="5" t="s">
        <v>3</v>
      </c>
      <c r="F17" s="23" t="s">
        <v>145</v>
      </c>
    </row>
    <row r="18" spans="1:6" ht="15.75" customHeight="1" x14ac:dyDescent="0.35">
      <c r="A18" s="22" t="str">
        <f>Summary!$C$13</f>
        <v>Login</v>
      </c>
      <c r="B18" s="23" t="str">
        <f>Summary!$E$11</f>
        <v>Compliance</v>
      </c>
      <c r="C18" s="23" t="str">
        <f t="shared" si="0"/>
        <v>Login Is Compliance</v>
      </c>
      <c r="D18" s="5" t="s">
        <v>50</v>
      </c>
      <c r="E18" s="5" t="s">
        <v>5</v>
      </c>
    </row>
    <row r="19" spans="1:6" ht="15.75" customHeight="1" x14ac:dyDescent="0.35">
      <c r="A19" s="22" t="str">
        <f>Summary!$C$13</f>
        <v>Login</v>
      </c>
      <c r="B19" s="23" t="str">
        <f>Summary!$D$11</f>
        <v>Secure</v>
      </c>
      <c r="C19" s="23" t="str">
        <f t="shared" si="0"/>
        <v>Login Is Secure</v>
      </c>
      <c r="D19" s="5" t="s">
        <v>51</v>
      </c>
      <c r="E19" s="5" t="s">
        <v>5</v>
      </c>
    </row>
    <row r="20" spans="1:6" ht="15.75" customHeight="1" x14ac:dyDescent="0.35">
      <c r="A20" s="22" t="str">
        <f>Summary!$C$13</f>
        <v>Login</v>
      </c>
      <c r="B20" s="23" t="str">
        <f>Summary!$D$11</f>
        <v>Secure</v>
      </c>
      <c r="C20" s="23" t="str">
        <f t="shared" si="0"/>
        <v>Login Is Secure</v>
      </c>
      <c r="D20" s="5" t="s">
        <v>52</v>
      </c>
      <c r="E20" s="5" t="s">
        <v>5</v>
      </c>
    </row>
    <row r="21" spans="1:6" ht="15.75" customHeight="1" x14ac:dyDescent="0.35">
      <c r="A21" s="22" t="str">
        <f>Summary!$C$13</f>
        <v>Login</v>
      </c>
      <c r="B21" s="23" t="str">
        <f>Summary!$H$11</f>
        <v xml:space="preserve">Accessible </v>
      </c>
      <c r="C21" s="23" t="str">
        <f t="shared" si="0"/>
        <v xml:space="preserve">Login Is Accessible </v>
      </c>
      <c r="D21" s="5" t="s">
        <v>46</v>
      </c>
      <c r="E21" s="5" t="s">
        <v>3</v>
      </c>
      <c r="F21" s="5" t="s">
        <v>122</v>
      </c>
    </row>
    <row r="22" spans="1:6" ht="15.75" customHeight="1" x14ac:dyDescent="0.35">
      <c r="A22" s="22" t="str">
        <f>Summary!$C$13</f>
        <v>Login</v>
      </c>
      <c r="B22" s="23" t="str">
        <f>Summary!$I$11</f>
        <v>Responsive</v>
      </c>
      <c r="C22" s="23" t="str">
        <f t="shared" si="0"/>
        <v>Login Is Responsive</v>
      </c>
      <c r="D22" s="5" t="s">
        <v>53</v>
      </c>
      <c r="E22" s="5" t="s">
        <v>5</v>
      </c>
    </row>
    <row r="23" spans="1:6" ht="15.75" customHeight="1" x14ac:dyDescent="0.35">
      <c r="A23" s="22" t="str">
        <f>Summary!$C$13</f>
        <v>Login</v>
      </c>
      <c r="B23" s="23" t="str">
        <f>Summary!$I$11</f>
        <v>Responsive</v>
      </c>
      <c r="C23" s="23" t="str">
        <f t="shared" si="0"/>
        <v>Login Is Responsive</v>
      </c>
      <c r="D23" s="5" t="s">
        <v>54</v>
      </c>
      <c r="E23" s="5" t="s">
        <v>5</v>
      </c>
    </row>
    <row r="24" spans="1:6" ht="15.75" customHeight="1" x14ac:dyDescent="0.35">
      <c r="A24" s="22" t="str">
        <f>Summary!$C$13</f>
        <v>Login</v>
      </c>
      <c r="B24" s="23" t="str">
        <f>Summary!$I$11</f>
        <v>Responsive</v>
      </c>
      <c r="C24" s="23" t="str">
        <f t="shared" si="0"/>
        <v>Login Is Responsive</v>
      </c>
      <c r="D24" s="5" t="s">
        <v>55</v>
      </c>
      <c r="E24" s="5" t="s">
        <v>5</v>
      </c>
    </row>
    <row r="25" spans="1:6" ht="15.75" customHeight="1" x14ac:dyDescent="0.35">
      <c r="A25" s="22" t="str">
        <f>Summary!$C$13</f>
        <v>Login</v>
      </c>
      <c r="B25" s="23" t="str">
        <f>Summary!$F$11</f>
        <v>Auditable</v>
      </c>
      <c r="C25" s="23" t="str">
        <f t="shared" si="0"/>
        <v>Login Is Auditable</v>
      </c>
      <c r="D25" s="5" t="s">
        <v>56</v>
      </c>
      <c r="E25" s="5" t="s">
        <v>7</v>
      </c>
    </row>
    <row r="26" spans="1:6" ht="14.5" x14ac:dyDescent="0.35">
      <c r="A26" s="22" t="str">
        <f>Summary!$C$13</f>
        <v>Login</v>
      </c>
      <c r="B26" s="23" t="str">
        <f>Summary!$F$11</f>
        <v>Auditable</v>
      </c>
      <c r="C26" s="23" t="str">
        <f t="shared" si="0"/>
        <v>Login Is Auditable</v>
      </c>
      <c r="D26" s="5" t="s">
        <v>57</v>
      </c>
      <c r="E26" s="5" t="s">
        <v>7</v>
      </c>
    </row>
    <row r="27" spans="1:6" ht="14.5" x14ac:dyDescent="0.35">
      <c r="A27" s="22" t="str">
        <f>Summary!$C$13</f>
        <v>Login</v>
      </c>
      <c r="B27" s="23" t="str">
        <f>Summary!$F$11</f>
        <v>Auditable</v>
      </c>
      <c r="C27" s="23" t="str">
        <f t="shared" si="0"/>
        <v>Login Is Auditable</v>
      </c>
      <c r="D27" s="5" t="s">
        <v>58</v>
      </c>
      <c r="E27" s="5" t="s">
        <v>7</v>
      </c>
    </row>
    <row r="28" spans="1:6" ht="87" x14ac:dyDescent="0.35">
      <c r="A28" s="24" t="str">
        <f>Summary!$C$15</f>
        <v>Basic Information</v>
      </c>
      <c r="B28" s="5" t="str">
        <f>Summary!$E$11</f>
        <v>Compliance</v>
      </c>
      <c r="C28" s="5" t="str">
        <f t="shared" si="0"/>
        <v>Basic Information Is Compliance</v>
      </c>
      <c r="D28" s="5" t="s">
        <v>102</v>
      </c>
      <c r="E28" s="5" t="s">
        <v>5</v>
      </c>
    </row>
    <row r="29" spans="1:6" ht="29" x14ac:dyDescent="0.35">
      <c r="A29" s="24" t="str">
        <f>Summary!$C$15</f>
        <v>Basic Information</v>
      </c>
      <c r="B29" s="23" t="str">
        <f>Summary!$D$11</f>
        <v>Secure</v>
      </c>
      <c r="C29" s="5" t="str">
        <f t="shared" si="0"/>
        <v>Basic Information Is Secure</v>
      </c>
      <c r="D29" s="5" t="s">
        <v>59</v>
      </c>
      <c r="E29" s="5" t="s">
        <v>3</v>
      </c>
      <c r="F29" s="5" t="s">
        <v>60</v>
      </c>
    </row>
    <row r="30" spans="1:6" ht="14.5" x14ac:dyDescent="0.35">
      <c r="A30" s="24" t="str">
        <f>Summary!$C$15</f>
        <v>Basic Information</v>
      </c>
      <c r="B30" s="5" t="str">
        <f>Summary!$E$11</f>
        <v>Compliance</v>
      </c>
      <c r="C30" s="5" t="str">
        <f t="shared" si="0"/>
        <v>Basic Information Is Compliance</v>
      </c>
      <c r="D30" s="5" t="s">
        <v>61</v>
      </c>
      <c r="E30" s="5" t="s">
        <v>5</v>
      </c>
    </row>
    <row r="31" spans="1:6" ht="29" x14ac:dyDescent="0.35">
      <c r="A31" s="24" t="str">
        <f>Summary!$C$15</f>
        <v>Basic Information</v>
      </c>
      <c r="B31" s="23" t="str">
        <f>Summary!$F$11</f>
        <v>Auditable</v>
      </c>
      <c r="C31" s="23" t="str">
        <f t="shared" si="0"/>
        <v>Basic Information Is Auditable</v>
      </c>
      <c r="D31" s="5" t="s">
        <v>62</v>
      </c>
      <c r="E31" s="5" t="s">
        <v>7</v>
      </c>
    </row>
    <row r="32" spans="1:6" ht="29" x14ac:dyDescent="0.35">
      <c r="A32" s="24" t="str">
        <f>Summary!$C$15</f>
        <v>Basic Information</v>
      </c>
      <c r="B32" s="23" t="str">
        <f>Summary!$F$11</f>
        <v>Auditable</v>
      </c>
      <c r="C32" s="23" t="str">
        <f t="shared" si="0"/>
        <v>Basic Information Is Auditable</v>
      </c>
      <c r="D32" s="5" t="s">
        <v>63</v>
      </c>
      <c r="E32" s="5" t="s">
        <v>7</v>
      </c>
    </row>
    <row r="33" spans="1:6" ht="14.5" x14ac:dyDescent="0.35">
      <c r="A33" s="24" t="str">
        <f>Summary!$C$15</f>
        <v>Basic Information</v>
      </c>
      <c r="B33" s="23" t="str">
        <f>Summary!$F$11</f>
        <v>Auditable</v>
      </c>
      <c r="C33" s="23" t="str">
        <f t="shared" si="0"/>
        <v>Basic Information Is Auditable</v>
      </c>
      <c r="D33" s="5" t="s">
        <v>64</v>
      </c>
      <c r="E33" s="5" t="s">
        <v>7</v>
      </c>
    </row>
    <row r="34" spans="1:6" ht="29" x14ac:dyDescent="0.35">
      <c r="A34" s="24" t="str">
        <f>Summary!$C$15</f>
        <v>Basic Information</v>
      </c>
      <c r="B34" s="23" t="str">
        <f>Summary!$I$11</f>
        <v>Responsive</v>
      </c>
      <c r="C34" s="23" t="str">
        <f t="shared" si="0"/>
        <v>Basic Information Is Responsive</v>
      </c>
      <c r="D34" s="5" t="s">
        <v>65</v>
      </c>
      <c r="E34" s="5" t="s">
        <v>5</v>
      </c>
    </row>
    <row r="35" spans="1:6" ht="29" x14ac:dyDescent="0.35">
      <c r="A35" s="24" t="str">
        <f>Summary!$C$15</f>
        <v>Basic Information</v>
      </c>
      <c r="B35" s="23" t="str">
        <f>Summary!$I$11</f>
        <v>Responsive</v>
      </c>
      <c r="C35" s="23" t="str">
        <f t="shared" si="0"/>
        <v>Basic Information Is Responsive</v>
      </c>
      <c r="D35" s="5" t="s">
        <v>66</v>
      </c>
      <c r="E35" s="5" t="s">
        <v>5</v>
      </c>
    </row>
    <row r="36" spans="1:6" ht="29" x14ac:dyDescent="0.35">
      <c r="A36" s="24" t="str">
        <f>Summary!$C$15</f>
        <v>Basic Information</v>
      </c>
      <c r="B36" s="23" t="str">
        <f>Summary!$I$11</f>
        <v>Responsive</v>
      </c>
      <c r="C36" s="23" t="str">
        <f t="shared" si="0"/>
        <v>Basic Information Is Responsive</v>
      </c>
      <c r="D36" s="5" t="s">
        <v>67</v>
      </c>
      <c r="E36" s="5" t="s">
        <v>5</v>
      </c>
    </row>
    <row r="37" spans="1:6" ht="14.5" x14ac:dyDescent="0.35">
      <c r="A37" s="24" t="str">
        <f>Summary!$C$15</f>
        <v>Basic Information</v>
      </c>
      <c r="B37" s="23" t="str">
        <f>Summary!$H$11</f>
        <v xml:space="preserve">Accessible </v>
      </c>
      <c r="C37" s="23" t="str">
        <f t="shared" si="0"/>
        <v xml:space="preserve">Basic Information Is Accessible </v>
      </c>
      <c r="D37" s="5" t="s">
        <v>46</v>
      </c>
      <c r="E37" s="5" t="s">
        <v>5</v>
      </c>
    </row>
    <row r="38" spans="1:6" ht="130.5" x14ac:dyDescent="0.35">
      <c r="A38" s="24" t="str">
        <f>Summary!$C$16</f>
        <v xml:space="preserve">Additional Information </v>
      </c>
      <c r="B38" s="5" t="str">
        <f>Summary!$E$11</f>
        <v>Compliance</v>
      </c>
      <c r="C38" s="23" t="str">
        <f t="shared" si="0"/>
        <v>Additional Information  Is Compliance</v>
      </c>
      <c r="D38" s="5" t="s">
        <v>103</v>
      </c>
      <c r="E38" s="5" t="s">
        <v>5</v>
      </c>
    </row>
    <row r="39" spans="1:6" ht="29" x14ac:dyDescent="0.35">
      <c r="A39" s="24" t="str">
        <f>Summary!$C$16</f>
        <v xml:space="preserve">Additional Information </v>
      </c>
      <c r="B39" s="5" t="str">
        <f>Summary!$E$11</f>
        <v>Compliance</v>
      </c>
      <c r="C39" s="23" t="str">
        <f t="shared" si="0"/>
        <v>Additional Information  Is Compliance</v>
      </c>
      <c r="D39" s="5" t="s">
        <v>68</v>
      </c>
      <c r="E39" s="5" t="s">
        <v>3</v>
      </c>
      <c r="F39" s="5" t="s">
        <v>69</v>
      </c>
    </row>
    <row r="40" spans="1:6" ht="29" x14ac:dyDescent="0.35">
      <c r="A40" s="24" t="str">
        <f>Summary!$C$16</f>
        <v xml:space="preserve">Additional Information </v>
      </c>
      <c r="B40" s="5" t="str">
        <f>Summary!$E$11</f>
        <v>Compliance</v>
      </c>
      <c r="C40" s="23" t="str">
        <f t="shared" si="0"/>
        <v>Additional Information  Is Compliance</v>
      </c>
      <c r="D40" s="5" t="s">
        <v>70</v>
      </c>
      <c r="E40" s="5" t="s">
        <v>3</v>
      </c>
      <c r="F40" s="5" t="s">
        <v>69</v>
      </c>
    </row>
    <row r="41" spans="1:6" ht="29" x14ac:dyDescent="0.35">
      <c r="A41" s="24" t="str">
        <f>Summary!$C$16</f>
        <v xml:space="preserve">Additional Information </v>
      </c>
      <c r="B41" s="23" t="str">
        <f>Summary!$D$11</f>
        <v>Secure</v>
      </c>
      <c r="C41" s="23" t="str">
        <f t="shared" si="0"/>
        <v>Additional Information  Is Secure</v>
      </c>
      <c r="D41" s="5" t="s">
        <v>71</v>
      </c>
      <c r="E41" s="5" t="s">
        <v>3</v>
      </c>
      <c r="F41" s="5" t="s">
        <v>72</v>
      </c>
    </row>
    <row r="42" spans="1:6" ht="29" x14ac:dyDescent="0.35">
      <c r="A42" s="24" t="str">
        <f>Summary!$C$16</f>
        <v xml:space="preserve">Additional Information </v>
      </c>
      <c r="B42" s="5" t="str">
        <f>Summary!$E$11</f>
        <v>Compliance</v>
      </c>
      <c r="C42" s="23" t="str">
        <f t="shared" si="0"/>
        <v>Additional Information  Is Compliance</v>
      </c>
      <c r="D42" s="5" t="s">
        <v>73</v>
      </c>
      <c r="E42" s="5" t="s">
        <v>3</v>
      </c>
      <c r="F42" s="5" t="s">
        <v>74</v>
      </c>
    </row>
    <row r="43" spans="1:6" ht="29" x14ac:dyDescent="0.35">
      <c r="A43" s="24" t="str">
        <f>Summary!$C$16</f>
        <v xml:space="preserve">Additional Information </v>
      </c>
      <c r="B43" s="5" t="str">
        <f>Summary!$E$11</f>
        <v>Compliance</v>
      </c>
      <c r="C43" s="23" t="str">
        <f t="shared" si="0"/>
        <v>Additional Information  Is Compliance</v>
      </c>
      <c r="D43" s="5" t="s">
        <v>75</v>
      </c>
      <c r="E43" s="5" t="s">
        <v>5</v>
      </c>
    </row>
    <row r="44" spans="1:6" ht="29" x14ac:dyDescent="0.35">
      <c r="A44" s="24" t="str">
        <f>Summary!$C$16</f>
        <v xml:space="preserve">Additional Information </v>
      </c>
      <c r="B44" s="5" t="str">
        <f>Summary!$E$11</f>
        <v>Compliance</v>
      </c>
      <c r="C44" s="23" t="str">
        <f t="shared" si="0"/>
        <v>Additional Information  Is Compliance</v>
      </c>
      <c r="D44" s="5" t="s">
        <v>76</v>
      </c>
      <c r="E44" s="5" t="s">
        <v>5</v>
      </c>
    </row>
    <row r="45" spans="1:6" ht="29" x14ac:dyDescent="0.35">
      <c r="A45" s="24" t="str">
        <f>Summary!$C$16</f>
        <v xml:space="preserve">Additional Information </v>
      </c>
      <c r="B45" s="5" t="str">
        <f>Summary!$E$11</f>
        <v>Compliance</v>
      </c>
      <c r="C45" s="23" t="str">
        <f t="shared" si="0"/>
        <v>Additional Information  Is Compliance</v>
      </c>
      <c r="D45" s="5" t="s">
        <v>77</v>
      </c>
      <c r="E45" s="5" t="s">
        <v>5</v>
      </c>
    </row>
    <row r="46" spans="1:6" ht="29" x14ac:dyDescent="0.35">
      <c r="A46" s="24" t="str">
        <f>Summary!$C$16</f>
        <v xml:space="preserve">Additional Information </v>
      </c>
      <c r="B46" s="5" t="str">
        <f>Summary!$E$11</f>
        <v>Compliance</v>
      </c>
      <c r="C46" s="23" t="str">
        <f t="shared" si="0"/>
        <v>Additional Information  Is Compliance</v>
      </c>
      <c r="D46" s="5" t="s">
        <v>78</v>
      </c>
      <c r="E46" s="5" t="s">
        <v>5</v>
      </c>
    </row>
    <row r="47" spans="1:6" ht="29" x14ac:dyDescent="0.35">
      <c r="A47" s="24" t="str">
        <f>Summary!$C$16</f>
        <v xml:space="preserve">Additional Information </v>
      </c>
      <c r="B47" s="5" t="str">
        <f>Summary!$E$11</f>
        <v>Compliance</v>
      </c>
      <c r="C47" s="23" t="str">
        <f t="shared" si="0"/>
        <v>Additional Information  Is Compliance</v>
      </c>
      <c r="D47" s="5" t="s">
        <v>79</v>
      </c>
      <c r="E47" s="5" t="s">
        <v>5</v>
      </c>
    </row>
    <row r="48" spans="1:6" ht="29" x14ac:dyDescent="0.35">
      <c r="A48" s="24" t="str">
        <f>Summary!$C$16</f>
        <v xml:space="preserve">Additional Information </v>
      </c>
      <c r="B48" s="23" t="str">
        <f>Summary!$D$11</f>
        <v>Secure</v>
      </c>
      <c r="C48" s="23" t="str">
        <f t="shared" si="0"/>
        <v>Additional Information  Is Secure</v>
      </c>
      <c r="D48" s="5" t="s">
        <v>80</v>
      </c>
      <c r="E48" s="5" t="s">
        <v>3</v>
      </c>
      <c r="F48" s="5" t="s">
        <v>81</v>
      </c>
    </row>
    <row r="49" spans="1:5" ht="29" x14ac:dyDescent="0.35">
      <c r="A49" s="24" t="str">
        <f>Summary!$C$16</f>
        <v xml:space="preserve">Additional Information </v>
      </c>
      <c r="B49" s="23" t="str">
        <f>Summary!$F$11</f>
        <v>Auditable</v>
      </c>
      <c r="C49" s="23" t="str">
        <f t="shared" si="0"/>
        <v>Additional Information  Is Auditable</v>
      </c>
      <c r="D49" s="5" t="s">
        <v>82</v>
      </c>
      <c r="E49" s="5" t="s">
        <v>7</v>
      </c>
    </row>
    <row r="50" spans="1:5" ht="29" x14ac:dyDescent="0.35">
      <c r="A50" s="24" t="str">
        <f>Summary!$C$16</f>
        <v xml:space="preserve">Additional Information </v>
      </c>
      <c r="B50" s="23" t="str">
        <f>Summary!$F$11</f>
        <v>Auditable</v>
      </c>
      <c r="C50" s="23" t="str">
        <f t="shared" si="0"/>
        <v>Additional Information  Is Auditable</v>
      </c>
      <c r="D50" s="5" t="s">
        <v>83</v>
      </c>
      <c r="E50" s="5" t="s">
        <v>7</v>
      </c>
    </row>
    <row r="51" spans="1:5" ht="29" x14ac:dyDescent="0.35">
      <c r="A51" s="24" t="str">
        <f>Summary!$C$16</f>
        <v xml:space="preserve">Additional Information </v>
      </c>
      <c r="B51" s="23" t="str">
        <f>Summary!$F$11</f>
        <v>Auditable</v>
      </c>
      <c r="C51" s="23" t="str">
        <f t="shared" si="0"/>
        <v>Additional Information  Is Auditable</v>
      </c>
      <c r="D51" s="5" t="s">
        <v>84</v>
      </c>
      <c r="E51" s="5" t="s">
        <v>7</v>
      </c>
    </row>
    <row r="52" spans="1:5" ht="29" x14ac:dyDescent="0.35">
      <c r="A52" s="24" t="str">
        <f>Summary!$C$16</f>
        <v xml:space="preserve">Additional Information </v>
      </c>
      <c r="B52" s="23" t="str">
        <f>Summary!$I$11</f>
        <v>Responsive</v>
      </c>
      <c r="C52" s="23" t="str">
        <f t="shared" si="0"/>
        <v>Additional Information  Is Responsive</v>
      </c>
      <c r="D52" s="5" t="s">
        <v>85</v>
      </c>
      <c r="E52" s="5" t="s">
        <v>5</v>
      </c>
    </row>
    <row r="53" spans="1:5" ht="29" x14ac:dyDescent="0.35">
      <c r="A53" s="24" t="str">
        <f>Summary!$C$16</f>
        <v xml:space="preserve">Additional Information </v>
      </c>
      <c r="B53" s="23" t="str">
        <f>Summary!$I$11</f>
        <v>Responsive</v>
      </c>
      <c r="C53" s="23" t="str">
        <f t="shared" si="0"/>
        <v>Additional Information  Is Responsive</v>
      </c>
      <c r="D53" s="5" t="s">
        <v>86</v>
      </c>
      <c r="E53" s="5" t="s">
        <v>5</v>
      </c>
    </row>
    <row r="54" spans="1:5" ht="29" x14ac:dyDescent="0.35">
      <c r="A54" s="24" t="str">
        <f>Summary!$C$16</f>
        <v xml:space="preserve">Additional Information </v>
      </c>
      <c r="B54" s="23" t="str">
        <f>Summary!$I$11</f>
        <v>Responsive</v>
      </c>
      <c r="C54" s="23" t="str">
        <f t="shared" si="0"/>
        <v>Additional Information  Is Responsive</v>
      </c>
      <c r="D54" s="5" t="s">
        <v>87</v>
      </c>
      <c r="E54" s="5" t="s">
        <v>5</v>
      </c>
    </row>
    <row r="55" spans="1:5" ht="29" x14ac:dyDescent="0.35">
      <c r="A55" s="24" t="str">
        <f>Summary!$C$16</f>
        <v xml:space="preserve">Additional Information </v>
      </c>
      <c r="B55" s="23" t="str">
        <f>Summary!$H$11</f>
        <v xml:space="preserve">Accessible </v>
      </c>
      <c r="C55" s="23" t="str">
        <f t="shared" si="0"/>
        <v xml:space="preserve">Additional Information  Is Accessible </v>
      </c>
      <c r="D55" s="5" t="s">
        <v>46</v>
      </c>
      <c r="E55" s="5" t="s">
        <v>5</v>
      </c>
    </row>
    <row r="56" spans="1:5" ht="14.5" x14ac:dyDescent="0.35">
      <c r="A56" s="24" t="str">
        <f>Summary!$C$17</f>
        <v xml:space="preserve">Change Password </v>
      </c>
      <c r="B56" s="5" t="str">
        <f>Summary!$E$11</f>
        <v>Compliance</v>
      </c>
      <c r="C56" s="23" t="str">
        <f t="shared" si="0"/>
        <v>Change Password  Is Compliance</v>
      </c>
      <c r="D56" s="5" t="s">
        <v>88</v>
      </c>
      <c r="E56" s="5" t="s">
        <v>5</v>
      </c>
    </row>
    <row r="57" spans="1:5" ht="29" x14ac:dyDescent="0.35">
      <c r="A57" s="24" t="str">
        <f>Summary!$C$17</f>
        <v xml:space="preserve">Change Password </v>
      </c>
      <c r="B57" s="23" t="str">
        <f>Summary!$D$11</f>
        <v>Secure</v>
      </c>
      <c r="C57" s="23" t="str">
        <f t="shared" si="0"/>
        <v>Change Password  Is Secure</v>
      </c>
      <c r="D57" s="5" t="s">
        <v>89</v>
      </c>
      <c r="E57" s="5" t="s">
        <v>5</v>
      </c>
    </row>
    <row r="58" spans="1:5" ht="14.5" x14ac:dyDescent="0.35">
      <c r="A58" s="24" t="str">
        <f>Summary!$C$17</f>
        <v xml:space="preserve">Change Password </v>
      </c>
      <c r="B58" s="23" t="str">
        <f>Summary!$D$11</f>
        <v>Secure</v>
      </c>
      <c r="C58" s="23" t="str">
        <f t="shared" si="0"/>
        <v>Change Password  Is Secure</v>
      </c>
      <c r="D58" s="5" t="s">
        <v>90</v>
      </c>
      <c r="E58" s="5" t="s">
        <v>5</v>
      </c>
    </row>
    <row r="59" spans="1:5" ht="29" x14ac:dyDescent="0.35">
      <c r="A59" s="24" t="str">
        <f>Summary!$C$17</f>
        <v xml:space="preserve">Change Password </v>
      </c>
      <c r="B59" s="5" t="str">
        <f>Summary!$E$11</f>
        <v>Compliance</v>
      </c>
      <c r="C59" s="23" t="str">
        <f t="shared" si="0"/>
        <v>Change Password  Is Compliance</v>
      </c>
      <c r="D59" s="5" t="s">
        <v>91</v>
      </c>
      <c r="E59" s="5" t="s">
        <v>5</v>
      </c>
    </row>
    <row r="60" spans="1:5" ht="14.5" x14ac:dyDescent="0.35">
      <c r="A60" s="24" t="str">
        <f>Summary!$C$17</f>
        <v xml:space="preserve">Change Password </v>
      </c>
      <c r="B60" s="23" t="str">
        <f>Summary!$F$11</f>
        <v>Auditable</v>
      </c>
      <c r="C60" s="23" t="str">
        <f t="shared" si="0"/>
        <v>Change Password  Is Auditable</v>
      </c>
      <c r="D60" s="5" t="s">
        <v>82</v>
      </c>
      <c r="E60" s="5" t="s">
        <v>7</v>
      </c>
    </row>
    <row r="61" spans="1:5" ht="14.5" x14ac:dyDescent="0.35">
      <c r="A61" s="24" t="str">
        <f>Summary!$C$17</f>
        <v xml:space="preserve">Change Password </v>
      </c>
      <c r="B61" s="23" t="str">
        <f>Summary!$F$11</f>
        <v>Auditable</v>
      </c>
      <c r="C61" s="23" t="str">
        <f t="shared" si="0"/>
        <v>Change Password  Is Auditable</v>
      </c>
      <c r="D61" s="5" t="s">
        <v>83</v>
      </c>
      <c r="E61" s="5" t="s">
        <v>7</v>
      </c>
    </row>
    <row r="62" spans="1:5" ht="14.5" x14ac:dyDescent="0.35">
      <c r="A62" s="24" t="str">
        <f>Summary!$C$17</f>
        <v xml:space="preserve">Change Password </v>
      </c>
      <c r="B62" s="23" t="str">
        <f>Summary!$F$11</f>
        <v>Auditable</v>
      </c>
      <c r="C62" s="23" t="str">
        <f t="shared" si="0"/>
        <v>Change Password  Is Auditable</v>
      </c>
      <c r="D62" s="5" t="s">
        <v>84</v>
      </c>
      <c r="E62" s="5" t="s">
        <v>7</v>
      </c>
    </row>
    <row r="63" spans="1:5" ht="14.5" x14ac:dyDescent="0.35">
      <c r="A63" s="24" t="str">
        <f>Summary!$C$17</f>
        <v xml:space="preserve">Change Password </v>
      </c>
      <c r="B63" s="23" t="str">
        <f>Summary!$I$11</f>
        <v>Responsive</v>
      </c>
      <c r="C63" s="23" t="str">
        <f t="shared" si="0"/>
        <v>Change Password  Is Responsive</v>
      </c>
      <c r="D63" s="5" t="s">
        <v>85</v>
      </c>
      <c r="E63" s="5" t="s">
        <v>5</v>
      </c>
    </row>
    <row r="64" spans="1:5" ht="14.5" x14ac:dyDescent="0.35">
      <c r="A64" s="24" t="str">
        <f>Summary!$C$17</f>
        <v xml:space="preserve">Change Password </v>
      </c>
      <c r="B64" s="23" t="str">
        <f>Summary!$I$11</f>
        <v>Responsive</v>
      </c>
      <c r="C64" s="23" t="str">
        <f t="shared" si="0"/>
        <v>Change Password  Is Responsive</v>
      </c>
      <c r="D64" s="5" t="s">
        <v>86</v>
      </c>
      <c r="E64" s="5" t="s">
        <v>5</v>
      </c>
    </row>
    <row r="65" spans="1:5" ht="14.5" x14ac:dyDescent="0.35">
      <c r="A65" s="24" t="str">
        <f>Summary!$C$17</f>
        <v xml:space="preserve">Change Password </v>
      </c>
      <c r="B65" s="23" t="str">
        <f>Summary!$I$11</f>
        <v>Responsive</v>
      </c>
      <c r="C65" s="23" t="str">
        <f t="shared" si="0"/>
        <v>Change Password  Is Responsive</v>
      </c>
      <c r="D65" s="5" t="s">
        <v>87</v>
      </c>
      <c r="E65" s="5" t="s">
        <v>5</v>
      </c>
    </row>
    <row r="66" spans="1:5" ht="14.5" x14ac:dyDescent="0.35">
      <c r="A66" s="24" t="str">
        <f>Summary!$C$17</f>
        <v xml:space="preserve">Change Password </v>
      </c>
      <c r="B66" s="23" t="str">
        <f>Summary!$H$11</f>
        <v xml:space="preserve">Accessible </v>
      </c>
      <c r="C66" s="23" t="str">
        <f t="shared" si="0"/>
        <v xml:space="preserve">Change Password  Is Accessible </v>
      </c>
      <c r="D66" s="5" t="s">
        <v>46</v>
      </c>
      <c r="E66" s="5" t="s">
        <v>5</v>
      </c>
    </row>
  </sheetData>
  <customSheetViews>
    <customSheetView guid="{30C045F4-8E84-465C-9537-36842D8391D0}" filter="1" showAutoFilter="1">
      <pageMargins left="0.7" right="0.7" top="0.75" bottom="0.75" header="0.3" footer="0.3"/>
      <autoFilter ref="A1:G9" xr:uid="{6038B5A6-42BC-4027-96B9-76068D47AD15}">
        <filterColumn colId="2">
          <filters>
            <filter val="Registration Is Compliance"/>
            <filter val="Registration Is Auditable"/>
          </filters>
        </filterColumn>
      </autoFilter>
    </customSheetView>
  </customSheetView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opLeftCell="A3" workbookViewId="0">
      <selection activeCell="B6" sqref="B6"/>
    </sheetView>
  </sheetViews>
  <sheetFormatPr defaultColWidth="14.453125" defaultRowHeight="15.75" customHeight="1" x14ac:dyDescent="0.35"/>
  <cols>
    <col min="1" max="1" width="8.36328125" style="26" customWidth="1"/>
    <col min="2" max="2" width="19.453125" style="26" customWidth="1"/>
    <col min="3" max="3" width="34.1796875" style="26" customWidth="1"/>
    <col min="4" max="4" width="54.453125" style="26" customWidth="1"/>
    <col min="5" max="5" width="15.54296875" style="26" customWidth="1"/>
    <col min="6" max="6" width="10.36328125" style="26" customWidth="1"/>
    <col min="7" max="7" width="14.453125" style="26"/>
    <col min="8" max="8" width="53.08984375" style="26" customWidth="1"/>
    <col min="9" max="16384" width="14.453125" style="26"/>
  </cols>
  <sheetData>
    <row r="1" spans="1:8" ht="15.75" customHeight="1" x14ac:dyDescent="0.35">
      <c r="A1" s="25" t="s">
        <v>92</v>
      </c>
      <c r="B1" s="25" t="s">
        <v>93</v>
      </c>
      <c r="C1" s="25" t="s">
        <v>106</v>
      </c>
      <c r="D1" s="25" t="s">
        <v>94</v>
      </c>
      <c r="E1" s="25" t="s">
        <v>104</v>
      </c>
      <c r="F1" s="25" t="s">
        <v>95</v>
      </c>
      <c r="G1" s="25" t="s">
        <v>105</v>
      </c>
      <c r="H1" s="25" t="s">
        <v>96</v>
      </c>
    </row>
    <row r="2" spans="1:8" ht="96.5" customHeight="1" x14ac:dyDescent="0.35">
      <c r="A2" s="27" t="s">
        <v>135</v>
      </c>
      <c r="B2" s="27" t="str">
        <f>Summary!$C$14</f>
        <v>Popular Make</v>
      </c>
      <c r="C2" s="30" t="s">
        <v>139</v>
      </c>
      <c r="D2" s="28" t="s">
        <v>107</v>
      </c>
      <c r="E2" s="28" t="s">
        <v>108</v>
      </c>
      <c r="F2" s="27" t="s">
        <v>97</v>
      </c>
      <c r="G2" s="27" t="s">
        <v>98</v>
      </c>
      <c r="H2" s="27"/>
    </row>
    <row r="3" spans="1:8" ht="131" customHeight="1" x14ac:dyDescent="0.35">
      <c r="A3" s="27" t="s">
        <v>136</v>
      </c>
      <c r="B3" s="27" t="str">
        <f>Summary!$C12</f>
        <v>Registration</v>
      </c>
      <c r="C3" s="28" t="s">
        <v>148</v>
      </c>
      <c r="D3" s="28" t="s">
        <v>149</v>
      </c>
      <c r="E3" s="28" t="s">
        <v>110</v>
      </c>
      <c r="F3" s="27" t="s">
        <v>97</v>
      </c>
      <c r="G3" s="27" t="s">
        <v>98</v>
      </c>
      <c r="H3" s="27"/>
    </row>
    <row r="4" spans="1:8" ht="92" customHeight="1" x14ac:dyDescent="0.35">
      <c r="A4" s="27" t="s">
        <v>111</v>
      </c>
      <c r="B4" s="27" t="str">
        <f>Summary!$C$13</f>
        <v>Login</v>
      </c>
      <c r="C4" s="28" t="s">
        <v>133</v>
      </c>
      <c r="D4" s="29" t="s">
        <v>109</v>
      </c>
      <c r="E4" s="28" t="s">
        <v>108</v>
      </c>
      <c r="F4" s="27" t="s">
        <v>97</v>
      </c>
      <c r="G4" s="27" t="s">
        <v>98</v>
      </c>
      <c r="H4" s="27"/>
    </row>
    <row r="5" spans="1:8" ht="65.5" customHeight="1" x14ac:dyDescent="0.35">
      <c r="A5" s="27" t="s">
        <v>114</v>
      </c>
      <c r="B5" s="27" t="str">
        <f>Summary!$C$22</f>
        <v>Overall Rating</v>
      </c>
      <c r="C5" s="28" t="s">
        <v>112</v>
      </c>
      <c r="D5" s="29" t="s">
        <v>113</v>
      </c>
      <c r="E5" s="28" t="s">
        <v>108</v>
      </c>
      <c r="F5" s="27" t="s">
        <v>97</v>
      </c>
      <c r="G5" s="27" t="s">
        <v>98</v>
      </c>
      <c r="H5" s="27"/>
    </row>
    <row r="6" spans="1:8" ht="141" customHeight="1" x14ac:dyDescent="0.35">
      <c r="A6" s="27" t="s">
        <v>115</v>
      </c>
      <c r="B6" s="27" t="str">
        <f>Summary!$C$16</f>
        <v xml:space="preserve">Additional Information </v>
      </c>
      <c r="C6" s="28" t="s">
        <v>142</v>
      </c>
      <c r="D6" s="28" t="s">
        <v>138</v>
      </c>
      <c r="E6" s="28" t="s">
        <v>108</v>
      </c>
      <c r="F6" s="27" t="s">
        <v>97</v>
      </c>
      <c r="G6" s="27" t="s">
        <v>140</v>
      </c>
      <c r="H6" s="1" t="s">
        <v>137</v>
      </c>
    </row>
    <row r="7" spans="1:8" ht="15.75" customHeight="1" x14ac:dyDescent="0.35">
      <c r="B7" s="31"/>
      <c r="C7" s="31"/>
      <c r="D7" s="31"/>
      <c r="E7" s="31"/>
    </row>
    <row r="8" spans="1:8" ht="15.75" customHeight="1" x14ac:dyDescent="0.35">
      <c r="B8" s="31"/>
      <c r="C8" s="31"/>
      <c r="D8" s="31"/>
      <c r="E8" s="31"/>
    </row>
  </sheetData>
  <phoneticPr fontId="3"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Scenarios</vt:lpstr>
      <vt:lpstr>Defects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Jashmitha Maddala</dc:creator>
  <cp:lastModifiedBy>jashm</cp:lastModifiedBy>
  <dcterms:created xsi:type="dcterms:W3CDTF">2021-08-23T20:32:04Z</dcterms:created>
  <dcterms:modified xsi:type="dcterms:W3CDTF">2021-08-23T20:39:33Z</dcterms:modified>
</cp:coreProperties>
</file>