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2.xml" ContentType="application/vnd.ms-excel.controlproperties+xml"/>
  <Override PartName="/xl/slicers/slicer2.xml" ContentType="application/vnd.ms-excel.slicer+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dasan\Downloads\"/>
    </mc:Choice>
  </mc:AlternateContent>
  <xr:revisionPtr revIDLastSave="0" documentId="13_ncr:1_{863F6B40-D3F3-4A3A-84DD-D3DE76EE44C1}" xr6:coauthVersionLast="47" xr6:coauthVersionMax="47" xr10:uidLastSave="{00000000-0000-0000-0000-000000000000}"/>
  <bookViews>
    <workbookView xWindow="-98" yWindow="-98" windowWidth="21795" windowHeight="13695" activeTab="2" xr2:uid="{5172002C-9A6B-4438-BEF0-F7C7640F6E4F}"/>
  </bookViews>
  <sheets>
    <sheet name="Sales Data" sheetId="1" r:id="rId1"/>
    <sheet name="pivot table" sheetId="2" r:id="rId2"/>
    <sheet name="Dashboard" sheetId="4" r:id="rId3"/>
    <sheet name="surnburst" sheetId="5" r:id="rId4"/>
  </sheets>
  <definedNames>
    <definedName name="_xlchart.v1.0" hidden="1">'pivot table'!$AO$8:$AO$12</definedName>
    <definedName name="_xlchart.v1.1" hidden="1">'pivot table'!$AP$8:$AP$12</definedName>
    <definedName name="_xlchart.v1.2" hidden="1">'pivot table'!$AO$8:$AO$12</definedName>
    <definedName name="_xlchart.v1.3" hidden="1">'pivot table'!$AP$8:$AP$12</definedName>
    <definedName name="_xlchart.v1.4" hidden="1">surnburst!$F$5:$G$16</definedName>
    <definedName name="_xlchart.v1.5" hidden="1">surnburst!$H$4</definedName>
    <definedName name="_xlchart.v1.6" hidden="1">surnburst!$H$5:$H$16</definedName>
    <definedName name="_xlchart.v1.7" hidden="1">surnburst!$F$5:$G$16</definedName>
    <definedName name="_xlchart.v1.8" hidden="1">surnburst!$H$4</definedName>
    <definedName name="_xlchart.v1.9" hidden="1">surnburst!$H$5:$H$16</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4" i="2" l="1"/>
  <c r="H14" i="2" s="1"/>
  <c r="I14" i="2" s="1"/>
  <c r="I17" i="2" s="1" a="1"/>
  <c r="I17" i="2" s="1"/>
  <c r="X5" i="2"/>
  <c r="X6" i="2"/>
  <c r="X7" i="2"/>
  <c r="X8" i="2"/>
  <c r="X9" i="2"/>
  <c r="X4" i="2"/>
  <c r="O7" i="2"/>
  <c r="O5" i="2"/>
  <c r="J6" i="1"/>
  <c r="J3" i="1"/>
  <c r="J2" i="1"/>
  <c r="E3" i="2"/>
  <c r="H17" i="2" l="1" a="1"/>
  <c r="H1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<sst xmlns="http://schemas.openxmlformats.org/spreadsheetml/2006/main" count="6609" uniqueCount="324">
  <si>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</si>
  <si>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</si>
  <si>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</si>
  <si>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</si>
  <si>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</si>
  <si>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</si>
  <si>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</si>
  <si>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</si>
  <si>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</si>
  <si>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</si>
  <si>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</si>
  <si>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</si>
  <si>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</si>
  <si>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</si>
  <si>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</si>
  <si>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</si>
  <si>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</si>
  <si>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</si>
  <si>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</si>
  <si>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</si>
  <si>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</si>
  <si>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</si>
  <si>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</si>
  <si>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</si>
  <si>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</si>
  <si>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</si>
  <si>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</si>
  <si>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</si>
  <si>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</si>
  <si>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</si>
  <si>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</si>
  <si>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</si>
  <si>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</si>
  <si>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</si>
  <si>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</si>
  <si>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</si>
  <si>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</si>
  <si>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</si>
  <si>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</si>
  <si>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</si>
  <si>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</si>
  <si>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</si>
  <si>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</si>
  <si>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</si>
  <si>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</si>
  <si>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</si>
  <si>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</si>
  <si>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</si>
  <si>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</si>
  <si>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</si>
  <si>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</si>
  <si>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</si>
  <si>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</si>
  <si>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</si>
  <si>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</si>
  <si>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</si>
  <si>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</si>
  <si>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</si>
  <si>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</si>
  <si>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</si>
  <si>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</si>
  <si>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</si>
  <si>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</si>
  <si>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</si>
  <si>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</si>
  <si>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</si>
  <si>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</si>
  <si>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</si>
  <si>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</si>
  <si>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</si>
  <si>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</si>
  <si>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</si>
  <si>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</si>
  <si>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</si>
  <si>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</si>
  <si>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</si>
  <si>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</si>
  <si>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</si>
  <si>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</si>
  <si>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</si>
  <si>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</si>
  <si>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</si>
  <si>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</si>
  <si>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</si>
  <si>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</si>
  <si>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</si>
  <si>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</si>
  <si>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</si>
  <si>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</si>
  <si>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</si>
  <si>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</si>
  <si>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</si>
  <si>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</si>
  <si>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</si>
  <si>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</si>
  <si>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</si>
  <si>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</si>
  <si>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</si>
  <si>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</si>
  <si>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</si>
  <si>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</si>
  <si>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</si>
  <si>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</si>
  <si>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</si>
  <si>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</si>
  <si>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</si>
  <si>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</si>
  <si>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</si>
  <si>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</si>
  <si>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</si>
  <si>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</si>
  <si>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</si>
  <si>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</si>
  <si>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</si>
  <si>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</si>
  <si>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</si>
  <si>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</si>
  <si>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</si>
  <si>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</si>
  <si>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</si>
  <si>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</si>
  <si>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</si>
  <si>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</si>
  <si>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</si>
  <si>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</si>
  <si>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</si>
  <si>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</si>
  <si>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</si>
  <si>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</si>
  <si>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</si>
  <si>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</si>
  <si>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</si>
  <si>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</si>
  <si>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</si>
  <si>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</si>
  <si>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</si>
  <si>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</si>
  <si>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</si>
  <si>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</si>
  <si>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</si>
  <si>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</si>
  <si>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</si>
  <si>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</si>
  <si>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</si>
  <si>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</si>
  <si>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</si>
  <si>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</si>
  <si>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</si>
  <si>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</si>
  <si>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</si>
  <si>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</si>
  <si>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</si>
  <si>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</si>
  <si>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</si>
  <si>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</si>
  <si>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</si>
  <si>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</si>
  <si>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</si>
  <si>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</si>
  <si>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</si>
  <si>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</si>
  <si>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</si>
  <si>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</si>
  <si>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</si>
  <si>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</si>
  <si>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</si>
  <si>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</si>
  <si>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</si>
  <si>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</si>
  <si>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</si>
  <si>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</si>
  <si>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</si>
  <si>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</si>
  <si>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</si>
  <si>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</si>
  <si>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</si>
  <si>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</si>
  <si>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</si>
  <si>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</si>
  <si>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</si>
  <si>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</si>
  <si>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</si>
  <si>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</si>
  <si>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</si>
  <si>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</si>
  <si>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</si>
  <si>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</si>
  <si>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</si>
  <si>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</si>
  <si>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</si>
  <si>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</si>
  <si>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</si>
  <si>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</si>
  <si>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</si>
  <si>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</si>
  <si>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</si>
  <si>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</si>
  <si>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</si>
  <si>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</si>
  <si>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</si>
  <si>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</si>
  <si>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</si>
  <si>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</si>
  <si>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</si>
  <si>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</si>
  <si>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</si>
  <si>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</si>
  <si>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</si>
  <si>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</si>
  <si>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</si>
  <si>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</si>
  <si>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</si>
  <si>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</si>
  <si>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</si>
  <si>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</si>
  <si>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</si>
  <si>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</si>
  <si>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</si>
  <si>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</si>
  <si>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</si>
  <si>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</si>
  <si>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</si>
  <si>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</si>
  <si>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</si>
  <si>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</si>
  <si>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</si>
  <si>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</si>
  <si>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</si>
  <si>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</si>
  <si>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</si>
  <si>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</si>
  <si>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</si>
  <si>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</si>
  <si>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</si>
  <si>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</si>
  <si>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</si>
  <si>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</si>
  <si>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</si>
  <si>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</si>
  <si>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</si>
  <si>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</si>
  <si>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</si>
  <si>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</si>
  <si>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</si>
  <si>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</si>
  <si>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</si>
  <si>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</si>
  <si>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</si>
  <si>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</si>
  <si>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</si>
  <si>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</si>
  <si>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</si>
  <si>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</si>
  <si>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</si>
  <si>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</si>
  <si>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</si>
  <si>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</si>
  <si>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</si>
  <si>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</si>
  <si>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</si>
  <si>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</si>
  <si>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</si>
  <si>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</si>
  <si>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</si>
  <si>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</si>
  <si>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</si>
  <si>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</si>
  <si>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</si>
  <si>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</si>
  <si>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</si>
  <si>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</si>
  <si>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</si>
  <si>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</si>
  <si>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</si>
  <si>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</si>
  <si>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</si>
  <si>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</si>
  <si>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</si>
  <si>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</si>
  <si>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</si>
  <si>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</si>
  <si>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</si>
  <si>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</si>
  <si>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</si>
  <si>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</si>
  <si>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</si>
  <si>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</si>
  <si>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</si>
  <si>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</si>
  <si>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</si>
  <si>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</si>
  <si>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</si>
  <si>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</si>
  <si>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</si>
  <si>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</si>
  <si>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</si>
  <si>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</si>
  <si>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</si>
  <si>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</si>
  <si>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</si>
  <si>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</si>
  <si>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</si>
  <si>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</si>
  <si>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</si>
  <si>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</si>
  <si>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</si>
  <si>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</si>
  <si>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</si>
  <si>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</si>
  <si>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</si>
  <si>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</si>
  <si>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</si>
  <si>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</si>
  <si>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</si>
  <si>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</si>
  <si>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</si>
  <si>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</si>
  <si>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t>
  </si>
  <si>
    <t xml:space="preserve"> </t>
  </si>
  <si>
    <t xml:space="preserve">  </t>
  </si>
  <si>
    <t xml:space="preserve">   </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</si>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</sst>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_ * #,##0_ ;_ * \-#,##0_ ;_ * &quot;-&quot;??_ ;_ @_ "/>
    <numFmt numFmtId="165" formatCode="&quot;₹&quot;\ #,##0.00"/>
    <numFmt numFmtId="166" formatCode="&quot;₹&quot;\ #,##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59999389629810485"/>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0" fontId="2" fillId="2" borderId="0" xfId="0" applyFont="1" applyFill="1"/>
    <xf numFmtId="43" fontId="0" fillId="0" borderId="0" xfId="1" applyFon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43" fontId="0" fillId="0" borderId="0" xfId="0" applyNumberFormat="1"/>
    <xf numFmtId="9" fontId="0" fillId="0" borderId="0" xfId="2" applyFont="1"/>
    <xf numFmtId="0" fontId="0" fillId="3" borderId="0" xfId="0" applyFill="1"/>
    <xf numFmtId="165" fontId="0" fillId="3" borderId="0" xfId="0" applyNumberFormat="1" applyFill="1"/>
    <xf numFmtId="166" fontId="0" fillId="3" borderId="0" xfId="0" applyNumberFormat="1" applyFill="1"/>
    <xf numFmtId="164" fontId="0" fillId="3" borderId="0" xfId="0" applyNumberFormat="1" applyFill="1"/>
    <xf numFmtId="10" fontId="0" fillId="3" borderId="0" xfId="2" applyNumberFormat="1" applyFont="1" applyFill="1"/>
    <xf numFmtId="0" fontId="0" fillId="4" borderId="0" xfId="0" applyFill="1"/>
    <xf numFmtId="0" fontId="0" fillId="4" borderId="0" xfId="0" applyFill="1" applyAlignment="1">
      <alignment horizontal="left"/>
    </xf>
    <xf numFmtId="164" fontId="0" fillId="4" borderId="0" xfId="0" applyNumberFormat="1" applyFill="1"/>
    <xf numFmtId="166" fontId="0" fillId="4" borderId="0" xfId="0" applyNumberFormat="1" applyFill="1"/>
    <xf numFmtId="0" fontId="0" fillId="5" borderId="0" xfId="0" applyFill="1"/>
    <xf numFmtId="1" fontId="0" fillId="5" borderId="0" xfId="0" applyNumberFormat="1" applyFill="1"/>
    <xf numFmtId="10" fontId="0" fillId="0" borderId="0" xfId="0" applyNumberFormat="1"/>
    <xf numFmtId="0" fontId="0" fillId="0" borderId="0" xfId="0" applyAlignment="1">
      <alignment horizontal="left" indent="1"/>
    </xf>
    <xf numFmtId="165" fontId="0" fillId="0" borderId="0" xfId="0" applyNumberFormat="1"/>
    <xf numFmtId="9" fontId="0" fillId="0" borderId="0" xfId="0" applyNumberFormat="1"/>
    <xf numFmtId="0" fontId="2" fillId="0" borderId="0" xfId="0" applyFont="1"/>
    <xf numFmtId="0" fontId="2" fillId="0" borderId="1" xfId="0" applyFont="1" applyBorder="1"/>
    <xf numFmtId="0" fontId="2" fillId="6" borderId="1" xfId="0" applyFont="1" applyFill="1" applyBorder="1"/>
  </cellXfs>
  <cellStyles count="3">
    <cellStyle name="Comma" xfId="1" builtinId="3"/>
    <cellStyle name="Normal" xfId="0" builtinId="0"/>
    <cellStyle name="Percent" xfId="2" builtinId="5"/>
  </cellStyles>
  <dxfs count="45">
    <dxf>
      <numFmt numFmtId="164"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59999389629810485"/>
        </patternFill>
      </fill>
    </dxf>
    <dxf>
      <numFmt numFmtId="164" formatCode="_ * #,##0_ ;_ * \-#,##0_ ;_ * &quot;-&quot;??_ ;_ @_ "/>
    </dxf>
    <dxf>
      <numFmt numFmtId="14" formatCode="0.00%"/>
    </dxf>
    <dxf>
      <numFmt numFmtId="164" formatCode="_ * #,##0_ ;_ * \-#,##0_ ;_ * &quot;-&quot;??_ ;_ @_ "/>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64" formatCode="_ * #,##0_ ;_ * \-#,##0_ ;_ * &quot;-&quot;??_ ;_ @_ "/>
    </dxf>
    <dxf>
      <numFmt numFmtId="13" formatCode="0%"/>
    </dxf>
    <dxf>
      <numFmt numFmtId="165" formatCode="&quot;₹&quot;\ #,##0.00"/>
    </dxf>
    <dxf>
      <numFmt numFmtId="164" formatCode="_ * #,##0_ ;_ * \-#,##0_ ;_ * &quot;-&quot;??_ ;_ @_ "/>
    </dxf>
    <dxf>
      <numFmt numFmtId="164" formatCode="_ * #,##0_ ;_ * \-#,##0_ ;_ * &quot;-&quot;??_ ;_ @_ "/>
    </dxf>
    <dxf>
      <fill>
        <patternFill patternType="solid">
          <bgColor theme="3" tint="0.79998168889431442"/>
        </patternFill>
      </fill>
    </dxf>
    <dxf>
      <fill>
        <patternFill patternType="solid">
          <bgColor theme="3" tint="0.79998168889431442"/>
        </patternFill>
      </fill>
    </dxf>
    <dxf>
      <fill>
        <patternFill patternType="solid">
          <bgColor theme="3" tint="0.79998168889431442"/>
        </patternFill>
      </fill>
    </dxf>
    <dxf>
      <numFmt numFmtId="165" formatCode="&quot;₹&quot;\ #,##0.00"/>
    </dxf>
    <dxf>
      <numFmt numFmtId="166" formatCode="&quot;₹&quot;\ #,##0"/>
    </dxf>
    <dxf>
      <numFmt numFmtId="164" formatCode="_ * #,##0_ ;_ * \-#,##0_ ;_ * &quot;-&quot;??_ ;_ @_ "/>
    </dxf>
    <dxf>
      <numFmt numFmtId="14" formatCode="0.00%"/>
    </dxf>
    <dxf>
      <numFmt numFmtId="164"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color theme="1"/>
      </font>
      <border>
        <bottom style="thin">
          <color theme="4"/>
        </bottom>
        <vertical/>
        <horizontal/>
      </border>
    </dxf>
    <dxf>
      <font>
        <b val="0"/>
        <i val="0"/>
        <color theme="1"/>
        <name val="Arial Black"/>
        <family val="2"/>
        <scheme val="none"/>
      </font>
      <fill>
        <patternFill>
          <fgColor theme="0"/>
        </patternFill>
      </fill>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10"/>
        <color theme="1"/>
        <name val="Arial Black"/>
        <family val="2"/>
        <scheme val="none"/>
      </font>
      <fill>
        <gradientFill degree="180">
          <stop position="0">
            <color theme="0"/>
          </stop>
          <stop position="1">
            <color theme="4"/>
          </stop>
        </gradientFill>
      </fill>
      <border>
        <left style="thin">
          <color theme="4"/>
        </left>
        <right style="thin">
          <color theme="4"/>
        </right>
        <top style="thin">
          <color theme="4"/>
        </top>
        <bottom style="thin">
          <color theme="4"/>
        </bottom>
        <vertical/>
        <horizontal/>
      </border>
    </dxf>
  </dxfs>
  <tableStyles count="3" defaultTableStyle="TableStyleMedium2" defaultPivotStyle="PivotStyleLight16">
    <tableStyle name="Invisible" pivot="0" table="0" count="0" xr9:uid="{86763375-AF04-4980-A5AF-DC108A0F7D10}"/>
    <tableStyle name="Sldash" pivot="0" table="0" count="10" xr9:uid="{FDB5C180-B24C-433B-901B-0D70DF973D9F}">
      <tableStyleElement type="wholeTable" dxfId="44"/>
      <tableStyleElement type="headerRow" dxfId="43"/>
    </tableStyle>
    <tableStyle name="slicer" pivot="0" table="0" count="10" xr9:uid="{0989D8C6-356C-41E8-BA25-6C719278D21A}">
      <tableStyleElement type="wholeTable" dxfId="42"/>
      <tableStyleElement type="headerRow" dxfId="41"/>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dash">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sz="1200">
                <a:latin typeface="Arial Black" panose="020B0A04020102020204" pitchFamily="34" charset="0"/>
              </a:rPr>
              <a:t>SALES &amp; PROFIT(%) BY MONTH</a:t>
            </a:r>
          </a:p>
        </c:rich>
      </c:tx>
      <c:layout>
        <c:manualLayout>
          <c:xMode val="edge"/>
          <c:yMode val="edge"/>
          <c:x val="0.25629693149059474"/>
          <c:y val="9.2653794355268201E-3"/>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table'!$V$3</c:f>
              <c:strCache>
                <c:ptCount val="1"/>
                <c:pt idx="0">
                  <c:v>Sum of Sales ('000)</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'pivot table'!$U$4:$U$15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table'!$V$4:$V$15</c:f>
              <c:numCache>
                <c:formatCode>_(* #,##0.00_);_(* \(#,##0.00\);_(* "-"??_);_(@_)</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AB8E-491E-964A-E5ACA630FBA0}"/>
            </c:ext>
          </c:extLst>
        </c:ser>
        <c:ser>
          <c:idx val="1"/>
          <c:order val="1"/>
          <c:tx>
            <c:strRef>
              <c:f>'pivot table'!$W$3</c:f>
              <c:strCache>
                <c:ptCount val="1"/>
                <c:pt idx="0">
                  <c:v>Sum of Profit ('000)</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'pivot table'!$U$4:$U$15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table'!$W$4:$W$15</c:f>
              <c:numCache>
                <c:formatCode>_(* #,##0.00_);_(* \(#,##0.00\);_(* "-"??_);_(@_)</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1-AB8E-491E-964A-E5ACA630FBA0}"/>
            </c:ext>
          </c:extLst>
        </c:ser>
        <c:dLbls>
          <c:showLegendKey val="0"/>
          <c:showVal val="0"/>
          <c:showCatName val="0"/>
          <c:showSerName val="0"/>
          <c:showPercent val="0"/>
          <c:showBubbleSize val="0"/>
        </c:dLbls>
        <c:gapWidth val="150"/>
        <c:overlap val="100"/>
        <c:axId val="458108767"/>
        <c:axId val="458111647"/>
      </c:barChart>
      <c:catAx>
        <c:axId val="458108767"/>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111647"/>
        <c:crosses val="autoZero"/>
        <c:auto val="1"/>
        <c:lblAlgn val="ctr"/>
        <c:lblOffset val="100"/>
        <c:noMultiLvlLbl val="0"/>
      </c:catAx>
      <c:valAx>
        <c:axId val="458111647"/>
        <c:scaling>
          <c:orientation val="minMax"/>
        </c:scaling>
        <c:delete val="0"/>
        <c:axPos val="l"/>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108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latin typeface="Arial Black" panose="020B0A04020102020204" pitchFamily="34" charset="0"/>
              </a:rPr>
              <a:t>SALES GENERATED</a:t>
            </a:r>
            <a:r>
              <a:rPr lang="en-IN" sz="1200" baseline="0">
                <a:latin typeface="Arial Black" panose="020B0A04020102020204" pitchFamily="34" charset="0"/>
              </a:rPr>
              <a:t> BY CUSTOMERS</a:t>
            </a:r>
            <a:endParaRPr lang="en-IN" sz="120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chemeClr val="accent1"/>
            </a:solidFill>
            <a:ln>
              <a:noFill/>
            </a:ln>
            <a:effectLst/>
          </c:spPr>
          <c:invertIfNegative val="0"/>
          <c:cat>
            <c:strRef>
              <c:f>'pivot table'!$H$17:$H$21</c:f>
              <c:strCache>
                <c:ptCount val="5"/>
                <c:pt idx="0">
                  <c:v>CUST_ID_037</c:v>
                </c:pt>
                <c:pt idx="1">
                  <c:v>CUST_ID_038</c:v>
                </c:pt>
                <c:pt idx="2">
                  <c:v>CUST_ID_039</c:v>
                </c:pt>
                <c:pt idx="3">
                  <c:v>CUST_ID_040</c:v>
                </c:pt>
                <c:pt idx="4">
                  <c:v>CUST_ID_041</c:v>
                </c:pt>
              </c:strCache>
            </c:strRef>
          </c:cat>
          <c:val>
            <c:numRef>
              <c:f>'pivot table'!$I$17:$I$21</c:f>
              <c:numCache>
                <c:formatCode>0</c:formatCode>
                <c:ptCount val="5"/>
                <c:pt idx="0">
                  <c:v>1791079.27</c:v>
                </c:pt>
                <c:pt idx="1">
                  <c:v>112689.45</c:v>
                </c:pt>
                <c:pt idx="2">
                  <c:v>62874</c:v>
                </c:pt>
                <c:pt idx="3">
                  <c:v>3567885.44</c:v>
                </c:pt>
                <c:pt idx="4">
                  <c:v>661621.64999999991</c:v>
                </c:pt>
              </c:numCache>
            </c:numRef>
          </c:val>
          <c:extLst>
            <c:ext xmlns:c16="http://schemas.microsoft.com/office/drawing/2014/chart" uri="{C3380CC4-5D6E-409C-BE32-E72D297353CC}">
              <c16:uniqueId val="{00000000-07A1-449F-9C57-B32D2E8BBCF2}"/>
            </c:ext>
          </c:extLst>
        </c:ser>
        <c:dLbls>
          <c:showLegendKey val="0"/>
          <c:showVal val="0"/>
          <c:showCatName val="0"/>
          <c:showSerName val="0"/>
          <c:showPercent val="0"/>
          <c:showBubbleSize val="0"/>
        </c:dLbls>
        <c:gapWidth val="182"/>
        <c:axId val="686054783"/>
        <c:axId val="686054303"/>
      </c:barChart>
      <c:catAx>
        <c:axId val="686054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054303"/>
        <c:crosses val="autoZero"/>
        <c:auto val="1"/>
        <c:lblAlgn val="ctr"/>
        <c:lblOffset val="100"/>
        <c:noMultiLvlLbl val="0"/>
      </c:catAx>
      <c:valAx>
        <c:axId val="6860543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054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Sales %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 table'!$AE$4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CC6-4F1A-9A5C-664DB68206E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CC6-4F1A-9A5C-664DB68206E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CC6-4F1A-9A5C-664DB68206E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CC6-4F1A-9A5C-664DB68206EE}"/>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CC6-4F1A-9A5C-664DB68206EE}"/>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DCC6-4F1A-9A5C-664DB68206E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DCC6-4F1A-9A5C-664DB68206E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DCC6-4F1A-9A5C-664DB68206E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table'!$AD$5:$AD$12</c:f>
              <c:strCache>
                <c:ptCount val="8"/>
                <c:pt idx="0">
                  <c:v>India</c:v>
                </c:pt>
                <c:pt idx="1">
                  <c:v>USA</c:v>
                </c:pt>
                <c:pt idx="2">
                  <c:v>Japan</c:v>
                </c:pt>
                <c:pt idx="3">
                  <c:v>Canada</c:v>
                </c:pt>
                <c:pt idx="4">
                  <c:v>England</c:v>
                </c:pt>
                <c:pt idx="5">
                  <c:v>France</c:v>
                </c:pt>
                <c:pt idx="6">
                  <c:v>Germany</c:v>
                </c:pt>
                <c:pt idx="7">
                  <c:v>Italy</c:v>
                </c:pt>
              </c:strCache>
            </c:strRef>
          </c:cat>
          <c:val>
            <c:numRef>
              <c:f>'pivot table'!$AE$5:$AE$12</c:f>
              <c:numCache>
                <c:formatCode>0.00%</c:formatCode>
                <c:ptCount val="8"/>
                <c:pt idx="0">
                  <c:v>0.10495287649045264</c:v>
                </c:pt>
                <c:pt idx="1">
                  <c:v>0.11483504521231287</c:v>
                </c:pt>
                <c:pt idx="2">
                  <c:v>0.15539926561876274</c:v>
                </c:pt>
                <c:pt idx="3">
                  <c:v>9.0180280254156975E-2</c:v>
                </c:pt>
                <c:pt idx="4">
                  <c:v>0.14301767436475055</c:v>
                </c:pt>
                <c:pt idx="5">
                  <c:v>0.14927700978921685</c:v>
                </c:pt>
                <c:pt idx="6">
                  <c:v>0.12073453469772315</c:v>
                </c:pt>
                <c:pt idx="7">
                  <c:v>0.12160331357262423</c:v>
                </c:pt>
              </c:numCache>
            </c:numRef>
          </c:val>
          <c:extLst>
            <c:ext xmlns:c16="http://schemas.microsoft.com/office/drawing/2014/chart" uri="{C3380CC4-5D6E-409C-BE32-E72D297353CC}">
              <c16:uniqueId val="{00000000-1E85-43DE-B8F8-21936198D74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table!PivotTable9</c:name>
    <c:fmtId val="0"/>
  </c:pivotSource>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US" sz="1400">
                <a:solidFill>
                  <a:schemeClr val="tx1"/>
                </a:solidFill>
                <a:latin typeface="Arial Black" panose="020B0A04020102020204" pitchFamily="34" charset="0"/>
              </a:rPr>
              <a:t>Profit Generated over Months</a:t>
            </a:r>
          </a:p>
        </c:rich>
      </c:tx>
      <c:layout>
        <c:manualLayout>
          <c:xMode val="edge"/>
          <c:yMode val="edge"/>
          <c:x val="0.22271225499926731"/>
          <c:y val="5.0621205900758519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table'!$AW$4</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table'!$AV$5:$AV$30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table'!$AW$5:$AW$30</c:f>
              <c:numCache>
                <c:formatCode>"₹"\ #,##0.00</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9DEF-4F84-9BAF-CD8854524AC0}"/>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94893632"/>
        <c:axId val="94894592"/>
      </c:lineChart>
      <c:catAx>
        <c:axId val="9489363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4894592"/>
        <c:crosses val="autoZero"/>
        <c:auto val="1"/>
        <c:lblAlgn val="ctr"/>
        <c:lblOffset val="100"/>
        <c:noMultiLvlLbl val="0"/>
      </c:catAx>
      <c:valAx>
        <c:axId val="94894592"/>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4893632"/>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table!PivotTable10</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Units</a:t>
            </a:r>
            <a:r>
              <a:rPr lang="en-US" baseline="0"/>
              <a:t> sold split %</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table'!$BE$3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279-41CD-9C4D-7D1AC976369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279-41CD-9C4D-7D1AC976369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279-41CD-9C4D-7D1AC976369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279-41CD-9C4D-7D1AC976369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279-41CD-9C4D-7D1AC976369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279-41CD-9C4D-7D1AC976369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table'!$BD$4:$BD$9</c:f>
              <c:strCache>
                <c:ptCount val="6"/>
                <c:pt idx="0">
                  <c:v>Amarilla</c:v>
                </c:pt>
                <c:pt idx="1">
                  <c:v>Carretera</c:v>
                </c:pt>
                <c:pt idx="2">
                  <c:v>Montana</c:v>
                </c:pt>
                <c:pt idx="3">
                  <c:v>Paseo</c:v>
                </c:pt>
                <c:pt idx="4">
                  <c:v>Velo</c:v>
                </c:pt>
                <c:pt idx="5">
                  <c:v>VTT</c:v>
                </c:pt>
              </c:strCache>
            </c:strRef>
          </c:cat>
          <c:val>
            <c:numRef>
              <c:f>'pivot table'!$BE$4:$BE$9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84FE-45C5-B89C-7D9E7E62D45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10"/>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IN"/>
              <a:t>SALES &amp; PROFIT(%) BY MONTH</a:t>
            </a:r>
          </a:p>
        </c:rich>
      </c:tx>
      <c:layout>
        <c:manualLayout>
          <c:xMode val="edge"/>
          <c:yMode val="edge"/>
          <c:x val="0.11460345561041968"/>
          <c:y val="4.884731116738037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096199334369101E-2"/>
          <c:y val="0.26655610161840859"/>
          <c:w val="0.93147456312072552"/>
          <c:h val="0.61651536093802806"/>
        </c:manualLayout>
      </c:layout>
      <c:barChart>
        <c:barDir val="col"/>
        <c:grouping val="stacked"/>
        <c:varyColors val="0"/>
        <c:ser>
          <c:idx val="0"/>
          <c:order val="0"/>
          <c:tx>
            <c:strRef>
              <c:f>'pivot table'!$V$3</c:f>
              <c:strCache>
                <c:ptCount val="1"/>
                <c:pt idx="0">
                  <c:v>Sum of Sales ('000)</c:v>
                </c:pt>
              </c:strCache>
            </c:strRef>
          </c:tx>
          <c:spPr>
            <a:solidFill>
              <a:schemeClr val="accent1">
                <a:alpha val="85000"/>
              </a:schemeClr>
            </a:solidFill>
            <a:ln w="9525" cap="flat" cmpd="sng" algn="ctr">
              <a:solidFill>
                <a:schemeClr val="lt1">
                  <a:alpha val="50000"/>
                </a:schemeClr>
              </a:solidFill>
              <a:round/>
            </a:ln>
            <a:effectLst/>
          </c:spPr>
          <c:invertIfNegative val="0"/>
          <c:cat>
            <c:strRef>
              <c:f>'pivot table'!$U$4:$U$15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table'!$V$4:$V$15</c:f>
              <c:numCache>
                <c:formatCode>_(* #,##0.00_);_(* \(#,##0.00\);_(* "-"??_);_(@_)</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6759-4053-98A1-6B316655C1F3}"/>
            </c:ext>
          </c:extLst>
        </c:ser>
        <c:ser>
          <c:idx val="1"/>
          <c:order val="1"/>
          <c:tx>
            <c:strRef>
              <c:f>'pivot table'!$W$3</c:f>
              <c:strCache>
                <c:ptCount val="1"/>
                <c:pt idx="0">
                  <c:v>Sum of Profit ('000)</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table'!$U$4:$U$15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table'!$W$4:$W$15</c:f>
              <c:numCache>
                <c:formatCode>_(* #,##0.00_);_(* \(#,##0.00\);_(* "-"??_);_(@_)</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1-6759-4053-98A1-6B316655C1F3}"/>
            </c:ext>
          </c:extLst>
        </c:ser>
        <c:dLbls>
          <c:showLegendKey val="0"/>
          <c:showVal val="0"/>
          <c:showCatName val="0"/>
          <c:showSerName val="0"/>
          <c:showPercent val="0"/>
          <c:showBubbleSize val="0"/>
        </c:dLbls>
        <c:gapWidth val="150"/>
        <c:overlap val="100"/>
        <c:axId val="458108767"/>
        <c:axId val="458111647"/>
      </c:barChart>
      <c:catAx>
        <c:axId val="45810876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458111647"/>
        <c:crosses val="autoZero"/>
        <c:auto val="1"/>
        <c:lblAlgn val="ctr"/>
        <c:lblOffset val="100"/>
        <c:noMultiLvlLbl val="0"/>
      </c:catAx>
      <c:valAx>
        <c:axId val="45811164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00_);_(* \(#,##0.00\);_(* &quot;-&quot;??_);_(@_)" sourceLinked="1"/>
        <c:majorTickMark val="none"/>
        <c:minorTickMark val="none"/>
        <c:tickLblPos val="nextTo"/>
        <c:crossAx val="458108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IN" sz="1000">
                <a:latin typeface="Arial Black" panose="020B0A04020102020204" pitchFamily="34" charset="0"/>
              </a:rPr>
              <a:t>SALES GENERATED BY CUSTOMERS</a:t>
            </a:r>
          </a:p>
        </c:rich>
      </c:tx>
      <c:layout>
        <c:manualLayout>
          <c:xMode val="edge"/>
          <c:yMode val="edge"/>
          <c:x val="0.15382162632781379"/>
          <c:y val="4.692731650178762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IN"/>
        </a:p>
      </c:txPr>
    </c:title>
    <c:autoTitleDeleted val="0"/>
    <c:plotArea>
      <c:layout>
        <c:manualLayout>
          <c:layoutTarget val="inner"/>
          <c:xMode val="edge"/>
          <c:yMode val="edge"/>
          <c:x val="0.21620564050349911"/>
          <c:y val="0.23332958548240912"/>
          <c:w val="0.7100573177189986"/>
          <c:h val="0.61115149288515369"/>
        </c:manualLayout>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table'!$H$17:$H$21</c:f>
              <c:strCache>
                <c:ptCount val="5"/>
                <c:pt idx="0">
                  <c:v>CUST_ID_037</c:v>
                </c:pt>
                <c:pt idx="1">
                  <c:v>CUST_ID_038</c:v>
                </c:pt>
                <c:pt idx="2">
                  <c:v>CUST_ID_039</c:v>
                </c:pt>
                <c:pt idx="3">
                  <c:v>CUST_ID_040</c:v>
                </c:pt>
                <c:pt idx="4">
                  <c:v>CUST_ID_041</c:v>
                </c:pt>
              </c:strCache>
            </c:strRef>
          </c:cat>
          <c:val>
            <c:numRef>
              <c:f>'pivot table'!$I$17:$I$21</c:f>
              <c:numCache>
                <c:formatCode>0</c:formatCode>
                <c:ptCount val="5"/>
                <c:pt idx="0">
                  <c:v>1791079.27</c:v>
                </c:pt>
                <c:pt idx="1">
                  <c:v>112689.45</c:v>
                </c:pt>
                <c:pt idx="2">
                  <c:v>62874</c:v>
                </c:pt>
                <c:pt idx="3">
                  <c:v>3567885.44</c:v>
                </c:pt>
                <c:pt idx="4">
                  <c:v>661621.64999999991</c:v>
                </c:pt>
              </c:numCache>
            </c:numRef>
          </c:val>
          <c:extLst>
            <c:ext xmlns:c16="http://schemas.microsoft.com/office/drawing/2014/chart" uri="{C3380CC4-5D6E-409C-BE32-E72D297353CC}">
              <c16:uniqueId val="{00000000-21EA-4733-A7FA-E3A1165C90F9}"/>
            </c:ext>
          </c:extLst>
        </c:ser>
        <c:dLbls>
          <c:dLblPos val="inEnd"/>
          <c:showLegendKey val="0"/>
          <c:showVal val="1"/>
          <c:showCatName val="0"/>
          <c:showSerName val="0"/>
          <c:showPercent val="0"/>
          <c:showBubbleSize val="0"/>
        </c:dLbls>
        <c:gapWidth val="65"/>
        <c:axId val="686054783"/>
        <c:axId val="686054303"/>
      </c:barChart>
      <c:catAx>
        <c:axId val="686054783"/>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686054303"/>
        <c:crosses val="autoZero"/>
        <c:auto val="1"/>
        <c:lblAlgn val="ctr"/>
        <c:lblOffset val="100"/>
        <c:noMultiLvlLbl val="0"/>
      </c:catAx>
      <c:valAx>
        <c:axId val="686054303"/>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86054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solidFill>
                  <a:schemeClr val="tx1"/>
                </a:solidFill>
              </a:rPr>
              <a:t>Sales %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5.2259293611764526E-2"/>
          <c:y val="0.18844785016219343"/>
          <c:w val="0.54969424391075539"/>
          <c:h val="0.69950179755780073"/>
        </c:manualLayout>
      </c:layout>
      <c:doughnutChart>
        <c:varyColors val="1"/>
        <c:ser>
          <c:idx val="0"/>
          <c:order val="0"/>
          <c:tx>
            <c:strRef>
              <c:f>'pivot table'!$AE$4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8B9-4818-B9BF-696694A0C8D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8B9-4818-B9BF-696694A0C8D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8B9-4818-B9BF-696694A0C8D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8B9-4818-B9BF-696694A0C8D0}"/>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8B9-4818-B9BF-696694A0C8D0}"/>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48B9-4818-B9BF-696694A0C8D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48B9-4818-B9BF-696694A0C8D0}"/>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8B9-4818-B9BF-696694A0C8D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table'!$AD$5:$AD$12</c:f>
              <c:strCache>
                <c:ptCount val="8"/>
                <c:pt idx="0">
                  <c:v>India</c:v>
                </c:pt>
                <c:pt idx="1">
                  <c:v>USA</c:v>
                </c:pt>
                <c:pt idx="2">
                  <c:v>Japan</c:v>
                </c:pt>
                <c:pt idx="3">
                  <c:v>Canada</c:v>
                </c:pt>
                <c:pt idx="4">
                  <c:v>England</c:v>
                </c:pt>
                <c:pt idx="5">
                  <c:v>France</c:v>
                </c:pt>
                <c:pt idx="6">
                  <c:v>Germany</c:v>
                </c:pt>
                <c:pt idx="7">
                  <c:v>Italy</c:v>
                </c:pt>
              </c:strCache>
            </c:strRef>
          </c:cat>
          <c:val>
            <c:numRef>
              <c:f>'pivot table'!$AE$5:$AE$12</c:f>
              <c:numCache>
                <c:formatCode>0.00%</c:formatCode>
                <c:ptCount val="8"/>
                <c:pt idx="0">
                  <c:v>0.10495287649045264</c:v>
                </c:pt>
                <c:pt idx="1">
                  <c:v>0.11483504521231287</c:v>
                </c:pt>
                <c:pt idx="2">
                  <c:v>0.15539926561876274</c:v>
                </c:pt>
                <c:pt idx="3">
                  <c:v>9.0180280254156975E-2</c:v>
                </c:pt>
                <c:pt idx="4">
                  <c:v>0.14301767436475055</c:v>
                </c:pt>
                <c:pt idx="5">
                  <c:v>0.14927700978921685</c:v>
                </c:pt>
                <c:pt idx="6">
                  <c:v>0.12073453469772315</c:v>
                </c:pt>
                <c:pt idx="7">
                  <c:v>0.12160331357262423</c:v>
                </c:pt>
              </c:numCache>
            </c:numRef>
          </c:val>
          <c:extLst>
            <c:ext xmlns:c16="http://schemas.microsoft.com/office/drawing/2014/chart" uri="{C3380CC4-5D6E-409C-BE32-E72D297353CC}">
              <c16:uniqueId val="{00000010-48B9-4818-B9BF-696694A0C8D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5385564916760208"/>
          <c:y val="0.1937931741013933"/>
          <c:w val="0.26293603408910543"/>
          <c:h val="0.7380111159321474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table!PivotTable9</c:name>
    <c:fmtId val="5"/>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a:t>Profit Generated over Months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33867434300837"/>
          <c:y val="0.17978230083580932"/>
          <c:w val="0.77055819540994563"/>
          <c:h val="0.60402676226567309"/>
        </c:manualLayout>
      </c:layout>
      <c:lineChart>
        <c:grouping val="stacked"/>
        <c:varyColors val="0"/>
        <c:ser>
          <c:idx val="0"/>
          <c:order val="0"/>
          <c:tx>
            <c:strRef>
              <c:f>'pivot table'!$AW$4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table'!$AV$5:$AV$30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table'!$AW$5:$AW$30</c:f>
              <c:numCache>
                <c:formatCode>"₹"\ #,##0.00</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D891-4289-8D8E-35D972FE7D4B}"/>
            </c:ext>
          </c:extLst>
        </c:ser>
        <c:dLbls>
          <c:showLegendKey val="0"/>
          <c:showVal val="0"/>
          <c:showCatName val="0"/>
          <c:showSerName val="0"/>
          <c:showPercent val="0"/>
          <c:showBubbleSize val="0"/>
        </c:dLbls>
        <c:marker val="1"/>
        <c:smooth val="0"/>
        <c:axId val="94893632"/>
        <c:axId val="94894592"/>
      </c:lineChart>
      <c:catAx>
        <c:axId val="9489363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894592"/>
        <c:crosses val="autoZero"/>
        <c:auto val="1"/>
        <c:lblAlgn val="ctr"/>
        <c:lblOffset val="100"/>
        <c:noMultiLvlLbl val="0"/>
      </c:catAx>
      <c:valAx>
        <c:axId val="94894592"/>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489363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table!PivotTable10</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latin typeface="Arial Black" panose="020B0A04020102020204" pitchFamily="34" charset="0"/>
              </a:rPr>
              <a:t>Units</a:t>
            </a:r>
            <a:r>
              <a:rPr lang="en-US" sz="1600" baseline="0">
                <a:latin typeface="Arial Black" panose="020B0A04020102020204" pitchFamily="34" charset="0"/>
              </a:rPr>
              <a:t> sold split %</a:t>
            </a:r>
            <a:endParaRPr lang="en-US" sz="1600">
              <a:latin typeface="Arial Black" panose="020B0A04020102020204" pitchFamily="34" charset="0"/>
            </a:endParaRPr>
          </a:p>
        </c:rich>
      </c:tx>
      <c:layout>
        <c:manualLayout>
          <c:xMode val="edge"/>
          <c:yMode val="edge"/>
          <c:x val="0.13936063038445134"/>
          <c:y val="4.040738277881889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4.7344480560322179E-2"/>
          <c:y val="0.19375362768755688"/>
          <c:w val="0.62724404476152096"/>
          <c:h val="0.77738395604185828"/>
        </c:manualLayout>
      </c:layout>
      <c:pieChart>
        <c:varyColors val="1"/>
        <c:ser>
          <c:idx val="0"/>
          <c:order val="0"/>
          <c:tx>
            <c:strRef>
              <c:f>'pivot table'!$BE$3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935-4EC2-B38A-70626EADD2B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935-4EC2-B38A-70626EADD2B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935-4EC2-B38A-70626EADD2B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935-4EC2-B38A-70626EADD2BE}"/>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935-4EC2-B38A-70626EADD2BE}"/>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935-4EC2-B38A-70626EADD2B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table'!$BD$4:$BD$9</c:f>
              <c:strCache>
                <c:ptCount val="6"/>
                <c:pt idx="0">
                  <c:v>Amarilla</c:v>
                </c:pt>
                <c:pt idx="1">
                  <c:v>Carretera</c:v>
                </c:pt>
                <c:pt idx="2">
                  <c:v>Montana</c:v>
                </c:pt>
                <c:pt idx="3">
                  <c:v>Paseo</c:v>
                </c:pt>
                <c:pt idx="4">
                  <c:v>Velo</c:v>
                </c:pt>
                <c:pt idx="5">
                  <c:v>VTT</c:v>
                </c:pt>
              </c:strCache>
            </c:strRef>
          </c:cat>
          <c:val>
            <c:numRef>
              <c:f>'pivot table'!$BE$4:$BE$9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F935-4EC2-B38A-70626EADD2B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09855302402011"/>
          <c:y val="0.30676336613821387"/>
          <c:w val="0.23582432001551651"/>
          <c:h val="0.464317786672588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1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Arial Black" panose="020B0A04020102020204" pitchFamily="34" charset="0"/>
            </a:rPr>
            <a:t>Sales breakup % by Segment</a:t>
          </a:r>
        </a:p>
      </cx:txPr>
    </cx:title>
    <cx:plotArea>
      <cx:plotAreaRegion>
        <cx:series layoutId="treemap" uniqueId="{0349F24A-6C73-4BFB-9B34-2B019FD83B58}">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solidFill>
                <a:schemeClr val="tx1"/>
              </a:solidFill>
            </a:defRPr>
          </a:pPr>
          <a:r>
            <a:rPr lang="en-US" sz="1100" b="1" i="0" u="none" strike="noStrike" spc="100" baseline="0">
              <a:solidFill>
                <a:schemeClr val="tx1"/>
              </a:solidFill>
              <a:effectLst>
                <a:outerShdw blurRad="50800" dist="38100" dir="5400000" algn="t" rotWithShape="0">
                  <a:prstClr val="black">
                    <a:alpha val="40000"/>
                  </a:prstClr>
                </a:outerShdw>
              </a:effectLst>
              <a:latin typeface="Arial Black" panose="020B0A04020102020204" pitchFamily="34" charset="0"/>
            </a:rPr>
            <a:t>Sales breakup % by Segment</a:t>
          </a:r>
        </a:p>
      </cx:txPr>
    </cx:title>
    <cx:plotArea>
      <cx:plotAreaRegion>
        <cx:series layoutId="treemap" uniqueId="{0349F24A-6C73-4BFB-9B34-2B019FD83B58}">
          <cx:dataLabels pos="inEnd">
            <cx:txPr>
              <a:bodyPr vertOverflow="overflow" horzOverflow="overflow" wrap="square" lIns="0" tIns="0" rIns="0" bIns="0"/>
              <a:lstStyle/>
              <a:p>
                <a:pPr algn="ctr" rtl="0">
                  <a:defRPr sz="900" b="0"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a:solidFill>
                    <a:schemeClr val="tx1"/>
                  </a:solidFill>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_xlchart.v1.6</cx:f>
      </cx:numDim>
    </cx:data>
  </cx:chartData>
  <cx:chart>
    <cx:plotArea>
      <cx:plotAreaRegion>
        <cx:plotSurface>
          <cx:spPr>
            <a:noFill/>
            <a:ln>
              <a:noFill/>
            </a:ln>
          </cx:spPr>
        </cx:plotSurface>
        <cx:series layoutId="sunburst" uniqueId="{737E881D-6B9B-49B5-8F2F-BABD8B41FF3F}">
          <cx:tx>
            <cx:txData>
              <cx:f>_xlchart.v1.5</cx:f>
              <cx:v>Sales</cx:v>
            </cx:txData>
          </cx:tx>
          <cx:dataLabels pos="ctr">
            <cx:txPr>
              <a:bodyPr spcFirstLastPara="1" vertOverflow="ellipsis" horzOverflow="overflow" wrap="square" lIns="0" tIns="0" rIns="0" bIns="0" anchor="ctr" anchorCtr="1"/>
              <a:lstStyle/>
              <a:p>
                <a:pPr algn="ctr" rtl="0">
                  <a:defRPr sz="500">
                    <a:solidFill>
                      <a:schemeClr val="tx1"/>
                    </a:solidFill>
                    <a:latin typeface="Arial Black" panose="020B0A04020102020204" pitchFamily="34" charset="0"/>
                    <a:ea typeface="Arial Black" panose="020B0A04020102020204" pitchFamily="34" charset="0"/>
                    <a:cs typeface="Arial Black" panose="020B0A04020102020204" pitchFamily="34" charset="0"/>
                  </a:defRPr>
                </a:pPr>
                <a:endParaRPr lang="en-US" sz="500" b="0" i="0" u="none" strike="noStrike" baseline="0">
                  <a:solidFill>
                    <a:schemeClr val="tx1"/>
                  </a:solidFill>
                  <a:latin typeface="Arial Black" panose="020B0A04020102020204" pitchFamily="34" charset="0"/>
                </a:endParaRPr>
              </a:p>
            </cx:txPr>
            <cx:visibility seriesName="0" categoryName="1" value="1"/>
            <cx:separator>
</cx:separator>
          </cx:dataLabels>
          <cx:dataId val="0"/>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plotSurface>
          <cx:spPr>
            <a:noFill/>
            <a:ln>
              <a:noFill/>
            </a:ln>
          </cx:spPr>
        </cx:plotSurface>
        <cx:series layoutId="sunburst" uniqueId="{737E881D-6B9B-49B5-8F2F-BABD8B41FF3F}">
          <cx:tx>
            <cx:txData>
              <cx:f>_xlchart.v1.8</cx:f>
              <cx:v>Sales</cx:v>
            </cx:txData>
          </cx:tx>
          <cx:dataLabels pos="ctr">
            <cx:txPr>
              <a:bodyPr spcFirstLastPara="1" vertOverflow="ellipsis" horzOverflow="overflow" wrap="square" lIns="0" tIns="0" rIns="0" bIns="0" anchor="ctr" anchorCtr="1"/>
              <a:lstStyle/>
              <a:p>
                <a:pPr algn="ctr" rtl="0">
                  <a:defRPr sz="500">
                    <a:solidFill>
                      <a:schemeClr val="tx1"/>
                    </a:solidFill>
                    <a:latin typeface="Arial Black" panose="020B0A04020102020204" pitchFamily="34" charset="0"/>
                    <a:ea typeface="Arial Black" panose="020B0A04020102020204" pitchFamily="34" charset="0"/>
                    <a:cs typeface="Arial Black" panose="020B0A04020102020204" pitchFamily="34" charset="0"/>
                  </a:defRPr>
                </a:pPr>
                <a:endParaRPr lang="en-US" sz="500" b="0" i="0" u="none" strike="noStrike" baseline="0">
                  <a:solidFill>
                    <a:schemeClr val="tx1"/>
                  </a:solidFill>
                  <a:latin typeface="Arial Black" panose="020B0A04020102020204" pitchFamily="34" charset="0"/>
                </a:endParaRPr>
              </a:p>
            </cx:txP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39" fmlaLink="$F$14" max="150" min="1" page="5" val="37"/>
</file>

<file path=xl/ctrlProps/ctrlProp2.xml><?xml version="1.0" encoding="utf-8"?>
<formControlPr xmlns="http://schemas.microsoft.com/office/spreadsheetml/2009/9/main" objectType="Scroll" dx="39" fmlaLink="'pivot table'!$F$14" max="150" min="1" page="5" val="37"/>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6.xml"/><Relationship Id="rId1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9.xml"/><Relationship Id="rId2" Type="http://schemas.openxmlformats.org/officeDocument/2006/relationships/image" Target="../media/image2.svg"/><Relationship Id="rId16"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8.xml"/><Relationship Id="rId10" Type="http://schemas.openxmlformats.org/officeDocument/2006/relationships/image" Target="../media/image10.svg"/><Relationship Id="rId19" Type="http://schemas.microsoft.com/office/2014/relationships/chartEx" Target="../charts/chartEx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18</xdr:col>
      <xdr:colOff>129151</xdr:colOff>
      <xdr:row>16</xdr:row>
      <xdr:rowOff>72856</xdr:rowOff>
    </xdr:from>
    <xdr:to>
      <xdr:col>24</xdr:col>
      <xdr:colOff>437958</xdr:colOff>
      <xdr:row>31</xdr:row>
      <xdr:rowOff>100971</xdr:rowOff>
    </xdr:to>
    <xdr:graphicFrame macro="">
      <xdr:nvGraphicFramePr>
        <xdr:cNvPr id="2" name="Chart 1">
          <a:extLst>
            <a:ext uri="{FF2B5EF4-FFF2-40B4-BE49-F238E27FC236}">
              <a16:creationId xmlns:a16="http://schemas.microsoft.com/office/drawing/2014/main" id="{E7E299A6-F29A-D964-206A-57F3C36FC6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133350</xdr:colOff>
          <xdr:row>14</xdr:row>
          <xdr:rowOff>114300</xdr:rowOff>
        </xdr:from>
        <xdr:to>
          <xdr:col>4</xdr:col>
          <xdr:colOff>500063</xdr:colOff>
          <xdr:row>30</xdr:row>
          <xdr:rowOff>76200</xdr:rowOff>
        </xdr:to>
        <xdr:sp macro="" textlink="">
          <xdr:nvSpPr>
            <xdr:cNvPr id="3075" name="Scroll Bar 3" hidden="1">
              <a:extLst>
                <a:ext uri="{63B3BB69-23CF-44E3-9099-C40C66FF867C}">
                  <a14:compatExt spid="_x0000_s3075"/>
                </a:ext>
                <a:ext uri="{FF2B5EF4-FFF2-40B4-BE49-F238E27FC236}">
                  <a16:creationId xmlns:a16="http://schemas.microsoft.com/office/drawing/2014/main" id="{00000000-0008-0000-01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14951</xdr:colOff>
      <xdr:row>21</xdr:row>
      <xdr:rowOff>162365</xdr:rowOff>
    </xdr:from>
    <xdr:to>
      <xdr:col>10</xdr:col>
      <xdr:colOff>572052</xdr:colOff>
      <xdr:row>36</xdr:row>
      <xdr:rowOff>164360</xdr:rowOff>
    </xdr:to>
    <xdr:graphicFrame macro="">
      <xdr:nvGraphicFramePr>
        <xdr:cNvPr id="5" name="Chart 4">
          <a:extLst>
            <a:ext uri="{FF2B5EF4-FFF2-40B4-BE49-F238E27FC236}">
              <a16:creationId xmlns:a16="http://schemas.microsoft.com/office/drawing/2014/main" id="{814A2527-1080-1510-CE99-C906311EC2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532767</xdr:colOff>
      <xdr:row>15</xdr:row>
      <xdr:rowOff>30037</xdr:rowOff>
    </xdr:from>
    <xdr:to>
      <xdr:col>32</xdr:col>
      <xdr:colOff>986530</xdr:colOff>
      <xdr:row>30</xdr:row>
      <xdr:rowOff>73361</xdr:rowOff>
    </xdr:to>
    <xdr:graphicFrame macro="">
      <xdr:nvGraphicFramePr>
        <xdr:cNvPr id="3" name="Chart 2">
          <a:extLst>
            <a:ext uri="{FF2B5EF4-FFF2-40B4-BE49-F238E27FC236}">
              <a16:creationId xmlns:a16="http://schemas.microsoft.com/office/drawing/2014/main" id="{147668FF-FE5E-5D5B-A502-41576066E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542863</xdr:colOff>
      <xdr:row>15</xdr:row>
      <xdr:rowOff>115105</xdr:rowOff>
    </xdr:from>
    <xdr:to>
      <xdr:col>42</xdr:col>
      <xdr:colOff>350540</xdr:colOff>
      <xdr:row>30</xdr:row>
      <xdr:rowOff>151200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C42C471-E902-EDA3-7E0D-0BE99B806C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9494101" y="2829730"/>
              <a:ext cx="4493977" cy="27507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44</xdr:col>
      <xdr:colOff>299831</xdr:colOff>
      <xdr:row>30</xdr:row>
      <xdr:rowOff>100471</xdr:rowOff>
    </xdr:from>
    <xdr:to>
      <xdr:col>50</xdr:col>
      <xdr:colOff>546833</xdr:colOff>
      <xdr:row>45</xdr:row>
      <xdr:rowOff>138757</xdr:rowOff>
    </xdr:to>
    <xdr:graphicFrame macro="">
      <xdr:nvGraphicFramePr>
        <xdr:cNvPr id="6" name="Chart 5">
          <a:extLst>
            <a:ext uri="{FF2B5EF4-FFF2-40B4-BE49-F238E27FC236}">
              <a16:creationId xmlns:a16="http://schemas.microsoft.com/office/drawing/2014/main" id="{9DE1D55C-2CC6-9CA8-9F74-DCE3F1356D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53</xdr:col>
      <xdr:colOff>174211</xdr:colOff>
      <xdr:row>10</xdr:row>
      <xdr:rowOff>25302</xdr:rowOff>
    </xdr:from>
    <xdr:to>
      <xdr:col>59</xdr:col>
      <xdr:colOff>51828</xdr:colOff>
      <xdr:row>25</xdr:row>
      <xdr:rowOff>39427</xdr:rowOff>
    </xdr:to>
    <xdr:graphicFrame macro="">
      <xdr:nvGraphicFramePr>
        <xdr:cNvPr id="7" name="Chart 6">
          <a:extLst>
            <a:ext uri="{FF2B5EF4-FFF2-40B4-BE49-F238E27FC236}">
              <a16:creationId xmlns:a16="http://schemas.microsoft.com/office/drawing/2014/main" id="{B68D45C3-2FAB-F828-0554-C3696EE33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61</xdr:col>
      <xdr:colOff>102678</xdr:colOff>
      <xdr:row>0</xdr:row>
      <xdr:rowOff>95319</xdr:rowOff>
    </xdr:from>
    <xdr:to>
      <xdr:col>63</xdr:col>
      <xdr:colOff>634892</xdr:colOff>
      <xdr:row>14</xdr:row>
      <xdr:rowOff>72309</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7C4B679D-3FA1-6AC2-293D-84A24D4FB7D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8614938" y="95319"/>
              <a:ext cx="1823962" cy="25343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61</xdr:col>
      <xdr:colOff>121835</xdr:colOff>
      <xdr:row>14</xdr:row>
      <xdr:rowOff>155868</xdr:rowOff>
    </xdr:from>
    <xdr:to>
      <xdr:col>64</xdr:col>
      <xdr:colOff>8177</xdr:colOff>
      <xdr:row>28</xdr:row>
      <xdr:rowOff>132859</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38BC4692-EE7A-0E57-C7E2-292271146ED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8634095" y="2713265"/>
              <a:ext cx="1823962" cy="25343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144317</xdr:colOff>
      <xdr:row>0</xdr:row>
      <xdr:rowOff>128979</xdr:rowOff>
    </xdr:from>
    <xdr:to>
      <xdr:col>22</xdr:col>
      <xdr:colOff>43294</xdr:colOff>
      <xdr:row>44</xdr:row>
      <xdr:rowOff>64942</xdr:rowOff>
    </xdr:to>
    <xdr:sp macro="" textlink="">
      <xdr:nvSpPr>
        <xdr:cNvPr id="44" name="Rectangle: Rounded Corners 43">
          <a:extLst>
            <a:ext uri="{FF2B5EF4-FFF2-40B4-BE49-F238E27FC236}">
              <a16:creationId xmlns:a16="http://schemas.microsoft.com/office/drawing/2014/main" id="{389B9308-33E3-464A-8131-9801F25EDD52}"/>
            </a:ext>
          </a:extLst>
        </xdr:cNvPr>
        <xdr:cNvSpPr/>
      </xdr:nvSpPr>
      <xdr:spPr>
        <a:xfrm>
          <a:off x="144317" y="128979"/>
          <a:ext cx="14186477" cy="7873463"/>
        </a:xfrm>
        <a:prstGeom prst="roundRect">
          <a:avLst>
            <a:gd name="adj" fmla="val 353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508961</xdr:colOff>
      <xdr:row>42</xdr:row>
      <xdr:rowOff>115061</xdr:rowOff>
    </xdr:from>
    <xdr:to>
      <xdr:col>20</xdr:col>
      <xdr:colOff>554715</xdr:colOff>
      <xdr:row>42</xdr:row>
      <xdr:rowOff>160780</xdr:rowOff>
    </xdr:to>
    <xdr:sp macro="" textlink="">
      <xdr:nvSpPr>
        <xdr:cNvPr id="2" name="Subtitle 2">
          <a:extLst>
            <a:ext uri="{FF2B5EF4-FFF2-40B4-BE49-F238E27FC236}">
              <a16:creationId xmlns:a16="http://schemas.microsoft.com/office/drawing/2014/main" id="{5E89CE89-CA31-9987-59C3-D8E2D2EFA3F8}"/>
            </a:ext>
          </a:extLst>
        </xdr:cNvPr>
        <xdr:cNvSpPr>
          <a:spLocks noGrp="1"/>
        </xdr:cNvSpPr>
      </xdr:nvSpPr>
      <xdr:spPr>
        <a:xfrm flipV="1">
          <a:off x="13497597" y="7691766"/>
          <a:ext cx="45754" cy="45719"/>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vert="horz" wrap="square" lIns="91440" tIns="45720" rIns="91440" bIns="45720" rtlCol="0">
          <a:normAutofit fontScale="25000" lnSpcReduction="20000"/>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dk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dk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dk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dk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dk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dk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dk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dk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dk1"/>
              </a:solidFill>
              <a:latin typeface="+mn-lt"/>
              <a:ea typeface="+mn-ea"/>
              <a:cs typeface="+mn-cs"/>
            </a:defRPr>
          </a:lvl9pPr>
        </a:lstStyle>
        <a:p>
          <a:endParaRPr lang="en-IN"/>
        </a:p>
      </xdr:txBody>
    </xdr:sp>
    <xdr:clientData/>
  </xdr:twoCellAnchor>
  <xdr:twoCellAnchor>
    <xdr:from>
      <xdr:col>0</xdr:col>
      <xdr:colOff>281042</xdr:colOff>
      <xdr:row>7</xdr:row>
      <xdr:rowOff>120240</xdr:rowOff>
    </xdr:from>
    <xdr:to>
      <xdr:col>4</xdr:col>
      <xdr:colOff>80305</xdr:colOff>
      <xdr:row>13</xdr:row>
      <xdr:rowOff>127262</xdr:rowOff>
    </xdr:to>
    <xdr:sp macro="" textlink="">
      <xdr:nvSpPr>
        <xdr:cNvPr id="4" name="Rectangle: Rounded Corners 3">
          <a:extLst>
            <a:ext uri="{FF2B5EF4-FFF2-40B4-BE49-F238E27FC236}">
              <a16:creationId xmlns:a16="http://schemas.microsoft.com/office/drawing/2014/main" id="{A1272865-711B-005B-CFAA-EE440EDC2F1A}"/>
            </a:ext>
          </a:extLst>
        </xdr:cNvPr>
        <xdr:cNvSpPr/>
      </xdr:nvSpPr>
      <xdr:spPr>
        <a:xfrm>
          <a:off x="281042" y="1383025"/>
          <a:ext cx="2396990" cy="1089408"/>
        </a:xfrm>
        <a:prstGeom prst="roundRect">
          <a:avLst>
            <a:gd name="adj" fmla="val 11378"/>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4</xdr:col>
      <xdr:colOff>229363</xdr:colOff>
      <xdr:row>7</xdr:row>
      <xdr:rowOff>136689</xdr:rowOff>
    </xdr:from>
    <xdr:to>
      <xdr:col>9</xdr:col>
      <xdr:colOff>401497</xdr:colOff>
      <xdr:row>29</xdr:row>
      <xdr:rowOff>146728</xdr:rowOff>
    </xdr:to>
    <xdr:sp macro="" textlink="">
      <xdr:nvSpPr>
        <xdr:cNvPr id="5" name="Rectangle: Rounded Corners 4">
          <a:extLst>
            <a:ext uri="{FF2B5EF4-FFF2-40B4-BE49-F238E27FC236}">
              <a16:creationId xmlns:a16="http://schemas.microsoft.com/office/drawing/2014/main" id="{C4CC553C-DF29-4C55-2988-94A05EED073C}"/>
            </a:ext>
          </a:extLst>
        </xdr:cNvPr>
        <xdr:cNvSpPr/>
      </xdr:nvSpPr>
      <xdr:spPr>
        <a:xfrm>
          <a:off x="2827090" y="1399474"/>
          <a:ext cx="3419293" cy="3978789"/>
        </a:xfrm>
        <a:prstGeom prst="roundRect">
          <a:avLst>
            <a:gd name="adj" fmla="val 7896"/>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5</xdr:col>
      <xdr:colOff>12192</xdr:colOff>
      <xdr:row>30</xdr:row>
      <xdr:rowOff>115453</xdr:rowOff>
    </xdr:from>
    <xdr:to>
      <xdr:col>14</xdr:col>
      <xdr:colOff>26445</xdr:colOff>
      <xdr:row>43</xdr:row>
      <xdr:rowOff>72371</xdr:rowOff>
    </xdr:to>
    <xdr:sp macro="" textlink="">
      <xdr:nvSpPr>
        <xdr:cNvPr id="6" name="Rectangle: Rounded Corners 5">
          <a:extLst>
            <a:ext uri="{FF2B5EF4-FFF2-40B4-BE49-F238E27FC236}">
              <a16:creationId xmlns:a16="http://schemas.microsoft.com/office/drawing/2014/main" id="{97894FE9-7962-873C-21B2-E9FB88465659}"/>
            </a:ext>
          </a:extLst>
        </xdr:cNvPr>
        <xdr:cNvSpPr/>
      </xdr:nvSpPr>
      <xdr:spPr>
        <a:xfrm>
          <a:off x="3259351" y="5527385"/>
          <a:ext cx="5859139" cy="2302089"/>
        </a:xfrm>
        <a:prstGeom prst="roundRect">
          <a:avLst>
            <a:gd name="adj" fmla="val 8450"/>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0</xdr:col>
      <xdr:colOff>299159</xdr:colOff>
      <xdr:row>2</xdr:row>
      <xdr:rowOff>1029</xdr:rowOff>
    </xdr:from>
    <xdr:to>
      <xdr:col>7</xdr:col>
      <xdr:colOff>493310</xdr:colOff>
      <xdr:row>6</xdr:row>
      <xdr:rowOff>178680</xdr:rowOff>
    </xdr:to>
    <xdr:sp macro="" textlink="">
      <xdr:nvSpPr>
        <xdr:cNvPr id="7" name="Rectangle: Rounded Corners 6">
          <a:extLst>
            <a:ext uri="{FF2B5EF4-FFF2-40B4-BE49-F238E27FC236}">
              <a16:creationId xmlns:a16="http://schemas.microsoft.com/office/drawing/2014/main" id="{68FE393D-8F67-AFB7-0E90-9D1455ABE697}"/>
            </a:ext>
          </a:extLst>
        </xdr:cNvPr>
        <xdr:cNvSpPr/>
      </xdr:nvSpPr>
      <xdr:spPr>
        <a:xfrm>
          <a:off x="299159" y="361824"/>
          <a:ext cx="4740174" cy="899242"/>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sz="2400">
              <a:latin typeface="Arial Black" panose="020B0A04020102020204" pitchFamily="34" charset="0"/>
            </a:rPr>
            <a:t>          </a:t>
          </a:r>
          <a:endParaRPr lang="en-IN" sz="2400" b="1" i="0">
            <a:solidFill>
              <a:schemeClr val="tx1"/>
            </a:solidFill>
            <a:latin typeface="Arial Black" panose="020B0A04020102020204" pitchFamily="34" charset="0"/>
          </a:endParaRPr>
        </a:p>
      </xdr:txBody>
    </xdr:sp>
    <xdr:clientData/>
  </xdr:twoCellAnchor>
  <xdr:twoCellAnchor>
    <xdr:from>
      <xdr:col>0</xdr:col>
      <xdr:colOff>253399</xdr:colOff>
      <xdr:row>14</xdr:row>
      <xdr:rowOff>69508</xdr:rowOff>
    </xdr:from>
    <xdr:to>
      <xdr:col>4</xdr:col>
      <xdr:colOff>89169</xdr:colOff>
      <xdr:row>29</xdr:row>
      <xdr:rowOff>131174</xdr:rowOff>
    </xdr:to>
    <xdr:sp macro="" textlink="">
      <xdr:nvSpPr>
        <xdr:cNvPr id="8" name="Rectangle: Rounded Corners 7">
          <a:extLst>
            <a:ext uri="{FF2B5EF4-FFF2-40B4-BE49-F238E27FC236}">
              <a16:creationId xmlns:a16="http://schemas.microsoft.com/office/drawing/2014/main" id="{26E306D3-1AE7-7858-83D0-6D62DA2F587E}"/>
            </a:ext>
          </a:extLst>
        </xdr:cNvPr>
        <xdr:cNvSpPr/>
      </xdr:nvSpPr>
      <xdr:spPr>
        <a:xfrm>
          <a:off x="253399" y="2595076"/>
          <a:ext cx="2433497" cy="2767633"/>
        </a:xfrm>
        <a:prstGeom prst="roundRect">
          <a:avLst>
            <a:gd name="adj" fmla="val 8352"/>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7</xdr:col>
      <xdr:colOff>617068</xdr:colOff>
      <xdr:row>2</xdr:row>
      <xdr:rowOff>50300</xdr:rowOff>
    </xdr:from>
    <xdr:to>
      <xdr:col>11</xdr:col>
      <xdr:colOff>339455</xdr:colOff>
      <xdr:row>7</xdr:row>
      <xdr:rowOff>172</xdr:rowOff>
    </xdr:to>
    <xdr:sp macro="" textlink="">
      <xdr:nvSpPr>
        <xdr:cNvPr id="9" name="Rectangle: Rounded Corners 8">
          <a:extLst>
            <a:ext uri="{FF2B5EF4-FFF2-40B4-BE49-F238E27FC236}">
              <a16:creationId xmlns:a16="http://schemas.microsoft.com/office/drawing/2014/main" id="{810CD95A-A5FD-2ABC-EC82-C6B67ABFBA47}"/>
            </a:ext>
          </a:extLst>
        </xdr:cNvPr>
        <xdr:cNvSpPr/>
      </xdr:nvSpPr>
      <xdr:spPr>
        <a:xfrm>
          <a:off x="5163091" y="411095"/>
          <a:ext cx="2320114" cy="851862"/>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11</xdr:col>
      <xdr:colOff>455596</xdr:colOff>
      <xdr:row>2</xdr:row>
      <xdr:rowOff>63197</xdr:rowOff>
    </xdr:from>
    <xdr:to>
      <xdr:col>15</xdr:col>
      <xdr:colOff>114517</xdr:colOff>
      <xdr:row>7</xdr:row>
      <xdr:rowOff>22008</xdr:rowOff>
    </xdr:to>
    <xdr:sp macro="" textlink="">
      <xdr:nvSpPr>
        <xdr:cNvPr id="10" name="Rectangle: Rounded Corners 9">
          <a:extLst>
            <a:ext uri="{FF2B5EF4-FFF2-40B4-BE49-F238E27FC236}">
              <a16:creationId xmlns:a16="http://schemas.microsoft.com/office/drawing/2014/main" id="{4DE83CC2-BFF5-F2C1-AB1D-3CF4CA09ECEC}"/>
            </a:ext>
          </a:extLst>
        </xdr:cNvPr>
        <xdr:cNvSpPr/>
      </xdr:nvSpPr>
      <xdr:spPr>
        <a:xfrm>
          <a:off x="7599346" y="423992"/>
          <a:ext cx="2256648" cy="860801"/>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15</xdr:col>
      <xdr:colOff>248701</xdr:colOff>
      <xdr:row>2</xdr:row>
      <xdr:rowOff>64269</xdr:rowOff>
    </xdr:from>
    <xdr:to>
      <xdr:col>18</xdr:col>
      <xdr:colOff>317384</xdr:colOff>
      <xdr:row>7</xdr:row>
      <xdr:rowOff>25254</xdr:rowOff>
    </xdr:to>
    <xdr:sp macro="" textlink="">
      <xdr:nvSpPr>
        <xdr:cNvPr id="11" name="Rectangle: Rounded Corners 10">
          <a:extLst>
            <a:ext uri="{FF2B5EF4-FFF2-40B4-BE49-F238E27FC236}">
              <a16:creationId xmlns:a16="http://schemas.microsoft.com/office/drawing/2014/main" id="{37D51F5A-8763-509A-DC51-EE87954CE61F}"/>
            </a:ext>
          </a:extLst>
        </xdr:cNvPr>
        <xdr:cNvSpPr/>
      </xdr:nvSpPr>
      <xdr:spPr>
        <a:xfrm>
          <a:off x="9990178" y="425064"/>
          <a:ext cx="2016979" cy="862975"/>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9</xdr:col>
      <xdr:colOff>532795</xdr:colOff>
      <xdr:row>7</xdr:row>
      <xdr:rowOff>180187</xdr:rowOff>
    </xdr:from>
    <xdr:to>
      <xdr:col>16</xdr:col>
      <xdr:colOff>525900</xdr:colOff>
      <xdr:row>18</xdr:row>
      <xdr:rowOff>164834</xdr:rowOff>
    </xdr:to>
    <xdr:sp macro="" textlink="">
      <xdr:nvSpPr>
        <xdr:cNvPr id="12" name="Rectangle: Rounded Corners 11">
          <a:extLst>
            <a:ext uri="{FF2B5EF4-FFF2-40B4-BE49-F238E27FC236}">
              <a16:creationId xmlns:a16="http://schemas.microsoft.com/office/drawing/2014/main" id="{E8CF5E16-AA1A-9C27-35A9-358EE3B43340}"/>
            </a:ext>
          </a:extLst>
        </xdr:cNvPr>
        <xdr:cNvSpPr/>
      </xdr:nvSpPr>
      <xdr:spPr>
        <a:xfrm>
          <a:off x="6377681" y="1442972"/>
          <a:ext cx="4539128" cy="1969021"/>
        </a:xfrm>
        <a:prstGeom prst="roundRect">
          <a:avLst>
            <a:gd name="adj" fmla="val 10141"/>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17</xdr:col>
      <xdr:colOff>16332</xdr:colOff>
      <xdr:row>8</xdr:row>
      <xdr:rowOff>53421</xdr:rowOff>
    </xdr:from>
    <xdr:to>
      <xdr:col>21</xdr:col>
      <xdr:colOff>519967</xdr:colOff>
      <xdr:row>16</xdr:row>
      <xdr:rowOff>136099</xdr:rowOff>
    </xdr:to>
    <xdr:sp macro="" textlink="">
      <xdr:nvSpPr>
        <xdr:cNvPr id="13" name="Rectangle: Rounded Corners 12">
          <a:extLst>
            <a:ext uri="{FF2B5EF4-FFF2-40B4-BE49-F238E27FC236}">
              <a16:creationId xmlns:a16="http://schemas.microsoft.com/office/drawing/2014/main" id="{5352A9F1-C7A3-43E3-AF1C-2D2E39A5AF6E}"/>
            </a:ext>
          </a:extLst>
        </xdr:cNvPr>
        <xdr:cNvSpPr/>
      </xdr:nvSpPr>
      <xdr:spPr>
        <a:xfrm>
          <a:off x="11056673" y="1496603"/>
          <a:ext cx="3101362" cy="1525860"/>
        </a:xfrm>
        <a:prstGeom prst="roundRect">
          <a:avLst>
            <a:gd name="adj" fmla="val 9033"/>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17</xdr:col>
      <xdr:colOff>11927</xdr:colOff>
      <xdr:row>17</xdr:row>
      <xdr:rowOff>54975</xdr:rowOff>
    </xdr:from>
    <xdr:to>
      <xdr:col>21</xdr:col>
      <xdr:colOff>515723</xdr:colOff>
      <xdr:row>29</xdr:row>
      <xdr:rowOff>138383</xdr:rowOff>
    </xdr:to>
    <xdr:sp macro="" textlink="">
      <xdr:nvSpPr>
        <xdr:cNvPr id="14" name="Rectangle: Rounded Corners 13">
          <a:extLst>
            <a:ext uri="{FF2B5EF4-FFF2-40B4-BE49-F238E27FC236}">
              <a16:creationId xmlns:a16="http://schemas.microsoft.com/office/drawing/2014/main" id="{EB589C8C-87FE-09D0-8EF6-34584ABEFE54}"/>
            </a:ext>
          </a:extLst>
        </xdr:cNvPr>
        <xdr:cNvSpPr/>
      </xdr:nvSpPr>
      <xdr:spPr>
        <a:xfrm>
          <a:off x="11052268" y="3121737"/>
          <a:ext cx="3101523" cy="2248181"/>
        </a:xfrm>
        <a:prstGeom prst="roundRect">
          <a:avLst>
            <a:gd name="adj" fmla="val 8667"/>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9</xdr:col>
      <xdr:colOff>508352</xdr:colOff>
      <xdr:row>19</xdr:row>
      <xdr:rowOff>68936</xdr:rowOff>
    </xdr:from>
    <xdr:to>
      <xdr:col>16</xdr:col>
      <xdr:colOff>547010</xdr:colOff>
      <xdr:row>29</xdr:row>
      <xdr:rowOff>154611</xdr:rowOff>
    </xdr:to>
    <xdr:sp macro="" textlink="">
      <xdr:nvSpPr>
        <xdr:cNvPr id="15" name="Rectangle: Rounded Corners 14">
          <a:extLst>
            <a:ext uri="{FF2B5EF4-FFF2-40B4-BE49-F238E27FC236}">
              <a16:creationId xmlns:a16="http://schemas.microsoft.com/office/drawing/2014/main" id="{5ACE4F15-C638-A20F-19ED-0A7B0139FCB1}"/>
            </a:ext>
          </a:extLst>
        </xdr:cNvPr>
        <xdr:cNvSpPr/>
      </xdr:nvSpPr>
      <xdr:spPr>
        <a:xfrm>
          <a:off x="6353238" y="3496494"/>
          <a:ext cx="4584681" cy="1889652"/>
        </a:xfrm>
        <a:prstGeom prst="roundRect">
          <a:avLst>
            <a:gd name="adj" fmla="val 9232"/>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14</xdr:col>
      <xdr:colOff>127406</xdr:colOff>
      <xdr:row>30</xdr:row>
      <xdr:rowOff>140740</xdr:rowOff>
    </xdr:from>
    <xdr:to>
      <xdr:col>21</xdr:col>
      <xdr:colOff>569213</xdr:colOff>
      <xdr:row>43</xdr:row>
      <xdr:rowOff>112182</xdr:rowOff>
    </xdr:to>
    <xdr:sp macro="" textlink="">
      <xdr:nvSpPr>
        <xdr:cNvPr id="16" name="Rectangle: Rounded Corners 15">
          <a:extLst>
            <a:ext uri="{FF2B5EF4-FFF2-40B4-BE49-F238E27FC236}">
              <a16:creationId xmlns:a16="http://schemas.microsoft.com/office/drawing/2014/main" id="{A22FEDCB-D3C1-1435-8F48-B5D899841D97}"/>
            </a:ext>
          </a:extLst>
        </xdr:cNvPr>
        <xdr:cNvSpPr/>
      </xdr:nvSpPr>
      <xdr:spPr>
        <a:xfrm>
          <a:off x="9219451" y="5552672"/>
          <a:ext cx="4987830" cy="2316613"/>
        </a:xfrm>
        <a:prstGeom prst="roundRect">
          <a:avLst>
            <a:gd name="adj" fmla="val 7961"/>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editAs="oneCell">
    <xdr:from>
      <xdr:col>0</xdr:col>
      <xdr:colOff>426092</xdr:colOff>
      <xdr:row>1</xdr:row>
      <xdr:rowOff>148342</xdr:rowOff>
    </xdr:from>
    <xdr:to>
      <xdr:col>2</xdr:col>
      <xdr:colOff>170493</xdr:colOff>
      <xdr:row>7</xdr:row>
      <xdr:rowOff>104302</xdr:rowOff>
    </xdr:to>
    <xdr:pic>
      <xdr:nvPicPr>
        <xdr:cNvPr id="18" name="Graphic 17" descr="Presentation with bar chart with solid fill">
          <a:extLst>
            <a:ext uri="{FF2B5EF4-FFF2-40B4-BE49-F238E27FC236}">
              <a16:creationId xmlns:a16="http://schemas.microsoft.com/office/drawing/2014/main" id="{2A8BC956-D402-9C44-C9B3-0E15DC407C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26092" y="328740"/>
          <a:ext cx="1043265" cy="1038347"/>
        </a:xfrm>
        <a:prstGeom prst="rect">
          <a:avLst/>
        </a:prstGeom>
      </xdr:spPr>
    </xdr:pic>
    <xdr:clientData/>
  </xdr:twoCellAnchor>
  <xdr:twoCellAnchor>
    <xdr:from>
      <xdr:col>2</xdr:col>
      <xdr:colOff>85818</xdr:colOff>
      <xdr:row>5</xdr:row>
      <xdr:rowOff>11145</xdr:rowOff>
    </xdr:from>
    <xdr:to>
      <xdr:col>5</xdr:col>
      <xdr:colOff>25288</xdr:colOff>
      <xdr:row>6</xdr:row>
      <xdr:rowOff>172159</xdr:rowOff>
    </xdr:to>
    <xdr:sp macro="" textlink="">
      <xdr:nvSpPr>
        <xdr:cNvPr id="19" name="Rectangle: Rounded Corners 18">
          <a:extLst>
            <a:ext uri="{FF2B5EF4-FFF2-40B4-BE49-F238E27FC236}">
              <a16:creationId xmlns:a16="http://schemas.microsoft.com/office/drawing/2014/main" id="{B86C9270-AC4A-734F-B093-3119A516B6E1}"/>
            </a:ext>
          </a:extLst>
        </xdr:cNvPr>
        <xdr:cNvSpPr/>
      </xdr:nvSpPr>
      <xdr:spPr>
        <a:xfrm>
          <a:off x="1383915" y="917285"/>
          <a:ext cx="1886616" cy="342241"/>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0" cap="none" spc="0">
              <a:ln w="0"/>
              <a:solidFill>
                <a:srgbClr val="0070C0"/>
              </a:solidFill>
              <a:effectLst>
                <a:outerShdw blurRad="38100" dist="19050" dir="2700000" algn="tl" rotWithShape="0">
                  <a:schemeClr val="dk1">
                    <a:alpha val="40000"/>
                  </a:schemeClr>
                </a:outerShdw>
              </a:effectLst>
              <a:latin typeface="Arial Black" panose="020B0A04020102020204" pitchFamily="34" charset="0"/>
            </a:rPr>
            <a:t>Motorcycle</a:t>
          </a:r>
          <a:r>
            <a:rPr lang="en-IN" sz="1000">
              <a:solidFill>
                <a:srgbClr val="0070C0"/>
              </a:solidFill>
              <a:latin typeface="Arial Black" panose="020B0A04020102020204" pitchFamily="34" charset="0"/>
            </a:rPr>
            <a:t> </a:t>
          </a:r>
          <a:r>
            <a:rPr lang="en-IN" sz="1000" b="0" cap="none" spc="0">
              <a:ln w="0"/>
              <a:solidFill>
                <a:srgbClr val="0070C0"/>
              </a:solidFill>
              <a:effectLst>
                <a:outerShdw blurRad="38100" dist="19050" dir="2700000" algn="tl" rotWithShape="0">
                  <a:schemeClr val="dk1">
                    <a:alpha val="40000"/>
                  </a:schemeClr>
                </a:outerShdw>
              </a:effectLst>
              <a:latin typeface="Arial Black" panose="020B0A04020102020204" pitchFamily="34" charset="0"/>
            </a:rPr>
            <a:t>Company </a:t>
          </a:r>
          <a:endParaRPr lang="en-IN" sz="1000">
            <a:solidFill>
              <a:srgbClr val="0070C0"/>
            </a:solidFill>
            <a:latin typeface="Arial Black" panose="020B0A04020102020204" pitchFamily="34" charset="0"/>
          </a:endParaRPr>
        </a:p>
      </xdr:txBody>
    </xdr:sp>
    <xdr:clientData/>
  </xdr:twoCellAnchor>
  <xdr:twoCellAnchor>
    <xdr:from>
      <xdr:col>2</xdr:col>
      <xdr:colOff>45286</xdr:colOff>
      <xdr:row>2</xdr:row>
      <xdr:rowOff>75632</xdr:rowOff>
    </xdr:from>
    <xdr:to>
      <xdr:col>7</xdr:col>
      <xdr:colOff>388427</xdr:colOff>
      <xdr:row>5</xdr:row>
      <xdr:rowOff>118087</xdr:rowOff>
    </xdr:to>
    <xdr:sp macro="" textlink="">
      <xdr:nvSpPr>
        <xdr:cNvPr id="20" name="Rectangle: Rounded Corners 19">
          <a:extLst>
            <a:ext uri="{FF2B5EF4-FFF2-40B4-BE49-F238E27FC236}">
              <a16:creationId xmlns:a16="http://schemas.microsoft.com/office/drawing/2014/main" id="{230902FA-9BB9-F82F-B262-0904259FDCD9}"/>
            </a:ext>
          </a:extLst>
        </xdr:cNvPr>
        <xdr:cNvSpPr/>
      </xdr:nvSpPr>
      <xdr:spPr>
        <a:xfrm>
          <a:off x="1344150" y="436427"/>
          <a:ext cx="3590300" cy="58364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300" b="1" i="0">
              <a:solidFill>
                <a:schemeClr val="tx1"/>
              </a:solidFill>
              <a:effectLst/>
              <a:latin typeface="Arial Black" panose="020B0A04020102020204" pitchFamily="34" charset="0"/>
              <a:ea typeface="+mn-ea"/>
              <a:cs typeface="+mn-cs"/>
            </a:rPr>
            <a:t>SALES DASHBOARD</a:t>
          </a:r>
          <a:endParaRPr lang="en-IN" sz="2300">
            <a:solidFill>
              <a:schemeClr val="tx1"/>
            </a:solidFill>
            <a:latin typeface="Arial Black" panose="020B0A04020102020204" pitchFamily="34" charset="0"/>
          </a:endParaRPr>
        </a:p>
      </xdr:txBody>
    </xdr:sp>
    <xdr:clientData/>
  </xdr:twoCellAnchor>
  <xdr:twoCellAnchor>
    <xdr:from>
      <xdr:col>8</xdr:col>
      <xdr:colOff>85820</xdr:colOff>
      <xdr:row>2</xdr:row>
      <xdr:rowOff>131781</xdr:rowOff>
    </xdr:from>
    <xdr:to>
      <xdr:col>10</xdr:col>
      <xdr:colOff>381826</xdr:colOff>
      <xdr:row>4</xdr:row>
      <xdr:rowOff>122554</xdr:rowOff>
    </xdr:to>
    <xdr:sp macro="" textlink="">
      <xdr:nvSpPr>
        <xdr:cNvPr id="21" name="Rectangle: Rounded Corners 20">
          <a:extLst>
            <a:ext uri="{FF2B5EF4-FFF2-40B4-BE49-F238E27FC236}">
              <a16:creationId xmlns:a16="http://schemas.microsoft.com/office/drawing/2014/main" id="{F760A1FB-D7AB-F94C-62BC-8A78FB6D4B78}"/>
            </a:ext>
          </a:extLst>
        </xdr:cNvPr>
        <xdr:cNvSpPr/>
      </xdr:nvSpPr>
      <xdr:spPr>
        <a:xfrm>
          <a:off x="5281275" y="492576"/>
          <a:ext cx="1594869" cy="35156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solidFill>
                <a:srgbClr val="0070C0"/>
              </a:solidFill>
              <a:latin typeface="Arial Black" panose="020B0A04020102020204" pitchFamily="34" charset="0"/>
            </a:rPr>
            <a:t>TOTAL</a:t>
          </a:r>
          <a:r>
            <a:rPr lang="en-IN" sz="1400" baseline="0">
              <a:solidFill>
                <a:srgbClr val="0070C0"/>
              </a:solidFill>
              <a:latin typeface="Arial Black" panose="020B0A04020102020204" pitchFamily="34" charset="0"/>
            </a:rPr>
            <a:t> SALES</a:t>
          </a:r>
          <a:endParaRPr lang="en-IN" sz="1400">
            <a:solidFill>
              <a:srgbClr val="0070C0"/>
            </a:solidFill>
            <a:latin typeface="Arial Black" panose="020B0A04020102020204" pitchFamily="34" charset="0"/>
          </a:endParaRPr>
        </a:p>
      </xdr:txBody>
    </xdr:sp>
    <xdr:clientData/>
  </xdr:twoCellAnchor>
  <xdr:twoCellAnchor>
    <xdr:from>
      <xdr:col>7</xdr:col>
      <xdr:colOff>644055</xdr:colOff>
      <xdr:row>4</xdr:row>
      <xdr:rowOff>121647</xdr:rowOff>
    </xdr:from>
    <xdr:to>
      <xdr:col>11</xdr:col>
      <xdr:colOff>291129</xdr:colOff>
      <xdr:row>7</xdr:row>
      <xdr:rowOff>51514</xdr:rowOff>
    </xdr:to>
    <xdr:sp macro="" textlink="'pivot table'!B3">
      <xdr:nvSpPr>
        <xdr:cNvPr id="22" name="Rectangle: Rounded Corners 21">
          <a:extLst>
            <a:ext uri="{FF2B5EF4-FFF2-40B4-BE49-F238E27FC236}">
              <a16:creationId xmlns:a16="http://schemas.microsoft.com/office/drawing/2014/main" id="{AED9F78B-F823-48CD-B651-276649EEA7A9}"/>
            </a:ext>
          </a:extLst>
        </xdr:cNvPr>
        <xdr:cNvSpPr/>
      </xdr:nvSpPr>
      <xdr:spPr>
        <a:xfrm>
          <a:off x="5190078" y="843238"/>
          <a:ext cx="2244801" cy="471061"/>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263C460-FAB7-4FFF-A9BE-20696E4F7D9D}" type="TxLink">
            <a:rPr lang="en-US" sz="1600" b="1" i="0" u="none" strike="noStrike">
              <a:solidFill>
                <a:srgbClr val="000000"/>
              </a:solidFill>
              <a:latin typeface="Arial Black" panose="020B0A04020102020204" pitchFamily="34" charset="0"/>
              <a:ea typeface="Calibri"/>
              <a:cs typeface="Calibri"/>
            </a:rPr>
            <a:pPr algn="l"/>
            <a:t>₹ 11,87,26,350.26</a:t>
          </a:fld>
          <a:endParaRPr lang="en-IN" sz="1600" b="1">
            <a:latin typeface="Arial Black" panose="020B0A04020102020204" pitchFamily="34" charset="0"/>
          </a:endParaRPr>
        </a:p>
      </xdr:txBody>
    </xdr:sp>
    <xdr:clientData/>
  </xdr:twoCellAnchor>
  <xdr:twoCellAnchor editAs="oneCell">
    <xdr:from>
      <xdr:col>10</xdr:col>
      <xdr:colOff>390729</xdr:colOff>
      <xdr:row>2</xdr:row>
      <xdr:rowOff>55366</xdr:rowOff>
    </xdr:from>
    <xdr:to>
      <xdr:col>11</xdr:col>
      <xdr:colOff>290816</xdr:colOff>
      <xdr:row>5</xdr:row>
      <xdr:rowOff>56765</xdr:rowOff>
    </xdr:to>
    <xdr:pic>
      <xdr:nvPicPr>
        <xdr:cNvPr id="24" name="Graphic 23" descr="Money with solid fill">
          <a:extLst>
            <a:ext uri="{FF2B5EF4-FFF2-40B4-BE49-F238E27FC236}">
              <a16:creationId xmlns:a16="http://schemas.microsoft.com/office/drawing/2014/main" id="{E62F3522-4200-112D-3862-9D4C149DFCC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85047" y="416161"/>
          <a:ext cx="549519" cy="542593"/>
        </a:xfrm>
        <a:prstGeom prst="rect">
          <a:avLst/>
        </a:prstGeom>
      </xdr:spPr>
    </xdr:pic>
    <xdr:clientData/>
  </xdr:twoCellAnchor>
  <xdr:twoCellAnchor>
    <xdr:from>
      <xdr:col>11</xdr:col>
      <xdr:colOff>547792</xdr:colOff>
      <xdr:row>2</xdr:row>
      <xdr:rowOff>116583</xdr:rowOff>
    </xdr:from>
    <xdr:to>
      <xdr:col>13</xdr:col>
      <xdr:colOff>509162</xdr:colOff>
      <xdr:row>5</xdr:row>
      <xdr:rowOff>27675</xdr:rowOff>
    </xdr:to>
    <xdr:sp macro="" textlink="">
      <xdr:nvSpPr>
        <xdr:cNvPr id="26" name="Rectangle: Rounded Corners 25">
          <a:extLst>
            <a:ext uri="{FF2B5EF4-FFF2-40B4-BE49-F238E27FC236}">
              <a16:creationId xmlns:a16="http://schemas.microsoft.com/office/drawing/2014/main" id="{9E098BBC-F7D5-9D6D-B98C-CF045D350768}"/>
            </a:ext>
          </a:extLst>
        </xdr:cNvPr>
        <xdr:cNvSpPr/>
      </xdr:nvSpPr>
      <xdr:spPr>
        <a:xfrm>
          <a:off x="7691542" y="477378"/>
          <a:ext cx="1260234" cy="45228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800">
              <a:solidFill>
                <a:srgbClr val="0070C0"/>
              </a:solidFill>
              <a:effectLst/>
              <a:latin typeface="Arial Black" panose="020B0A04020102020204" pitchFamily="34" charset="0"/>
              <a:ea typeface="+mn-ea"/>
              <a:cs typeface="+mn-cs"/>
            </a:rPr>
            <a:t> PROFIT </a:t>
          </a:r>
          <a:endParaRPr lang="en-IN" sz="1800">
            <a:solidFill>
              <a:srgbClr val="0070C0"/>
            </a:solidFill>
            <a:effectLst/>
            <a:latin typeface="Arial Black" panose="020B0A04020102020204" pitchFamily="34" charset="0"/>
          </a:endParaRPr>
        </a:p>
      </xdr:txBody>
    </xdr:sp>
    <xdr:clientData/>
  </xdr:twoCellAnchor>
  <xdr:twoCellAnchor>
    <xdr:from>
      <xdr:col>11</xdr:col>
      <xdr:colOff>629421</xdr:colOff>
      <xdr:row>4</xdr:row>
      <xdr:rowOff>154727</xdr:rowOff>
    </xdr:from>
    <xdr:to>
      <xdr:col>15</xdr:col>
      <xdr:colOff>132530</xdr:colOff>
      <xdr:row>6</xdr:row>
      <xdr:rowOff>171680</xdr:rowOff>
    </xdr:to>
    <xdr:sp macro="" textlink="'pivot table'!C3">
      <xdr:nvSpPr>
        <xdr:cNvPr id="27" name="Rectangle: Rounded Corners 26">
          <a:extLst>
            <a:ext uri="{FF2B5EF4-FFF2-40B4-BE49-F238E27FC236}">
              <a16:creationId xmlns:a16="http://schemas.microsoft.com/office/drawing/2014/main" id="{5004B3A9-E218-F47B-4C72-135E5D22C8DD}"/>
            </a:ext>
          </a:extLst>
        </xdr:cNvPr>
        <xdr:cNvSpPr/>
      </xdr:nvSpPr>
      <xdr:spPr>
        <a:xfrm>
          <a:off x="7773171" y="876318"/>
          <a:ext cx="2100836" cy="37774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DB7F2B6-CA22-474A-B79A-E8AA8318E3EF}" type="TxLink">
            <a:rPr lang="en-US" sz="1600" b="0" i="0" u="none" strike="noStrike">
              <a:solidFill>
                <a:srgbClr val="000000"/>
              </a:solidFill>
              <a:latin typeface="Arial Black" panose="020B0A04020102020204" pitchFamily="34" charset="0"/>
              <a:ea typeface="Calibri"/>
              <a:cs typeface="Calibri"/>
            </a:rPr>
            <a:pPr algn="l"/>
            <a:t>₹ 1,68,93,702</a:t>
          </a:fld>
          <a:endParaRPr lang="en-IN" sz="1600">
            <a:latin typeface="Arial Black" panose="020B0A04020102020204" pitchFamily="34" charset="0"/>
          </a:endParaRPr>
        </a:p>
      </xdr:txBody>
    </xdr:sp>
    <xdr:clientData/>
  </xdr:twoCellAnchor>
  <xdr:twoCellAnchor editAs="oneCell">
    <xdr:from>
      <xdr:col>13</xdr:col>
      <xdr:colOff>530744</xdr:colOff>
      <xdr:row>2</xdr:row>
      <xdr:rowOff>37939</xdr:rowOff>
    </xdr:from>
    <xdr:to>
      <xdr:col>14</xdr:col>
      <xdr:colOff>463411</xdr:colOff>
      <xdr:row>5</xdr:row>
      <xdr:rowOff>66076</xdr:rowOff>
    </xdr:to>
    <xdr:pic>
      <xdr:nvPicPr>
        <xdr:cNvPr id="31" name="Graphic 30" descr="Bank with solid fill">
          <a:extLst>
            <a:ext uri="{FF2B5EF4-FFF2-40B4-BE49-F238E27FC236}">
              <a16:creationId xmlns:a16="http://schemas.microsoft.com/office/drawing/2014/main" id="{A8353FDA-E6C4-A8B9-16E2-BB3A6B82C93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973358" y="398734"/>
          <a:ext cx="582098" cy="569331"/>
        </a:xfrm>
        <a:prstGeom prst="rect">
          <a:avLst/>
        </a:prstGeom>
      </xdr:spPr>
    </xdr:pic>
    <xdr:clientData/>
  </xdr:twoCellAnchor>
  <xdr:twoCellAnchor>
    <xdr:from>
      <xdr:col>18</xdr:col>
      <xdr:colOff>445934</xdr:colOff>
      <xdr:row>2</xdr:row>
      <xdr:rowOff>68141</xdr:rowOff>
    </xdr:from>
    <xdr:to>
      <xdr:col>21</xdr:col>
      <xdr:colOff>514617</xdr:colOff>
      <xdr:row>7</xdr:row>
      <xdr:rowOff>29126</xdr:rowOff>
    </xdr:to>
    <xdr:sp macro="" textlink="">
      <xdr:nvSpPr>
        <xdr:cNvPr id="23" name="Rectangle: Rounded Corners 22">
          <a:extLst>
            <a:ext uri="{FF2B5EF4-FFF2-40B4-BE49-F238E27FC236}">
              <a16:creationId xmlns:a16="http://schemas.microsoft.com/office/drawing/2014/main" id="{DFF9F1F6-79B5-4CD2-82F6-36C6FE618F23}"/>
            </a:ext>
          </a:extLst>
        </xdr:cNvPr>
        <xdr:cNvSpPr/>
      </xdr:nvSpPr>
      <xdr:spPr>
        <a:xfrm>
          <a:off x="12135707" y="428936"/>
          <a:ext cx="2016978" cy="862975"/>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15</xdr:col>
      <xdr:colOff>246690</xdr:colOff>
      <xdr:row>2</xdr:row>
      <xdr:rowOff>134508</xdr:rowOff>
    </xdr:from>
    <xdr:to>
      <xdr:col>17</xdr:col>
      <xdr:colOff>528316</xdr:colOff>
      <xdr:row>4</xdr:row>
      <xdr:rowOff>144366</xdr:rowOff>
    </xdr:to>
    <xdr:sp macro="" textlink="">
      <xdr:nvSpPr>
        <xdr:cNvPr id="25" name="Rectangle: Rounded Corners 24">
          <a:extLst>
            <a:ext uri="{FF2B5EF4-FFF2-40B4-BE49-F238E27FC236}">
              <a16:creationId xmlns:a16="http://schemas.microsoft.com/office/drawing/2014/main" id="{B26BD26C-8775-85BC-085C-3AB5058E61B6}"/>
            </a:ext>
          </a:extLst>
        </xdr:cNvPr>
        <xdr:cNvSpPr/>
      </xdr:nvSpPr>
      <xdr:spPr>
        <a:xfrm>
          <a:off x="9988167" y="495303"/>
          <a:ext cx="1580490" cy="37065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rgbClr val="0070C0"/>
              </a:solidFill>
              <a:latin typeface="Arial Black" panose="020B0A04020102020204" pitchFamily="34" charset="0"/>
            </a:rPr>
            <a:t>PROFIT</a:t>
          </a:r>
          <a:r>
            <a:rPr lang="en-IN" sz="1600" baseline="0">
              <a:solidFill>
                <a:srgbClr val="0070C0"/>
              </a:solidFill>
              <a:latin typeface="Arial Black" panose="020B0A04020102020204" pitchFamily="34" charset="0"/>
            </a:rPr>
            <a:t> (%)</a:t>
          </a:r>
          <a:endParaRPr lang="en-IN" sz="1600">
            <a:solidFill>
              <a:srgbClr val="0070C0"/>
            </a:solidFill>
            <a:latin typeface="Arial Black" panose="020B0A04020102020204" pitchFamily="34" charset="0"/>
          </a:endParaRPr>
        </a:p>
      </xdr:txBody>
    </xdr:sp>
    <xdr:clientData/>
  </xdr:twoCellAnchor>
  <xdr:twoCellAnchor>
    <xdr:from>
      <xdr:col>16</xdr:col>
      <xdr:colOff>16206</xdr:colOff>
      <xdr:row>4</xdr:row>
      <xdr:rowOff>127425</xdr:rowOff>
    </xdr:from>
    <xdr:to>
      <xdr:col>18</xdr:col>
      <xdr:colOff>486008</xdr:colOff>
      <xdr:row>6</xdr:row>
      <xdr:rowOff>148908</xdr:rowOff>
    </xdr:to>
    <xdr:sp macro="" textlink="'pivot table'!E3">
      <xdr:nvSpPr>
        <xdr:cNvPr id="28" name="Rectangle: Rounded Corners 27">
          <a:extLst>
            <a:ext uri="{FF2B5EF4-FFF2-40B4-BE49-F238E27FC236}">
              <a16:creationId xmlns:a16="http://schemas.microsoft.com/office/drawing/2014/main" id="{C2DC9189-844C-23DB-CA6E-70A578607FF3}"/>
            </a:ext>
          </a:extLst>
        </xdr:cNvPr>
        <xdr:cNvSpPr/>
      </xdr:nvSpPr>
      <xdr:spPr>
        <a:xfrm>
          <a:off x="10407115" y="849016"/>
          <a:ext cx="1768666" cy="38227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5C14EEE-FCFA-41B2-8B16-0A8EAF84F098}" type="TxLink">
            <a:rPr lang="en-US" sz="1800" b="0" i="0" u="none" strike="noStrike">
              <a:solidFill>
                <a:srgbClr val="000000"/>
              </a:solidFill>
              <a:latin typeface="Arial Black" panose="020B0A04020102020204" pitchFamily="34" charset="0"/>
              <a:ea typeface="Calibri"/>
              <a:cs typeface="Calibri"/>
            </a:rPr>
            <a:pPr algn="l"/>
            <a:t>14.23%</a:t>
          </a:fld>
          <a:endParaRPr lang="en-IN" sz="1800">
            <a:latin typeface="Arial Black" panose="020B0A04020102020204" pitchFamily="34" charset="0"/>
          </a:endParaRPr>
        </a:p>
      </xdr:txBody>
    </xdr:sp>
    <xdr:clientData/>
  </xdr:twoCellAnchor>
  <xdr:twoCellAnchor editAs="oneCell">
    <xdr:from>
      <xdr:col>17</xdr:col>
      <xdr:colOff>384442</xdr:colOff>
      <xdr:row>2</xdr:row>
      <xdr:rowOff>95717</xdr:rowOff>
    </xdr:from>
    <xdr:to>
      <xdr:col>18</xdr:col>
      <xdr:colOff>289823</xdr:colOff>
      <xdr:row>5</xdr:row>
      <xdr:rowOff>104787</xdr:rowOff>
    </xdr:to>
    <xdr:pic>
      <xdr:nvPicPr>
        <xdr:cNvPr id="30" name="Graphic 29" descr="Coins with solid fill">
          <a:extLst>
            <a:ext uri="{FF2B5EF4-FFF2-40B4-BE49-F238E27FC236}">
              <a16:creationId xmlns:a16="http://schemas.microsoft.com/office/drawing/2014/main" id="{79822BFD-B9C9-E598-2915-916E5022461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1424783" y="456512"/>
          <a:ext cx="554813" cy="550264"/>
        </a:xfrm>
        <a:prstGeom prst="rect">
          <a:avLst/>
        </a:prstGeom>
      </xdr:spPr>
    </xdr:pic>
    <xdr:clientData/>
  </xdr:twoCellAnchor>
  <xdr:twoCellAnchor>
    <xdr:from>
      <xdr:col>18</xdr:col>
      <xdr:colOff>363656</xdr:colOff>
      <xdr:row>2</xdr:row>
      <xdr:rowOff>117593</xdr:rowOff>
    </xdr:from>
    <xdr:to>
      <xdr:col>21</xdr:col>
      <xdr:colOff>230053</xdr:colOff>
      <xdr:row>5</xdr:row>
      <xdr:rowOff>2043</xdr:rowOff>
    </xdr:to>
    <xdr:sp macro="" textlink="">
      <xdr:nvSpPr>
        <xdr:cNvPr id="32" name="Rectangle: Rounded Corners 31">
          <a:extLst>
            <a:ext uri="{FF2B5EF4-FFF2-40B4-BE49-F238E27FC236}">
              <a16:creationId xmlns:a16="http://schemas.microsoft.com/office/drawing/2014/main" id="{26313C5D-CFD9-0155-6FD2-ED744044618D}"/>
            </a:ext>
          </a:extLst>
        </xdr:cNvPr>
        <xdr:cNvSpPr/>
      </xdr:nvSpPr>
      <xdr:spPr>
        <a:xfrm>
          <a:off x="12053429" y="478388"/>
          <a:ext cx="1814692" cy="42564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rgbClr val="0070C0"/>
              </a:solidFill>
              <a:latin typeface="Arial Black" panose="020B0A04020102020204" pitchFamily="34" charset="0"/>
            </a:rPr>
            <a:t>UNITS SOLD</a:t>
          </a:r>
        </a:p>
      </xdr:txBody>
    </xdr:sp>
    <xdr:clientData/>
  </xdr:twoCellAnchor>
  <xdr:twoCellAnchor>
    <xdr:from>
      <xdr:col>19</xdr:col>
      <xdr:colOff>150847</xdr:colOff>
      <xdr:row>5</xdr:row>
      <xdr:rowOff>2413</xdr:rowOff>
    </xdr:from>
    <xdr:to>
      <xdr:col>21</xdr:col>
      <xdr:colOff>280418</xdr:colOff>
      <xdr:row>6</xdr:row>
      <xdr:rowOff>159669</xdr:rowOff>
    </xdr:to>
    <xdr:sp macro="" textlink="'pivot table'!D3">
      <xdr:nvSpPr>
        <xdr:cNvPr id="33" name="Rectangle: Rounded Corners 32">
          <a:extLst>
            <a:ext uri="{FF2B5EF4-FFF2-40B4-BE49-F238E27FC236}">
              <a16:creationId xmlns:a16="http://schemas.microsoft.com/office/drawing/2014/main" id="{0035F94D-6DD8-8E4B-A570-453246EFA11F}"/>
            </a:ext>
          </a:extLst>
        </xdr:cNvPr>
        <xdr:cNvSpPr/>
      </xdr:nvSpPr>
      <xdr:spPr>
        <a:xfrm>
          <a:off x="12490052" y="904402"/>
          <a:ext cx="1428434" cy="33765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B83B132-A1D9-4C22-A424-246763FF6CCF}" type="TxLink">
            <a:rPr lang="en-US" sz="1600" b="0" i="0" u="none" strike="noStrike">
              <a:solidFill>
                <a:srgbClr val="000000"/>
              </a:solidFill>
              <a:latin typeface="Arial Black" panose="020B0A04020102020204" pitchFamily="34" charset="0"/>
              <a:ea typeface="Calibri"/>
              <a:cs typeface="Calibri"/>
            </a:rPr>
            <a:pPr algn="l"/>
            <a:t> 11,25,806 </a:t>
          </a:fld>
          <a:endParaRPr lang="en-IN" sz="1600">
            <a:latin typeface="Arial Black" panose="020B0A04020102020204" pitchFamily="34" charset="0"/>
          </a:endParaRPr>
        </a:p>
      </xdr:txBody>
    </xdr:sp>
    <xdr:clientData/>
  </xdr:twoCellAnchor>
  <xdr:twoCellAnchor editAs="oneCell">
    <xdr:from>
      <xdr:col>21</xdr:col>
      <xdr:colOff>75911</xdr:colOff>
      <xdr:row>2</xdr:row>
      <xdr:rowOff>115453</xdr:rowOff>
    </xdr:from>
    <xdr:to>
      <xdr:col>21</xdr:col>
      <xdr:colOff>531255</xdr:colOff>
      <xdr:row>5</xdr:row>
      <xdr:rowOff>26710</xdr:rowOff>
    </xdr:to>
    <xdr:pic>
      <xdr:nvPicPr>
        <xdr:cNvPr id="35" name="Graphic 34" descr="Statistics with solid fill">
          <a:extLst>
            <a:ext uri="{FF2B5EF4-FFF2-40B4-BE49-F238E27FC236}">
              <a16:creationId xmlns:a16="http://schemas.microsoft.com/office/drawing/2014/main" id="{726C1960-E3A0-8BB8-32F2-F8134FB4752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713979" y="476248"/>
          <a:ext cx="455344" cy="452451"/>
        </a:xfrm>
        <a:prstGeom prst="rect">
          <a:avLst/>
        </a:prstGeom>
      </xdr:spPr>
    </xdr:pic>
    <xdr:clientData/>
  </xdr:twoCellAnchor>
  <xdr:twoCellAnchor>
    <xdr:from>
      <xdr:col>17</xdr:col>
      <xdr:colOff>192424</xdr:colOff>
      <xdr:row>8</xdr:row>
      <xdr:rowOff>55323</xdr:rowOff>
    </xdr:from>
    <xdr:to>
      <xdr:col>20</xdr:col>
      <xdr:colOff>421719</xdr:colOff>
      <xdr:row>13</xdr:row>
      <xdr:rowOff>134696</xdr:rowOff>
    </xdr:to>
    <xdr:sp macro="" textlink="">
      <xdr:nvSpPr>
        <xdr:cNvPr id="17" name="Rectangle: Rounded Corners 16">
          <a:extLst>
            <a:ext uri="{FF2B5EF4-FFF2-40B4-BE49-F238E27FC236}">
              <a16:creationId xmlns:a16="http://schemas.microsoft.com/office/drawing/2014/main" id="{F96F07FE-2223-C57B-6928-C4A0533F0E22}"/>
            </a:ext>
          </a:extLst>
        </xdr:cNvPr>
        <xdr:cNvSpPr/>
      </xdr:nvSpPr>
      <xdr:spPr>
        <a:xfrm>
          <a:off x="11232765" y="1498505"/>
          <a:ext cx="2177590" cy="98136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rgbClr val="0070C0"/>
              </a:solidFill>
              <a:latin typeface="Arial Black" panose="020B0A04020102020204" pitchFamily="34" charset="0"/>
            </a:rPr>
            <a:t>Top</a:t>
          </a:r>
          <a:r>
            <a:rPr lang="en-IN" sz="1800" baseline="0">
              <a:solidFill>
                <a:srgbClr val="0070C0"/>
              </a:solidFill>
              <a:latin typeface="Arial Black" panose="020B0A04020102020204" pitchFamily="34" charset="0"/>
            </a:rPr>
            <a:t> Selling Product</a:t>
          </a:r>
          <a:endParaRPr lang="en-IN" sz="1800">
            <a:solidFill>
              <a:srgbClr val="0070C0"/>
            </a:solidFill>
            <a:latin typeface="Arial Black" panose="020B0A04020102020204" pitchFamily="34" charset="0"/>
          </a:endParaRPr>
        </a:p>
      </xdr:txBody>
    </xdr:sp>
    <xdr:clientData/>
  </xdr:twoCellAnchor>
  <xdr:twoCellAnchor editAs="oneCell">
    <xdr:from>
      <xdr:col>20</xdr:col>
      <xdr:colOff>253457</xdr:colOff>
      <xdr:row>8</xdr:row>
      <xdr:rowOff>89375</xdr:rowOff>
    </xdr:from>
    <xdr:to>
      <xdr:col>21</xdr:col>
      <xdr:colOff>359946</xdr:colOff>
      <xdr:row>12</xdr:row>
      <xdr:rowOff>113278</xdr:rowOff>
    </xdr:to>
    <xdr:pic>
      <xdr:nvPicPr>
        <xdr:cNvPr id="34" name="Graphic 33" descr="Network with solid fill">
          <a:extLst>
            <a:ext uri="{FF2B5EF4-FFF2-40B4-BE49-F238E27FC236}">
              <a16:creationId xmlns:a16="http://schemas.microsoft.com/office/drawing/2014/main" id="{62AD480D-1B4A-E0D6-A503-D7DF22CD551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3242093" y="1532557"/>
          <a:ext cx="755921" cy="745494"/>
        </a:xfrm>
        <a:prstGeom prst="rect">
          <a:avLst/>
        </a:prstGeom>
      </xdr:spPr>
    </xdr:pic>
    <xdr:clientData/>
  </xdr:twoCellAnchor>
  <xdr:twoCellAnchor>
    <xdr:from>
      <xdr:col>18</xdr:col>
      <xdr:colOff>64423</xdr:colOff>
      <xdr:row>12</xdr:row>
      <xdr:rowOff>144913</xdr:rowOff>
    </xdr:from>
    <xdr:to>
      <xdr:col>21</xdr:col>
      <xdr:colOff>46270</xdr:colOff>
      <xdr:row>14</xdr:row>
      <xdr:rowOff>145846</xdr:rowOff>
    </xdr:to>
    <xdr:sp macro="" textlink="'pivot table'!O5">
      <xdr:nvSpPr>
        <xdr:cNvPr id="36" name="Rectangle: Rounded Corners 35">
          <a:extLst>
            <a:ext uri="{FF2B5EF4-FFF2-40B4-BE49-F238E27FC236}">
              <a16:creationId xmlns:a16="http://schemas.microsoft.com/office/drawing/2014/main" id="{97A040DF-2350-98B6-C92F-B038EBB286EE}"/>
            </a:ext>
          </a:extLst>
        </xdr:cNvPr>
        <xdr:cNvSpPr/>
      </xdr:nvSpPr>
      <xdr:spPr>
        <a:xfrm>
          <a:off x="11754196" y="2309686"/>
          <a:ext cx="1930142" cy="36172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48580E0-1831-4568-830E-7129E55BDA10}" type="TxLink">
            <a:rPr lang="en-US" sz="1600" b="0" i="0" u="none" strike="noStrike">
              <a:solidFill>
                <a:srgbClr val="000000"/>
              </a:solidFill>
              <a:latin typeface="Arial Black" panose="020B0A04020102020204" pitchFamily="34" charset="0"/>
              <a:ea typeface="Calibri"/>
              <a:cs typeface="Calibri"/>
            </a:rPr>
            <a:pPr algn="l"/>
            <a:t>PROD_ID_002</a:t>
          </a:fld>
          <a:endParaRPr lang="en-IN" sz="1600">
            <a:latin typeface="Arial Black" panose="020B0A04020102020204" pitchFamily="34" charset="0"/>
          </a:endParaRPr>
        </a:p>
      </xdr:txBody>
    </xdr:sp>
    <xdr:clientData/>
  </xdr:twoCellAnchor>
  <xdr:twoCellAnchor>
    <xdr:from>
      <xdr:col>18</xdr:col>
      <xdr:colOff>25144</xdr:colOff>
      <xdr:row>14</xdr:row>
      <xdr:rowOff>135094</xdr:rowOff>
    </xdr:from>
    <xdr:to>
      <xdr:col>21</xdr:col>
      <xdr:colOff>150825</xdr:colOff>
      <xdr:row>17</xdr:row>
      <xdr:rowOff>73769</xdr:rowOff>
    </xdr:to>
    <xdr:sp macro="" textlink="'pivot table'!O7">
      <xdr:nvSpPr>
        <xdr:cNvPr id="37" name="Rectangle: Rounded Corners 36">
          <a:extLst>
            <a:ext uri="{FF2B5EF4-FFF2-40B4-BE49-F238E27FC236}">
              <a16:creationId xmlns:a16="http://schemas.microsoft.com/office/drawing/2014/main" id="{3FE4AC1F-35F4-4EB1-6B87-3E901252F6D8}"/>
            </a:ext>
          </a:extLst>
        </xdr:cNvPr>
        <xdr:cNvSpPr/>
      </xdr:nvSpPr>
      <xdr:spPr>
        <a:xfrm>
          <a:off x="11714917" y="2660662"/>
          <a:ext cx="2073976" cy="47986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67EBCDA-C9AA-4450-B550-D34D7FDDF575}" type="TxLink">
            <a:rPr lang="en-US" sz="1600" b="0" i="0" u="none" strike="noStrike">
              <a:solidFill>
                <a:srgbClr val="000000"/>
              </a:solidFill>
              <a:latin typeface="Arial Black" panose="020B0A04020102020204" pitchFamily="34" charset="0"/>
              <a:ea typeface="Calibri"/>
              <a:cs typeface="Calibri"/>
            </a:rPr>
            <a:pPr algn="l"/>
            <a:t>₹ 3,30,11,144</a:t>
          </a:fld>
          <a:endParaRPr lang="en-IN" sz="1600">
            <a:latin typeface="Arial Black" panose="020B0A04020102020204" pitchFamily="34" charset="0"/>
          </a:endParaRPr>
        </a:p>
      </xdr:txBody>
    </xdr:sp>
    <xdr:clientData/>
  </xdr:twoCellAnchor>
  <xdr:twoCellAnchor>
    <xdr:from>
      <xdr:col>10</xdr:col>
      <xdr:colOff>83718</xdr:colOff>
      <xdr:row>7</xdr:row>
      <xdr:rowOff>171829</xdr:rowOff>
    </xdr:from>
    <xdr:to>
      <xdr:col>16</xdr:col>
      <xdr:colOff>433408</xdr:colOff>
      <xdr:row>17</xdr:row>
      <xdr:rowOff>179196</xdr:rowOff>
    </xdr:to>
    <xdr:graphicFrame macro="">
      <xdr:nvGraphicFramePr>
        <xdr:cNvPr id="40" name="Chart 39">
          <a:extLst>
            <a:ext uri="{FF2B5EF4-FFF2-40B4-BE49-F238E27FC236}">
              <a16:creationId xmlns:a16="http://schemas.microsoft.com/office/drawing/2014/main" id="{9886E9B0-76DA-40CF-AD37-283A75C5AB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433022</xdr:colOff>
      <xdr:row>19</xdr:row>
      <xdr:rowOff>116902</xdr:rowOff>
    </xdr:from>
    <xdr:to>
      <xdr:col>16</xdr:col>
      <xdr:colOff>396650</xdr:colOff>
      <xdr:row>30</xdr:row>
      <xdr:rowOff>8291</xdr:rowOff>
    </xdr:to>
    <xdr:graphicFrame macro="">
      <xdr:nvGraphicFramePr>
        <xdr:cNvPr id="41" name="Chart 40">
          <a:extLst>
            <a:ext uri="{FF2B5EF4-FFF2-40B4-BE49-F238E27FC236}">
              <a16:creationId xmlns:a16="http://schemas.microsoft.com/office/drawing/2014/main" id="{AC64B430-BDFB-4CC9-8663-EE5EA7D7B6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642938</xdr:colOff>
          <xdr:row>20</xdr:row>
          <xdr:rowOff>19050</xdr:rowOff>
        </xdr:from>
        <xdr:to>
          <xdr:col>10</xdr:col>
          <xdr:colOff>366713</xdr:colOff>
          <xdr:row>29</xdr:row>
          <xdr:rowOff>80963</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17</xdr:col>
      <xdr:colOff>187135</xdr:colOff>
      <xdr:row>17</xdr:row>
      <xdr:rowOff>50519</xdr:rowOff>
    </xdr:from>
    <xdr:to>
      <xdr:col>21</xdr:col>
      <xdr:colOff>547671</xdr:colOff>
      <xdr:row>30</xdr:row>
      <xdr:rowOff>40780</xdr:rowOff>
    </xdr:to>
    <xdr:graphicFrame macro="">
      <xdr:nvGraphicFramePr>
        <xdr:cNvPr id="3" name="Chart 2">
          <a:extLst>
            <a:ext uri="{FF2B5EF4-FFF2-40B4-BE49-F238E27FC236}">
              <a16:creationId xmlns:a16="http://schemas.microsoft.com/office/drawing/2014/main" id="{020EB668-3A18-4434-AED3-32C046485E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204932</xdr:colOff>
      <xdr:row>31</xdr:row>
      <xdr:rowOff>112069</xdr:rowOff>
    </xdr:from>
    <xdr:to>
      <xdr:col>21</xdr:col>
      <xdr:colOff>487861</xdr:colOff>
      <xdr:row>43</xdr:row>
      <xdr:rowOff>27237</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686348F6-1F84-4632-99F8-8C27BFF743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272732" y="5722294"/>
              <a:ext cx="4816829" cy="20868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439922</xdr:colOff>
      <xdr:row>31</xdr:row>
      <xdr:rowOff>143634</xdr:rowOff>
    </xdr:from>
    <xdr:to>
      <xdr:col>13</xdr:col>
      <xdr:colOff>551255</xdr:colOff>
      <xdr:row>42</xdr:row>
      <xdr:rowOff>104298</xdr:rowOff>
    </xdr:to>
    <xdr:graphicFrame macro="">
      <xdr:nvGraphicFramePr>
        <xdr:cNvPr id="38" name="Chart 37">
          <a:extLst>
            <a:ext uri="{FF2B5EF4-FFF2-40B4-BE49-F238E27FC236}">
              <a16:creationId xmlns:a16="http://schemas.microsoft.com/office/drawing/2014/main" id="{27F4F374-FA93-4829-B937-A10D86EC6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286937</xdr:colOff>
      <xdr:row>30</xdr:row>
      <xdr:rowOff>158359</xdr:rowOff>
    </xdr:from>
    <xdr:to>
      <xdr:col>4</xdr:col>
      <xdr:colOff>550400</xdr:colOff>
      <xdr:row>43</xdr:row>
      <xdr:rowOff>84420</xdr:rowOff>
    </xdr:to>
    <xdr:sp macro="" textlink="">
      <xdr:nvSpPr>
        <xdr:cNvPr id="42" name="Rectangle: Rounded Corners 41">
          <a:extLst>
            <a:ext uri="{FF2B5EF4-FFF2-40B4-BE49-F238E27FC236}">
              <a16:creationId xmlns:a16="http://schemas.microsoft.com/office/drawing/2014/main" id="{08431E61-395E-417A-BF2E-0B8795B14ED6}"/>
            </a:ext>
          </a:extLst>
        </xdr:cNvPr>
        <xdr:cNvSpPr/>
      </xdr:nvSpPr>
      <xdr:spPr>
        <a:xfrm>
          <a:off x="286937" y="5570291"/>
          <a:ext cx="2861190" cy="2271232"/>
        </a:xfrm>
        <a:prstGeom prst="roundRect">
          <a:avLst>
            <a:gd name="adj" fmla="val 8352"/>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0</xdr:col>
      <xdr:colOff>343112</xdr:colOff>
      <xdr:row>31</xdr:row>
      <xdr:rowOff>12286</xdr:rowOff>
    </xdr:from>
    <xdr:to>
      <xdr:col>4</xdr:col>
      <xdr:colOff>480450</xdr:colOff>
      <xdr:row>43</xdr:row>
      <xdr:rowOff>27268</xdr:rowOff>
    </xdr:to>
    <xdr:graphicFrame macro="">
      <xdr:nvGraphicFramePr>
        <xdr:cNvPr id="39" name="Chart 38">
          <a:extLst>
            <a:ext uri="{FF2B5EF4-FFF2-40B4-BE49-F238E27FC236}">
              <a16:creationId xmlns:a16="http://schemas.microsoft.com/office/drawing/2014/main" id="{3D7F127C-885D-4756-BE97-D9A4F0F346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308296</xdr:colOff>
      <xdr:row>14</xdr:row>
      <xdr:rowOff>174984</xdr:rowOff>
    </xdr:from>
    <xdr:to>
      <xdr:col>4</xdr:col>
      <xdr:colOff>69334</xdr:colOff>
      <xdr:row>29</xdr:row>
      <xdr:rowOff>6542</xdr:rowOff>
    </xdr:to>
    <mc:AlternateContent xmlns:mc="http://schemas.openxmlformats.org/markup-compatibility/2006" xmlns:a14="http://schemas.microsoft.com/office/drawing/2010/main">
      <mc:Choice Requires="a14">
        <xdr:graphicFrame macro="">
          <xdr:nvGraphicFramePr>
            <xdr:cNvPr id="43" name="Month 1">
              <a:extLst>
                <a:ext uri="{FF2B5EF4-FFF2-40B4-BE49-F238E27FC236}">
                  <a16:creationId xmlns:a16="http://schemas.microsoft.com/office/drawing/2014/main" id="{0454B4E3-A3F7-4363-A87B-F9C90C100A1A}"/>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08296" y="2700552"/>
              <a:ext cx="2358765" cy="2537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357440</xdr:colOff>
      <xdr:row>8</xdr:row>
      <xdr:rowOff>74885</xdr:rowOff>
    </xdr:from>
    <xdr:to>
      <xdr:col>3</xdr:col>
      <xdr:colOff>648912</xdr:colOff>
      <xdr:row>13</xdr:row>
      <xdr:rowOff>3759</xdr:rowOff>
    </xdr:to>
    <mc:AlternateContent xmlns:mc="http://schemas.openxmlformats.org/markup-compatibility/2006" xmlns:a14="http://schemas.microsoft.com/office/drawing/2010/main">
      <mc:Choice Requires="a14">
        <xdr:graphicFrame macro="">
          <xdr:nvGraphicFramePr>
            <xdr:cNvPr id="45" name="Year 1">
              <a:extLst>
                <a:ext uri="{FF2B5EF4-FFF2-40B4-BE49-F238E27FC236}">
                  <a16:creationId xmlns:a16="http://schemas.microsoft.com/office/drawing/2014/main" id="{33205CBD-F016-4F45-BBCB-7E2B6880F3D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57440" y="1518067"/>
              <a:ext cx="2239767" cy="8308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235914</xdr:colOff>
      <xdr:row>7</xdr:row>
      <xdr:rowOff>113258</xdr:rowOff>
    </xdr:from>
    <xdr:to>
      <xdr:col>9</xdr:col>
      <xdr:colOff>433021</xdr:colOff>
      <xdr:row>28</xdr:row>
      <xdr:rowOff>31881</xdr:rowOff>
    </xdr:to>
    <mc:AlternateContent xmlns:mc="http://schemas.openxmlformats.org/markup-compatibility/2006">
      <mc:Choice xmlns:cx1="http://schemas.microsoft.com/office/drawing/2015/9/8/chartex" Requires="cx1">
        <xdr:graphicFrame macro="">
          <xdr:nvGraphicFramePr>
            <xdr:cNvPr id="49" name="Chart 48">
              <a:extLst>
                <a:ext uri="{FF2B5EF4-FFF2-40B4-BE49-F238E27FC236}">
                  <a16:creationId xmlns:a16="http://schemas.microsoft.com/office/drawing/2014/main" id="{2C36BCA5-C52F-438C-8BF6-A286981539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826714" y="1380083"/>
              <a:ext cx="3435607" cy="371909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316958</xdr:colOff>
      <xdr:row>27</xdr:row>
      <xdr:rowOff>51067</xdr:rowOff>
    </xdr:from>
    <xdr:to>
      <xdr:col>8</xdr:col>
      <xdr:colOff>206537</xdr:colOff>
      <xdr:row>29</xdr:row>
      <xdr:rowOff>84904</xdr:rowOff>
    </xdr:to>
    <mc:AlternateContent xmlns:mc="http://schemas.openxmlformats.org/markup-compatibility/2006" xmlns:sle15="http://schemas.microsoft.com/office/drawing/2012/slicer">
      <mc:Choice Requires="sle15">
        <xdr:graphicFrame macro="">
          <xdr:nvGraphicFramePr>
            <xdr:cNvPr id="50" name="Year 3">
              <a:extLst>
                <a:ext uri="{FF2B5EF4-FFF2-40B4-BE49-F238E27FC236}">
                  <a16:creationId xmlns:a16="http://schemas.microsoft.com/office/drawing/2014/main" id="{7F80700F-44B9-4929-98F2-9C65418C6279}"/>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3564117" y="4921806"/>
              <a:ext cx="1837875" cy="39463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769585</xdr:colOff>
      <xdr:row>17</xdr:row>
      <xdr:rowOff>10312</xdr:rowOff>
    </xdr:from>
    <xdr:to>
      <xdr:col>10</xdr:col>
      <xdr:colOff>170027</xdr:colOff>
      <xdr:row>32</xdr:row>
      <xdr:rowOff>25899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CFFD081-EE79-8754-128A-27175EC17F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60335" y="2001037"/>
              <a:ext cx="4562992" cy="27302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11</xdr:col>
      <xdr:colOff>408822</xdr:colOff>
      <xdr:row>19</xdr:row>
      <xdr:rowOff>161675</xdr:rowOff>
    </xdr:from>
    <xdr:to>
      <xdr:col>14</xdr:col>
      <xdr:colOff>301289</xdr:colOff>
      <xdr:row>23</xdr:row>
      <xdr:rowOff>144129</xdr:rowOff>
    </xdr:to>
    <mc:AlternateContent xmlns:mc="http://schemas.openxmlformats.org/markup-compatibility/2006" xmlns:sle15="http://schemas.microsoft.com/office/drawing/2012/slicer">
      <mc:Choice Requires="sle15">
        <xdr:graphicFrame macro="">
          <xdr:nvGraphicFramePr>
            <xdr:cNvPr id="5" name="Year 2">
              <a:extLst>
                <a:ext uri="{FF2B5EF4-FFF2-40B4-BE49-F238E27FC236}">
                  <a16:creationId xmlns:a16="http://schemas.microsoft.com/office/drawing/2014/main" id="{2E9AD5AF-181E-10ED-F4BD-95B7C2323CBF}"/>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8392276" y="2524126"/>
              <a:ext cx="1828800" cy="70936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pam das" refreshedDate="45752.41072511574" createdVersion="8" refreshedVersion="8" minRefreshableVersion="3" recordCount="700" xr:uid="{01332A29-07FD-444D-AA59-88D78BBD56C0}">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6530852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4C83EE-F444-4510-94E9-15064E601550}"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6">
  <location ref="AD4:AE12"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6"/>
        <item x="0"/>
        <item x="7"/>
        <item x="1"/>
        <item x="2"/>
        <item x="3"/>
        <item x="4"/>
        <item x="5"/>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10"/>
  </dataFields>
  <formats count="2">
    <format dxfId="6">
      <pivotArea collapsedLevelsAreSubtotals="1" fieldPosition="0">
        <references count="1">
          <reference field="20" count="0"/>
        </references>
      </pivotArea>
    </format>
    <format dxfId="5">
      <pivotArea outline="0" fieldPosition="0">
        <references count="1">
          <reference field="4294967294" count="1">
            <x v="0"/>
          </reference>
        </references>
      </pivotArea>
    </format>
  </formats>
  <chartFormats count="18">
    <chartFormat chart="0" format="0"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0" count="1" selected="0">
            <x v="0"/>
          </reference>
        </references>
      </pivotArea>
    </chartFormat>
    <chartFormat chart="5" format="12">
      <pivotArea type="data" outline="0" fieldPosition="0">
        <references count="2">
          <reference field="4294967294" count="1" selected="0">
            <x v="0"/>
          </reference>
          <reference field="20" count="1" selected="0">
            <x v="1"/>
          </reference>
        </references>
      </pivotArea>
    </chartFormat>
    <chartFormat chart="5" format="13">
      <pivotArea type="data" outline="0" fieldPosition="0">
        <references count="2">
          <reference field="4294967294" count="1" selected="0">
            <x v="0"/>
          </reference>
          <reference field="20" count="1" selected="0">
            <x v="2"/>
          </reference>
        </references>
      </pivotArea>
    </chartFormat>
    <chartFormat chart="5" format="14">
      <pivotArea type="data" outline="0" fieldPosition="0">
        <references count="2">
          <reference field="4294967294" count="1" selected="0">
            <x v="0"/>
          </reference>
          <reference field="20" count="1" selected="0">
            <x v="3"/>
          </reference>
        </references>
      </pivotArea>
    </chartFormat>
    <chartFormat chart="5" format="15">
      <pivotArea type="data" outline="0" fieldPosition="0">
        <references count="2">
          <reference field="4294967294" count="1" selected="0">
            <x v="0"/>
          </reference>
          <reference field="20" count="1" selected="0">
            <x v="4"/>
          </reference>
        </references>
      </pivotArea>
    </chartFormat>
    <chartFormat chart="5" format="16">
      <pivotArea type="data" outline="0" fieldPosition="0">
        <references count="2">
          <reference field="4294967294" count="1" selected="0">
            <x v="0"/>
          </reference>
          <reference field="20" count="1" selected="0">
            <x v="5"/>
          </reference>
        </references>
      </pivotArea>
    </chartFormat>
    <chartFormat chart="5" format="17">
      <pivotArea type="data" outline="0" fieldPosition="0">
        <references count="2">
          <reference field="4294967294" count="1" selected="0">
            <x v="0"/>
          </reference>
          <reference field="20" count="1" selected="0">
            <x v="6"/>
          </reference>
        </references>
      </pivotArea>
    </chartFormat>
    <chartFormat chart="5" format="18">
      <pivotArea type="data" outline="0" fieldPosition="0">
        <references count="2">
          <reference field="4294967294" count="1" selected="0">
            <x v="0"/>
          </reference>
          <reference field="20" count="1" selected="0">
            <x v="7"/>
          </reference>
        </references>
      </pivotArea>
    </chartFormat>
    <chartFormat chart="0" format="1">
      <pivotArea type="data" outline="0" fieldPosition="0">
        <references count="2">
          <reference field="4294967294" count="1" selected="0">
            <x v="0"/>
          </reference>
          <reference field="20" count="1" selected="0">
            <x v="0"/>
          </reference>
        </references>
      </pivotArea>
    </chartFormat>
    <chartFormat chart="0" format="2">
      <pivotArea type="data" outline="0" fieldPosition="0">
        <references count="2">
          <reference field="4294967294" count="1" selected="0">
            <x v="0"/>
          </reference>
          <reference field="20" count="1" selected="0">
            <x v="1"/>
          </reference>
        </references>
      </pivotArea>
    </chartFormat>
    <chartFormat chart="0" format="3">
      <pivotArea type="data" outline="0" fieldPosition="0">
        <references count="2">
          <reference field="4294967294" count="1" selected="0">
            <x v="0"/>
          </reference>
          <reference field="20" count="1" selected="0">
            <x v="2"/>
          </reference>
        </references>
      </pivotArea>
    </chartFormat>
    <chartFormat chart="0" format="4">
      <pivotArea type="data" outline="0" fieldPosition="0">
        <references count="2">
          <reference field="4294967294" count="1" selected="0">
            <x v="0"/>
          </reference>
          <reference field="20" count="1" selected="0">
            <x v="3"/>
          </reference>
        </references>
      </pivotArea>
    </chartFormat>
    <chartFormat chart="0" format="5">
      <pivotArea type="data" outline="0" fieldPosition="0">
        <references count="2">
          <reference field="4294967294" count="1" selected="0">
            <x v="0"/>
          </reference>
          <reference field="20" count="1" selected="0">
            <x v="4"/>
          </reference>
        </references>
      </pivotArea>
    </chartFormat>
    <chartFormat chart="0" format="6">
      <pivotArea type="data" outline="0" fieldPosition="0">
        <references count="2">
          <reference field="4294967294" count="1" selected="0">
            <x v="0"/>
          </reference>
          <reference field="20" count="1" selected="0">
            <x v="5"/>
          </reference>
        </references>
      </pivotArea>
    </chartFormat>
    <chartFormat chart="0" format="7">
      <pivotArea type="data" outline="0" fieldPosition="0">
        <references count="2">
          <reference field="4294967294" count="1" selected="0">
            <x v="0"/>
          </reference>
          <reference field="20" count="1" selected="0">
            <x v="6"/>
          </reference>
        </references>
      </pivotArea>
    </chartFormat>
    <chartFormat chart="0" format="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82516D-33C9-42D8-911B-27B205CF87D4}"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M4:N10"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4"/>
  </dataFields>
  <formats count="6">
    <format dxfId="12">
      <pivotArea outline="0" collapsedLevelsAreSubtotals="1" fieldPosition="0"/>
    </format>
    <format dxfId="11">
      <pivotArea type="all" dataOnly="0" outline="0" fieldPosition="0"/>
    </format>
    <format dxfId="10">
      <pivotArea outline="0" collapsedLevelsAreSubtotals="1" fieldPosition="0"/>
    </format>
    <format dxfId="9">
      <pivotArea field="2" type="button" dataOnly="0" labelOnly="1" outline="0" axis="axisRow" fieldPosition="0"/>
    </format>
    <format dxfId="8">
      <pivotArea dataOnly="0" labelOnly="1" fieldPosition="0">
        <references count="1">
          <reference field="2" count="0"/>
        </references>
      </pivotArea>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64CDC9-A511-4466-A403-51B0EBA07804}"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5">
  <location ref="U3:W15"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numFmtId="43"/>
    <dataField name="Sum of Profit ('000)" fld="13" baseField="0" baseItem="0" numFmtId="4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A5355A-1550-4454-9D1A-21ACF2B168C4}"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8">
  <location ref="BD3:BE9"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13">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9" count="1" selected="0">
            <x v="0"/>
          </reference>
        </references>
      </pivotArea>
    </chartFormat>
    <chartFormat chart="7" format="10">
      <pivotArea type="data" outline="0" fieldPosition="0">
        <references count="2">
          <reference field="4294967294" count="1" selected="0">
            <x v="0"/>
          </reference>
          <reference field="19" count="1" selected="0">
            <x v="1"/>
          </reference>
        </references>
      </pivotArea>
    </chartFormat>
    <chartFormat chart="7" format="11">
      <pivotArea type="data" outline="0" fieldPosition="0">
        <references count="2">
          <reference field="4294967294" count="1" selected="0">
            <x v="0"/>
          </reference>
          <reference field="19" count="1" selected="0">
            <x v="2"/>
          </reference>
        </references>
      </pivotArea>
    </chartFormat>
    <chartFormat chart="7" format="12">
      <pivotArea type="data" outline="0" fieldPosition="0">
        <references count="2">
          <reference field="4294967294" count="1" selected="0">
            <x v="0"/>
          </reference>
          <reference field="19" count="1" selected="0">
            <x v="3"/>
          </reference>
        </references>
      </pivotArea>
    </chartFormat>
    <chartFormat chart="7" format="13">
      <pivotArea type="data" outline="0" fieldPosition="0">
        <references count="2">
          <reference field="4294967294" count="1" selected="0">
            <x v="0"/>
          </reference>
          <reference field="19" count="1" selected="0">
            <x v="4"/>
          </reference>
        </references>
      </pivotArea>
    </chartFormat>
    <chartFormat chart="7" format="14">
      <pivotArea type="data" outline="0" fieldPosition="0">
        <references count="2">
          <reference field="4294967294" count="1" selected="0">
            <x v="0"/>
          </reference>
          <reference field="19" count="1" selected="0">
            <x v="5"/>
          </reference>
        </references>
      </pivotArea>
    </chartFormat>
    <chartFormat chart="0" format="1">
      <pivotArea type="data" outline="0" fieldPosition="0">
        <references count="2">
          <reference field="4294967294" count="1" selected="0">
            <x v="0"/>
          </reference>
          <reference field="19" count="1" selected="0">
            <x v="0"/>
          </reference>
        </references>
      </pivotArea>
    </chartFormat>
    <chartFormat chart="0" format="2">
      <pivotArea type="data" outline="0" fieldPosition="0">
        <references count="2">
          <reference field="4294967294" count="1" selected="0">
            <x v="0"/>
          </reference>
          <reference field="19" count="1" selected="0">
            <x v="1"/>
          </reference>
        </references>
      </pivotArea>
    </chartFormat>
    <chartFormat chart="0" format="3">
      <pivotArea type="data" outline="0" fieldPosition="0">
        <references count="2">
          <reference field="4294967294" count="1" selected="0">
            <x v="0"/>
          </reference>
          <reference field="19" count="1" selected="0">
            <x v="2"/>
          </reference>
        </references>
      </pivotArea>
    </chartFormat>
    <chartFormat chart="0" format="4">
      <pivotArea type="data" outline="0" fieldPosition="0">
        <references count="2">
          <reference field="4294967294" count="1" selected="0">
            <x v="0"/>
          </reference>
          <reference field="19" count="1" selected="0">
            <x v="3"/>
          </reference>
        </references>
      </pivotArea>
    </chartFormat>
    <chartFormat chart="0" format="5">
      <pivotArea type="data" outline="0" fieldPosition="0">
        <references count="2">
          <reference field="4294967294" count="1" selected="0">
            <x v="0"/>
          </reference>
          <reference field="19" count="1" selected="0">
            <x v="4"/>
          </reference>
        </references>
      </pivotArea>
    </chartFormat>
    <chartFormat chart="0" format="6">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7263CE-25BB-4E73-A8E1-E7728252C698}"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9">
  <location ref="AV4:AW30"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5"/>
  </dataFields>
  <formats count="1">
    <format dxfId="1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70323E-4F2E-4E01-BABD-DA9D29EE0B8B}"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C14:D164"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43"/>
  </dataFields>
  <formats count="2">
    <format dxfId="16">
      <pivotArea collapsedLevelsAreSubtotals="1" fieldPosition="0">
        <references count="1">
          <reference field="1" count="0"/>
        </references>
      </pivotArea>
    </format>
    <format dxfId="1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5D3698-6E65-4F5A-95D8-041D1A52D2E1}"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fieldListSortAscending="1">
  <location ref="B2:D3"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6"/>
    <dataField name="Sum of Units Sold" fld="4" baseField="0" baseItem="0" numFmtId="43"/>
  </dataFields>
  <formats count="6">
    <format dxfId="22">
      <pivotArea outline="0" collapsedLevelsAreSubtotals="1" fieldPosition="0"/>
    </format>
    <format dxfId="21">
      <pivotArea outline="0" collapsedLevelsAreSubtotals="1" fieldPosition="0">
        <references count="1">
          <reference field="4294967294" count="2" selected="0">
            <x v="0"/>
            <x v="1"/>
          </reference>
        </references>
      </pivotArea>
    </format>
    <format dxfId="20">
      <pivotArea outline="0" collapsedLevelsAreSubtotals="1" fieldPosition="0">
        <references count="1">
          <reference field="4294967294" count="1" selected="0">
            <x v="0"/>
          </reference>
        </references>
      </pivotArea>
    </format>
    <format dxfId="19">
      <pivotArea type="all" dataOnly="0" outline="0" fieldPosition="0"/>
    </format>
    <format dxfId="18">
      <pivotArea outline="0" collapsedLevelsAreSubtotals="1" fieldPosition="0"/>
    </format>
    <format dxfId="17">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BCEACF-F8D5-4197-A92F-A58CE62BFAB0}"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AL7:AM12"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10"/>
  </dataFields>
  <formats count="2">
    <format dxfId="24">
      <pivotArea collapsedLevelsAreSubtotals="1" fieldPosition="0">
        <references count="1">
          <reference field="0" count="0"/>
        </references>
      </pivotArea>
    </format>
    <format dxfId="2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2515DB7-652B-49EB-A9EC-E06DAB2F8771}"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B3:D16"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94A0E25-7B90-4AFD-9538-C4F97776D5A7}" sourceName="Month">
  <pivotTables>
    <pivotTable tabId="2" name="PivotTable10"/>
    <pivotTable tabId="2" name="PivotTable1"/>
    <pivotTable tabId="2" name="PivotTable2"/>
    <pivotTable tabId="2" name="PivotTable3"/>
    <pivotTable tabId="2" name="PivotTable4"/>
    <pivotTable tabId="2" name="PivotTable5"/>
    <pivotTable tabId="2" name="PivotTable6"/>
    <pivotTable tabId="2" name="PivotTable9"/>
  </pivotTables>
  <data>
    <tabular pivotCacheId="653085218">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3F22BD8-F795-4499-B99E-31329923A2AE}" sourceName="Year">
  <pivotTables>
    <pivotTable tabId="2" name="PivotTable10"/>
    <pivotTable tabId="2" name="PivotTable1"/>
    <pivotTable tabId="2" name="PivotTable2"/>
    <pivotTable tabId="2" name="PivotTable3"/>
    <pivotTable tabId="2" name="PivotTable4"/>
    <pivotTable tabId="2" name="PivotTable5"/>
    <pivotTable tabId="2" name="PivotTable6"/>
    <pivotTable tabId="2" name="PivotTable9"/>
  </pivotTables>
  <data>
    <tabular pivotCacheId="65308521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37EB4891-FD2E-46F2-B30F-8DCD7F3F132F}"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4B7E09E-D778-4E8F-9EF1-0C55FADC152A}" cache="Slicer_Month" caption="Month" columnCount="2" rowHeight="241300"/>
  <slicer name="Year" xr10:uid="{ABEE7577-2FC5-4F49-85A4-BC8188E01F22}"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51EAC330-4A31-4A41-9667-48BDC32A62C8}" cache="Slicer_Month" caption="Month" columnCount="2" style="Sldash" rowHeight="241300"/>
  <slicer name="Year 1" xr10:uid="{D5E8DF93-BF45-4BB0-AE7B-23E64C837AB1}" cache="Slicer_Year" caption="Year" columnCount="2" style="Sldash"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0F82D95D-C14C-40B2-8BDA-81FA26641C71}" cache="Slicer_Year1" caption="Year" columnCount="2" showCaption="0" style="Sldash"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9D5F5799-D000-4042-9FEB-A91F2AEAEC57}" cache="Slicer_Year1" caption="Year" showCaption="0" style="Sldas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40">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9" dataCellStyle="Comma"/>
    <tableColumn id="6" xr3:uid="{D1FA2F6E-B448-447A-822E-476E75AB0D24}" name="Manufacturing Price" dataDxfId="38" dataCellStyle="Comma"/>
    <tableColumn id="7" xr3:uid="{746807AF-7C02-410B-AA9B-C470D904CB91}" name="Sale Price" dataDxfId="37" dataCellStyle="Comma"/>
    <tableColumn id="8" xr3:uid="{19549595-54CD-44CA-85C9-58EF681308B8}" name="Gross Sales" dataDxfId="36" dataCellStyle="Comma"/>
    <tableColumn id="9" xr3:uid="{104167EA-E422-4774-B956-4B36C140EE94}" name="Discounts"/>
    <tableColumn id="10" xr3:uid="{DCEF5F63-00A0-4BBE-88B5-9FC52CE9FD87}" name="Sales" dataDxfId="35" dataCellStyle="Comma"/>
    <tableColumn id="21" xr3:uid="{49F6513B-8752-4727-A580-49EAA8AD80C5}" name="Sales ('000)" dataDxfId="34" dataCellStyle="Comma"/>
    <tableColumn id="11" xr3:uid="{F597BE21-FABB-4B22-924F-0FB9047BF885}" name="COGS" dataDxfId="33" dataCellStyle="Comma"/>
    <tableColumn id="12" xr3:uid="{D84A41A3-4370-4BF9-BD15-26F6A8F5F68C}" name="Profit" dataDxfId="32" dataCellStyle="Comma"/>
    <tableColumn id="22" xr3:uid="{B5433BD7-98D5-4C89-827A-9EB8FF47A48A}" name="Profit ('000)" dataDxfId="31" dataCellStyle="Comma"/>
    <tableColumn id="13" xr3:uid="{99DFFC76-741A-4785-B95C-D4515358E697}" name="Date" dataDxfId="30"/>
    <tableColumn id="14" xr3:uid="{D2C87CE1-8D3A-4190-9B63-84E5DA80158A}" name="Month" dataDxfId="29"/>
    <tableColumn id="20" xr3:uid="{00040B4C-ACDE-4878-B9D9-F9B6BFCA1252}" name="Quarter" dataDxfId="28"/>
    <tableColumn id="15" xr3:uid="{E905F66B-7952-44D0-8D91-E3991859BDBA}" name="Year"/>
    <tableColumn id="16" xr3:uid="{1B3165FF-A4D1-47E3-9C63-4AC99EF81BFA}" name="Customer_Name" dataDxfId="27"/>
    <tableColumn id="17" xr3:uid="{81851813-2BE4-4FF6-BF0F-14E82153B91A}" name="Product_Name" dataDxfId="26"/>
    <tableColumn id="23" xr3:uid="{BF904181-AD5D-4D36-B316-14EC624E04BF}" name="Country" dataDxfId="2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2C8C1A-03A3-43C2-95D4-DBE5E9A086A1}" name="Table4" displayName="Table4" ref="F4:H16" totalsRowShown="0" headerRowDxfId="3" headerRowBorderDxfId="2">
  <autoFilter ref="F4:H16" xr:uid="{CB2C8C1A-03A3-43C2-95D4-DBE5E9A086A1}">
    <filterColumn colId="1">
      <filters>
        <filter val="Yr 2021"/>
      </filters>
    </filterColumn>
  </autoFilter>
  <tableColumns count="3">
    <tableColumn id="1" xr3:uid="{3C07E9FA-EFF5-41A2-9E86-EF9BA7E40C5A}" name="Product_Name" dataDxfId="1"/>
    <tableColumn id="2" xr3:uid="{626D607B-4F35-41DA-8B62-2515A98F16C0}" name="Year"/>
    <tableColumn id="3" xr3:uid="{66F70A68-0E5F-4E34-9DC3-FDE346718B3E}" name="Sales"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5" Type="http://schemas.microsoft.com/office/2007/relationships/slicer" Target="../slicers/slicer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ivotTable" Target="../pivotTables/pivotTable9.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J1" workbookViewId="0">
      <pane ySplit="1" topLeftCell="A2" activePane="bottomLeft" state="frozen"/>
      <selection pane="bottomLeft" activeCell="P10" sqref="P10"/>
    </sheetView>
  </sheetViews>
  <sheetFormatPr defaultRowHeight="14.25" x14ac:dyDescent="0.45"/>
  <cols>
    <col min="1" max="1" width="14.86328125" bestFit="1" customWidth="1"/>
    <col min="2" max="2" width="14.1328125" bestFit="1" customWidth="1"/>
    <col min="3" max="3" width="12.6640625" bestFit="1" customWidth="1"/>
    <col min="4" max="4" width="15.46484375" bestFit="1" customWidth="1"/>
    <col min="5" max="5" width="11.6640625" bestFit="1" customWidth="1"/>
    <col min="6" max="6" width="20.53125" bestFit="1" customWidth="1"/>
    <col min="7" max="7" width="11.19921875" bestFit="1" customWidth="1"/>
    <col min="8" max="8" width="12.46484375" bestFit="1" customWidth="1"/>
    <col min="9" max="9" width="11.33203125" bestFit="1" customWidth="1"/>
    <col min="10" max="10" width="12.33203125" bestFit="1" customWidth="1"/>
    <col min="11" max="11" width="12.6640625" bestFit="1" customWidth="1"/>
    <col min="12" max="13" width="11.33203125" bestFit="1" customWidth="1"/>
    <col min="14" max="14" width="13.1328125" bestFit="1" customWidth="1"/>
    <col min="15" max="15" width="10.33203125" bestFit="1" customWidth="1"/>
    <col min="16" max="16" width="9" bestFit="1" customWidth="1"/>
    <col min="17" max="17" width="9.6640625" bestFit="1" customWidth="1"/>
    <col min="18" max="18" width="6.86328125" bestFit="1" customWidth="1"/>
    <col min="19" max="19" width="17.46484375" bestFit="1" customWidth="1"/>
    <col min="20" max="20" width="16" bestFit="1" customWidth="1"/>
    <col min="21" max="21" width="10" bestFit="1" customWidth="1"/>
  </cols>
  <sheetData>
    <row r="1" spans="1:2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4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4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4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4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4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4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4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4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4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4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4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4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4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4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4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4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4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4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4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4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4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4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4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4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4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4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4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4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4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4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4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4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4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4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4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4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4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4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4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4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4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4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4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4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4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4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4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4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4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4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4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4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4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4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4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4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4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4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4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4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4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4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4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4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4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4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4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4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4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4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4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4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4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4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4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4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4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4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4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4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4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4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4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4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4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4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4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4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4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4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4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4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4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4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4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4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4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4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4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4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4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4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4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4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4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4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4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4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4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4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4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4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4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4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4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4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4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4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4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4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4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4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4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4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4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4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4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4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4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4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4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4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4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4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4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4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4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4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4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4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4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4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4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4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4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4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4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4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4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4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4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4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4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4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4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4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4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4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4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4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4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4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4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4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4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4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4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4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4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4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4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4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4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4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4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4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4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4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4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4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4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4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4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4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4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4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4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4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4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4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4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4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4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4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4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4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4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4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4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4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4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4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4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4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4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4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4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4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4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4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4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4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4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4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4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4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4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4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4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4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4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4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4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4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4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4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4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4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4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4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4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4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4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4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4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4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4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4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4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4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4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4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4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4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4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4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4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4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4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4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4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4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4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4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4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4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4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4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4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4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4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4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4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4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4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4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4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4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4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4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4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4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4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4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4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4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4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4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4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4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4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4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4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4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4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4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4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4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4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4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4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4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4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4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4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4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4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4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4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4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4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4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4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4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4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4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4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4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4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4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4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4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4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4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4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4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4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4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4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4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4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4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4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4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4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4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4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4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4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4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4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4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4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4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4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4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4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4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4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4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4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4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4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4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4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4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4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4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4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4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4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4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4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4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4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4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4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4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4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4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4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4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4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4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4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4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4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4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4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4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4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4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4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4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4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4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4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4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4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4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4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4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4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4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4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4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4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4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4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4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4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4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4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4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4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4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4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4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4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4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4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4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4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4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4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4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4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4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4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4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4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4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4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4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4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4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4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4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4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4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4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4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4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4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4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4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4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4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4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4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4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4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4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4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4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4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4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4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4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4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4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4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4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4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4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4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4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4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4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4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4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4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4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4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4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4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4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4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4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4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4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4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4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4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4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4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4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4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4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4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4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4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4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4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4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4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4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4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4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4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4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4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4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4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4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4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4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4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4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4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4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4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4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4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4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4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4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4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4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4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4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4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4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4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4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4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4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4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4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4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4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4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4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4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4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4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4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4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4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4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4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4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4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4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4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4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4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4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4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4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4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4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4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4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4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4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4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4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4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4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4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4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4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4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4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4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4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4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4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4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4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4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4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4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4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4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4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4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4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4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4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4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4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4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4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4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4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4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4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4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4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4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4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4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4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4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4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4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4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4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4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4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4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4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4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4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4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4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4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4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4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4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4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4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4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4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4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4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4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4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4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4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4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4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4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4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4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4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4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4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4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4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4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4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4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4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4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4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4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4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4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4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4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4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4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4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4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4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4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4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4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4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4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4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4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4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4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4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4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4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4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4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4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4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4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4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4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4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4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4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4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4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4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4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4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4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4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4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4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4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4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4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4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4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4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4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4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4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4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4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4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4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4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4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4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4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4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4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4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4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4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4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4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4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4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4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4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4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4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4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4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4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4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4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4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4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4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4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4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4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7004-A261-433E-ACC3-F7B0E6143FA8}">
  <dimension ref="B2:BE164"/>
  <sheetViews>
    <sheetView topLeftCell="R3" zoomScale="94" zoomScaleNormal="82" workbookViewId="0">
      <selection activeCell="Y11" sqref="Y11"/>
    </sheetView>
  </sheetViews>
  <sheetFormatPr defaultRowHeight="14.25" x14ac:dyDescent="0.45"/>
  <cols>
    <col min="2" max="2" width="15.19921875" bestFit="1" customWidth="1"/>
    <col min="3" max="3" width="12.3984375" bestFit="1" customWidth="1"/>
    <col min="4" max="4" width="11.1328125" bestFit="1" customWidth="1"/>
    <col min="5" max="7" width="9.1328125" bestFit="1" customWidth="1"/>
    <col min="8" max="8" width="12.1328125" bestFit="1" customWidth="1"/>
    <col min="9" max="9" width="13.19921875" bestFit="1" customWidth="1"/>
    <col min="10" max="10" width="11.06640625" bestFit="1" customWidth="1"/>
    <col min="11" max="11" width="16.33203125" bestFit="1" customWidth="1"/>
    <col min="12" max="12" width="16.59765625" bestFit="1" customWidth="1"/>
    <col min="13" max="13" width="12.3984375" bestFit="1" customWidth="1"/>
    <col min="14" max="14" width="11.1328125" bestFit="1" customWidth="1"/>
    <col min="15" max="15" width="12.796875" bestFit="1" customWidth="1"/>
    <col min="21" max="21" width="12.3984375" bestFit="1" customWidth="1"/>
    <col min="22" max="22" width="16.3984375" bestFit="1" customWidth="1"/>
    <col min="23" max="23" width="16.9296875" bestFit="1" customWidth="1"/>
    <col min="24" max="24" width="6.796875" customWidth="1"/>
    <col min="26" max="26" width="13.19921875" bestFit="1" customWidth="1"/>
    <col min="27" max="27" width="11.06640625" bestFit="1" customWidth="1"/>
    <col min="30" max="30" width="12.3984375" bestFit="1" customWidth="1"/>
    <col min="31" max="31" width="11.1328125" bestFit="1" customWidth="1"/>
    <col min="33" max="33" width="14.53125" bestFit="1" customWidth="1"/>
    <col min="38" max="38" width="14.6640625" bestFit="1" customWidth="1"/>
    <col min="39" max="39" width="11.1328125" bestFit="1" customWidth="1"/>
    <col min="42" max="43" width="13.1328125" bestFit="1" customWidth="1"/>
    <col min="44" max="44" width="15.265625" bestFit="1" customWidth="1"/>
    <col min="48" max="48" width="12.3984375" bestFit="1" customWidth="1"/>
    <col min="49" max="49" width="14.19921875" bestFit="1" customWidth="1"/>
    <col min="50" max="50" width="15.265625" bestFit="1" customWidth="1"/>
    <col min="56" max="56" width="12.3984375" bestFit="1" customWidth="1"/>
    <col min="57" max="57" width="15.33203125" bestFit="1" customWidth="1"/>
  </cols>
  <sheetData>
    <row r="2" spans="2:57" x14ac:dyDescent="0.45">
      <c r="B2" s="9" t="s">
        <v>310</v>
      </c>
      <c r="C2" s="9" t="s">
        <v>311</v>
      </c>
      <c r="D2" s="9" t="s">
        <v>312</v>
      </c>
      <c r="E2" s="9" t="s">
        <v>313</v>
      </c>
      <c r="F2" s="9"/>
    </row>
    <row r="3" spans="2:57" x14ac:dyDescent="0.45">
      <c r="B3" s="10">
        <v>118726350.25999992</v>
      </c>
      <c r="C3" s="11">
        <v>16893702.260000009</v>
      </c>
      <c r="D3" s="12">
        <v>1125806</v>
      </c>
      <c r="E3" s="13">
        <f>GETPIVOTDATA("Sum of Profit",$B$2)/GETPIVOTDATA("Sum of Sales",$B$2)</f>
        <v>0.14229109395685402</v>
      </c>
      <c r="F3" s="9"/>
      <c r="U3" s="5" t="s">
        <v>314</v>
      </c>
      <c r="V3" t="s">
        <v>315</v>
      </c>
      <c r="W3" t="s">
        <v>316</v>
      </c>
      <c r="X3" t="s">
        <v>317</v>
      </c>
      <c r="BD3" s="5" t="s">
        <v>314</v>
      </c>
      <c r="BE3" t="s">
        <v>312</v>
      </c>
    </row>
    <row r="4" spans="2:57" x14ac:dyDescent="0.45">
      <c r="M4" s="14" t="s">
        <v>314</v>
      </c>
      <c r="N4" s="14" t="s">
        <v>310</v>
      </c>
      <c r="O4" s="14"/>
      <c r="U4" s="6" t="s">
        <v>33</v>
      </c>
      <c r="V4" s="7">
        <v>10870.125610000001</v>
      </c>
      <c r="W4" s="7">
        <v>1852.0111100000001</v>
      </c>
      <c r="X4" s="8">
        <f>W4/V4</f>
        <v>0.17037623818221911</v>
      </c>
      <c r="AD4" s="5" t="s">
        <v>314</v>
      </c>
      <c r="AE4" t="s">
        <v>310</v>
      </c>
      <c r="AV4" s="5" t="s">
        <v>314</v>
      </c>
      <c r="AW4" t="s">
        <v>311</v>
      </c>
      <c r="BD4" s="6" t="s">
        <v>97</v>
      </c>
      <c r="BE4" s="23">
        <v>0.13795893786318425</v>
      </c>
    </row>
    <row r="5" spans="2:57" x14ac:dyDescent="0.45">
      <c r="M5" s="15" t="s">
        <v>23</v>
      </c>
      <c r="N5" s="16">
        <v>15390801.880000003</v>
      </c>
      <c r="O5" s="16" t="str">
        <f>INDEX(M5:M10,MATCH(MAX(N5:N10),N5:N10,0),1)</f>
        <v>PROD_ID_002</v>
      </c>
      <c r="U5" s="6" t="s">
        <v>62</v>
      </c>
      <c r="V5" s="7">
        <v>6964.9451250000002</v>
      </c>
      <c r="W5" s="7">
        <v>924.61112499999979</v>
      </c>
      <c r="X5" s="8">
        <f t="shared" ref="X5:X9" si="0">W5/V5</f>
        <v>0.13275210477699201</v>
      </c>
      <c r="AD5" s="6" t="s">
        <v>59</v>
      </c>
      <c r="AE5" s="20">
        <v>0.10495287649045264</v>
      </c>
      <c r="AV5" s="6">
        <v>2021</v>
      </c>
      <c r="AW5" s="22">
        <v>3878464.51</v>
      </c>
      <c r="BD5" s="6" t="s">
        <v>70</v>
      </c>
      <c r="BE5" s="23">
        <v>0.13043632739566141</v>
      </c>
    </row>
    <row r="6" spans="2:57" x14ac:dyDescent="0.45">
      <c r="M6" s="15" t="s">
        <v>32</v>
      </c>
      <c r="N6" s="16">
        <v>33011143.950000014</v>
      </c>
      <c r="O6" s="14"/>
      <c r="U6" s="6" t="s">
        <v>87</v>
      </c>
      <c r="V6" s="7">
        <v>8188.402</v>
      </c>
      <c r="W6" s="7">
        <v>1161.2679999999998</v>
      </c>
      <c r="X6" s="8">
        <f t="shared" si="0"/>
        <v>0.14181863567519032</v>
      </c>
      <c r="AD6" s="6" t="s">
        <v>29</v>
      </c>
      <c r="AE6" s="20">
        <v>0.11483504521231287</v>
      </c>
      <c r="AV6" s="21" t="s">
        <v>33</v>
      </c>
      <c r="AW6" s="22">
        <v>862635.18000000017</v>
      </c>
      <c r="BD6" s="6" t="s">
        <v>28</v>
      </c>
      <c r="BE6" s="23">
        <v>0.13696675981474607</v>
      </c>
    </row>
    <row r="7" spans="2:57" x14ac:dyDescent="0.45">
      <c r="M7" s="15" t="s">
        <v>56</v>
      </c>
      <c r="N7" s="16">
        <v>18250059.465000004</v>
      </c>
      <c r="O7" s="17">
        <f>INDEX(M5:N10,MATCH(MAX(N5:N10),N5:N10,0),2)</f>
        <v>33011143.950000014</v>
      </c>
      <c r="U7" s="6" t="s">
        <v>72</v>
      </c>
      <c r="V7" s="7">
        <v>11001.632280000003</v>
      </c>
      <c r="W7" s="7">
        <v>1563.25028</v>
      </c>
      <c r="X7" s="8">
        <f t="shared" si="0"/>
        <v>0.14209257682988105</v>
      </c>
      <c r="AD7" s="6" t="s">
        <v>65</v>
      </c>
      <c r="AE7" s="20">
        <v>0.15539926561876274</v>
      </c>
      <c r="AL7" s="5" t="s">
        <v>314</v>
      </c>
      <c r="AM7" t="s">
        <v>310</v>
      </c>
      <c r="AV7" s="21" t="s">
        <v>62</v>
      </c>
      <c r="AW7" s="22">
        <v>316721.14</v>
      </c>
      <c r="BD7" s="6" t="s">
        <v>36</v>
      </c>
      <c r="BE7" s="23">
        <v>0.30044208327189587</v>
      </c>
    </row>
    <row r="8" spans="2:57" x14ac:dyDescent="0.45">
      <c r="M8" s="15" t="s">
        <v>61</v>
      </c>
      <c r="N8" s="16">
        <v>20511921.020000003</v>
      </c>
      <c r="O8" s="14"/>
      <c r="U8" s="6" t="s">
        <v>109</v>
      </c>
      <c r="V8" s="7">
        <v>11253.334614999998</v>
      </c>
      <c r="W8" s="7">
        <v>1558.7156149999998</v>
      </c>
      <c r="X8" s="8">
        <f t="shared" si="0"/>
        <v>0.13851144290353976</v>
      </c>
      <c r="AD8" s="6" t="s">
        <v>37</v>
      </c>
      <c r="AE8" s="20">
        <v>9.0180280254156975E-2</v>
      </c>
      <c r="AL8" s="6" t="s">
        <v>47</v>
      </c>
      <c r="AM8" s="20">
        <v>1.5165914188862551E-2</v>
      </c>
      <c r="AO8" s="6" t="s">
        <v>47</v>
      </c>
      <c r="AP8" s="20">
        <v>1.5165914188862551E-2</v>
      </c>
      <c r="AV8" s="21" t="s">
        <v>87</v>
      </c>
      <c r="AW8" s="22">
        <v>116139.62</v>
      </c>
      <c r="BD8" s="6" t="s">
        <v>58</v>
      </c>
      <c r="BE8" s="23">
        <v>0.14427396904972969</v>
      </c>
    </row>
    <row r="9" spans="2:57" x14ac:dyDescent="0.45">
      <c r="M9" s="15" t="s">
        <v>67</v>
      </c>
      <c r="N9" s="16">
        <v>13815307.885</v>
      </c>
      <c r="O9" s="16"/>
      <c r="U9" s="6" t="s">
        <v>151</v>
      </c>
      <c r="V9" s="7">
        <v>10844.09965</v>
      </c>
      <c r="W9" s="7">
        <v>1262.8621499999999</v>
      </c>
      <c r="X9" s="8">
        <f t="shared" si="0"/>
        <v>0.11645615502989222</v>
      </c>
      <c r="AD9" s="6" t="s">
        <v>41</v>
      </c>
      <c r="AE9" s="20">
        <v>0.14301767436475055</v>
      </c>
      <c r="AL9" s="6" t="s">
        <v>21</v>
      </c>
      <c r="AM9" s="20">
        <v>0.16518400786390008</v>
      </c>
      <c r="AO9" s="6" t="s">
        <v>21</v>
      </c>
      <c r="AP9" s="20">
        <v>0.16518400786390008</v>
      </c>
      <c r="AV9" s="21" t="s">
        <v>72</v>
      </c>
      <c r="AW9" s="22">
        <v>266621.7</v>
      </c>
      <c r="BD9" s="6" t="s">
        <v>64</v>
      </c>
      <c r="BE9" s="23">
        <v>0.14992192260478271</v>
      </c>
    </row>
    <row r="10" spans="2:57" x14ac:dyDescent="0.45">
      <c r="M10" s="15" t="s">
        <v>95</v>
      </c>
      <c r="N10" s="16">
        <v>17747116.059999999</v>
      </c>
      <c r="O10" s="14"/>
      <c r="U10" s="6" t="s">
        <v>49</v>
      </c>
      <c r="V10" s="7">
        <v>13152.14379</v>
      </c>
      <c r="W10" s="7">
        <v>1936.3537900000006</v>
      </c>
      <c r="X10" s="8"/>
      <c r="AD10" s="6" t="s">
        <v>46</v>
      </c>
      <c r="AE10" s="20">
        <v>0.14927700978921685</v>
      </c>
      <c r="AL10" s="6" t="s">
        <v>42</v>
      </c>
      <c r="AM10" s="20">
        <v>0.44222921495540313</v>
      </c>
      <c r="AO10" s="6" t="s">
        <v>42</v>
      </c>
      <c r="AP10" s="20">
        <v>0.44222921495540313</v>
      </c>
      <c r="AV10" s="21" t="s">
        <v>109</v>
      </c>
      <c r="AW10" s="22">
        <v>276537.58999999997</v>
      </c>
    </row>
    <row r="11" spans="2:57" x14ac:dyDescent="0.45">
      <c r="U11" s="6" t="s">
        <v>44</v>
      </c>
      <c r="V11" s="7">
        <v>11259.071220000003</v>
      </c>
      <c r="W11" s="7">
        <v>1719.5252199999998</v>
      </c>
      <c r="X11" s="8"/>
      <c r="AD11" s="6" t="s">
        <v>51</v>
      </c>
      <c r="AE11" s="20">
        <v>0.12073453469772315</v>
      </c>
      <c r="AL11" s="6" t="s">
        <v>30</v>
      </c>
      <c r="AM11" s="20">
        <v>2.0061958190274443E-2</v>
      </c>
      <c r="AO11" s="6" t="s">
        <v>30</v>
      </c>
      <c r="AP11" s="20">
        <v>2.0061958190274443E-2</v>
      </c>
      <c r="AV11" s="21" t="s">
        <v>151</v>
      </c>
      <c r="AW11" s="22">
        <v>236038.40999999997</v>
      </c>
    </row>
    <row r="12" spans="2:57" x14ac:dyDescent="0.45">
      <c r="U12" s="6" t="s">
        <v>25</v>
      </c>
      <c r="V12" s="7">
        <v>9120.754144999999</v>
      </c>
      <c r="W12" s="7">
        <v>1309.1541450000007</v>
      </c>
      <c r="X12" s="8"/>
      <c r="AD12" s="6" t="s">
        <v>54</v>
      </c>
      <c r="AE12" s="20">
        <v>0.12160331357262423</v>
      </c>
      <c r="AL12" s="6" t="s">
        <v>38</v>
      </c>
      <c r="AM12" s="20">
        <v>0.35735890480155985</v>
      </c>
      <c r="AO12" s="6" t="s">
        <v>38</v>
      </c>
      <c r="AP12" s="20">
        <v>0.35735890480155985</v>
      </c>
      <c r="AV12" s="21" t="s">
        <v>49</v>
      </c>
      <c r="AW12" s="22">
        <v>451342.83000000007</v>
      </c>
    </row>
    <row r="13" spans="2:57" x14ac:dyDescent="0.45">
      <c r="U13" s="6" t="s">
        <v>90</v>
      </c>
      <c r="V13" s="7">
        <v>6777.9401699999971</v>
      </c>
      <c r="W13" s="7">
        <v>726.63816999999995</v>
      </c>
      <c r="X13" s="8"/>
      <c r="AU13" t="s">
        <v>320</v>
      </c>
      <c r="AV13" s="21" t="s">
        <v>44</v>
      </c>
      <c r="AW13" s="22">
        <v>453037.04999999993</v>
      </c>
    </row>
    <row r="14" spans="2:57" x14ac:dyDescent="0.45">
      <c r="C14" s="5" t="s">
        <v>314</v>
      </c>
      <c r="D14" t="s">
        <v>310</v>
      </c>
      <c r="F14" s="18">
        <v>37</v>
      </c>
      <c r="G14" s="18">
        <f>COUNT(D14:D164)</f>
        <v>150</v>
      </c>
      <c r="H14" s="18">
        <f>G14-4</f>
        <v>146</v>
      </c>
      <c r="I14" s="18">
        <f>MIN(H14,F14)</f>
        <v>37</v>
      </c>
      <c r="U14" s="6" t="s">
        <v>76</v>
      </c>
      <c r="V14" s="7">
        <v>7978.2783199999985</v>
      </c>
      <c r="W14" s="7">
        <v>1302.4528200000007</v>
      </c>
      <c r="X14" s="8"/>
      <c r="AV14" s="21" t="s">
        <v>25</v>
      </c>
      <c r="AW14" s="22">
        <v>315856.38</v>
      </c>
    </row>
    <row r="15" spans="2:57" x14ac:dyDescent="0.45">
      <c r="C15" s="6" t="s">
        <v>22</v>
      </c>
      <c r="D15" s="4">
        <v>376312.5</v>
      </c>
      <c r="F15" s="18"/>
      <c r="G15" s="18"/>
      <c r="H15" s="18"/>
      <c r="I15" s="18"/>
      <c r="U15" s="6" t="s">
        <v>80</v>
      </c>
      <c r="V15" s="7">
        <v>11315.623335</v>
      </c>
      <c r="W15" s="7">
        <v>1576.859835</v>
      </c>
      <c r="X15" s="8"/>
      <c r="AV15" s="21" t="s">
        <v>90</v>
      </c>
      <c r="AW15" s="22">
        <v>224146.36000000002</v>
      </c>
    </row>
    <row r="16" spans="2:57" x14ac:dyDescent="0.45">
      <c r="C16" s="6" t="s">
        <v>31</v>
      </c>
      <c r="D16" s="4">
        <v>241130.1</v>
      </c>
      <c r="F16" s="18"/>
      <c r="G16" s="18"/>
      <c r="H16" s="18"/>
      <c r="I16" s="18"/>
      <c r="AV16" s="21" t="s">
        <v>76</v>
      </c>
      <c r="AW16" s="22">
        <v>31312.53</v>
      </c>
    </row>
    <row r="17" spans="3:52" x14ac:dyDescent="0.45">
      <c r="C17" s="6" t="s">
        <v>39</v>
      </c>
      <c r="D17" s="4">
        <v>2800770</v>
      </c>
      <c r="F17" s="18"/>
      <c r="G17" s="18"/>
      <c r="H17" s="18" t="str" cm="1">
        <f t="array" aca="1" ref="H17:H21" ca="1">OFFSET(C14,$I$14,0,5)</f>
        <v>CUST_ID_037</v>
      </c>
      <c r="I17" s="19" cm="1">
        <f t="array" aca="1" ref="I17:I21" ca="1">OFFSET(D14,$I$14,0,5)</f>
        <v>1791079.27</v>
      </c>
      <c r="AV17" s="21" t="s">
        <v>80</v>
      </c>
      <c r="AW17" s="22">
        <v>328075.71999999997</v>
      </c>
    </row>
    <row r="18" spans="3:52" x14ac:dyDescent="0.45">
      <c r="C18" s="6" t="s">
        <v>43</v>
      </c>
      <c r="D18" s="4">
        <v>3956873.4500000007</v>
      </c>
      <c r="F18" s="18"/>
      <c r="G18" s="18"/>
      <c r="H18" s="18" t="str">
        <f ca="1"/>
        <v>CUST_ID_038</v>
      </c>
      <c r="I18" s="19">
        <f ca="1"/>
        <v>112689.45</v>
      </c>
      <c r="AV18" s="6">
        <v>2022</v>
      </c>
      <c r="AW18" s="22">
        <v>13015237.750000002</v>
      </c>
    </row>
    <row r="19" spans="3:52" x14ac:dyDescent="0.45">
      <c r="C19" s="6" t="s">
        <v>48</v>
      </c>
      <c r="D19" s="4">
        <v>83878.98</v>
      </c>
      <c r="F19" s="18"/>
      <c r="G19" s="18"/>
      <c r="H19" s="18" t="str">
        <f ca="1"/>
        <v>CUST_ID_039</v>
      </c>
      <c r="I19" s="19">
        <f ca="1"/>
        <v>62874</v>
      </c>
      <c r="AV19" s="21" t="s">
        <v>33</v>
      </c>
      <c r="AW19" s="22">
        <v>989375.92999999993</v>
      </c>
    </row>
    <row r="20" spans="3:52" x14ac:dyDescent="0.45">
      <c r="C20" s="6" t="s">
        <v>52</v>
      </c>
      <c r="D20" s="4">
        <v>198132</v>
      </c>
      <c r="F20" s="18"/>
      <c r="G20" s="18"/>
      <c r="H20" s="18" t="str">
        <f ca="1"/>
        <v>CUST_ID_040</v>
      </c>
      <c r="I20" s="19">
        <f ca="1"/>
        <v>3567885.44</v>
      </c>
      <c r="AV20" s="21" t="s">
        <v>62</v>
      </c>
      <c r="AW20" s="22">
        <v>607889.98499999999</v>
      </c>
    </row>
    <row r="21" spans="3:52" x14ac:dyDescent="0.45">
      <c r="C21" s="6" t="s">
        <v>55</v>
      </c>
      <c r="D21" s="4">
        <v>792843.75</v>
      </c>
      <c r="F21" s="18"/>
      <c r="G21" s="18"/>
      <c r="H21" s="18" t="str">
        <f ca="1"/>
        <v>CUST_ID_041</v>
      </c>
      <c r="I21" s="19">
        <f ca="1"/>
        <v>661621.64999999991</v>
      </c>
      <c r="AV21" s="21" t="s">
        <v>87</v>
      </c>
      <c r="AW21" s="22">
        <v>1045128.38</v>
      </c>
    </row>
    <row r="22" spans="3:52" x14ac:dyDescent="0.45">
      <c r="C22" s="6" t="s">
        <v>60</v>
      </c>
      <c r="D22" s="4">
        <v>2038690.51</v>
      </c>
      <c r="AV22" s="21" t="s">
        <v>72</v>
      </c>
      <c r="AW22" s="22">
        <v>1296628.58</v>
      </c>
    </row>
    <row r="23" spans="3:52" x14ac:dyDescent="0.45">
      <c r="C23" s="6" t="s">
        <v>66</v>
      </c>
      <c r="D23" s="4">
        <v>428456.25</v>
      </c>
      <c r="AV23" s="21" t="s">
        <v>109</v>
      </c>
      <c r="AW23" s="22">
        <v>1282178.0250000004</v>
      </c>
    </row>
    <row r="24" spans="3:52" x14ac:dyDescent="0.45">
      <c r="C24" s="6" t="s">
        <v>71</v>
      </c>
      <c r="D24" s="4">
        <v>39076.080000000002</v>
      </c>
      <c r="AV24" s="21" t="s">
        <v>151</v>
      </c>
      <c r="AW24" s="22">
        <v>1026823.74</v>
      </c>
      <c r="AZ24" t="s">
        <v>318</v>
      </c>
    </row>
    <row r="25" spans="3:52" x14ac:dyDescent="0.45">
      <c r="C25" s="6" t="s">
        <v>75</v>
      </c>
      <c r="D25" s="4">
        <v>353376</v>
      </c>
      <c r="AV25" s="21" t="s">
        <v>49</v>
      </c>
      <c r="AW25" s="22">
        <v>1485010.96</v>
      </c>
    </row>
    <row r="26" spans="3:52" x14ac:dyDescent="0.45">
      <c r="C26" s="6" t="s">
        <v>79</v>
      </c>
      <c r="D26" s="4">
        <v>1425303</v>
      </c>
      <c r="AV26" s="21" t="s">
        <v>44</v>
      </c>
      <c r="AW26" s="22">
        <v>1266488.1699999997</v>
      </c>
    </row>
    <row r="27" spans="3:52" x14ac:dyDescent="0.45">
      <c r="C27" s="6" t="s">
        <v>82</v>
      </c>
      <c r="D27" s="4">
        <v>1033861.25</v>
      </c>
      <c r="AV27" s="21" t="s">
        <v>25</v>
      </c>
      <c r="AW27" s="22">
        <v>993297.7649999999</v>
      </c>
    </row>
    <row r="28" spans="3:52" x14ac:dyDescent="0.45">
      <c r="C28" s="6" t="s">
        <v>84</v>
      </c>
      <c r="D28" s="4">
        <v>43462.8</v>
      </c>
      <c r="AV28" s="21" t="s">
        <v>90</v>
      </c>
      <c r="AW28" s="22">
        <v>502491.80999999982</v>
      </c>
    </row>
    <row r="29" spans="3:52" x14ac:dyDescent="0.45">
      <c r="C29" s="6" t="s">
        <v>86</v>
      </c>
      <c r="D29" s="4">
        <v>1299215</v>
      </c>
      <c r="AV29" s="21" t="s">
        <v>76</v>
      </c>
      <c r="AW29" s="22">
        <v>1271140.2900000003</v>
      </c>
    </row>
    <row r="30" spans="3:52" x14ac:dyDescent="0.45">
      <c r="C30" s="6" t="s">
        <v>89</v>
      </c>
      <c r="D30" s="4">
        <v>1374572.47</v>
      </c>
      <c r="AV30" s="21" t="s">
        <v>80</v>
      </c>
      <c r="AW30" s="22">
        <v>1248784.1150000002</v>
      </c>
    </row>
    <row r="31" spans="3:52" x14ac:dyDescent="0.45">
      <c r="C31" s="6" t="s">
        <v>92</v>
      </c>
      <c r="D31" s="4">
        <v>1029771</v>
      </c>
    </row>
    <row r="32" spans="3:52" x14ac:dyDescent="0.45">
      <c r="C32" s="6" t="s">
        <v>94</v>
      </c>
      <c r="D32" s="4">
        <v>123624.59999999999</v>
      </c>
    </row>
    <row r="33" spans="3:4" x14ac:dyDescent="0.45">
      <c r="C33" s="6" t="s">
        <v>98</v>
      </c>
      <c r="D33" s="4">
        <v>32738.85</v>
      </c>
    </row>
    <row r="34" spans="3:4" x14ac:dyDescent="0.45">
      <c r="C34" s="6" t="s">
        <v>100</v>
      </c>
      <c r="D34" s="4">
        <v>1596000</v>
      </c>
    </row>
    <row r="35" spans="3:4" x14ac:dyDescent="0.45">
      <c r="C35" s="6" t="s">
        <v>102</v>
      </c>
      <c r="D35" s="4">
        <v>1397091.15</v>
      </c>
    </row>
    <row r="36" spans="3:4" x14ac:dyDescent="0.45">
      <c r="C36" s="6" t="s">
        <v>104</v>
      </c>
      <c r="D36" s="4">
        <v>339910</v>
      </c>
    </row>
    <row r="37" spans="3:4" x14ac:dyDescent="0.45">
      <c r="C37" s="6" t="s">
        <v>106</v>
      </c>
      <c r="D37" s="4">
        <v>1115385</v>
      </c>
    </row>
    <row r="38" spans="3:4" x14ac:dyDescent="0.45">
      <c r="C38" s="6" t="s">
        <v>108</v>
      </c>
      <c r="D38" s="4">
        <v>1071283.75</v>
      </c>
    </row>
    <row r="39" spans="3:4" x14ac:dyDescent="0.45">
      <c r="C39" s="6" t="s">
        <v>111</v>
      </c>
      <c r="D39" s="4">
        <v>108600.77999999998</v>
      </c>
    </row>
    <row r="40" spans="3:4" x14ac:dyDescent="0.45">
      <c r="C40" s="6" t="s">
        <v>113</v>
      </c>
      <c r="D40" s="4">
        <v>221537.39999999997</v>
      </c>
    </row>
    <row r="41" spans="3:4" x14ac:dyDescent="0.45">
      <c r="C41" s="6" t="s">
        <v>115</v>
      </c>
      <c r="D41" s="4">
        <v>2864956.6399999992</v>
      </c>
    </row>
    <row r="42" spans="3:4" x14ac:dyDescent="0.45">
      <c r="C42" s="6" t="s">
        <v>117</v>
      </c>
      <c r="D42" s="4">
        <v>2838468.32</v>
      </c>
    </row>
    <row r="43" spans="3:4" x14ac:dyDescent="0.45">
      <c r="C43" s="6" t="s">
        <v>119</v>
      </c>
      <c r="D43" s="4">
        <v>437547.5</v>
      </c>
    </row>
    <row r="44" spans="3:4" x14ac:dyDescent="0.45">
      <c r="C44" s="6" t="s">
        <v>121</v>
      </c>
      <c r="D44" s="4">
        <v>672087.5</v>
      </c>
    </row>
    <row r="45" spans="3:4" x14ac:dyDescent="0.45">
      <c r="C45" s="6" t="s">
        <v>123</v>
      </c>
      <c r="D45" s="4">
        <v>606321.43999999994</v>
      </c>
    </row>
    <row r="46" spans="3:4" x14ac:dyDescent="0.45">
      <c r="C46" s="6" t="s">
        <v>125</v>
      </c>
      <c r="D46" s="4">
        <v>1081665</v>
      </c>
    </row>
    <row r="47" spans="3:4" x14ac:dyDescent="0.45">
      <c r="C47" s="6" t="s">
        <v>127</v>
      </c>
      <c r="D47" s="4">
        <v>1927678.02</v>
      </c>
    </row>
    <row r="48" spans="3:4" x14ac:dyDescent="0.45">
      <c r="C48" s="6" t="s">
        <v>129</v>
      </c>
      <c r="D48" s="4">
        <v>1798286.2200000002</v>
      </c>
    </row>
    <row r="49" spans="3:4" x14ac:dyDescent="0.45">
      <c r="C49" s="6" t="s">
        <v>131</v>
      </c>
      <c r="D49" s="4">
        <v>2179576.75</v>
      </c>
    </row>
    <row r="50" spans="3:4" x14ac:dyDescent="0.45">
      <c r="C50" s="6" t="s">
        <v>133</v>
      </c>
      <c r="D50" s="4">
        <v>110610.24000000001</v>
      </c>
    </row>
    <row r="51" spans="3:4" x14ac:dyDescent="0.45">
      <c r="C51" s="6" t="s">
        <v>135</v>
      </c>
      <c r="D51" s="4">
        <v>1791079.27</v>
      </c>
    </row>
    <row r="52" spans="3:4" x14ac:dyDescent="0.45">
      <c r="C52" s="6" t="s">
        <v>137</v>
      </c>
      <c r="D52" s="4">
        <v>112689.45</v>
      </c>
    </row>
    <row r="53" spans="3:4" x14ac:dyDescent="0.45">
      <c r="C53" s="6" t="s">
        <v>139</v>
      </c>
      <c r="D53" s="4">
        <v>62874</v>
      </c>
    </row>
    <row r="54" spans="3:4" x14ac:dyDescent="0.45">
      <c r="C54" s="6" t="s">
        <v>141</v>
      </c>
      <c r="D54" s="4">
        <v>3567885.44</v>
      </c>
    </row>
    <row r="55" spans="3:4" x14ac:dyDescent="0.45">
      <c r="C55" s="6" t="s">
        <v>143</v>
      </c>
      <c r="D55" s="4">
        <v>661621.64999999991</v>
      </c>
    </row>
    <row r="56" spans="3:4" x14ac:dyDescent="0.45">
      <c r="C56" s="6" t="s">
        <v>145</v>
      </c>
      <c r="D56" s="4">
        <v>1332156.6499999999</v>
      </c>
    </row>
    <row r="57" spans="3:4" x14ac:dyDescent="0.45">
      <c r="C57" s="6" t="s">
        <v>147</v>
      </c>
      <c r="D57" s="4">
        <v>829859.91</v>
      </c>
    </row>
    <row r="58" spans="3:4" x14ac:dyDescent="0.45">
      <c r="C58" s="6" t="s">
        <v>149</v>
      </c>
      <c r="D58" s="4">
        <v>134240.4</v>
      </c>
    </row>
    <row r="59" spans="3:4" x14ac:dyDescent="0.45">
      <c r="C59" s="6" t="s">
        <v>152</v>
      </c>
      <c r="D59" s="4">
        <v>30455.1</v>
      </c>
    </row>
    <row r="60" spans="3:4" x14ac:dyDescent="0.45">
      <c r="C60" s="6" t="s">
        <v>154</v>
      </c>
      <c r="D60" s="4">
        <v>95234.324999999997</v>
      </c>
    </row>
    <row r="61" spans="3:4" x14ac:dyDescent="0.45">
      <c r="C61" s="6" t="s">
        <v>156</v>
      </c>
      <c r="D61" s="4">
        <v>2579791.79</v>
      </c>
    </row>
    <row r="62" spans="3:4" x14ac:dyDescent="0.45">
      <c r="C62" s="6" t="s">
        <v>159</v>
      </c>
      <c r="D62" s="4">
        <v>880929.39999999991</v>
      </c>
    </row>
    <row r="63" spans="3:4" x14ac:dyDescent="0.45">
      <c r="C63" s="6" t="s">
        <v>161</v>
      </c>
      <c r="D63" s="4">
        <v>664684.34</v>
      </c>
    </row>
    <row r="64" spans="3:4" x14ac:dyDescent="0.45">
      <c r="C64" s="6" t="s">
        <v>163</v>
      </c>
      <c r="D64" s="4">
        <v>740130</v>
      </c>
    </row>
    <row r="65" spans="3:4" x14ac:dyDescent="0.45">
      <c r="C65" s="6" t="s">
        <v>165</v>
      </c>
      <c r="D65" s="4">
        <v>1250380</v>
      </c>
    </row>
    <row r="66" spans="3:4" x14ac:dyDescent="0.45">
      <c r="C66" s="6" t="s">
        <v>167</v>
      </c>
      <c r="D66" s="4">
        <v>2532864.6800000002</v>
      </c>
    </row>
    <row r="67" spans="3:4" x14ac:dyDescent="0.45">
      <c r="C67" s="6" t="s">
        <v>169</v>
      </c>
      <c r="D67" s="4">
        <v>379543.75</v>
      </c>
    </row>
    <row r="68" spans="3:4" x14ac:dyDescent="0.45">
      <c r="C68" s="6" t="s">
        <v>171</v>
      </c>
      <c r="D68" s="4">
        <v>2332438.17</v>
      </c>
    </row>
    <row r="69" spans="3:4" x14ac:dyDescent="0.45">
      <c r="C69" s="6" t="s">
        <v>173</v>
      </c>
      <c r="D69" s="4">
        <v>667982.24999999988</v>
      </c>
    </row>
    <row r="70" spans="3:4" x14ac:dyDescent="0.45">
      <c r="C70" s="6" t="s">
        <v>175</v>
      </c>
      <c r="D70" s="4">
        <v>1803191.71</v>
      </c>
    </row>
    <row r="71" spans="3:4" x14ac:dyDescent="0.45">
      <c r="C71" s="6" t="s">
        <v>177</v>
      </c>
      <c r="D71" s="4">
        <v>757341.02999999991</v>
      </c>
    </row>
    <row r="72" spans="3:4" x14ac:dyDescent="0.45">
      <c r="C72" s="6" t="s">
        <v>179</v>
      </c>
      <c r="D72" s="4">
        <v>513497.5</v>
      </c>
    </row>
    <row r="73" spans="3:4" x14ac:dyDescent="0.45">
      <c r="C73" s="6" t="s">
        <v>181</v>
      </c>
      <c r="D73" s="4">
        <v>1140656.7100000002</v>
      </c>
    </row>
    <row r="74" spans="3:4" x14ac:dyDescent="0.45">
      <c r="C74" s="6" t="s">
        <v>183</v>
      </c>
      <c r="D74" s="4">
        <v>165020.04</v>
      </c>
    </row>
    <row r="75" spans="3:4" x14ac:dyDescent="0.45">
      <c r="C75" s="6" t="s">
        <v>184</v>
      </c>
      <c r="D75" s="4">
        <v>1144029</v>
      </c>
    </row>
    <row r="76" spans="3:4" x14ac:dyDescent="0.45">
      <c r="C76" s="6" t="s">
        <v>186</v>
      </c>
      <c r="D76" s="4">
        <v>1257183</v>
      </c>
    </row>
    <row r="77" spans="3:4" x14ac:dyDescent="0.45">
      <c r="C77" s="6" t="s">
        <v>188</v>
      </c>
      <c r="D77" s="4">
        <v>2876940</v>
      </c>
    </row>
    <row r="78" spans="3:4" x14ac:dyDescent="0.45">
      <c r="C78" s="6" t="s">
        <v>190</v>
      </c>
      <c r="D78" s="4">
        <v>1056492.98</v>
      </c>
    </row>
    <row r="79" spans="3:4" x14ac:dyDescent="0.45">
      <c r="C79" s="6" t="s">
        <v>192</v>
      </c>
      <c r="D79" s="4">
        <v>2686041.5</v>
      </c>
    </row>
    <row r="80" spans="3:4" x14ac:dyDescent="0.45">
      <c r="C80" s="6" t="s">
        <v>194</v>
      </c>
      <c r="D80" s="4">
        <v>1713425.85</v>
      </c>
    </row>
    <row r="81" spans="3:4" x14ac:dyDescent="0.45">
      <c r="C81" s="6" t="s">
        <v>196</v>
      </c>
      <c r="D81" s="4">
        <v>97240.560000000012</v>
      </c>
    </row>
    <row r="82" spans="3:4" x14ac:dyDescent="0.45">
      <c r="C82" s="6" t="s">
        <v>198</v>
      </c>
      <c r="D82" s="4">
        <v>497477.5</v>
      </c>
    </row>
    <row r="83" spans="3:4" x14ac:dyDescent="0.45">
      <c r="C83" s="6" t="s">
        <v>200</v>
      </c>
      <c r="D83" s="4">
        <v>1998627</v>
      </c>
    </row>
    <row r="84" spans="3:4" x14ac:dyDescent="0.45">
      <c r="C84" s="6" t="s">
        <v>201</v>
      </c>
      <c r="D84" s="4">
        <v>2326353</v>
      </c>
    </row>
    <row r="85" spans="3:4" x14ac:dyDescent="0.45">
      <c r="C85" s="6" t="s">
        <v>203</v>
      </c>
      <c r="D85" s="4">
        <v>53551.799999999996</v>
      </c>
    </row>
    <row r="86" spans="3:4" x14ac:dyDescent="0.45">
      <c r="C86" s="6" t="s">
        <v>205</v>
      </c>
      <c r="D86" s="4">
        <v>1959650.4900000002</v>
      </c>
    </row>
    <row r="87" spans="3:4" x14ac:dyDescent="0.45">
      <c r="C87" s="6" t="s">
        <v>207</v>
      </c>
      <c r="D87" s="4">
        <v>1273906.25</v>
      </c>
    </row>
    <row r="88" spans="3:4" x14ac:dyDescent="0.45">
      <c r="C88" s="6" t="s">
        <v>209</v>
      </c>
      <c r="D88" s="4">
        <v>1392190.5</v>
      </c>
    </row>
    <row r="89" spans="3:4" x14ac:dyDescent="0.45">
      <c r="C89" s="6" t="s">
        <v>211</v>
      </c>
      <c r="D89" s="4">
        <v>3095841</v>
      </c>
    </row>
    <row r="90" spans="3:4" x14ac:dyDescent="0.45">
      <c r="C90" s="6" t="s">
        <v>213</v>
      </c>
      <c r="D90" s="4">
        <v>32262.6</v>
      </c>
    </row>
    <row r="91" spans="3:4" x14ac:dyDescent="0.45">
      <c r="C91" s="6" t="s">
        <v>215</v>
      </c>
      <c r="D91" s="4">
        <v>18460.32</v>
      </c>
    </row>
    <row r="92" spans="3:4" x14ac:dyDescent="0.45">
      <c r="C92" s="6" t="s">
        <v>217</v>
      </c>
      <c r="D92" s="4">
        <v>1908693</v>
      </c>
    </row>
    <row r="93" spans="3:4" x14ac:dyDescent="0.45">
      <c r="C93" s="6" t="s">
        <v>219</v>
      </c>
      <c r="D93" s="4">
        <v>367282.5</v>
      </c>
    </row>
    <row r="94" spans="3:4" x14ac:dyDescent="0.45">
      <c r="C94" s="6" t="s">
        <v>220</v>
      </c>
      <c r="D94" s="4">
        <v>1208622</v>
      </c>
    </row>
    <row r="95" spans="3:4" x14ac:dyDescent="0.45">
      <c r="C95" s="6" t="s">
        <v>221</v>
      </c>
      <c r="D95" s="4">
        <v>72292.37999999999</v>
      </c>
    </row>
    <row r="96" spans="3:4" x14ac:dyDescent="0.45">
      <c r="C96" s="6" t="s">
        <v>223</v>
      </c>
      <c r="D96" s="4">
        <v>23052.3</v>
      </c>
    </row>
    <row r="97" spans="3:4" x14ac:dyDescent="0.45">
      <c r="C97" s="6" t="s">
        <v>225</v>
      </c>
      <c r="D97" s="4">
        <v>43259.28</v>
      </c>
    </row>
    <row r="98" spans="3:4" x14ac:dyDescent="0.45">
      <c r="C98" s="6" t="s">
        <v>227</v>
      </c>
      <c r="D98" s="4">
        <v>48904.92</v>
      </c>
    </row>
    <row r="99" spans="3:4" x14ac:dyDescent="0.45">
      <c r="C99" s="6" t="s">
        <v>230</v>
      </c>
      <c r="D99" s="4">
        <v>1187520.625</v>
      </c>
    </row>
    <row r="100" spans="3:4" x14ac:dyDescent="0.45">
      <c r="C100" s="6" t="s">
        <v>232</v>
      </c>
      <c r="D100" s="4">
        <v>2293218</v>
      </c>
    </row>
    <row r="101" spans="3:4" x14ac:dyDescent="0.45">
      <c r="C101" s="6" t="s">
        <v>233</v>
      </c>
      <c r="D101" s="4">
        <v>129816.45</v>
      </c>
    </row>
    <row r="102" spans="3:4" x14ac:dyDescent="0.45">
      <c r="C102" s="6" t="s">
        <v>234</v>
      </c>
      <c r="D102" s="4">
        <v>65787.12</v>
      </c>
    </row>
    <row r="103" spans="3:4" x14ac:dyDescent="0.45">
      <c r="C103" s="6" t="s">
        <v>236</v>
      </c>
      <c r="D103" s="4">
        <v>33035.64</v>
      </c>
    </row>
    <row r="104" spans="3:4" x14ac:dyDescent="0.45">
      <c r="C104" s="6" t="s">
        <v>238</v>
      </c>
      <c r="D104" s="4">
        <v>126091.20000000001</v>
      </c>
    </row>
    <row r="105" spans="3:4" x14ac:dyDescent="0.45">
      <c r="C105" s="6" t="s">
        <v>240</v>
      </c>
      <c r="D105" s="4">
        <v>88729.95</v>
      </c>
    </row>
    <row r="106" spans="3:4" x14ac:dyDescent="0.45">
      <c r="C106" s="6" t="s">
        <v>242</v>
      </c>
      <c r="D106" s="4">
        <v>234233.75</v>
      </c>
    </row>
    <row r="107" spans="3:4" x14ac:dyDescent="0.45">
      <c r="C107" s="6" t="s">
        <v>244</v>
      </c>
      <c r="D107" s="4">
        <v>1440996.09</v>
      </c>
    </row>
    <row r="108" spans="3:4" x14ac:dyDescent="0.45">
      <c r="C108" s="6" t="s">
        <v>245</v>
      </c>
      <c r="D108" s="4">
        <v>356716.25</v>
      </c>
    </row>
    <row r="109" spans="3:4" x14ac:dyDescent="0.45">
      <c r="C109" s="6" t="s">
        <v>247</v>
      </c>
      <c r="D109" s="4">
        <v>67177.56</v>
      </c>
    </row>
    <row r="110" spans="3:4" x14ac:dyDescent="0.45">
      <c r="C110" s="6" t="s">
        <v>249</v>
      </c>
      <c r="D110" s="4">
        <v>46264.5</v>
      </c>
    </row>
    <row r="111" spans="3:4" x14ac:dyDescent="0.45">
      <c r="C111" s="6" t="s">
        <v>251</v>
      </c>
      <c r="D111" s="4">
        <v>855165</v>
      </c>
    </row>
    <row r="112" spans="3:4" x14ac:dyDescent="0.45">
      <c r="C112" s="6" t="s">
        <v>253</v>
      </c>
      <c r="D112" s="4">
        <v>51318.96</v>
      </c>
    </row>
    <row r="113" spans="3:4" x14ac:dyDescent="0.45">
      <c r="C113" s="6" t="s">
        <v>254</v>
      </c>
      <c r="D113" s="4">
        <v>1122655.79</v>
      </c>
    </row>
    <row r="114" spans="3:4" x14ac:dyDescent="0.45">
      <c r="C114" s="6" t="s">
        <v>255</v>
      </c>
      <c r="D114" s="4">
        <v>717517.5</v>
      </c>
    </row>
    <row r="115" spans="3:4" x14ac:dyDescent="0.45">
      <c r="C115" s="6" t="s">
        <v>256</v>
      </c>
      <c r="D115" s="4">
        <v>1105027.5</v>
      </c>
    </row>
    <row r="116" spans="3:4" x14ac:dyDescent="0.45">
      <c r="C116" s="6" t="s">
        <v>257</v>
      </c>
      <c r="D116" s="4">
        <v>1010538</v>
      </c>
    </row>
    <row r="117" spans="3:4" x14ac:dyDescent="0.45">
      <c r="C117" s="6" t="s">
        <v>259</v>
      </c>
      <c r="D117" s="4">
        <v>44741.024999999994</v>
      </c>
    </row>
    <row r="118" spans="3:4" x14ac:dyDescent="0.45">
      <c r="C118" s="6" t="s">
        <v>261</v>
      </c>
      <c r="D118" s="4">
        <v>52918.95</v>
      </c>
    </row>
    <row r="119" spans="3:4" x14ac:dyDescent="0.45">
      <c r="C119" s="6" t="s">
        <v>263</v>
      </c>
      <c r="D119" s="4">
        <v>1104828.75</v>
      </c>
    </row>
    <row r="120" spans="3:4" x14ac:dyDescent="0.45">
      <c r="C120" s="6" t="s">
        <v>264</v>
      </c>
      <c r="D120" s="4">
        <v>39432</v>
      </c>
    </row>
    <row r="121" spans="3:4" x14ac:dyDescent="0.45">
      <c r="C121" s="6" t="s">
        <v>265</v>
      </c>
      <c r="D121" s="4">
        <v>32837.699999999997</v>
      </c>
    </row>
    <row r="122" spans="3:4" x14ac:dyDescent="0.45">
      <c r="C122" s="6" t="s">
        <v>267</v>
      </c>
      <c r="D122" s="4">
        <v>76821.75</v>
      </c>
    </row>
    <row r="123" spans="3:4" x14ac:dyDescent="0.45">
      <c r="C123" s="6" t="s">
        <v>268</v>
      </c>
      <c r="D123" s="4">
        <v>23626.799999999999</v>
      </c>
    </row>
    <row r="124" spans="3:4" x14ac:dyDescent="0.45">
      <c r="C124" s="6" t="s">
        <v>269</v>
      </c>
      <c r="D124" s="4">
        <v>55561.32</v>
      </c>
    </row>
    <row r="125" spans="3:4" x14ac:dyDescent="0.45">
      <c r="C125" s="6" t="s">
        <v>270</v>
      </c>
      <c r="D125" s="4">
        <v>45238.8</v>
      </c>
    </row>
    <row r="126" spans="3:4" x14ac:dyDescent="0.45">
      <c r="C126" s="6" t="s">
        <v>271</v>
      </c>
      <c r="D126" s="4">
        <v>127970.24999999999</v>
      </c>
    </row>
    <row r="127" spans="3:4" x14ac:dyDescent="0.45">
      <c r="C127" s="6" t="s">
        <v>272</v>
      </c>
      <c r="D127" s="4">
        <v>18161.400000000001</v>
      </c>
    </row>
    <row r="128" spans="3:4" x14ac:dyDescent="0.45">
      <c r="C128" s="6" t="s">
        <v>273</v>
      </c>
      <c r="D128" s="4">
        <v>60088.68</v>
      </c>
    </row>
    <row r="129" spans="3:4" x14ac:dyDescent="0.45">
      <c r="C129" s="6" t="s">
        <v>274</v>
      </c>
      <c r="D129" s="4">
        <v>865668.75</v>
      </c>
    </row>
    <row r="130" spans="3:4" x14ac:dyDescent="0.45">
      <c r="C130" s="6" t="s">
        <v>275</v>
      </c>
      <c r="D130" s="4">
        <v>2908284</v>
      </c>
    </row>
    <row r="131" spans="3:4" x14ac:dyDescent="0.45">
      <c r="C131" s="6" t="s">
        <v>276</v>
      </c>
      <c r="D131" s="4">
        <v>352536.25</v>
      </c>
    </row>
    <row r="132" spans="3:4" x14ac:dyDescent="0.45">
      <c r="C132" s="6" t="s">
        <v>277</v>
      </c>
      <c r="D132" s="4">
        <v>313211.25</v>
      </c>
    </row>
    <row r="133" spans="3:4" x14ac:dyDescent="0.45">
      <c r="C133" s="6" t="s">
        <v>278</v>
      </c>
      <c r="D133" s="4">
        <v>44145.36</v>
      </c>
    </row>
    <row r="134" spans="3:4" x14ac:dyDescent="0.45">
      <c r="C134" s="6" t="s">
        <v>279</v>
      </c>
      <c r="D134" s="4">
        <v>68634.720000000001</v>
      </c>
    </row>
    <row r="135" spans="3:4" x14ac:dyDescent="0.45">
      <c r="C135" s="6" t="s">
        <v>280</v>
      </c>
      <c r="D135" s="4">
        <v>1464775.5</v>
      </c>
    </row>
    <row r="136" spans="3:4" x14ac:dyDescent="0.45">
      <c r="C136" s="6" t="s">
        <v>281</v>
      </c>
      <c r="D136" s="4">
        <v>965142.5</v>
      </c>
    </row>
    <row r="137" spans="3:4" x14ac:dyDescent="0.45">
      <c r="C137" s="6" t="s">
        <v>282</v>
      </c>
      <c r="D137" s="4">
        <v>33886.44</v>
      </c>
    </row>
    <row r="138" spans="3:4" x14ac:dyDescent="0.45">
      <c r="C138" s="6" t="s">
        <v>283</v>
      </c>
      <c r="D138" s="4">
        <v>28434</v>
      </c>
    </row>
    <row r="139" spans="3:4" x14ac:dyDescent="0.45">
      <c r="C139" s="6" t="s">
        <v>284</v>
      </c>
      <c r="D139" s="4">
        <v>280848.75</v>
      </c>
    </row>
    <row r="140" spans="3:4" x14ac:dyDescent="0.45">
      <c r="C140" s="6" t="s">
        <v>285</v>
      </c>
      <c r="D140" s="4">
        <v>432396</v>
      </c>
    </row>
    <row r="141" spans="3:4" x14ac:dyDescent="0.45">
      <c r="C141" s="6" t="s">
        <v>286</v>
      </c>
      <c r="D141" s="4">
        <v>1317144</v>
      </c>
    </row>
    <row r="142" spans="3:4" x14ac:dyDescent="0.45">
      <c r="C142" s="6" t="s">
        <v>287</v>
      </c>
      <c r="D142" s="4">
        <v>792408</v>
      </c>
    </row>
    <row r="143" spans="3:4" x14ac:dyDescent="0.45">
      <c r="C143" s="6" t="s">
        <v>288</v>
      </c>
      <c r="D143" s="4">
        <v>48264.36</v>
      </c>
    </row>
    <row r="144" spans="3:4" x14ac:dyDescent="0.45">
      <c r="C144" s="6" t="s">
        <v>289</v>
      </c>
      <c r="D144" s="4">
        <v>249012.5</v>
      </c>
    </row>
    <row r="145" spans="3:4" x14ac:dyDescent="0.45">
      <c r="C145" s="6" t="s">
        <v>290</v>
      </c>
      <c r="D145" s="4">
        <v>57994.8</v>
      </c>
    </row>
    <row r="146" spans="3:4" x14ac:dyDescent="0.45">
      <c r="C146" s="6" t="s">
        <v>291</v>
      </c>
      <c r="D146" s="4">
        <v>26199.599999999999</v>
      </c>
    </row>
    <row r="147" spans="3:4" x14ac:dyDescent="0.45">
      <c r="C147" s="6" t="s">
        <v>292</v>
      </c>
      <c r="D147" s="4">
        <v>34315.32</v>
      </c>
    </row>
    <row r="148" spans="3:4" x14ac:dyDescent="0.45">
      <c r="C148" s="6" t="s">
        <v>293</v>
      </c>
      <c r="D148" s="4">
        <v>543015</v>
      </c>
    </row>
    <row r="149" spans="3:4" x14ac:dyDescent="0.45">
      <c r="C149" s="6" t="s">
        <v>294</v>
      </c>
      <c r="D149" s="4">
        <v>18573.75</v>
      </c>
    </row>
    <row r="150" spans="3:4" x14ac:dyDescent="0.45">
      <c r="C150" s="6" t="s">
        <v>295</v>
      </c>
      <c r="D150" s="4">
        <v>62122.35</v>
      </c>
    </row>
    <row r="151" spans="3:4" x14ac:dyDescent="0.45">
      <c r="C151" s="6" t="s">
        <v>296</v>
      </c>
      <c r="D151" s="4">
        <v>60523.65</v>
      </c>
    </row>
    <row r="152" spans="3:4" x14ac:dyDescent="0.45">
      <c r="C152" s="6" t="s">
        <v>297</v>
      </c>
      <c r="D152" s="4">
        <v>392952.5</v>
      </c>
    </row>
    <row r="153" spans="3:4" x14ac:dyDescent="0.45">
      <c r="C153" s="6" t="s">
        <v>298</v>
      </c>
      <c r="D153" s="4">
        <v>49756.649999999994</v>
      </c>
    </row>
    <row r="154" spans="3:4" x14ac:dyDescent="0.45">
      <c r="C154" s="6" t="s">
        <v>299</v>
      </c>
      <c r="D154" s="4">
        <v>22731.300000000003</v>
      </c>
    </row>
    <row r="155" spans="3:4" x14ac:dyDescent="0.45">
      <c r="C155" s="6" t="s">
        <v>300</v>
      </c>
      <c r="D155" s="4">
        <v>733491</v>
      </c>
    </row>
    <row r="156" spans="3:4" x14ac:dyDescent="0.45">
      <c r="C156" s="6" t="s">
        <v>301</v>
      </c>
      <c r="D156" s="4">
        <v>58479.66</v>
      </c>
    </row>
    <row r="157" spans="3:4" x14ac:dyDescent="0.45">
      <c r="C157" s="6" t="s">
        <v>302</v>
      </c>
      <c r="D157" s="4">
        <v>371647.5</v>
      </c>
    </row>
    <row r="158" spans="3:4" x14ac:dyDescent="0.45">
      <c r="C158" s="6" t="s">
        <v>303</v>
      </c>
      <c r="D158" s="4">
        <v>1190898</v>
      </c>
    </row>
    <row r="159" spans="3:4" x14ac:dyDescent="0.45">
      <c r="C159" s="6" t="s">
        <v>304</v>
      </c>
      <c r="D159" s="4">
        <v>62485.8</v>
      </c>
    </row>
    <row r="160" spans="3:4" x14ac:dyDescent="0.45">
      <c r="C160" s="6" t="s">
        <v>305</v>
      </c>
      <c r="D160" s="4">
        <v>684630</v>
      </c>
    </row>
    <row r="161" spans="3:4" x14ac:dyDescent="0.45">
      <c r="C161" s="6" t="s">
        <v>306</v>
      </c>
      <c r="D161" s="4">
        <v>39780.720000000001</v>
      </c>
    </row>
    <row r="162" spans="3:4" x14ac:dyDescent="0.45">
      <c r="C162" s="6" t="s">
        <v>307</v>
      </c>
      <c r="D162" s="4">
        <v>370867.5</v>
      </c>
    </row>
    <row r="163" spans="3:4" x14ac:dyDescent="0.45">
      <c r="C163" s="6" t="s">
        <v>308</v>
      </c>
      <c r="D163" s="4">
        <v>861435</v>
      </c>
    </row>
    <row r="164" spans="3:4" x14ac:dyDescent="0.45">
      <c r="C164" s="6" t="s">
        <v>309</v>
      </c>
      <c r="D164" s="4">
        <v>88198.875</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3075" r:id="rId11" name="Scroll Bar 3">
              <controlPr defaultSize="0" autoPict="0">
                <anchor moveWithCells="1">
                  <from>
                    <xdr:col>4</xdr:col>
                    <xdr:colOff>133350</xdr:colOff>
                    <xdr:row>14</xdr:row>
                    <xdr:rowOff>114300</xdr:rowOff>
                  </from>
                  <to>
                    <xdr:col>4</xdr:col>
                    <xdr:colOff>500063</xdr:colOff>
                    <xdr:row>30</xdr:row>
                    <xdr:rowOff>76200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5AA85-2B03-41E7-8309-F367BC6B977A}">
  <dimension ref="F14:W53"/>
  <sheetViews>
    <sheetView showGridLines="0" tabSelected="1" topLeftCell="A24" zoomScale="113" zoomScaleNormal="85" workbookViewId="0">
      <selection activeCell="X15" sqref="X15"/>
    </sheetView>
  </sheetViews>
  <sheetFormatPr defaultRowHeight="14.25" x14ac:dyDescent="0.45"/>
  <sheetData>
    <row r="14" spans="6:6" x14ac:dyDescent="0.45">
      <c r="F14">
        <v>125</v>
      </c>
    </row>
    <row r="40" spans="8:23" x14ac:dyDescent="0.45">
      <c r="W40" t="s">
        <v>318</v>
      </c>
    </row>
    <row r="48" spans="8:23" x14ac:dyDescent="0.45">
      <c r="H48" t="s">
        <v>318</v>
      </c>
    </row>
    <row r="51" spans="9:11" x14ac:dyDescent="0.45">
      <c r="I51" t="s">
        <v>318</v>
      </c>
    </row>
    <row r="53" spans="9:11" x14ac:dyDescent="0.45">
      <c r="K53" t="s">
        <v>319</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Scroll Bar 2">
              <controlPr defaultSize="0" autoPict="0">
                <anchor moveWithCells="1">
                  <from>
                    <xdr:col>9</xdr:col>
                    <xdr:colOff>642938</xdr:colOff>
                    <xdr:row>20</xdr:row>
                    <xdr:rowOff>19050</xdr:rowOff>
                  </from>
                  <to>
                    <xdr:col>10</xdr:col>
                    <xdr:colOff>366713</xdr:colOff>
                    <xdr:row>29</xdr:row>
                    <xdr:rowOff>80963</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60DF-D04C-4CAD-B59F-DFAF14867C61}">
  <dimension ref="B3:R19"/>
  <sheetViews>
    <sheetView zoomScale="76" zoomScaleNormal="76" workbookViewId="0">
      <selection activeCell="K39" sqref="K39"/>
    </sheetView>
  </sheetViews>
  <sheetFormatPr defaultRowHeight="14.25" x14ac:dyDescent="0.45"/>
  <cols>
    <col min="2" max="2" width="15.06640625" bestFit="1" customWidth="1"/>
    <col min="3" max="3" width="6.53125" bestFit="1" customWidth="1"/>
    <col min="4" max="4" width="11.06640625" bestFit="1" customWidth="1"/>
    <col min="6" max="6" width="13.86328125" customWidth="1"/>
    <col min="8" max="8" width="11.06640625" bestFit="1" customWidth="1"/>
  </cols>
  <sheetData>
    <row r="3" spans="2:8" x14ac:dyDescent="0.45">
      <c r="B3" s="5" t="s">
        <v>310</v>
      </c>
    </row>
    <row r="4" spans="2:8" x14ac:dyDescent="0.45">
      <c r="B4" s="5" t="s">
        <v>19</v>
      </c>
      <c r="C4" s="5" t="s">
        <v>17</v>
      </c>
      <c r="D4" t="s">
        <v>321</v>
      </c>
      <c r="F4" s="26" t="s">
        <v>19</v>
      </c>
      <c r="G4" s="26" t="s">
        <v>17</v>
      </c>
      <c r="H4" s="26" t="s">
        <v>9</v>
      </c>
    </row>
    <row r="5" spans="2:8" x14ac:dyDescent="0.45">
      <c r="B5" t="s">
        <v>97</v>
      </c>
      <c r="C5">
        <v>2021</v>
      </c>
      <c r="D5" s="4">
        <v>3519132.5300000003</v>
      </c>
      <c r="F5" s="24" t="s">
        <v>97</v>
      </c>
      <c r="G5" t="s">
        <v>322</v>
      </c>
      <c r="H5" s="4">
        <v>3519132.5300000003</v>
      </c>
    </row>
    <row r="6" spans="2:8" hidden="1" x14ac:dyDescent="0.45">
      <c r="B6" t="s">
        <v>97</v>
      </c>
      <c r="C6">
        <v>2022</v>
      </c>
      <c r="D6" s="4">
        <v>14227983.529999997</v>
      </c>
      <c r="E6" t="s">
        <v>318</v>
      </c>
      <c r="F6" s="25" t="s">
        <v>97</v>
      </c>
      <c r="G6" t="s">
        <v>323</v>
      </c>
      <c r="H6" s="4">
        <v>14227983.529999997</v>
      </c>
    </row>
    <row r="7" spans="2:8" x14ac:dyDescent="0.45">
      <c r="B7" t="s">
        <v>70</v>
      </c>
      <c r="C7">
        <v>2021</v>
      </c>
      <c r="D7" s="4">
        <v>1406865.86</v>
      </c>
      <c r="F7" s="24" t="s">
        <v>70</v>
      </c>
      <c r="G7" t="s">
        <v>322</v>
      </c>
      <c r="H7" s="4">
        <v>1406865.86</v>
      </c>
    </row>
    <row r="8" spans="2:8" hidden="1" x14ac:dyDescent="0.45">
      <c r="B8" t="s">
        <v>70</v>
      </c>
      <c r="C8">
        <v>2022</v>
      </c>
      <c r="D8" s="4">
        <v>12408442.025000002</v>
      </c>
      <c r="F8" s="25" t="s">
        <v>70</v>
      </c>
      <c r="G8" t="s">
        <v>323</v>
      </c>
      <c r="H8" s="4">
        <v>12408442.025000002</v>
      </c>
    </row>
    <row r="9" spans="2:8" x14ac:dyDescent="0.45">
      <c r="B9" t="s">
        <v>28</v>
      </c>
      <c r="C9">
        <v>2021</v>
      </c>
      <c r="D9" s="4">
        <v>3975783.0400000005</v>
      </c>
      <c r="F9" s="24" t="s">
        <v>28</v>
      </c>
      <c r="G9" t="s">
        <v>322</v>
      </c>
      <c r="H9" s="4">
        <v>3975783.0400000005</v>
      </c>
    </row>
    <row r="10" spans="2:8" hidden="1" x14ac:dyDescent="0.45">
      <c r="B10" t="s">
        <v>28</v>
      </c>
      <c r="C10">
        <v>2022</v>
      </c>
      <c r="D10" s="4">
        <v>11415018.839999996</v>
      </c>
      <c r="F10" s="25" t="s">
        <v>28</v>
      </c>
      <c r="G10" t="s">
        <v>323</v>
      </c>
      <c r="H10" s="4">
        <v>11415018.839999996</v>
      </c>
    </row>
    <row r="11" spans="2:8" x14ac:dyDescent="0.45">
      <c r="B11" t="s">
        <v>36</v>
      </c>
      <c r="C11">
        <v>2021</v>
      </c>
      <c r="D11" s="4">
        <v>5914747.0900000008</v>
      </c>
      <c r="E11" t="s">
        <v>318</v>
      </c>
      <c r="F11" s="24" t="s">
        <v>36</v>
      </c>
      <c r="G11" t="s">
        <v>322</v>
      </c>
      <c r="H11" s="4">
        <v>5914747.0900000008</v>
      </c>
    </row>
    <row r="12" spans="2:8" hidden="1" x14ac:dyDescent="0.45">
      <c r="B12" t="s">
        <v>36</v>
      </c>
      <c r="C12">
        <v>2022</v>
      </c>
      <c r="D12" s="4">
        <v>27096396.860000007</v>
      </c>
      <c r="F12" s="25" t="s">
        <v>36</v>
      </c>
      <c r="G12" t="s">
        <v>323</v>
      </c>
      <c r="H12" s="4">
        <v>27096396.860000007</v>
      </c>
    </row>
    <row r="13" spans="2:8" x14ac:dyDescent="0.45">
      <c r="B13" t="s">
        <v>58</v>
      </c>
      <c r="C13">
        <v>2021</v>
      </c>
      <c r="D13" s="4">
        <v>6197299.7599999998</v>
      </c>
      <c r="F13" s="24" t="s">
        <v>58</v>
      </c>
      <c r="G13" t="s">
        <v>322</v>
      </c>
      <c r="H13" s="4">
        <v>6197299.7599999998</v>
      </c>
    </row>
    <row r="14" spans="2:8" hidden="1" x14ac:dyDescent="0.45">
      <c r="B14" t="s">
        <v>58</v>
      </c>
      <c r="C14">
        <v>2022</v>
      </c>
      <c r="D14" s="4">
        <v>12052759.705</v>
      </c>
      <c r="F14" s="25" t="s">
        <v>58</v>
      </c>
      <c r="G14" t="s">
        <v>323</v>
      </c>
      <c r="H14" s="4">
        <v>12052759.705</v>
      </c>
    </row>
    <row r="15" spans="2:8" x14ac:dyDescent="0.45">
      <c r="B15" t="s">
        <v>64</v>
      </c>
      <c r="C15">
        <v>2021</v>
      </c>
      <c r="D15" s="4">
        <v>5401427.2300000004</v>
      </c>
      <c r="F15" s="24" t="s">
        <v>64</v>
      </c>
      <c r="G15" t="s">
        <v>322</v>
      </c>
      <c r="H15" s="4">
        <v>5401427.2300000004</v>
      </c>
    </row>
    <row r="16" spans="2:8" hidden="1" x14ac:dyDescent="0.45">
      <c r="B16" t="s">
        <v>64</v>
      </c>
      <c r="C16">
        <v>2022</v>
      </c>
      <c r="D16" s="4">
        <v>15110493.789999997</v>
      </c>
      <c r="F16" s="25" t="s">
        <v>64</v>
      </c>
      <c r="G16" t="s">
        <v>323</v>
      </c>
      <c r="H16" s="4">
        <v>15110493.789999997</v>
      </c>
    </row>
    <row r="19" spans="18:18" x14ac:dyDescent="0.45">
      <c r="R19" t="s">
        <v>318</v>
      </c>
    </row>
  </sheetData>
  <phoneticPr fontId="3" type="noConversion"/>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vt:lpstr>
      <vt:lpstr>Dashboard</vt:lpstr>
      <vt:lpstr>surnburst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anupam das</cp:lastModifiedBy>
  <dcterms:created xsi:type="dcterms:W3CDTF">2024-01-17T04:19:05Z</dcterms:created>
  <dcterms:modified xsi:type="dcterms:W3CDTF">2025-04-06T15:35:25Z</dcterms:modified>
</cp:coreProperties>
</file>