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7" i="1"/>
  <c r="S3"/>
  <c r="N12"/>
  <c r="N33"/>
  <c r="M33"/>
  <c r="N10"/>
  <c r="N9"/>
  <c r="N8"/>
  <c r="N7"/>
  <c r="Q10"/>
  <c r="Q9"/>
  <c r="Q8"/>
  <c r="Q7"/>
  <c r="P7"/>
  <c r="Q5"/>
  <c r="Q4"/>
  <c r="N5"/>
  <c r="N4"/>
  <c r="N3"/>
  <c r="Q3"/>
  <c r="P3"/>
  <c r="M24"/>
  <c r="M22"/>
  <c r="M20"/>
  <c r="M18"/>
  <c r="M17"/>
  <c r="M16"/>
  <c r="M15"/>
  <c r="M12"/>
  <c r="M10"/>
  <c r="M9"/>
  <c r="M8"/>
  <c r="M7"/>
  <c r="L24"/>
  <c r="L22"/>
  <c r="L20"/>
  <c r="L18"/>
  <c r="L17"/>
  <c r="L16"/>
  <c r="L15"/>
  <c r="L14"/>
  <c r="L12"/>
  <c r="L10"/>
  <c r="L9"/>
  <c r="L8"/>
  <c r="L7"/>
  <c r="L5"/>
  <c r="L4"/>
  <c r="L3"/>
</calcChain>
</file>

<file path=xl/sharedStrings.xml><?xml version="1.0" encoding="utf-8"?>
<sst xmlns="http://schemas.openxmlformats.org/spreadsheetml/2006/main" count="19" uniqueCount="15">
  <si>
    <t>INTEREST UPTO</t>
  </si>
  <si>
    <t>RIL DESPATCH</t>
  </si>
  <si>
    <t>ACTUAL PAYMENTS</t>
  </si>
  <si>
    <t>INT @21%</t>
  </si>
  <si>
    <t>CD</t>
  </si>
  <si>
    <t>NEW DATE</t>
  </si>
  <si>
    <t>LAST DATE</t>
  </si>
  <si>
    <t>DATE</t>
  </si>
  <si>
    <t>INVOICE NO</t>
  </si>
  <si>
    <t>MT</t>
  </si>
  <si>
    <t>AMT</t>
  </si>
  <si>
    <t>CH NO</t>
  </si>
  <si>
    <t>TOTAL DAYS</t>
  </si>
  <si>
    <t>LESS DAYS</t>
  </si>
  <si>
    <t>DUE DAYS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</si>
</sst>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82828"/>
      <name val="Calibri"/>
      <family val="2"/>
      <scheme val="minor"/>
    </font>
    <font>
      <sz val="9"/>
      <color rgb="FFF5F5F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14" fontId="5" fillId="3" borderId="1" xfId="0" applyNumberFormat="1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14" fontId="5" fillId="4" borderId="1" xfId="0" applyNumberFormat="1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14" fontId="6" fillId="5" borderId="1" xfId="0" applyNumberFormat="1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14" fontId="5" fillId="7" borderId="1" xfId="0" applyNumberFormat="1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14" fontId="5" fillId="8" borderId="1" xfId="0" applyNumberFormat="1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center" wrapText="1"/>
    </xf>
    <xf numFmtId="14" fontId="6" fillId="9" borderId="1" xfId="0" applyNumberFormat="1" applyFont="1" applyFill="1" applyBorder="1" applyAlignment="1">
      <alignment horizontal="center" wrapText="1"/>
    </xf>
    <xf numFmtId="0" fontId="5" fillId="10" borderId="1" xfId="0" applyFont="1" applyFill="1" applyBorder="1" applyAlignment="1">
      <alignment horizontal="center" wrapText="1"/>
    </xf>
    <xf numFmtId="14" fontId="5" fillId="10" borderId="1" xfId="0" applyNumberFormat="1" applyFont="1" applyFill="1" applyBorder="1" applyAlignment="1">
      <alignment horizontal="center" wrapText="1"/>
    </xf>
    <xf numFmtId="0" fontId="6" fillId="11" borderId="1" xfId="0" applyFont="1" applyFill="1" applyBorder="1" applyAlignment="1">
      <alignment horizontal="center" wrapText="1"/>
    </xf>
    <xf numFmtId="14" fontId="6" fillId="11" borderId="1" xfId="0" applyNumberFormat="1" applyFont="1" applyFill="1" applyBorder="1" applyAlignment="1">
      <alignment horizontal="center" wrapText="1"/>
    </xf>
    <xf numFmtId="0" fontId="6" fillId="12" borderId="1" xfId="0" applyFont="1" applyFill="1" applyBorder="1" applyAlignment="1">
      <alignment horizontal="center" wrapText="1"/>
    </xf>
    <xf numFmtId="14" fontId="6" fillId="12" borderId="1" xfId="0" applyNumberFormat="1" applyFont="1" applyFill="1" applyBorder="1" applyAlignment="1">
      <alignment horizontal="center" wrapText="1"/>
    </xf>
    <xf numFmtId="0" fontId="6" fillId="13" borderId="1" xfId="0" applyFont="1" applyFill="1" applyBorder="1" applyAlignment="1">
      <alignment horizontal="center" wrapText="1"/>
    </xf>
    <xf numFmtId="14" fontId="6" fillId="13" borderId="1" xfId="0" applyNumberFormat="1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wrapText="1"/>
    </xf>
    <xf numFmtId="0" fontId="4" fillId="6" borderId="4" xfId="0" applyFont="1" applyFill="1" applyBorder="1" applyAlignment="1">
      <alignment wrapText="1"/>
    </xf>
    <xf numFmtId="0" fontId="4" fillId="6" borderId="3" xfId="0" applyFont="1" applyFill="1" applyBorder="1" applyAlignment="1">
      <alignment wrapText="1"/>
    </xf>
    <xf numFmtId="2" fontId="4" fillId="0" borderId="1" xfId="0" applyNumberFormat="1" applyFont="1" applyBorder="1" applyAlignment="1">
      <alignment horizontal="center" wrapText="1"/>
    </xf>
    <xf numFmtId="1" fontId="0" fillId="0" borderId="0" xfId="0" applyNumberFormat="1"/>
    <xf numFmtId="0" fontId="1" fillId="1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48576"/>
  <sheetViews>
    <sheetView tabSelected="1" workbookViewId="0">
      <selection activeCell="N7" sqref="N7:N10"/>
    </sheetView>
  </sheetViews>
  <sheetFormatPr defaultRowHeight="15"/>
  <cols>
    <col min="1" max="3" width="9.28515625" bestFit="1" customWidth="1"/>
    <col min="4" max="4" width="7.42578125" bestFit="1" customWidth="1"/>
    <col min="5" max="5" width="3.42578125" bestFit="1" customWidth="1"/>
    <col min="6" max="7" width="7" bestFit="1" customWidth="1"/>
    <col min="8" max="8" width="6" bestFit="1" customWidth="1"/>
    <col min="9" max="9" width="9.28515625" bestFit="1" customWidth="1"/>
    <col min="10" max="10" width="5.7109375" bestFit="1" customWidth="1"/>
    <col min="11" max="11" width="8.5703125" bestFit="1" customWidth="1"/>
    <col min="12" max="12" width="8.42578125" bestFit="1" customWidth="1"/>
    <col min="13" max="13" width="11.85546875" customWidth="1"/>
    <col min="14" max="14" width="10.5703125" customWidth="1"/>
  </cols>
  <sheetData>
    <row r="1" spans="1:19" ht="15" customHeight="1">
      <c r="A1" s="26" t="s">
        <v>0</v>
      </c>
      <c r="B1" s="27"/>
      <c r="C1" s="26" t="s">
        <v>1</v>
      </c>
      <c r="D1" s="28"/>
      <c r="E1" s="28"/>
      <c r="F1" s="27"/>
      <c r="G1" s="26" t="s">
        <v>2</v>
      </c>
      <c r="H1" s="28"/>
      <c r="I1" s="27"/>
      <c r="J1" s="26" t="s">
        <v>3</v>
      </c>
      <c r="K1" s="28"/>
      <c r="L1" s="28"/>
      <c r="M1" s="27"/>
      <c r="N1" s="1" t="s">
        <v>4</v>
      </c>
    </row>
    <row r="2" spans="1:19" ht="26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10</v>
      </c>
      <c r="H2" s="2" t="s">
        <v>11</v>
      </c>
      <c r="I2" s="2" t="s">
        <v>7</v>
      </c>
      <c r="J2" s="2" t="s">
        <v>12</v>
      </c>
      <c r="K2" s="2" t="s">
        <v>13</v>
      </c>
      <c r="L2" s="2" t="s">
        <v>14</v>
      </c>
      <c r="M2" s="2" t="s">
        <v>10</v>
      </c>
      <c r="N2" s="2" t="s">
        <v>4</v>
      </c>
    </row>
    <row r="3" spans="1:19">
      <c r="A3" s="3"/>
      <c r="B3" s="4">
        <v>41730</v>
      </c>
      <c r="C3" s="4">
        <v>41720</v>
      </c>
      <c r="D3" s="3">
        <v>1</v>
      </c>
      <c r="E3" s="3">
        <v>16</v>
      </c>
      <c r="F3" s="3">
        <v>1988163</v>
      </c>
      <c r="G3" s="5">
        <v>839751</v>
      </c>
      <c r="H3" s="5">
        <v>11</v>
      </c>
      <c r="I3" s="6">
        <v>41734</v>
      </c>
      <c r="J3" s="3">
        <v>4</v>
      </c>
      <c r="K3" s="3">
        <v>10</v>
      </c>
      <c r="L3" s="3">
        <f>J3-K3</f>
        <v>-6</v>
      </c>
      <c r="M3" s="32"/>
      <c r="N3" s="32">
        <f>Q3*100*J3</f>
        <v>2703.2021016385479</v>
      </c>
      <c r="P3">
        <f>F3/E3</f>
        <v>124260.1875</v>
      </c>
      <c r="Q3">
        <f>G3/P3</f>
        <v>6.7580052540963695</v>
      </c>
      <c r="S3" s="34">
        <f>G3/(F3/E3)*100*J3</f>
        <v>2703.2021016385479</v>
      </c>
    </row>
    <row r="4" spans="1:19">
      <c r="A4" s="3"/>
      <c r="B4" s="4">
        <v>41730</v>
      </c>
      <c r="C4" s="3"/>
      <c r="D4" s="3"/>
      <c r="E4" s="3"/>
      <c r="F4" s="3"/>
      <c r="G4" s="7">
        <v>1000000</v>
      </c>
      <c r="H4" s="7">
        <v>12</v>
      </c>
      <c r="I4" s="8">
        <v>41738</v>
      </c>
      <c r="J4" s="3">
        <v>8</v>
      </c>
      <c r="K4" s="3">
        <v>10</v>
      </c>
      <c r="L4" s="3">
        <f>J4-K4</f>
        <v>-2</v>
      </c>
      <c r="M4" s="32"/>
      <c r="N4" s="32">
        <f>Q4*100*J4</f>
        <v>6438.1039180389134</v>
      </c>
      <c r="P4">
        <v>124260.1875</v>
      </c>
      <c r="Q4">
        <f>G4/P4</f>
        <v>8.0476298975486422</v>
      </c>
    </row>
    <row r="5" spans="1:19">
      <c r="A5" s="3"/>
      <c r="B5" s="4">
        <v>41730</v>
      </c>
      <c r="C5" s="3"/>
      <c r="D5" s="3"/>
      <c r="E5" s="3"/>
      <c r="F5" s="3"/>
      <c r="G5" s="9">
        <v>148412</v>
      </c>
      <c r="H5" s="9">
        <v>12</v>
      </c>
      <c r="I5" s="10">
        <v>41738</v>
      </c>
      <c r="J5" s="3">
        <v>8</v>
      </c>
      <c r="K5" s="3">
        <v>10</v>
      </c>
      <c r="L5" s="3">
        <f>J5-K5</f>
        <v>-2</v>
      </c>
      <c r="M5" s="32"/>
      <c r="N5" s="32">
        <f>Q5*100*J5</f>
        <v>955.4918786839911</v>
      </c>
      <c r="P5">
        <v>124260.1875</v>
      </c>
      <c r="Q5">
        <f>G5/P5</f>
        <v>1.1943648483549889</v>
      </c>
    </row>
    <row r="6" spans="1:19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1"/>
    </row>
    <row r="7" spans="1:19">
      <c r="A7" s="3"/>
      <c r="B7" s="3"/>
      <c r="C7" s="4">
        <v>41726</v>
      </c>
      <c r="D7" s="3">
        <v>2</v>
      </c>
      <c r="E7" s="3">
        <v>16</v>
      </c>
      <c r="F7" s="3">
        <v>1988163</v>
      </c>
      <c r="G7" s="11">
        <v>851588</v>
      </c>
      <c r="H7" s="11">
        <v>12</v>
      </c>
      <c r="I7" s="12">
        <v>41738</v>
      </c>
      <c r="J7" s="3">
        <v>12</v>
      </c>
      <c r="K7" s="3">
        <v>10</v>
      </c>
      <c r="L7" s="3">
        <f>J7-K7</f>
        <v>2</v>
      </c>
      <c r="M7" s="32">
        <f>G7*L7*21/36500</f>
        <v>979.90947945205482</v>
      </c>
      <c r="N7" s="32">
        <f>Q7*100*K7</f>
        <v>6853.265049193652</v>
      </c>
      <c r="P7">
        <f>F7/E7</f>
        <v>124260.1875</v>
      </c>
      <c r="Q7">
        <f>G7/P7</f>
        <v>6.8532650491936522</v>
      </c>
      <c r="S7" s="34">
        <f>G7/(F7/E7)*100*K7</f>
        <v>6853.265049193652</v>
      </c>
    </row>
    <row r="8" spans="1:19">
      <c r="A8" s="3"/>
      <c r="B8" s="3"/>
      <c r="C8" s="3"/>
      <c r="D8" s="3"/>
      <c r="E8" s="3"/>
      <c r="F8" s="3"/>
      <c r="G8" s="13">
        <v>550000</v>
      </c>
      <c r="H8" s="13">
        <v>12</v>
      </c>
      <c r="I8" s="14">
        <v>41738</v>
      </c>
      <c r="J8" s="3">
        <v>12</v>
      </c>
      <c r="K8" s="3">
        <v>10</v>
      </c>
      <c r="L8" s="3">
        <f>J8-K8</f>
        <v>2</v>
      </c>
      <c r="M8" s="32">
        <f>G8*L8*21/36500</f>
        <v>632.8767123287671</v>
      </c>
      <c r="N8" s="32">
        <f>Q8*100*K8</f>
        <v>4426.1964436517528</v>
      </c>
      <c r="P8">
        <v>124260.1875</v>
      </c>
      <c r="Q8">
        <f>G8/P8</f>
        <v>4.4261964436517527</v>
      </c>
    </row>
    <row r="9" spans="1:19">
      <c r="A9" s="3"/>
      <c r="B9" s="3"/>
      <c r="C9" s="3"/>
      <c r="D9" s="3"/>
      <c r="E9" s="3"/>
      <c r="F9" s="3"/>
      <c r="G9" s="15">
        <v>450000</v>
      </c>
      <c r="H9" s="15">
        <v>13</v>
      </c>
      <c r="I9" s="16">
        <v>41739</v>
      </c>
      <c r="J9" s="3">
        <v>13</v>
      </c>
      <c r="K9" s="3">
        <v>10</v>
      </c>
      <c r="L9" s="3">
        <f t="shared" ref="L9:L10" si="0">J9-K9</f>
        <v>3</v>
      </c>
      <c r="M9" s="32">
        <f>G9*L9*21/36500</f>
        <v>776.71232876712327</v>
      </c>
      <c r="N9" s="32">
        <f>Q9*100*K9</f>
        <v>3621.4334538968888</v>
      </c>
      <c r="P9">
        <v>124260.1875</v>
      </c>
      <c r="Q9">
        <f>G9/P9</f>
        <v>3.6214334538968886</v>
      </c>
    </row>
    <row r="10" spans="1:19">
      <c r="A10" s="3"/>
      <c r="B10" s="3"/>
      <c r="C10" s="3"/>
      <c r="D10" s="3"/>
      <c r="E10" s="3"/>
      <c r="F10" s="3"/>
      <c r="G10" s="17">
        <v>136575</v>
      </c>
      <c r="H10" s="17">
        <v>14</v>
      </c>
      <c r="I10" s="18">
        <v>41741</v>
      </c>
      <c r="J10" s="3">
        <v>15</v>
      </c>
      <c r="K10" s="3">
        <v>10</v>
      </c>
      <c r="L10" s="3">
        <f t="shared" si="0"/>
        <v>5</v>
      </c>
      <c r="M10" s="32">
        <f>G10*L10*21/36500</f>
        <v>392.88698630136986</v>
      </c>
      <c r="N10" s="32">
        <f>Q10*100*K10</f>
        <v>1099.1050532577058</v>
      </c>
      <c r="P10">
        <v>124260.1875</v>
      </c>
      <c r="Q10">
        <f>G10/P10</f>
        <v>1.0991050532577058</v>
      </c>
    </row>
    <row r="11" spans="1:19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1"/>
    </row>
    <row r="12" spans="1:19">
      <c r="A12" s="3"/>
      <c r="B12" s="3"/>
      <c r="C12" s="4">
        <v>41727</v>
      </c>
      <c r="D12" s="3">
        <v>3</v>
      </c>
      <c r="E12" s="3">
        <v>4</v>
      </c>
      <c r="F12" s="3">
        <v>453248</v>
      </c>
      <c r="G12" s="17">
        <v>453248</v>
      </c>
      <c r="H12" s="17">
        <v>14</v>
      </c>
      <c r="I12" s="18">
        <v>41741</v>
      </c>
      <c r="J12" s="3">
        <v>14</v>
      </c>
      <c r="K12" s="3">
        <v>10</v>
      </c>
      <c r="L12" s="3">
        <f>J12-K12</f>
        <v>4</v>
      </c>
      <c r="M12" s="32">
        <f>G12*L12*21/36500</f>
        <v>1043.091287671233</v>
      </c>
      <c r="N12" s="32">
        <f>Q12*100*K12</f>
        <v>0</v>
      </c>
    </row>
    <row r="13" spans="1:19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1"/>
    </row>
    <row r="14" spans="1:19">
      <c r="A14" s="3"/>
      <c r="B14" s="3"/>
      <c r="C14" s="4">
        <v>41733</v>
      </c>
      <c r="D14" s="3">
        <v>4</v>
      </c>
      <c r="E14" s="3">
        <v>16</v>
      </c>
      <c r="F14" s="3">
        <v>1969475</v>
      </c>
      <c r="G14" s="17">
        <v>110177</v>
      </c>
      <c r="H14" s="17">
        <v>14</v>
      </c>
      <c r="I14" s="18">
        <v>41741</v>
      </c>
      <c r="J14" s="3">
        <v>8</v>
      </c>
      <c r="K14" s="3">
        <v>10</v>
      </c>
      <c r="L14" s="3">
        <f t="shared" ref="L14:L18" si="1">J14-K14</f>
        <v>-2</v>
      </c>
      <c r="M14" s="32"/>
      <c r="N14" s="3"/>
    </row>
    <row r="15" spans="1:19">
      <c r="A15" s="3"/>
      <c r="B15" s="3"/>
      <c r="C15" s="3"/>
      <c r="D15" s="3"/>
      <c r="E15" s="3"/>
      <c r="F15" s="3"/>
      <c r="G15" s="19">
        <v>950000</v>
      </c>
      <c r="H15" s="19">
        <v>15</v>
      </c>
      <c r="I15" s="20">
        <v>41748</v>
      </c>
      <c r="J15" s="3">
        <v>15</v>
      </c>
      <c r="K15" s="3">
        <v>10</v>
      </c>
      <c r="L15" s="3">
        <f t="shared" si="1"/>
        <v>5</v>
      </c>
      <c r="M15" s="32">
        <f t="shared" ref="M14:M18" si="2">G15*L15*21/36500</f>
        <v>2732.8767123287671</v>
      </c>
      <c r="N15" s="3"/>
    </row>
    <row r="16" spans="1:19">
      <c r="A16" s="3"/>
      <c r="B16" s="3"/>
      <c r="C16" s="3"/>
      <c r="D16" s="3"/>
      <c r="E16" s="3"/>
      <c r="F16" s="3"/>
      <c r="G16" s="21">
        <v>600000</v>
      </c>
      <c r="H16" s="21">
        <v>16</v>
      </c>
      <c r="I16" s="22">
        <v>41750</v>
      </c>
      <c r="J16" s="3">
        <v>17</v>
      </c>
      <c r="K16" s="3">
        <v>10</v>
      </c>
      <c r="L16" s="3">
        <f t="shared" si="1"/>
        <v>7</v>
      </c>
      <c r="M16" s="32">
        <f t="shared" si="2"/>
        <v>2416.4383561643835</v>
      </c>
      <c r="N16" s="3"/>
    </row>
    <row r="17" spans="1:14">
      <c r="A17" s="3"/>
      <c r="B17" s="3"/>
      <c r="C17" s="3"/>
      <c r="D17" s="3"/>
      <c r="E17" s="3"/>
      <c r="F17" s="3"/>
      <c r="G17" s="23">
        <v>200000</v>
      </c>
      <c r="H17" s="23">
        <v>17</v>
      </c>
      <c r="I17" s="24">
        <v>41755</v>
      </c>
      <c r="J17" s="3">
        <v>22</v>
      </c>
      <c r="K17" s="3">
        <v>10</v>
      </c>
      <c r="L17" s="3">
        <f t="shared" si="1"/>
        <v>12</v>
      </c>
      <c r="M17" s="32">
        <f t="shared" si="2"/>
        <v>1380.8219178082193</v>
      </c>
      <c r="N17" s="3"/>
    </row>
    <row r="18" spans="1:14">
      <c r="A18" s="4">
        <v>41760</v>
      </c>
      <c r="B18" s="3"/>
      <c r="C18" s="3"/>
      <c r="D18" s="3">
        <v>109298</v>
      </c>
      <c r="E18" s="3"/>
      <c r="F18" s="3"/>
      <c r="G18" s="25"/>
      <c r="H18" s="25"/>
      <c r="I18" s="25"/>
      <c r="J18" s="3">
        <v>27</v>
      </c>
      <c r="K18" s="3">
        <v>10</v>
      </c>
      <c r="L18" s="3">
        <f t="shared" si="1"/>
        <v>17</v>
      </c>
      <c r="M18" s="32">
        <f>D18*L18*21/36500</f>
        <v>1069.0242739726027</v>
      </c>
      <c r="N18" s="3"/>
    </row>
    <row r="19" spans="1:14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1"/>
    </row>
    <row r="20" spans="1:14">
      <c r="A20" s="4">
        <v>41760</v>
      </c>
      <c r="B20" s="3"/>
      <c r="C20" s="4">
        <v>41740</v>
      </c>
      <c r="D20" s="3">
        <v>5</v>
      </c>
      <c r="E20" s="3">
        <v>16</v>
      </c>
      <c r="F20" s="3">
        <v>1969475</v>
      </c>
      <c r="G20" s="25"/>
      <c r="H20" s="25"/>
      <c r="I20" s="25"/>
      <c r="J20" s="3">
        <v>20</v>
      </c>
      <c r="K20" s="3">
        <v>10</v>
      </c>
      <c r="L20" s="3">
        <f>J20-K20</f>
        <v>10</v>
      </c>
      <c r="M20" s="32">
        <f>F20*L20*21/36500</f>
        <v>11331.226027397261</v>
      </c>
      <c r="N20" s="3"/>
    </row>
    <row r="21" spans="1:14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1"/>
    </row>
    <row r="22" spans="1:14">
      <c r="A22" s="4">
        <v>41760</v>
      </c>
      <c r="B22" s="3"/>
      <c r="C22" s="4">
        <v>41748</v>
      </c>
      <c r="D22" s="3">
        <v>6</v>
      </c>
      <c r="E22" s="3">
        <v>16</v>
      </c>
      <c r="F22" s="3">
        <v>1969475</v>
      </c>
      <c r="G22" s="25"/>
      <c r="H22" s="25"/>
      <c r="I22" s="25"/>
      <c r="J22" s="3">
        <v>12</v>
      </c>
      <c r="K22" s="3">
        <v>10</v>
      </c>
      <c r="L22" s="3">
        <f>J22-K22</f>
        <v>2</v>
      </c>
      <c r="M22" s="32">
        <f>F22*L22*21/36500</f>
        <v>2266.2452054794521</v>
      </c>
      <c r="N22" s="3"/>
    </row>
    <row r="23" spans="1:14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1"/>
    </row>
    <row r="24" spans="1:14">
      <c r="A24" s="4">
        <v>41760</v>
      </c>
      <c r="B24" s="3"/>
      <c r="C24" s="4">
        <v>41750</v>
      </c>
      <c r="D24" s="3">
        <v>7</v>
      </c>
      <c r="E24" s="3">
        <v>10</v>
      </c>
      <c r="F24" s="3">
        <v>1171809</v>
      </c>
      <c r="G24" s="25"/>
      <c r="H24" s="25"/>
      <c r="I24" s="25"/>
      <c r="J24" s="3">
        <v>10</v>
      </c>
      <c r="K24" s="3">
        <v>10</v>
      </c>
      <c r="L24" s="3">
        <f>J24-K24</f>
        <v>0</v>
      </c>
      <c r="M24" s="32">
        <f>F24*L24*21/36500</f>
        <v>0</v>
      </c>
      <c r="N24" s="3"/>
    </row>
    <row r="25" spans="1:14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1"/>
    </row>
    <row r="26" spans="1:14">
      <c r="A26" s="4">
        <v>41760</v>
      </c>
      <c r="B26" s="3"/>
      <c r="C26" s="4">
        <v>41758</v>
      </c>
      <c r="D26" s="3">
        <v>8</v>
      </c>
      <c r="E26" s="3">
        <v>4</v>
      </c>
      <c r="F26" s="3">
        <v>451478</v>
      </c>
      <c r="G26" s="25"/>
      <c r="H26" s="25"/>
      <c r="I26" s="25"/>
      <c r="J26" s="3">
        <v>2</v>
      </c>
      <c r="K26" s="3">
        <v>10</v>
      </c>
      <c r="L26" s="3"/>
      <c r="M26" s="3"/>
      <c r="N26" s="3"/>
    </row>
    <row r="27" spans="1:14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1"/>
    </row>
    <row r="28" spans="1:14">
      <c r="A28" s="4">
        <v>41760</v>
      </c>
      <c r="B28" s="3"/>
      <c r="C28" s="4">
        <v>41758</v>
      </c>
      <c r="D28" s="3">
        <v>9</v>
      </c>
      <c r="E28" s="3">
        <v>16</v>
      </c>
      <c r="F28" s="3">
        <v>1988160</v>
      </c>
      <c r="G28" s="25"/>
      <c r="H28" s="25"/>
      <c r="I28" s="25"/>
      <c r="J28" s="3">
        <v>2</v>
      </c>
      <c r="K28" s="3">
        <v>10</v>
      </c>
      <c r="L28" s="3"/>
      <c r="M28" s="3"/>
      <c r="N28" s="3"/>
    </row>
    <row r="29" spans="1:14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1"/>
    </row>
    <row r="30" spans="1:14">
      <c r="A30" s="4">
        <v>41760</v>
      </c>
      <c r="B30" s="3"/>
      <c r="C30" s="4">
        <v>41759</v>
      </c>
      <c r="D30" s="3">
        <v>10</v>
      </c>
      <c r="E30" s="3">
        <v>1</v>
      </c>
      <c r="F30" s="3">
        <v>108700</v>
      </c>
      <c r="G30" s="25"/>
      <c r="H30" s="25"/>
      <c r="I30" s="25"/>
      <c r="J30" s="3">
        <v>1</v>
      </c>
      <c r="K30" s="3">
        <v>10</v>
      </c>
      <c r="L30" s="3"/>
      <c r="M30" s="3"/>
      <c r="N30" s="3"/>
    </row>
    <row r="31" spans="1:14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3" spans="13:14">
      <c r="M33" s="33">
        <f>SUM(M1:M32)</f>
        <v>25022.109287671236</v>
      </c>
      <c r="N33" s="33">
        <f>SUM(N1:N32)</f>
        <v>26096.797898361452</v>
      </c>
    </row>
    <row r="1048576" spans="12:12">
      <c r="L1048576" s="3"/>
    </row>
  </sheetData>
  <mergeCells count="14">
    <mergeCell ref="A29:N29"/>
    <mergeCell ref="A31:N31"/>
    <mergeCell ref="A13:N13"/>
    <mergeCell ref="A19:N19"/>
    <mergeCell ref="A21:N21"/>
    <mergeCell ref="A23:N23"/>
    <mergeCell ref="A25:N25"/>
    <mergeCell ref="A27:N27"/>
    <mergeCell ref="A1:B1"/>
    <mergeCell ref="C1:F1"/>
    <mergeCell ref="G1:I1"/>
    <mergeCell ref="J1:M1"/>
    <mergeCell ref="A6:N6"/>
    <mergeCell ref="A11:N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SOHILMAIN</dc:creator>
  <cp:lastModifiedBy>SOHILMAIN</cp:lastModifiedBy>
  <dcterms:created xsi:type="dcterms:W3CDTF">2014-07-15T13:02:38Z</dcterms:created>
  <dcterms:modified xsi:type="dcterms:W3CDTF">2014-07-15T13:14:04Z</dcterms:modified>
</cp:coreProperties>
</file>