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40" windowHeight="7416"/>
  </bookViews>
  <sheets>
    <sheet name="Test" sheetId="1" r:id="rId1"/>
  </sheets>
  <definedNames>
    <definedName name="_xlnm.Print_Area" localSheetId="0">Test!$A$1:$O$31</definedName>
  </definedNames>
  <calcPr calcId="125725"/>
</workbook>
</file>

<file path=xl/calcChain.xml><?xml version="1.0" encoding="utf-8"?>
<calcChain xmlns="http://schemas.openxmlformats.org/spreadsheetml/2006/main">
  <c r="N22" i="1"/>
  <c r="M22"/>
  <c r="L22"/>
  <c r="J22"/>
  <c r="J20"/>
  <c r="L20" s="1"/>
  <c r="M20" s="1"/>
  <c r="D20"/>
  <c r="J19"/>
  <c r="L19" s="1"/>
  <c r="O19" s="1"/>
  <c r="O26" s="1"/>
  <c r="J15"/>
  <c r="L15" s="1"/>
  <c r="J14"/>
  <c r="L14" s="1"/>
  <c r="J12"/>
  <c r="L12" s="1"/>
  <c r="J5"/>
  <c r="L5" s="1"/>
  <c r="D6"/>
  <c r="G6"/>
  <c r="J6"/>
  <c r="L6" s="1"/>
  <c r="M6" s="1"/>
  <c r="J7"/>
  <c r="L7" s="1"/>
  <c r="J9"/>
  <c r="L9" s="1"/>
  <c r="J10"/>
  <c r="L10" s="1"/>
  <c r="M10" s="1"/>
  <c r="J11"/>
  <c r="L11" s="1"/>
  <c r="M11" s="1"/>
  <c r="J17"/>
  <c r="L17" s="1"/>
  <c r="M17" s="1"/>
  <c r="N19"/>
  <c r="F26"/>
  <c r="N26"/>
  <c r="G7" l="1"/>
  <c r="G9" s="1"/>
  <c r="G12" s="1"/>
  <c r="G14" s="1"/>
  <c r="M14" l="1"/>
  <c r="G15"/>
  <c r="M12"/>
  <c r="M7"/>
  <c r="M9"/>
  <c r="G19" l="1"/>
  <c r="G26" s="1"/>
  <c r="F28" s="1"/>
  <c r="M15"/>
  <c r="M26" s="1"/>
  <c r="M28" s="1"/>
</calcChain>
</file>

<file path=xl/sharedStrings.xml><?xml version="1.0" encoding="utf-8"?>
<sst xmlns="http://schemas.openxmlformats.org/spreadsheetml/2006/main" count="50" uniqueCount="34">
  <si>
    <t>Payment of Invoice will have to be arranged within 21 days, 
else supply would be restricted and interest would be charged @ 24 %.</t>
  </si>
  <si>
    <t>Interest Say Rs.</t>
  </si>
  <si>
    <t>Amount Due Rs.</t>
  </si>
  <si>
    <t>TOTAL</t>
  </si>
  <si>
    <t>5110105724+25</t>
  </si>
  <si>
    <t>N.A.</t>
  </si>
  <si>
    <t>NEFT</t>
  </si>
  <si>
    <t>DN/INT/MAY-14</t>
  </si>
  <si>
    <t>RECD</t>
  </si>
  <si>
    <t>5110105214+Frt</t>
  </si>
  <si>
    <t>STP</t>
  </si>
  <si>
    <t>5110104968+Frt</t>
  </si>
  <si>
    <t>5110104589+5110104606+Frt</t>
  </si>
  <si>
    <t>100/Day</t>
  </si>
  <si>
    <t>Reversal</t>
  </si>
  <si>
    <t>AMT</t>
  </si>
  <si>
    <t xml:space="preserve"> Days</t>
  </si>
  <si>
    <t>Days</t>
  </si>
  <si>
    <t>Date</t>
  </si>
  <si>
    <t>CH.NO.:</t>
  </si>
  <si>
    <t>MT</t>
  </si>
  <si>
    <t>Inv.No.</t>
  </si>
  <si>
    <t>Last Date</t>
  </si>
  <si>
    <t>New Date</t>
  </si>
  <si>
    <t>EPS</t>
  </si>
  <si>
    <t>CD</t>
  </si>
  <si>
    <t>INT @ 21%</t>
  </si>
  <si>
    <t>Less</t>
  </si>
  <si>
    <t>Total</t>
  </si>
  <si>
    <t>ACTUAL PAYMENTS</t>
  </si>
  <si>
    <t>RIL DESPATCH</t>
  </si>
  <si>
    <t>Interest Counted Upto</t>
  </si>
  <si>
    <t>rtgs</t>
  </si>
  <si>
    <t>Test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</si>
</sst>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5" fontId="3" fillId="0" borderId="0" xfId="0" applyNumberFormat="1" applyFont="1"/>
    <xf numFmtId="0" fontId="4" fillId="0" borderId="0" xfId="0" applyFont="1"/>
    <xf numFmtId="14" fontId="2" fillId="0" borderId="0" xfId="0" applyNumberFormat="1" applyFont="1"/>
    <xf numFmtId="1" fontId="2" fillId="0" borderId="25" xfId="0" applyNumberFormat="1" applyFont="1" applyBorder="1"/>
    <xf numFmtId="1" fontId="2" fillId="0" borderId="26" xfId="0" applyNumberFormat="1" applyFont="1" applyBorder="1" applyAlignment="1"/>
    <xf numFmtId="0" fontId="2" fillId="0" borderId="26" xfId="0" applyFont="1" applyBorder="1"/>
    <xf numFmtId="15" fontId="3" fillId="0" borderId="26" xfId="0" applyNumberFormat="1" applyFont="1" applyBorder="1"/>
    <xf numFmtId="0" fontId="2" fillId="0" borderId="26" xfId="0" applyNumberFormat="1" applyFont="1" applyBorder="1"/>
    <xf numFmtId="2" fontId="2" fillId="0" borderId="26" xfId="0" applyNumberFormat="1" applyFont="1" applyBorder="1"/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1" fontId="2" fillId="0" borderId="13" xfId="0" applyNumberFormat="1" applyFont="1" applyBorder="1"/>
    <xf numFmtId="1" fontId="2" fillId="0" borderId="14" xfId="0" applyNumberFormat="1" applyFont="1" applyBorder="1" applyAlignment="1">
      <alignment horizontal="right"/>
    </xf>
    <xf numFmtId="2" fontId="2" fillId="0" borderId="14" xfId="0" applyNumberFormat="1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4" xfId="0" applyNumberFormat="1" applyFont="1" applyBorder="1"/>
    <xf numFmtId="15" fontId="2" fillId="0" borderId="14" xfId="0" applyNumberFormat="1" applyFont="1" applyBorder="1"/>
    <xf numFmtId="164" fontId="2" fillId="0" borderId="14" xfId="0" applyNumberFormat="1" applyFont="1" applyBorder="1" applyAlignment="1">
      <alignment horizontal="right"/>
    </xf>
    <xf numFmtId="1" fontId="3" fillId="0" borderId="14" xfId="0" applyNumberFormat="1" applyFont="1" applyBorder="1" applyAlignment="1">
      <alignment horizontal="left"/>
    </xf>
    <xf numFmtId="15" fontId="2" fillId="0" borderId="14" xfId="0" applyNumberFormat="1" applyFont="1" applyBorder="1" applyAlignment="1">
      <alignment horizontal="left"/>
    </xf>
    <xf numFmtId="15" fontId="2" fillId="0" borderId="15" xfId="0" applyNumberFormat="1" applyFont="1" applyBorder="1" applyAlignment="1">
      <alignment horizontal="left"/>
    </xf>
    <xf numFmtId="15" fontId="2" fillId="0" borderId="28" xfId="0" applyNumberFormat="1" applyFont="1" applyBorder="1" applyAlignment="1">
      <alignment horizontal="left"/>
    </xf>
    <xf numFmtId="15" fontId="2" fillId="0" borderId="29" xfId="0" applyNumberFormat="1" applyFont="1" applyBorder="1" applyAlignment="1">
      <alignment horizontal="left"/>
    </xf>
    <xf numFmtId="2" fontId="8" fillId="0" borderId="14" xfId="0" applyNumberFormat="1" applyFont="1" applyBorder="1" applyAlignment="1">
      <alignment horizontal="center"/>
    </xf>
    <xf numFmtId="0" fontId="2" fillId="0" borderId="28" xfId="0" applyFont="1" applyBorder="1" applyAlignment="1">
      <alignment horizontal="right"/>
    </xf>
    <xf numFmtId="1" fontId="9" fillId="0" borderId="14" xfId="0" applyNumberFormat="1" applyFont="1" applyBorder="1" applyAlignment="1">
      <alignment horizontal="left"/>
    </xf>
    <xf numFmtId="0" fontId="2" fillId="0" borderId="30" xfId="0" applyFont="1" applyBorder="1"/>
    <xf numFmtId="0" fontId="2" fillId="0" borderId="31" xfId="0" applyFont="1" applyBorder="1" applyAlignment="1">
      <alignment horizontal="right"/>
    </xf>
    <xf numFmtId="2" fontId="2" fillId="0" borderId="31" xfId="0" applyNumberFormat="1" applyFont="1" applyBorder="1"/>
    <xf numFmtId="0" fontId="2" fillId="0" borderId="31" xfId="0" applyFont="1" applyBorder="1"/>
    <xf numFmtId="0" fontId="2" fillId="0" borderId="31" xfId="0" applyNumberFormat="1" applyFont="1" applyBorder="1"/>
    <xf numFmtId="15" fontId="8" fillId="0" borderId="31" xfId="0" applyNumberFormat="1" applyFont="1" applyBorder="1"/>
    <xf numFmtId="0" fontId="10" fillId="0" borderId="31" xfId="0" applyFont="1" applyBorder="1"/>
    <xf numFmtId="165" fontId="2" fillId="0" borderId="31" xfId="0" applyNumberFormat="1" applyFont="1" applyBorder="1"/>
    <xf numFmtId="1" fontId="2" fillId="0" borderId="31" xfId="0" applyNumberFormat="1" applyFont="1" applyBorder="1" applyAlignment="1">
      <alignment horizontal="left"/>
    </xf>
    <xf numFmtId="15" fontId="2" fillId="0" borderId="31" xfId="0" applyNumberFormat="1" applyFont="1" applyBorder="1"/>
    <xf numFmtId="15" fontId="2" fillId="0" borderId="32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9" fontId="3" fillId="0" borderId="10" xfId="0" applyNumberFormat="1" applyFont="1" applyFill="1" applyBorder="1" applyAlignment="1">
      <alignment horizontal="center"/>
    </xf>
    <xf numFmtId="0" fontId="3" fillId="2" borderId="33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 applyAlignment="1">
      <alignment horizontal="center" vertical="center" wrapText="1"/>
    </xf>
    <xf numFmtId="0" fontId="2" fillId="2" borderId="33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/>
    <xf numFmtId="0" fontId="2" fillId="2" borderId="34" xfId="0" applyNumberFormat="1" applyFont="1" applyFill="1" applyBorder="1"/>
    <xf numFmtId="0" fontId="10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3" borderId="14" xfId="0" applyNumberFormat="1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15" fontId="2" fillId="3" borderId="14" xfId="0" applyNumberFormat="1" applyFont="1" applyFill="1" applyBorder="1"/>
    <xf numFmtId="1" fontId="2" fillId="4" borderId="14" xfId="0" applyNumberFormat="1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15" fontId="2" fillId="4" borderId="14" xfId="0" applyNumberFormat="1" applyFont="1" applyFill="1" applyBorder="1"/>
    <xf numFmtId="1" fontId="2" fillId="5" borderId="14" xfId="0" applyNumberFormat="1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15" fontId="2" fillId="5" borderId="14" xfId="0" applyNumberFormat="1" applyFont="1" applyFill="1" applyBorder="1"/>
    <xf numFmtId="1" fontId="2" fillId="6" borderId="14" xfId="0" applyNumberFormat="1" applyFont="1" applyFill="1" applyBorder="1" applyAlignment="1">
      <alignment horizontal="right"/>
    </xf>
    <xf numFmtId="0" fontId="2" fillId="6" borderId="14" xfId="0" applyFont="1" applyFill="1" applyBorder="1" applyAlignment="1">
      <alignment horizontal="right"/>
    </xf>
    <xf numFmtId="15" fontId="2" fillId="6" borderId="14" xfId="0" applyNumberFormat="1" applyFont="1" applyFill="1" applyBorder="1"/>
    <xf numFmtId="15" fontId="13" fillId="0" borderId="14" xfId="0" applyNumberFormat="1" applyFont="1" applyBorder="1"/>
    <xf numFmtId="1" fontId="14" fillId="0" borderId="14" xfId="0" applyNumberFormat="1" applyFont="1" applyBorder="1" applyAlignment="1">
      <alignment horizontal="left"/>
    </xf>
    <xf numFmtId="164" fontId="13" fillId="0" borderId="14" xfId="0" applyNumberFormat="1" applyFont="1" applyBorder="1" applyAlignment="1">
      <alignment horizontal="right"/>
    </xf>
    <xf numFmtId="1" fontId="13" fillId="0" borderId="14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7" fillId="0" borderId="19" xfId="0" applyNumberFormat="1" applyFont="1" applyBorder="1" applyAlignment="1"/>
    <xf numFmtId="1" fontId="7" fillId="0" borderId="14" xfId="0" applyNumberFormat="1" applyFont="1" applyBorder="1" applyAlignment="1"/>
    <xf numFmtId="1" fontId="7" fillId="0" borderId="18" xfId="0" applyNumberFormat="1" applyFont="1" applyBorder="1" applyAlignment="1"/>
    <xf numFmtId="1" fontId="7" fillId="0" borderId="13" xfId="0" applyNumberFormat="1" applyFont="1" applyBorder="1" applyAlignment="1"/>
    <xf numFmtId="2" fontId="6" fillId="0" borderId="11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20" xfId="0" applyNumberFormat="1" applyFont="1" applyBorder="1" applyAlignment="1">
      <alignment horizontal="right"/>
    </xf>
    <xf numFmtId="1" fontId="7" fillId="0" borderId="15" xfId="0" applyNumberFormat="1" applyFont="1" applyBorder="1" applyAlignment="1">
      <alignment horizontal="right"/>
    </xf>
    <xf numFmtId="1" fontId="7" fillId="0" borderId="22" xfId="0" applyNumberFormat="1" applyFont="1" applyBorder="1" applyAlignment="1">
      <alignment horizontal="right"/>
    </xf>
    <xf numFmtId="1" fontId="7" fillId="0" borderId="17" xfId="0" applyNumberFormat="1" applyFont="1" applyBorder="1" applyAlignment="1">
      <alignment horizontal="right"/>
    </xf>
    <xf numFmtId="0" fontId="7" fillId="0" borderId="20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0" fontId="7" fillId="0" borderId="21" xfId="0" applyNumberFormat="1" applyFont="1" applyBorder="1" applyAlignment="1">
      <alignment horizontal="center"/>
    </xf>
    <xf numFmtId="0" fontId="7" fillId="0" borderId="15" xfId="0" applyNumberFormat="1" applyFont="1" applyBorder="1" applyAlignment="1">
      <alignment horizontal="center"/>
    </xf>
    <xf numFmtId="0" fontId="7" fillId="0" borderId="14" xfId="0" applyNumberFormat="1" applyFont="1" applyBorder="1" applyAlignment="1">
      <alignment horizontal="center"/>
    </xf>
    <xf numFmtId="0" fontId="7" fillId="0" borderId="16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8" fillId="2" borderId="34" xfId="0" applyNumberFormat="1" applyFont="1" applyFill="1" applyBorder="1" applyAlignment="1">
      <alignment horizontal="center"/>
    </xf>
    <xf numFmtId="0" fontId="8" fillId="2" borderId="33" xfId="0" applyNumberFormat="1" applyFont="1" applyFill="1" applyBorder="1" applyAlignment="1">
      <alignment horizontal="center"/>
    </xf>
    <xf numFmtId="0" fontId="10" fillId="2" borderId="3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0" y="0"/>
          <a:ext cx="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4" name="AutoShape 4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6" name="Text Box 41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7" name="AutoShape 43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9" name="Text Box 79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10" name="AutoShape 81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1" name="Text Box 82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2" name="Text Box 83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13" name="AutoShape 85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4" name="Text Box 86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5" name="Text Box 90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16" name="AutoShape 92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7" name="Text Box 93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18" name="Text Box 9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19" name="AutoShape 96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0" name="Text Box 97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1" name="Text Box 117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22" name="AutoShape 119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3" name="Text Box 120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4" name="Text Box 121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25" name="AutoShape 123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6" name="Text Box 12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7" name="Text Box 125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28" name="AutoShape 127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29" name="Text Box 128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0" name="Text Box 129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31" name="AutoShape 131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2" name="Text Box 132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3" name="Text Box 133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34" name="AutoShape 135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5" name="Text Box 136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6" name="Text Box 137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37" name="AutoShape 139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38" name="Text Box 140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28575</xdr:colOff>
      <xdr:row>0</xdr:row>
      <xdr:rowOff>0</xdr:rowOff>
    </xdr:from>
    <xdr:to>
      <xdr:col>7</xdr:col>
      <xdr:colOff>104775</xdr:colOff>
      <xdr:row>0</xdr:row>
      <xdr:rowOff>0</xdr:rowOff>
    </xdr:to>
    <xdr:sp macro="" textlink="">
      <xdr:nvSpPr>
        <xdr:cNvPr id="39" name="AutoShape 147"/>
        <xdr:cNvSpPr>
          <a:spLocks/>
        </xdr:cNvSpPr>
      </xdr:nvSpPr>
      <xdr:spPr bwMode="auto">
        <a:xfrm>
          <a:off x="4669155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85725</xdr:colOff>
      <xdr:row>0</xdr:row>
      <xdr:rowOff>0</xdr:rowOff>
    </xdr:to>
    <xdr:sp macro="" textlink="">
      <xdr:nvSpPr>
        <xdr:cNvPr id="40" name="AutoShape 151"/>
        <xdr:cNvSpPr>
          <a:spLocks/>
        </xdr:cNvSpPr>
      </xdr:nvSpPr>
      <xdr:spPr bwMode="auto">
        <a:xfrm>
          <a:off x="4650105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41" name="Text Box 15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42" name="AutoShape 156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43" name="Text Box 157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44" name="Text Box 158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45" name="AutoShape 160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46" name="Text Box 161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47" name="Text Box 162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48" name="AutoShape 164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49" name="Text Box 165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50" name="Text Box 166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51" name="AutoShape 168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52" name="Text Box 169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53" name="Text Box 170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54" name="AutoShape 172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55" name="Text Box 173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56" name="Text Box 17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57" name="AutoShape 176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58" name="Text Box 177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59" name="Text Box 178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60" name="AutoShape 180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61" name="Text Box 181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62" name="Text Box 182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63" name="AutoShape 184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64" name="Text Box 185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65" name="Text Box 186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66" name="AutoShape 188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67" name="Text Box 189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68" name="Text Box 190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69" name="AutoShape 192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70" name="Text Box 193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71" name="Text Box 194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72" name="AutoShape 196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73" name="Text Box 197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28575</xdr:colOff>
      <xdr:row>0</xdr:row>
      <xdr:rowOff>0</xdr:rowOff>
    </xdr:to>
    <xdr:sp macro="" textlink="">
      <xdr:nvSpPr>
        <xdr:cNvPr id="74" name="Text Box 198"/>
        <xdr:cNvSpPr txBox="1">
          <a:spLocks noChangeArrowheads="1"/>
        </xdr:cNvSpPr>
      </xdr:nvSpPr>
      <xdr:spPr bwMode="auto">
        <a:xfrm>
          <a:off x="4659630" y="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75" name="AutoShape 200"/>
        <xdr:cNvSpPr>
          <a:spLocks/>
        </xdr:cNvSpPr>
      </xdr:nvSpPr>
      <xdr:spPr bwMode="auto">
        <a:xfrm>
          <a:off x="4640580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1</xdr:row>
      <xdr:rowOff>0</xdr:rowOff>
    </xdr:from>
    <xdr:to>
      <xdr:col>8</xdr:col>
      <xdr:colOff>28575</xdr:colOff>
      <xdr:row>1</xdr:row>
      <xdr:rowOff>0</xdr:rowOff>
    </xdr:to>
    <xdr:sp macro="" textlink="">
      <xdr:nvSpPr>
        <xdr:cNvPr id="76" name="Text Box 201"/>
        <xdr:cNvSpPr txBox="1">
          <a:spLocks noChangeArrowheads="1"/>
        </xdr:cNvSpPr>
      </xdr:nvSpPr>
      <xdr:spPr bwMode="auto">
        <a:xfrm>
          <a:off x="4659630" y="16764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77" name="Text Box 157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78" name="Text Box 161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79" name="Text Box 165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0" name="Text Box 169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1" name="Text Box 173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2" name="Text Box 177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3" name="Text Box 181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4" name="Text Box 185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5" name="Text Box 189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6" name="Text Box 193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7" name="Text Box 197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0</xdr:rowOff>
    </xdr:from>
    <xdr:to>
      <xdr:col>8</xdr:col>
      <xdr:colOff>28575</xdr:colOff>
      <xdr:row>3</xdr:row>
      <xdr:rowOff>0</xdr:rowOff>
    </xdr:to>
    <xdr:sp macro="" textlink="">
      <xdr:nvSpPr>
        <xdr:cNvPr id="88" name="Text Box 201"/>
        <xdr:cNvSpPr txBox="1">
          <a:spLocks noChangeArrowheads="1"/>
        </xdr:cNvSpPr>
      </xdr:nvSpPr>
      <xdr:spPr bwMode="auto">
        <a:xfrm>
          <a:off x="4659630" y="50292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89" name="Text Box 157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0" name="Text Box 161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1" name="Text Box 165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2" name="Text Box 169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3" name="Text Box 173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4" name="Text Box 177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5" name="Text Box 181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6" name="Text Box 185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7" name="Text Box 189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8" name="Text Box 193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99" name="Text Box 197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148</xdr:row>
      <xdr:rowOff>0</xdr:rowOff>
    </xdr:from>
    <xdr:to>
      <xdr:col>8</xdr:col>
      <xdr:colOff>28575</xdr:colOff>
      <xdr:row>148</xdr:row>
      <xdr:rowOff>0</xdr:rowOff>
    </xdr:to>
    <xdr:sp macro="" textlink="">
      <xdr:nvSpPr>
        <xdr:cNvPr id="100" name="Text Box 201"/>
        <xdr:cNvSpPr txBox="1">
          <a:spLocks noChangeArrowheads="1"/>
        </xdr:cNvSpPr>
      </xdr:nvSpPr>
      <xdr:spPr bwMode="auto">
        <a:xfrm>
          <a:off x="4659630" y="24643080"/>
          <a:ext cx="672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zoomScaleSheetLayoutView="90" workbookViewId="0">
      <selection activeCell="O19" sqref="O19"/>
    </sheetView>
  </sheetViews>
  <sheetFormatPr defaultColWidth="9.6640625" defaultRowHeight="13.2"/>
  <cols>
    <col min="1" max="1" width="9.33203125" style="1" bestFit="1" customWidth="1"/>
    <col min="2" max="3" width="9.77734375" style="1" bestFit="1" customWidth="1"/>
    <col min="4" max="4" width="11.88671875" style="1" bestFit="1" customWidth="1"/>
    <col min="5" max="5" width="4.5546875" style="1" bestFit="1" customWidth="1"/>
    <col min="6" max="7" width="9.88671875" style="1" bestFit="1" customWidth="1"/>
    <col min="8" max="8" width="7.21875" style="1" bestFit="1" customWidth="1"/>
    <col min="9" max="9" width="9.77734375" style="2" bestFit="1" customWidth="1"/>
    <col min="10" max="11" width="4.77734375" style="1" bestFit="1" customWidth="1"/>
    <col min="12" max="12" width="4.5546875" style="1" bestFit="1" customWidth="1"/>
    <col min="13" max="13" width="12.6640625" style="1" bestFit="1" customWidth="1"/>
    <col min="14" max="14" width="6.5546875" style="1" bestFit="1" customWidth="1"/>
    <col min="15" max="15" width="6.109375" style="1" bestFit="1" customWidth="1"/>
    <col min="16" max="16384" width="9.6640625" style="1"/>
  </cols>
  <sheetData>
    <row r="1" spans="1:15" ht="14.4" thickTop="1" thickBot="1">
      <c r="A1" s="110" t="s">
        <v>33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4.4" thickTop="1" thickBot="1">
      <c r="A2" s="113" t="s">
        <v>31</v>
      </c>
      <c r="B2" s="114"/>
      <c r="C2" s="115" t="s">
        <v>30</v>
      </c>
      <c r="D2" s="115"/>
      <c r="E2" s="115"/>
      <c r="F2" s="115"/>
      <c r="G2" s="115" t="s">
        <v>29</v>
      </c>
      <c r="H2" s="115"/>
      <c r="I2" s="115"/>
      <c r="J2" s="50" t="s">
        <v>28</v>
      </c>
      <c r="K2" s="50" t="s">
        <v>27</v>
      </c>
      <c r="L2" s="116" t="s">
        <v>26</v>
      </c>
      <c r="M2" s="116"/>
      <c r="N2" s="49" t="s">
        <v>25</v>
      </c>
      <c r="O2" s="49" t="s">
        <v>24</v>
      </c>
    </row>
    <row r="3" spans="1:15" ht="27.6" thickTop="1" thickBot="1">
      <c r="A3" s="48" t="s">
        <v>23</v>
      </c>
      <c r="B3" s="47" t="s">
        <v>22</v>
      </c>
      <c r="C3" s="46" t="s">
        <v>18</v>
      </c>
      <c r="D3" s="46" t="s">
        <v>21</v>
      </c>
      <c r="E3" s="46" t="s">
        <v>20</v>
      </c>
      <c r="F3" s="46" t="s">
        <v>15</v>
      </c>
      <c r="G3" s="46" t="s">
        <v>15</v>
      </c>
      <c r="H3" s="45" t="s">
        <v>19</v>
      </c>
      <c r="I3" s="44" t="s">
        <v>18</v>
      </c>
      <c r="J3" s="41" t="s">
        <v>17</v>
      </c>
      <c r="K3" s="41" t="s">
        <v>16</v>
      </c>
      <c r="L3" s="41" t="s">
        <v>16</v>
      </c>
      <c r="M3" s="43" t="s">
        <v>15</v>
      </c>
      <c r="N3" s="42" t="s">
        <v>14</v>
      </c>
      <c r="O3" s="41" t="s">
        <v>13</v>
      </c>
    </row>
    <row r="4" spans="1:15" ht="13.8" thickTop="1">
      <c r="A4" s="40"/>
      <c r="B4" s="39"/>
      <c r="C4" s="39"/>
      <c r="D4" s="38"/>
      <c r="E4" s="37"/>
      <c r="F4" s="32"/>
      <c r="G4" s="32"/>
      <c r="H4" s="36"/>
      <c r="I4" s="35"/>
      <c r="J4" s="34"/>
      <c r="K4" s="33"/>
      <c r="L4" s="33"/>
      <c r="M4" s="32"/>
      <c r="N4" s="31"/>
      <c r="O4" s="30"/>
    </row>
    <row r="5" spans="1:15">
      <c r="A5" s="24"/>
      <c r="B5" s="23"/>
      <c r="C5" s="20">
        <v>41764</v>
      </c>
      <c r="D5" s="29" t="s">
        <v>12</v>
      </c>
      <c r="E5" s="21">
        <v>19</v>
      </c>
      <c r="F5" s="16">
        <v>2367658</v>
      </c>
      <c r="G5" s="16">
        <v>1648065</v>
      </c>
      <c r="H5" s="18" t="s">
        <v>6</v>
      </c>
      <c r="I5" s="20">
        <v>41779</v>
      </c>
      <c r="J5" s="19">
        <f>I5-C5</f>
        <v>15</v>
      </c>
      <c r="K5" s="18">
        <v>10</v>
      </c>
      <c r="L5" s="28">
        <f>J5-K5</f>
        <v>5</v>
      </c>
      <c r="M5" s="17" t="s">
        <v>8</v>
      </c>
      <c r="N5" s="16" t="s">
        <v>8</v>
      </c>
      <c r="O5" s="15"/>
    </row>
    <row r="6" spans="1:15">
      <c r="A6" s="26"/>
      <c r="B6" s="25">
        <v>41791</v>
      </c>
      <c r="C6" s="20"/>
      <c r="D6" s="27">
        <f>F5-G5</f>
        <v>719593</v>
      </c>
      <c r="E6" s="21"/>
      <c r="F6" s="16"/>
      <c r="G6" s="51">
        <f>730000-G17</f>
        <v>614293</v>
      </c>
      <c r="H6" s="52" t="s">
        <v>6</v>
      </c>
      <c r="I6" s="53">
        <v>41792</v>
      </c>
      <c r="J6" s="19">
        <f>I6-B6</f>
        <v>1</v>
      </c>
      <c r="K6" s="18">
        <v>0</v>
      </c>
      <c r="L6" s="18">
        <f>J6-K6</f>
        <v>1</v>
      </c>
      <c r="M6" s="17">
        <f>21*L6*G6/36500</f>
        <v>353.42884931506848</v>
      </c>
      <c r="N6" s="16"/>
      <c r="O6" s="15"/>
    </row>
    <row r="7" spans="1:15">
      <c r="A7" s="26"/>
      <c r="B7" s="25"/>
      <c r="C7" s="20"/>
      <c r="D7" s="27"/>
      <c r="E7" s="21"/>
      <c r="F7" s="16"/>
      <c r="G7" s="57">
        <f>D6-G6</f>
        <v>105300</v>
      </c>
      <c r="H7" s="58" t="s">
        <v>10</v>
      </c>
      <c r="I7" s="59">
        <v>41794</v>
      </c>
      <c r="J7" s="19">
        <f>I7-B6</f>
        <v>3</v>
      </c>
      <c r="K7" s="18">
        <v>0</v>
      </c>
      <c r="L7" s="18">
        <f>J7-K7</f>
        <v>3</v>
      </c>
      <c r="M7" s="17">
        <f>21*L7*G7/36500</f>
        <v>181.75068493150684</v>
      </c>
      <c r="N7" s="16"/>
      <c r="O7" s="15"/>
    </row>
    <row r="8" spans="1:15">
      <c r="A8" s="26"/>
      <c r="B8" s="25"/>
      <c r="C8" s="20"/>
      <c r="D8" s="27"/>
      <c r="E8" s="21"/>
      <c r="F8" s="16"/>
      <c r="G8" s="16"/>
      <c r="H8" s="18"/>
      <c r="I8" s="20"/>
      <c r="J8" s="19"/>
      <c r="K8" s="18"/>
      <c r="L8" s="18"/>
      <c r="M8" s="17"/>
      <c r="N8" s="16"/>
      <c r="O8" s="15"/>
    </row>
    <row r="9" spans="1:15">
      <c r="A9" s="26"/>
      <c r="B9" s="25">
        <v>41791</v>
      </c>
      <c r="C9" s="20">
        <v>41772</v>
      </c>
      <c r="D9" s="22" t="s">
        <v>11</v>
      </c>
      <c r="E9" s="21">
        <v>16</v>
      </c>
      <c r="F9" s="16">
        <v>1988163</v>
      </c>
      <c r="G9" s="57">
        <f>200000-G7</f>
        <v>94700</v>
      </c>
      <c r="H9" s="58" t="s">
        <v>10</v>
      </c>
      <c r="I9" s="59">
        <v>41794</v>
      </c>
      <c r="J9" s="19">
        <f>I9-B9</f>
        <v>3</v>
      </c>
      <c r="K9" s="18">
        <v>0</v>
      </c>
      <c r="L9" s="18">
        <f>J9-K9</f>
        <v>3</v>
      </c>
      <c r="M9" s="17">
        <f>21*L9*G9/36500</f>
        <v>163.45479452054795</v>
      </c>
      <c r="N9" s="16" t="s">
        <v>8</v>
      </c>
      <c r="O9" s="15"/>
    </row>
    <row r="10" spans="1:15">
      <c r="A10" s="26"/>
      <c r="B10" s="25"/>
      <c r="C10" s="20"/>
      <c r="D10" s="22"/>
      <c r="E10" s="21"/>
      <c r="F10" s="16"/>
      <c r="G10" s="16">
        <v>800000</v>
      </c>
      <c r="H10" s="18" t="s">
        <v>6</v>
      </c>
      <c r="I10" s="20">
        <v>41794</v>
      </c>
      <c r="J10" s="19">
        <f>I10-B9</f>
        <v>3</v>
      </c>
      <c r="K10" s="18">
        <v>0</v>
      </c>
      <c r="L10" s="18">
        <f>J10-K10</f>
        <v>3</v>
      </c>
      <c r="M10" s="17">
        <f>21*L10*G10/36500</f>
        <v>1380.8219178082193</v>
      </c>
      <c r="N10" s="16"/>
      <c r="O10" s="15"/>
    </row>
    <row r="11" spans="1:15">
      <c r="A11" s="26"/>
      <c r="B11" s="25"/>
      <c r="C11" s="20"/>
      <c r="D11" s="22"/>
      <c r="E11" s="21"/>
      <c r="F11" s="16"/>
      <c r="G11" s="16">
        <v>600000</v>
      </c>
      <c r="H11" s="18" t="s">
        <v>10</v>
      </c>
      <c r="I11" s="20">
        <v>41797</v>
      </c>
      <c r="J11" s="19">
        <f>I11-B9</f>
        <v>6</v>
      </c>
      <c r="K11" s="18">
        <v>0</v>
      </c>
      <c r="L11" s="18">
        <f>J11-K11</f>
        <v>6</v>
      </c>
      <c r="M11" s="17">
        <f>21*L11*G11/36500</f>
        <v>2071.2328767123286</v>
      </c>
      <c r="N11" s="16"/>
      <c r="O11" s="15"/>
    </row>
    <row r="12" spans="1:15">
      <c r="A12" s="26"/>
      <c r="B12" s="25"/>
      <c r="C12" s="20"/>
      <c r="D12" s="22"/>
      <c r="E12" s="21"/>
      <c r="F12" s="16"/>
      <c r="G12" s="54">
        <f>F9-G9-G10-G11</f>
        <v>493463</v>
      </c>
      <c r="H12" s="55" t="s">
        <v>6</v>
      </c>
      <c r="I12" s="56">
        <v>41801</v>
      </c>
      <c r="J12" s="19">
        <f>I12-B9</f>
        <v>10</v>
      </c>
      <c r="K12" s="18">
        <v>0</v>
      </c>
      <c r="L12" s="18">
        <f>J12-K12</f>
        <v>10</v>
      </c>
      <c r="M12" s="17">
        <f>21*L12*G12/36500</f>
        <v>2839.1021917808221</v>
      </c>
      <c r="N12" s="16"/>
      <c r="O12" s="15"/>
    </row>
    <row r="13" spans="1:15">
      <c r="A13" s="26"/>
      <c r="B13" s="25"/>
      <c r="C13" s="20"/>
      <c r="D13" s="22"/>
      <c r="E13" s="21"/>
      <c r="F13" s="16"/>
      <c r="G13" s="16"/>
      <c r="H13" s="18"/>
      <c r="I13" s="20"/>
      <c r="J13" s="19"/>
      <c r="K13" s="18"/>
      <c r="L13" s="18"/>
      <c r="M13" s="17"/>
      <c r="N13" s="16"/>
      <c r="O13" s="15"/>
    </row>
    <row r="14" spans="1:15">
      <c r="A14" s="26"/>
      <c r="B14" s="25">
        <v>41791</v>
      </c>
      <c r="C14" s="20">
        <v>41778</v>
      </c>
      <c r="D14" s="22" t="s">
        <v>9</v>
      </c>
      <c r="E14" s="21">
        <v>16</v>
      </c>
      <c r="F14" s="16">
        <v>1988163</v>
      </c>
      <c r="G14" s="54">
        <f>1000000-G12</f>
        <v>506537</v>
      </c>
      <c r="H14" s="55" t="s">
        <v>6</v>
      </c>
      <c r="I14" s="56">
        <v>41801</v>
      </c>
      <c r="J14" s="19">
        <f>I14-B14</f>
        <v>10</v>
      </c>
      <c r="K14" s="18">
        <v>0</v>
      </c>
      <c r="L14" s="18">
        <f>J14-K14</f>
        <v>10</v>
      </c>
      <c r="M14" s="17">
        <f>21*L14*G14/36500</f>
        <v>2914.3224657534247</v>
      </c>
      <c r="N14" s="16" t="s">
        <v>8</v>
      </c>
      <c r="O14" s="15"/>
    </row>
    <row r="15" spans="1:15">
      <c r="A15" s="26"/>
      <c r="B15" s="25"/>
      <c r="C15" s="20"/>
      <c r="D15" s="22"/>
      <c r="E15" s="21"/>
      <c r="F15" s="16"/>
      <c r="G15" s="60">
        <f>F14-G14</f>
        <v>1481626</v>
      </c>
      <c r="H15" s="61" t="s">
        <v>32</v>
      </c>
      <c r="I15" s="62">
        <v>41802</v>
      </c>
      <c r="J15" s="19">
        <f>I15-B14</f>
        <v>11</v>
      </c>
      <c r="K15" s="18">
        <v>0</v>
      </c>
      <c r="L15" s="18">
        <f>J15-K15</f>
        <v>11</v>
      </c>
      <c r="M15" s="17">
        <f>21*L15*G15/36500</f>
        <v>9376.8659178082198</v>
      </c>
      <c r="N15" s="16"/>
      <c r="O15" s="15"/>
    </row>
    <row r="16" spans="1:15">
      <c r="A16" s="26"/>
      <c r="B16" s="23"/>
      <c r="C16" s="20"/>
      <c r="D16" s="22"/>
      <c r="E16" s="21"/>
      <c r="F16" s="16"/>
      <c r="G16" s="16"/>
      <c r="H16" s="18"/>
      <c r="I16" s="20"/>
      <c r="J16" s="19"/>
      <c r="K16" s="18"/>
      <c r="L16" s="18"/>
      <c r="M16" s="17"/>
      <c r="N16" s="16"/>
      <c r="O16" s="15"/>
    </row>
    <row r="17" spans="1:18">
      <c r="A17" s="24"/>
      <c r="B17" s="23"/>
      <c r="C17" s="63">
        <v>41790</v>
      </c>
      <c r="D17" s="64" t="s">
        <v>7</v>
      </c>
      <c r="E17" s="65"/>
      <c r="F17" s="66">
        <v>115707</v>
      </c>
      <c r="G17" s="51">
        <v>115707</v>
      </c>
      <c r="H17" s="52" t="s">
        <v>6</v>
      </c>
      <c r="I17" s="53">
        <v>41792</v>
      </c>
      <c r="J17" s="19">
        <f>I17-C17</f>
        <v>2</v>
      </c>
      <c r="K17" s="18">
        <v>0</v>
      </c>
      <c r="L17" s="18">
        <f>J17-K17</f>
        <v>2</v>
      </c>
      <c r="M17" s="17">
        <f>21*L17*G17/36500</f>
        <v>133.14230136986302</v>
      </c>
      <c r="N17" s="16" t="s">
        <v>5</v>
      </c>
      <c r="O17" s="15"/>
    </row>
    <row r="18" spans="1:18">
      <c r="A18" s="24"/>
      <c r="B18" s="23"/>
      <c r="C18" s="20"/>
      <c r="D18" s="22"/>
      <c r="E18" s="21"/>
      <c r="F18" s="16"/>
      <c r="G18" s="16"/>
      <c r="H18" s="18"/>
      <c r="I18" s="20"/>
      <c r="J18" s="19"/>
      <c r="K18" s="18"/>
      <c r="L18" s="18"/>
      <c r="M18" s="17"/>
      <c r="N18" s="16"/>
      <c r="O18" s="15"/>
    </row>
    <row r="19" spans="1:18">
      <c r="A19" s="24"/>
      <c r="B19" s="23"/>
      <c r="C19" s="20">
        <v>41794</v>
      </c>
      <c r="D19" s="22" t="s">
        <v>4</v>
      </c>
      <c r="E19" s="21">
        <v>5</v>
      </c>
      <c r="F19" s="16">
        <v>618335</v>
      </c>
      <c r="G19" s="60">
        <f>1700000-G15</f>
        <v>218374</v>
      </c>
      <c r="H19" s="61" t="s">
        <v>32</v>
      </c>
      <c r="I19" s="62">
        <v>41802</v>
      </c>
      <c r="J19" s="19">
        <f>I19-C19</f>
        <v>8</v>
      </c>
      <c r="K19" s="18">
        <v>10</v>
      </c>
      <c r="L19" s="18">
        <f>J19-K19</f>
        <v>-2</v>
      </c>
      <c r="M19" s="17"/>
      <c r="N19" s="16">
        <f>E19*1000</f>
        <v>5000</v>
      </c>
      <c r="O19" s="15">
        <f>L19*100*1.766</f>
        <v>-353.2</v>
      </c>
    </row>
    <row r="20" spans="1:18">
      <c r="A20" s="24">
        <v>41821</v>
      </c>
      <c r="B20" s="23"/>
      <c r="C20" s="20"/>
      <c r="D20" s="22">
        <f>F19-G19</f>
        <v>399961</v>
      </c>
      <c r="E20" s="21"/>
      <c r="F20" s="16"/>
      <c r="G20" s="16"/>
      <c r="H20" s="18"/>
      <c r="I20" s="20"/>
      <c r="J20" s="19">
        <f>A20-C19</f>
        <v>27</v>
      </c>
      <c r="K20" s="18">
        <v>10</v>
      </c>
      <c r="L20" s="18">
        <f>J20-K20</f>
        <v>17</v>
      </c>
      <c r="M20" s="17">
        <f>D20*L20*21/36500</f>
        <v>3911.947315068493</v>
      </c>
      <c r="N20" s="16"/>
      <c r="O20" s="15"/>
    </row>
    <row r="21" spans="1:18">
      <c r="A21" s="24"/>
      <c r="B21" s="23"/>
      <c r="C21" s="20"/>
      <c r="D21" s="22"/>
      <c r="E21" s="21"/>
      <c r="F21" s="16"/>
      <c r="G21" s="16"/>
      <c r="H21" s="18"/>
      <c r="I21" s="20"/>
      <c r="J21" s="19"/>
      <c r="K21" s="18"/>
      <c r="L21" s="18"/>
      <c r="M21" s="17"/>
      <c r="N21" s="16"/>
      <c r="O21" s="15"/>
    </row>
    <row r="22" spans="1:18">
      <c r="A22" s="24">
        <v>41821</v>
      </c>
      <c r="B22" s="23"/>
      <c r="C22" s="20">
        <v>41796</v>
      </c>
      <c r="D22" s="22">
        <v>5110105798</v>
      </c>
      <c r="E22" s="21">
        <v>16</v>
      </c>
      <c r="F22" s="16">
        <v>1973238</v>
      </c>
      <c r="G22" s="16"/>
      <c r="H22" s="18"/>
      <c r="I22" s="20"/>
      <c r="J22" s="19">
        <f>A22-C22</f>
        <v>25</v>
      </c>
      <c r="K22" s="18">
        <v>10</v>
      </c>
      <c r="L22" s="18">
        <f>J22-K22</f>
        <v>15</v>
      </c>
      <c r="M22" s="17">
        <f>F22*L22*21/36500</f>
        <v>17029.314246575341</v>
      </c>
      <c r="N22" s="16">
        <f>E22*1000</f>
        <v>16000</v>
      </c>
      <c r="O22" s="15"/>
    </row>
    <row r="23" spans="1:18">
      <c r="A23" s="24"/>
      <c r="B23" s="23"/>
      <c r="C23" s="20"/>
      <c r="D23" s="22"/>
      <c r="E23" s="21"/>
      <c r="F23" s="16"/>
      <c r="G23" s="16"/>
      <c r="H23" s="18"/>
      <c r="I23" s="20"/>
      <c r="J23" s="19"/>
      <c r="K23" s="18"/>
      <c r="L23" s="18"/>
      <c r="M23" s="17"/>
      <c r="N23" s="16"/>
      <c r="O23" s="15"/>
    </row>
    <row r="24" spans="1:18">
      <c r="A24" s="24"/>
      <c r="B24" s="23"/>
      <c r="C24" s="20"/>
      <c r="D24" s="22"/>
      <c r="E24" s="21"/>
      <c r="F24" s="16"/>
      <c r="G24" s="16"/>
      <c r="H24" s="18"/>
      <c r="I24" s="20"/>
      <c r="J24" s="19"/>
      <c r="K24" s="18"/>
      <c r="L24" s="18"/>
      <c r="M24" s="17"/>
      <c r="N24" s="16"/>
      <c r="O24" s="15"/>
      <c r="R24" s="6"/>
    </row>
    <row r="25" spans="1:18" ht="13.8" thickBot="1">
      <c r="A25" s="14"/>
      <c r="B25" s="13"/>
      <c r="C25" s="13"/>
      <c r="D25" s="13"/>
      <c r="E25" s="13"/>
      <c r="F25" s="12"/>
      <c r="G25" s="12"/>
      <c r="H25" s="11"/>
      <c r="I25" s="10"/>
      <c r="J25" s="9"/>
      <c r="K25" s="9"/>
      <c r="L25" s="9"/>
      <c r="M25" s="9"/>
      <c r="N25" s="8"/>
      <c r="O25" s="7"/>
      <c r="R25" s="6"/>
    </row>
    <row r="26" spans="1:18" ht="13.8" thickTop="1">
      <c r="A26" s="93" t="s">
        <v>3</v>
      </c>
      <c r="B26" s="94"/>
      <c r="C26" s="94"/>
      <c r="D26" s="94"/>
      <c r="E26" s="95"/>
      <c r="F26" s="99">
        <f>SUM(F4:F25)</f>
        <v>9051264</v>
      </c>
      <c r="G26" s="101">
        <f>SUM(G4:G25)</f>
        <v>6678065</v>
      </c>
      <c r="H26" s="103" t="s">
        <v>3</v>
      </c>
      <c r="I26" s="104"/>
      <c r="J26" s="104"/>
      <c r="K26" s="104"/>
      <c r="L26" s="105"/>
      <c r="M26" s="109">
        <f>SUM(M4:M25)</f>
        <v>40355.38356164383</v>
      </c>
      <c r="N26" s="73">
        <f>SUM(N4:N25)</f>
        <v>21000</v>
      </c>
      <c r="O26" s="75">
        <f>SUM(O4:O25)</f>
        <v>-353.2</v>
      </c>
    </row>
    <row r="27" spans="1:18" ht="13.8" thickBot="1">
      <c r="A27" s="96"/>
      <c r="B27" s="97"/>
      <c r="C27" s="97"/>
      <c r="D27" s="97"/>
      <c r="E27" s="98"/>
      <c r="F27" s="100"/>
      <c r="G27" s="102"/>
      <c r="H27" s="106"/>
      <c r="I27" s="107"/>
      <c r="J27" s="107"/>
      <c r="K27" s="107"/>
      <c r="L27" s="108"/>
      <c r="M27" s="106"/>
      <c r="N27" s="74"/>
      <c r="O27" s="76"/>
    </row>
    <row r="28" spans="1:18" ht="13.8" thickTop="1">
      <c r="A28" s="77" t="s">
        <v>2</v>
      </c>
      <c r="B28" s="77"/>
      <c r="C28" s="77"/>
      <c r="D28" s="77"/>
      <c r="E28" s="78"/>
      <c r="F28" s="81">
        <f>F26-G26</f>
        <v>2373199</v>
      </c>
      <c r="G28" s="81"/>
      <c r="H28" s="83" t="s">
        <v>1</v>
      </c>
      <c r="I28" s="83"/>
      <c r="J28" s="83"/>
      <c r="K28" s="83"/>
      <c r="L28" s="84"/>
      <c r="M28" s="87">
        <f>M26+N26+O26</f>
        <v>61002.183561643833</v>
      </c>
      <c r="N28" s="88"/>
      <c r="O28" s="89"/>
    </row>
    <row r="29" spans="1:18" ht="13.8" thickBot="1">
      <c r="A29" s="79"/>
      <c r="B29" s="79"/>
      <c r="C29" s="79"/>
      <c r="D29" s="79"/>
      <c r="E29" s="80"/>
      <c r="F29" s="82"/>
      <c r="G29" s="82"/>
      <c r="H29" s="85"/>
      <c r="I29" s="85"/>
      <c r="J29" s="85"/>
      <c r="K29" s="85"/>
      <c r="L29" s="86"/>
      <c r="M29" s="90"/>
      <c r="N29" s="91"/>
      <c r="O29" s="92"/>
    </row>
    <row r="30" spans="1:18" ht="18.75" customHeight="1" thickTop="1">
      <c r="A30" s="67" t="s">
        <v>0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</row>
    <row r="31" spans="1:18" ht="15" customHeight="1" thickBot="1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2"/>
    </row>
    <row r="32" spans="1:18" ht="13.8" thickTop="1">
      <c r="I32" s="5"/>
    </row>
    <row r="33" spans="7:9">
      <c r="I33" s="4"/>
    </row>
    <row r="34" spans="7:9">
      <c r="I34" s="4"/>
    </row>
    <row r="35" spans="7:9">
      <c r="G35" s="3"/>
    </row>
  </sheetData>
  <mergeCells count="17">
    <mergeCell ref="A1:O1"/>
    <mergeCell ref="A2:B2"/>
    <mergeCell ref="C2:F2"/>
    <mergeCell ref="G2:I2"/>
    <mergeCell ref="L2:M2"/>
    <mergeCell ref="A30:O31"/>
    <mergeCell ref="N26:N27"/>
    <mergeCell ref="O26:O27"/>
    <mergeCell ref="A28:E29"/>
    <mergeCell ref="F28:G29"/>
    <mergeCell ref="H28:L29"/>
    <mergeCell ref="M28:O29"/>
    <mergeCell ref="A26:E27"/>
    <mergeCell ref="F26:F27"/>
    <mergeCell ref="G26:G27"/>
    <mergeCell ref="H26:L27"/>
    <mergeCell ref="M26:M27"/>
  </mergeCells>
  <printOptions horizontalCentered="1" verticalCentered="1"/>
  <pageMargins left="0" right="0" top="0" bottom="0" header="0" footer="0"/>
  <pageSetup scale="105" orientation="landscape" r:id="rId1"/>
  <headerFooter alignWithMargins="0"/>
  <rowBreaks count="1" manualBreakCount="1">
    <brk id="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2014-06-12T11:33:06Z</dcterms:created>
  <dcterms:modified xsi:type="dcterms:W3CDTF">2014-06-14T13:37:46Z</dcterms:modified>
</cp:coreProperties>
</file>