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excel shukoor\sprint_4\"/>
    </mc:Choice>
  </mc:AlternateContent>
  <xr:revisionPtr revIDLastSave="0" documentId="13_ncr:1_{7C9D36CA-7471-4922-A83F-FF4077A43FFA}" xr6:coauthVersionLast="47" xr6:coauthVersionMax="47" xr10:uidLastSave="{00000000-0000-0000-0000-000000000000}"/>
  <bookViews>
    <workbookView minimized="1" xWindow="7380" yWindow="4920" windowWidth="18000" windowHeight="9360" activeTab="3" xr2:uid="{00000000-000D-0000-FFFF-FFFF00000000}"/>
  </bookViews>
  <sheets>
    <sheet name="All Companies" sheetId="1" r:id="rId1"/>
    <sheet name="Intel" sheetId="2" r:id="rId2"/>
    <sheet name="Microsoft" sheetId="3" r:id="rId3"/>
    <sheet name="IMPUTATION" sheetId="6" r:id="rId4"/>
    <sheet name=" Adobe and the finding outliers" sheetId="4" r:id="rId5"/>
    <sheet name="Sheet1" sheetId="7" r:id="rId6"/>
    <sheet name="COMPARISON" sheetId="5" r:id="rId7"/>
  </sheets>
  <definedNames>
    <definedName name="_xlnm._FilterDatabase" localSheetId="3" hidden="1">IMPUTATION!$A$1:$A$4</definedName>
    <definedName name="_xlchart.v1.0" hidden="1">' Adobe and the finding outliers'!$B$1</definedName>
    <definedName name="_xlchart.v1.1" hidden="1">' Adobe and the finding outliers'!$B$2:$B$26</definedName>
    <definedName name="_xlchart.v1.2" hidden="1">' Adobe and the finding outliers'!$C$1</definedName>
    <definedName name="_xlchart.v1.3" hidden="1">' Adobe and the finding outliers'!$C$2:$C$26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H6" i="7" l="1"/>
  <c r="D2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P18" i="4"/>
  <c r="P20" i="4" s="1"/>
  <c r="P19" i="4"/>
  <c r="P21" i="4" s="1"/>
  <c r="P22" i="4" l="1"/>
  <c r="H10" i="3" l="1"/>
  <c r="H8" i="3"/>
  <c r="H6" i="3"/>
  <c r="H11" i="2"/>
  <c r="D10" i="4"/>
  <c r="E10" i="4" s="1"/>
  <c r="D26" i="4"/>
  <c r="E26" i="4" s="1"/>
  <c r="C27" i="4"/>
  <c r="D3" i="4" s="1"/>
  <c r="E3" i="4" s="1"/>
  <c r="H9" i="2"/>
  <c r="E2" i="2"/>
  <c r="E2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D2" i="2"/>
  <c r="C27" i="3"/>
  <c r="E27" i="2"/>
  <c r="H6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C27" i="2"/>
  <c r="D22" i="4" l="1"/>
  <c r="E22" i="4" s="1"/>
  <c r="D6" i="4"/>
  <c r="E6" i="4" s="1"/>
  <c r="D18" i="4"/>
  <c r="E18" i="4" s="1"/>
  <c r="D14" i="4"/>
  <c r="E14" i="4" s="1"/>
  <c r="D25" i="4"/>
  <c r="E25" i="4" s="1"/>
  <c r="D21" i="4"/>
  <c r="E21" i="4" s="1"/>
  <c r="D17" i="4"/>
  <c r="E17" i="4" s="1"/>
  <c r="D13" i="4"/>
  <c r="E13" i="4" s="1"/>
  <c r="D9" i="4"/>
  <c r="E9" i="4" s="1"/>
  <c r="D5" i="4"/>
  <c r="E5" i="4" s="1"/>
  <c r="D24" i="4"/>
  <c r="E24" i="4" s="1"/>
  <c r="D20" i="4"/>
  <c r="E20" i="4" s="1"/>
  <c r="D16" i="4"/>
  <c r="E16" i="4" s="1"/>
  <c r="D12" i="4"/>
  <c r="E12" i="4" s="1"/>
  <c r="D8" i="4"/>
  <c r="E8" i="4" s="1"/>
  <c r="D4" i="4"/>
  <c r="E4" i="4" s="1"/>
  <c r="E2" i="4"/>
  <c r="D23" i="4"/>
  <c r="E23" i="4" s="1"/>
  <c r="D19" i="4"/>
  <c r="E19" i="4" s="1"/>
  <c r="D15" i="4"/>
  <c r="E15" i="4" s="1"/>
  <c r="D11" i="4"/>
  <c r="E11" i="4" s="1"/>
  <c r="D7" i="4"/>
  <c r="E7" i="4" s="1"/>
  <c r="E27" i="4" l="1"/>
  <c r="H4" i="4" s="1"/>
  <c r="H6" i="4" s="1"/>
  <c r="H8" i="4" s="1"/>
</calcChain>
</file>

<file path=xl/sharedStrings.xml><?xml version="1.0" encoding="utf-8"?>
<sst xmlns="http://schemas.openxmlformats.org/spreadsheetml/2006/main" count="128" uniqueCount="36">
  <si>
    <t>Company</t>
  </si>
  <si>
    <t>Experience</t>
  </si>
  <si>
    <t>Age</t>
  </si>
  <si>
    <t>Salary(in Thousand dollars)</t>
  </si>
  <si>
    <t>Intel</t>
  </si>
  <si>
    <t>Microsoft</t>
  </si>
  <si>
    <t>Adobe</t>
  </si>
  <si>
    <t>Measures</t>
  </si>
  <si>
    <t>Mean</t>
  </si>
  <si>
    <t>Variance (Average of Squared Deviation)</t>
  </si>
  <si>
    <t>Standard Deviation (Average of Deviation)</t>
  </si>
  <si>
    <t>Coefficient of Variation</t>
  </si>
  <si>
    <t>X-XMEAN</t>
  </si>
  <si>
    <t>X-Xmean</t>
  </si>
  <si>
    <t>X-Xmean**2</t>
  </si>
  <si>
    <t>variance</t>
  </si>
  <si>
    <t>standard deviation</t>
  </si>
  <si>
    <t xml:space="preserve">using power fuction </t>
  </si>
  <si>
    <t>squareoot of variance</t>
  </si>
  <si>
    <t>XMEAN</t>
  </si>
  <si>
    <t>VARIANCE</t>
  </si>
  <si>
    <t>STANDARD DEVIATION</t>
  </si>
  <si>
    <t>COEFFICIENT OF VARIANCE</t>
  </si>
  <si>
    <t>STANDARD DEVIATION DIVIDED BY MEAN*100</t>
  </si>
  <si>
    <t>( FOR CONCLUSION IN PERCENTAGE )</t>
  </si>
  <si>
    <t>IQR = Q3-Q1</t>
  </si>
  <si>
    <t>Q3</t>
  </si>
  <si>
    <t>Q1</t>
  </si>
  <si>
    <t xml:space="preserve">FILLING THE EMPTY CELLS BY MEDIAN </t>
  </si>
  <si>
    <t>OUTLIERS</t>
  </si>
  <si>
    <t xml:space="preserve">[ THIS IS DONE BT THE LOGICAL </t>
  </si>
  <si>
    <t xml:space="preserve">FUNCTION {=IF(OR….....} FOR </t>
  </si>
  <si>
    <t xml:space="preserve">STATING TRUE OR FALSE AS </t>
  </si>
  <si>
    <t>0 AND 1]</t>
  </si>
  <si>
    <t>finding outlieres and stating</t>
  </si>
  <si>
    <t>x-xmean**2/25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</si>
</sst>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Adobe and the finding outliers'!$C$1</c:f>
              <c:strCache>
                <c:ptCount val="1"/>
                <c:pt idx="0">
                  <c:v>Salary(in Thousand dollars)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Adobe and the finding outliers'!$B$2:$B$26</c:f>
              <c:numCache>
                <c:formatCode>General</c:formatCode>
                <c:ptCount val="25"/>
                <c:pt idx="0">
                  <c:v>31</c:v>
                </c:pt>
                <c:pt idx="1">
                  <c:v>25</c:v>
                </c:pt>
                <c:pt idx="2">
                  <c:v>32</c:v>
                </c:pt>
                <c:pt idx="3">
                  <c:v>52</c:v>
                </c:pt>
                <c:pt idx="4">
                  <c:v>54</c:v>
                </c:pt>
                <c:pt idx="5">
                  <c:v>39</c:v>
                </c:pt>
                <c:pt idx="6">
                  <c:v>43</c:v>
                </c:pt>
                <c:pt idx="7">
                  <c:v>25</c:v>
                </c:pt>
                <c:pt idx="8">
                  <c:v>37</c:v>
                </c:pt>
                <c:pt idx="9">
                  <c:v>32</c:v>
                </c:pt>
                <c:pt idx="10">
                  <c:v>48</c:v>
                </c:pt>
                <c:pt idx="11">
                  <c:v>22</c:v>
                </c:pt>
                <c:pt idx="12">
                  <c:v>22</c:v>
                </c:pt>
                <c:pt idx="13">
                  <c:v>34</c:v>
                </c:pt>
                <c:pt idx="14">
                  <c:v>23</c:v>
                </c:pt>
                <c:pt idx="15">
                  <c:v>26</c:v>
                </c:pt>
                <c:pt idx="16">
                  <c:v>58</c:v>
                </c:pt>
                <c:pt idx="17">
                  <c:v>22</c:v>
                </c:pt>
                <c:pt idx="18">
                  <c:v>42</c:v>
                </c:pt>
                <c:pt idx="19">
                  <c:v>38</c:v>
                </c:pt>
                <c:pt idx="20">
                  <c:v>43</c:v>
                </c:pt>
                <c:pt idx="21">
                  <c:v>50</c:v>
                </c:pt>
                <c:pt idx="22">
                  <c:v>46</c:v>
                </c:pt>
                <c:pt idx="23">
                  <c:v>52</c:v>
                </c:pt>
                <c:pt idx="24">
                  <c:v>56</c:v>
                </c:pt>
              </c:numCache>
            </c:numRef>
          </c:xVal>
          <c:yVal>
            <c:numRef>
              <c:f>' Adobe and the finding outliers'!$C$2:$C$26</c:f>
              <c:numCache>
                <c:formatCode>General</c:formatCode>
                <c:ptCount val="25"/>
                <c:pt idx="0">
                  <c:v>142</c:v>
                </c:pt>
                <c:pt idx="1">
                  <c:v>106</c:v>
                </c:pt>
                <c:pt idx="2">
                  <c:v>104</c:v>
                </c:pt>
                <c:pt idx="3">
                  <c:v>108</c:v>
                </c:pt>
                <c:pt idx="4">
                  <c:v>82</c:v>
                </c:pt>
                <c:pt idx="5">
                  <c:v>122</c:v>
                </c:pt>
                <c:pt idx="6">
                  <c:v>88</c:v>
                </c:pt>
                <c:pt idx="7">
                  <c:v>82</c:v>
                </c:pt>
                <c:pt idx="8">
                  <c:v>101</c:v>
                </c:pt>
                <c:pt idx="9">
                  <c:v>102</c:v>
                </c:pt>
                <c:pt idx="10">
                  <c:v>112</c:v>
                </c:pt>
                <c:pt idx="11">
                  <c:v>87</c:v>
                </c:pt>
                <c:pt idx="12">
                  <c:v>99</c:v>
                </c:pt>
                <c:pt idx="13">
                  <c:v>116</c:v>
                </c:pt>
                <c:pt idx="14">
                  <c:v>90</c:v>
                </c:pt>
                <c:pt idx="15">
                  <c:v>99</c:v>
                </c:pt>
                <c:pt idx="16">
                  <c:v>116</c:v>
                </c:pt>
                <c:pt idx="17">
                  <c:v>100</c:v>
                </c:pt>
                <c:pt idx="18">
                  <c:v>111</c:v>
                </c:pt>
                <c:pt idx="19">
                  <c:v>76</c:v>
                </c:pt>
                <c:pt idx="20">
                  <c:v>126</c:v>
                </c:pt>
                <c:pt idx="21">
                  <c:v>117</c:v>
                </c:pt>
                <c:pt idx="22">
                  <c:v>146</c:v>
                </c:pt>
                <c:pt idx="23">
                  <c:v>100</c:v>
                </c:pt>
                <c:pt idx="24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4-43DB-93FF-9F4E0AAD8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152128"/>
        <c:axId val="898152544"/>
      </c:scatterChart>
      <c:valAx>
        <c:axId val="89815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52544"/>
        <c:crosses val="autoZero"/>
        <c:crossBetween val="midCat"/>
      </c:valAx>
      <c:valAx>
        <c:axId val="8981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5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5A380A75-7F17-4046-9AE0-B29397FDC7E9}" formatIdx="0">
          <cx:tx>
            <cx:txData>
              <cx:f>_xlchart.v1.0</cx:f>
              <cx:v>Age</cx:v>
            </cx:txData>
          </cx:tx>
          <cx:dataId val="0"/>
          <cx:layoutPr>
            <cx:binning intervalClosed="r">
              <cx:binCount val="15"/>
            </cx:binning>
          </cx:layoutPr>
          <cx:axisId val="1"/>
        </cx:series>
        <cx:series layoutId="paretoLine" ownerIdx="0" uniqueId="{9DA3500D-2CBD-4572-8D1C-D8F89EF16E25}" formatIdx="1">
          <cx:axisId val="2"/>
        </cx:series>
        <cx:series layoutId="clusteredColumn" hidden="1" uniqueId="{AE05009A-8558-45A0-9054-642724BD56CF}" formatIdx="2">
          <cx:tx>
            <cx:txData>
              <cx:f>_xlchart.v1.2</cx:f>
              <cx:v>Salary(in Thousand dollars)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0F50C769-166E-4E92-BB82-ADB60ADD4C23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</xdr:row>
      <xdr:rowOff>95250</xdr:rowOff>
    </xdr:from>
    <xdr:to>
      <xdr:col>17</xdr:col>
      <xdr:colOff>28575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56AC5-BBFE-44C8-9B56-41FF50AA5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22</xdr:row>
      <xdr:rowOff>114300</xdr:rowOff>
    </xdr:from>
    <xdr:to>
      <xdr:col>17</xdr:col>
      <xdr:colOff>0</xdr:colOff>
      <xdr:row>37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B75D0F9-1E54-4A46-9D10-577B328D32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58325" y="4305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"/>
  <sheetViews>
    <sheetView workbookViewId="0">
      <selection activeCell="I23" sqref="I23"/>
    </sheetView>
  </sheetViews>
  <sheetFormatPr defaultRowHeight="15" x14ac:dyDescent="0.25"/>
  <cols>
    <col min="1" max="1" width="9.28515625" style="13" bestFit="1" customWidth="1"/>
    <col min="4" max="4" width="25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>
        <v>4</v>
      </c>
      <c r="C2" s="2">
        <v>47</v>
      </c>
      <c r="D2" s="2">
        <v>125</v>
      </c>
    </row>
    <row r="3" spans="1:4" x14ac:dyDescent="0.25">
      <c r="A3" s="2" t="s">
        <v>4</v>
      </c>
      <c r="B3" s="2">
        <v>4</v>
      </c>
      <c r="C3" s="2">
        <v>51</v>
      </c>
      <c r="D3" s="2">
        <v>144</v>
      </c>
    </row>
    <row r="4" spans="1:4" x14ac:dyDescent="0.25">
      <c r="A4" s="2" t="s">
        <v>4</v>
      </c>
      <c r="B4" s="2">
        <v>0</v>
      </c>
      <c r="C4" s="2">
        <v>24</v>
      </c>
      <c r="D4" s="2">
        <v>115</v>
      </c>
    </row>
    <row r="5" spans="1:4" x14ac:dyDescent="0.25">
      <c r="A5" s="2" t="s">
        <v>4</v>
      </c>
      <c r="B5" s="2">
        <v>3</v>
      </c>
      <c r="C5" s="2">
        <v>47</v>
      </c>
      <c r="D5" s="2">
        <v>137</v>
      </c>
    </row>
    <row r="6" spans="1:4" x14ac:dyDescent="0.25">
      <c r="A6" s="2" t="s">
        <v>4</v>
      </c>
      <c r="B6" s="2">
        <v>2</v>
      </c>
      <c r="C6" s="2">
        <v>32</v>
      </c>
      <c r="D6" s="2">
        <v>128</v>
      </c>
    </row>
    <row r="7" spans="1:4" x14ac:dyDescent="0.25">
      <c r="A7" s="2" t="s">
        <v>4</v>
      </c>
      <c r="B7" s="2">
        <v>3</v>
      </c>
      <c r="C7" s="2">
        <v>33</v>
      </c>
      <c r="D7" s="2">
        <v>121</v>
      </c>
    </row>
    <row r="8" spans="1:4" x14ac:dyDescent="0.25">
      <c r="A8" s="2" t="s">
        <v>4</v>
      </c>
      <c r="B8" s="2">
        <v>3</v>
      </c>
      <c r="C8" s="2">
        <v>55</v>
      </c>
      <c r="D8" s="2">
        <v>125</v>
      </c>
    </row>
    <row r="9" spans="1:4" x14ac:dyDescent="0.25">
      <c r="A9" s="2" t="s">
        <v>4</v>
      </c>
      <c r="B9" s="2">
        <v>4</v>
      </c>
      <c r="C9" s="2">
        <v>53</v>
      </c>
      <c r="D9" s="2">
        <v>118</v>
      </c>
    </row>
    <row r="10" spans="1:4" x14ac:dyDescent="0.25">
      <c r="A10" s="2" t="s">
        <v>4</v>
      </c>
      <c r="B10" s="2">
        <v>3</v>
      </c>
      <c r="C10" s="2">
        <v>47</v>
      </c>
      <c r="D10" s="2">
        <v>116</v>
      </c>
    </row>
    <row r="11" spans="1:4" x14ac:dyDescent="0.25">
      <c r="A11" s="2" t="s">
        <v>4</v>
      </c>
      <c r="B11" s="2">
        <v>3</v>
      </c>
      <c r="C11" s="2">
        <v>37</v>
      </c>
      <c r="D11" s="2">
        <v>112</v>
      </c>
    </row>
    <row r="12" spans="1:4" x14ac:dyDescent="0.25">
      <c r="A12" s="2" t="s">
        <v>4</v>
      </c>
      <c r="B12" s="2">
        <v>1</v>
      </c>
      <c r="C12" s="2">
        <v>27</v>
      </c>
      <c r="D12" s="2">
        <v>103</v>
      </c>
    </row>
    <row r="13" spans="1:4" x14ac:dyDescent="0.25">
      <c r="A13" s="2" t="s">
        <v>4</v>
      </c>
      <c r="B13" s="2">
        <v>1</v>
      </c>
      <c r="C13" s="2">
        <v>27</v>
      </c>
      <c r="D13" s="2">
        <v>112</v>
      </c>
    </row>
    <row r="14" spans="1:4" x14ac:dyDescent="0.25">
      <c r="A14" s="2" t="s">
        <v>4</v>
      </c>
      <c r="B14" s="2">
        <v>5</v>
      </c>
      <c r="C14" s="2">
        <v>40</v>
      </c>
      <c r="D14" s="2">
        <v>122</v>
      </c>
    </row>
    <row r="15" spans="1:4" x14ac:dyDescent="0.25">
      <c r="A15" s="2" t="s">
        <v>4</v>
      </c>
      <c r="B15" s="2">
        <v>4</v>
      </c>
      <c r="C15" s="2">
        <v>39</v>
      </c>
      <c r="D15" s="2">
        <v>136</v>
      </c>
    </row>
    <row r="16" spans="1:4" x14ac:dyDescent="0.25">
      <c r="A16" s="2" t="s">
        <v>4</v>
      </c>
      <c r="B16" s="2">
        <v>2</v>
      </c>
      <c r="C16" s="2">
        <v>30</v>
      </c>
      <c r="D16" s="2">
        <v>126</v>
      </c>
    </row>
    <row r="17" spans="1:4" x14ac:dyDescent="0.25">
      <c r="A17" s="2" t="s">
        <v>4</v>
      </c>
      <c r="B17" s="2">
        <v>1</v>
      </c>
      <c r="C17" s="2">
        <v>25</v>
      </c>
      <c r="D17" s="2">
        <v>115</v>
      </c>
    </row>
    <row r="18" spans="1:4" x14ac:dyDescent="0.25">
      <c r="A18" s="2" t="s">
        <v>4</v>
      </c>
      <c r="B18" s="2">
        <v>5</v>
      </c>
      <c r="C18" s="2">
        <v>41</v>
      </c>
      <c r="D18" s="2">
        <v>112</v>
      </c>
    </row>
    <row r="19" spans="1:4" x14ac:dyDescent="0.25">
      <c r="A19" s="2" t="s">
        <v>4</v>
      </c>
      <c r="B19" s="2">
        <v>3</v>
      </c>
      <c r="C19" s="2">
        <v>28</v>
      </c>
      <c r="D19" s="2">
        <v>132</v>
      </c>
    </row>
    <row r="20" spans="1:4" x14ac:dyDescent="0.25">
      <c r="A20" s="2" t="s">
        <v>4</v>
      </c>
      <c r="B20" s="2">
        <v>4</v>
      </c>
      <c r="C20" s="2">
        <v>44</v>
      </c>
      <c r="D20" s="2">
        <v>114</v>
      </c>
    </row>
    <row r="21" spans="1:4" x14ac:dyDescent="0.25">
      <c r="A21" s="2" t="s">
        <v>4</v>
      </c>
      <c r="B21" s="2">
        <v>4</v>
      </c>
      <c r="C21" s="2">
        <v>44</v>
      </c>
      <c r="D21" s="2">
        <v>120</v>
      </c>
    </row>
    <row r="22" spans="1:4" x14ac:dyDescent="0.25">
      <c r="A22" s="2" t="s">
        <v>4</v>
      </c>
      <c r="B22" s="2">
        <v>1</v>
      </c>
      <c r="C22" s="2">
        <v>36</v>
      </c>
      <c r="D22" s="2">
        <v>130</v>
      </c>
    </row>
    <row r="23" spans="1:4" x14ac:dyDescent="0.25">
      <c r="A23" s="2" t="s">
        <v>4</v>
      </c>
      <c r="B23" s="2">
        <v>2</v>
      </c>
      <c r="C23" s="2">
        <v>38</v>
      </c>
      <c r="D23" s="2">
        <v>119</v>
      </c>
    </row>
    <row r="24" spans="1:4" x14ac:dyDescent="0.25">
      <c r="A24" s="2" t="s">
        <v>4</v>
      </c>
      <c r="B24" s="2">
        <v>0</v>
      </c>
      <c r="C24" s="2">
        <v>23</v>
      </c>
      <c r="D24" s="2">
        <v>103</v>
      </c>
    </row>
    <row r="25" spans="1:4" x14ac:dyDescent="0.25">
      <c r="A25" s="2" t="s">
        <v>4</v>
      </c>
      <c r="B25" s="2">
        <v>5</v>
      </c>
      <c r="C25" s="2">
        <v>53</v>
      </c>
      <c r="D25" s="2">
        <v>127</v>
      </c>
    </row>
    <row r="26" spans="1:4" x14ac:dyDescent="0.25">
      <c r="A26" s="2" t="s">
        <v>4</v>
      </c>
      <c r="B26" s="2">
        <v>5</v>
      </c>
      <c r="C26" s="2">
        <v>43</v>
      </c>
      <c r="D26" s="2">
        <v>104</v>
      </c>
    </row>
    <row r="27" spans="1:4" x14ac:dyDescent="0.25">
      <c r="A27" s="12" t="s">
        <v>5</v>
      </c>
      <c r="B27" s="2">
        <v>4</v>
      </c>
      <c r="C27" s="2">
        <v>31</v>
      </c>
      <c r="D27" s="2">
        <v>159</v>
      </c>
    </row>
    <row r="28" spans="1:4" x14ac:dyDescent="0.25">
      <c r="A28" s="12" t="s">
        <v>5</v>
      </c>
      <c r="B28" s="2">
        <v>4</v>
      </c>
      <c r="C28" s="2">
        <v>36</v>
      </c>
      <c r="D28" s="2">
        <v>188</v>
      </c>
    </row>
    <row r="29" spans="1:4" x14ac:dyDescent="0.25">
      <c r="A29" s="12" t="s">
        <v>5</v>
      </c>
      <c r="B29" s="2">
        <v>4</v>
      </c>
      <c r="C29" s="2">
        <v>32</v>
      </c>
      <c r="D29" s="2">
        <v>125</v>
      </c>
    </row>
    <row r="30" spans="1:4" x14ac:dyDescent="0.25">
      <c r="A30" s="12" t="s">
        <v>5</v>
      </c>
      <c r="B30" s="2">
        <v>2</v>
      </c>
      <c r="C30" s="2">
        <v>31</v>
      </c>
      <c r="D30" s="2">
        <v>164</v>
      </c>
    </row>
    <row r="31" spans="1:4" x14ac:dyDescent="0.25">
      <c r="A31" s="12" t="s">
        <v>5</v>
      </c>
      <c r="B31" s="2">
        <v>4</v>
      </c>
      <c r="C31" s="2">
        <v>34</v>
      </c>
      <c r="D31" s="2">
        <v>97</v>
      </c>
    </row>
    <row r="32" spans="1:4" x14ac:dyDescent="0.25">
      <c r="A32" s="12" t="s">
        <v>5</v>
      </c>
      <c r="B32" s="2">
        <v>2</v>
      </c>
      <c r="C32" s="2">
        <v>29</v>
      </c>
      <c r="D32" s="2">
        <v>221</v>
      </c>
    </row>
    <row r="33" spans="1:4" x14ac:dyDescent="0.25">
      <c r="A33" s="12" t="s">
        <v>5</v>
      </c>
      <c r="B33" s="2">
        <v>2</v>
      </c>
      <c r="C33" s="2">
        <v>44</v>
      </c>
      <c r="D33" s="2">
        <v>244</v>
      </c>
    </row>
    <row r="34" spans="1:4" x14ac:dyDescent="0.25">
      <c r="A34" s="12" t="s">
        <v>5</v>
      </c>
      <c r="B34" s="2">
        <v>5</v>
      </c>
      <c r="C34" s="2">
        <v>48</v>
      </c>
      <c r="D34" s="2">
        <v>268</v>
      </c>
    </row>
    <row r="35" spans="1:4" x14ac:dyDescent="0.25">
      <c r="A35" s="12" t="s">
        <v>5</v>
      </c>
      <c r="B35" s="2">
        <v>2</v>
      </c>
      <c r="C35" s="2">
        <v>58</v>
      </c>
      <c r="D35" s="2">
        <v>149</v>
      </c>
    </row>
    <row r="36" spans="1:4" x14ac:dyDescent="0.25">
      <c r="A36" s="12" t="s">
        <v>5</v>
      </c>
      <c r="B36" s="2">
        <v>3</v>
      </c>
      <c r="C36" s="2">
        <v>37</v>
      </c>
      <c r="D36" s="2">
        <v>203</v>
      </c>
    </row>
    <row r="37" spans="1:4" x14ac:dyDescent="0.25">
      <c r="A37" s="12" t="s">
        <v>5</v>
      </c>
      <c r="B37" s="2">
        <v>3</v>
      </c>
      <c r="C37" s="2">
        <v>43</v>
      </c>
      <c r="D37" s="2">
        <v>191</v>
      </c>
    </row>
    <row r="38" spans="1:4" x14ac:dyDescent="0.25">
      <c r="A38" s="12" t="s">
        <v>5</v>
      </c>
      <c r="B38" s="2">
        <v>0</v>
      </c>
      <c r="C38" s="2">
        <v>26</v>
      </c>
      <c r="D38" s="2">
        <v>187</v>
      </c>
    </row>
    <row r="39" spans="1:4" x14ac:dyDescent="0.25">
      <c r="A39" s="12" t="s">
        <v>5</v>
      </c>
      <c r="B39" s="2">
        <v>2</v>
      </c>
      <c r="C39" s="2">
        <v>48</v>
      </c>
      <c r="D39" s="2">
        <v>120</v>
      </c>
    </row>
    <row r="40" spans="1:4" x14ac:dyDescent="0.25">
      <c r="A40" s="12" t="s">
        <v>5</v>
      </c>
      <c r="B40" s="2">
        <v>0</v>
      </c>
      <c r="C40" s="2">
        <v>22</v>
      </c>
      <c r="D40" s="2">
        <v>172</v>
      </c>
    </row>
    <row r="41" spans="1:4" x14ac:dyDescent="0.25">
      <c r="A41" s="12" t="s">
        <v>5</v>
      </c>
      <c r="B41" s="2">
        <v>1</v>
      </c>
      <c r="C41" s="2">
        <v>36</v>
      </c>
      <c r="D41" s="2">
        <v>138</v>
      </c>
    </row>
    <row r="42" spans="1:4" x14ac:dyDescent="0.25">
      <c r="A42" s="12" t="s">
        <v>5</v>
      </c>
      <c r="B42" s="2">
        <v>2</v>
      </c>
      <c r="C42" s="2">
        <v>39</v>
      </c>
      <c r="D42" s="2">
        <v>123</v>
      </c>
    </row>
    <row r="43" spans="1:4" x14ac:dyDescent="0.25">
      <c r="A43" s="12" t="s">
        <v>5</v>
      </c>
      <c r="B43" s="2">
        <v>4</v>
      </c>
      <c r="C43" s="2">
        <v>29</v>
      </c>
      <c r="D43" s="2">
        <v>283</v>
      </c>
    </row>
    <row r="44" spans="1:4" x14ac:dyDescent="0.25">
      <c r="A44" s="12" t="s">
        <v>5</v>
      </c>
      <c r="B44" s="2">
        <v>2</v>
      </c>
      <c r="C44" s="2">
        <v>47</v>
      </c>
      <c r="D44" s="2">
        <v>155</v>
      </c>
    </row>
    <row r="45" spans="1:4" x14ac:dyDescent="0.25">
      <c r="A45" s="12" t="s">
        <v>5</v>
      </c>
      <c r="B45" s="2">
        <v>3</v>
      </c>
      <c r="C45" s="2">
        <v>39</v>
      </c>
      <c r="D45" s="2">
        <v>203</v>
      </c>
    </row>
    <row r="46" spans="1:4" x14ac:dyDescent="0.25">
      <c r="A46" s="12" t="s">
        <v>5</v>
      </c>
      <c r="B46" s="2">
        <v>3</v>
      </c>
      <c r="C46" s="2">
        <v>50</v>
      </c>
      <c r="D46" s="2">
        <v>121</v>
      </c>
    </row>
    <row r="47" spans="1:4" x14ac:dyDescent="0.25">
      <c r="A47" s="12" t="s">
        <v>5</v>
      </c>
      <c r="B47" s="2">
        <v>1</v>
      </c>
      <c r="C47" s="2">
        <v>35</v>
      </c>
      <c r="D47" s="2">
        <v>107</v>
      </c>
    </row>
    <row r="48" spans="1:4" x14ac:dyDescent="0.25">
      <c r="A48" s="12" t="s">
        <v>5</v>
      </c>
      <c r="B48" s="2">
        <v>3</v>
      </c>
      <c r="C48" s="2">
        <v>29</v>
      </c>
      <c r="D48" s="2">
        <v>150</v>
      </c>
    </row>
    <row r="49" spans="1:4" x14ac:dyDescent="0.25">
      <c r="A49" s="12" t="s">
        <v>5</v>
      </c>
      <c r="B49" s="2">
        <v>3</v>
      </c>
      <c r="C49" s="2">
        <v>36</v>
      </c>
      <c r="D49" s="2">
        <v>172</v>
      </c>
    </row>
    <row r="50" spans="1:4" x14ac:dyDescent="0.25">
      <c r="A50" s="12" t="s">
        <v>5</v>
      </c>
      <c r="B50" s="2">
        <v>3</v>
      </c>
      <c r="C50" s="2">
        <v>58</v>
      </c>
      <c r="D50" s="2">
        <v>154</v>
      </c>
    </row>
    <row r="51" spans="1:4" x14ac:dyDescent="0.25">
      <c r="A51" s="12" t="s">
        <v>5</v>
      </c>
      <c r="B51" s="2">
        <v>4</v>
      </c>
      <c r="C51" s="2">
        <v>55</v>
      </c>
      <c r="D51" s="2">
        <v>156</v>
      </c>
    </row>
    <row r="52" spans="1:4" x14ac:dyDescent="0.25">
      <c r="A52" s="12" t="s">
        <v>6</v>
      </c>
      <c r="B52" s="2">
        <v>3</v>
      </c>
      <c r="C52" s="2">
        <v>31</v>
      </c>
      <c r="D52" s="2">
        <v>142</v>
      </c>
    </row>
    <row r="53" spans="1:4" x14ac:dyDescent="0.25">
      <c r="A53" s="12" t="s">
        <v>6</v>
      </c>
      <c r="B53" s="2">
        <v>2</v>
      </c>
      <c r="C53" s="2">
        <v>25</v>
      </c>
      <c r="D53" s="2">
        <v>106</v>
      </c>
    </row>
    <row r="54" spans="1:4" x14ac:dyDescent="0.25">
      <c r="A54" s="12" t="s">
        <v>6</v>
      </c>
      <c r="B54" s="2">
        <v>2</v>
      </c>
      <c r="C54" s="2">
        <v>32</v>
      </c>
      <c r="D54" s="2">
        <v>104</v>
      </c>
    </row>
    <row r="55" spans="1:4" x14ac:dyDescent="0.25">
      <c r="A55" s="12" t="s">
        <v>6</v>
      </c>
      <c r="B55" s="2">
        <v>3</v>
      </c>
      <c r="C55" s="2">
        <v>52</v>
      </c>
      <c r="D55" s="2">
        <v>108</v>
      </c>
    </row>
    <row r="56" spans="1:4" x14ac:dyDescent="0.25">
      <c r="A56" s="12" t="s">
        <v>6</v>
      </c>
      <c r="B56" s="2">
        <v>1</v>
      </c>
      <c r="C56" s="2">
        <v>54</v>
      </c>
      <c r="D56" s="2">
        <v>82</v>
      </c>
    </row>
    <row r="57" spans="1:4" x14ac:dyDescent="0.25">
      <c r="A57" s="12" t="s">
        <v>6</v>
      </c>
      <c r="B57" s="2">
        <v>1</v>
      </c>
      <c r="C57" s="2">
        <v>39</v>
      </c>
      <c r="D57" s="2">
        <v>122</v>
      </c>
    </row>
    <row r="58" spans="1:4" x14ac:dyDescent="0.25">
      <c r="A58" s="12" t="s">
        <v>6</v>
      </c>
      <c r="B58" s="2">
        <v>2</v>
      </c>
      <c r="C58" s="2">
        <v>43</v>
      </c>
      <c r="D58" s="2">
        <v>88</v>
      </c>
    </row>
    <row r="59" spans="1:4" x14ac:dyDescent="0.25">
      <c r="A59" s="12" t="s">
        <v>6</v>
      </c>
      <c r="B59" s="2">
        <v>0</v>
      </c>
      <c r="C59" s="2">
        <v>25</v>
      </c>
      <c r="D59" s="2">
        <v>82</v>
      </c>
    </row>
    <row r="60" spans="1:4" x14ac:dyDescent="0.25">
      <c r="A60" s="12" t="s">
        <v>6</v>
      </c>
      <c r="B60" s="2">
        <v>2</v>
      </c>
      <c r="C60" s="2">
        <v>37</v>
      </c>
      <c r="D60" s="2">
        <v>101</v>
      </c>
    </row>
    <row r="61" spans="1:4" x14ac:dyDescent="0.25">
      <c r="A61" s="12" t="s">
        <v>6</v>
      </c>
      <c r="B61" s="2">
        <v>3</v>
      </c>
      <c r="C61" s="2">
        <v>32</v>
      </c>
      <c r="D61" s="2">
        <v>102</v>
      </c>
    </row>
    <row r="62" spans="1:4" x14ac:dyDescent="0.25">
      <c r="A62" s="12" t="s">
        <v>6</v>
      </c>
      <c r="B62" s="2">
        <v>2</v>
      </c>
      <c r="C62" s="2">
        <v>48</v>
      </c>
      <c r="D62" s="2">
        <v>112</v>
      </c>
    </row>
    <row r="63" spans="1:4" x14ac:dyDescent="0.25">
      <c r="A63" s="12" t="s">
        <v>6</v>
      </c>
      <c r="B63" s="2">
        <v>0</v>
      </c>
      <c r="C63" s="2">
        <v>22</v>
      </c>
      <c r="D63" s="2">
        <v>87</v>
      </c>
    </row>
    <row r="64" spans="1:4" x14ac:dyDescent="0.25">
      <c r="A64" s="12" t="s">
        <v>6</v>
      </c>
      <c r="B64" s="2">
        <v>0</v>
      </c>
      <c r="C64" s="2">
        <v>22</v>
      </c>
      <c r="D64" s="2">
        <v>99</v>
      </c>
    </row>
    <row r="65" spans="1:4" x14ac:dyDescent="0.25">
      <c r="A65" s="12" t="s">
        <v>6</v>
      </c>
      <c r="B65" s="2">
        <v>1</v>
      </c>
      <c r="C65" s="2">
        <v>34</v>
      </c>
      <c r="D65" s="2">
        <v>116</v>
      </c>
    </row>
    <row r="66" spans="1:4" x14ac:dyDescent="0.25">
      <c r="A66" s="12" t="s">
        <v>6</v>
      </c>
      <c r="B66" s="2">
        <v>3</v>
      </c>
      <c r="C66" s="2">
        <v>23</v>
      </c>
      <c r="D66" s="2">
        <v>90</v>
      </c>
    </row>
    <row r="67" spans="1:4" x14ac:dyDescent="0.25">
      <c r="A67" s="12" t="s">
        <v>6</v>
      </c>
      <c r="B67" s="2">
        <v>1</v>
      </c>
      <c r="C67" s="2">
        <v>26</v>
      </c>
      <c r="D67" s="2">
        <v>99</v>
      </c>
    </row>
    <row r="68" spans="1:4" x14ac:dyDescent="0.25">
      <c r="A68" s="12" t="s">
        <v>6</v>
      </c>
      <c r="B68" s="2">
        <v>2</v>
      </c>
      <c r="C68" s="2">
        <v>58</v>
      </c>
      <c r="D68" s="2">
        <v>116</v>
      </c>
    </row>
    <row r="69" spans="1:4" x14ac:dyDescent="0.25">
      <c r="A69" s="12" t="s">
        <v>6</v>
      </c>
      <c r="B69" s="2">
        <v>0</v>
      </c>
      <c r="C69" s="2">
        <v>22</v>
      </c>
      <c r="D69" s="2">
        <v>100</v>
      </c>
    </row>
    <row r="70" spans="1:4" x14ac:dyDescent="0.25">
      <c r="A70" s="12" t="s">
        <v>6</v>
      </c>
      <c r="B70" s="2">
        <v>3</v>
      </c>
      <c r="C70" s="2">
        <v>42</v>
      </c>
      <c r="D70" s="2">
        <v>111</v>
      </c>
    </row>
    <row r="71" spans="1:4" x14ac:dyDescent="0.25">
      <c r="A71" s="12" t="s">
        <v>6</v>
      </c>
      <c r="B71" s="2">
        <v>1</v>
      </c>
      <c r="C71" s="2">
        <v>38</v>
      </c>
      <c r="D71" s="2">
        <v>76</v>
      </c>
    </row>
    <row r="72" spans="1:4" x14ac:dyDescent="0.25">
      <c r="A72" s="12" t="s">
        <v>6</v>
      </c>
      <c r="B72" s="2">
        <v>2</v>
      </c>
      <c r="C72" s="2">
        <v>43</v>
      </c>
      <c r="D72" s="2">
        <v>126</v>
      </c>
    </row>
    <row r="73" spans="1:4" x14ac:dyDescent="0.25">
      <c r="A73" s="12" t="s">
        <v>6</v>
      </c>
      <c r="B73" s="2">
        <v>2</v>
      </c>
      <c r="C73" s="2">
        <v>50</v>
      </c>
      <c r="D73" s="2">
        <v>117</v>
      </c>
    </row>
    <row r="74" spans="1:4" x14ac:dyDescent="0.25">
      <c r="A74" s="12" t="s">
        <v>6</v>
      </c>
      <c r="B74" s="2">
        <v>2</v>
      </c>
      <c r="C74" s="2">
        <v>46</v>
      </c>
      <c r="D74" s="2">
        <v>146</v>
      </c>
    </row>
    <row r="75" spans="1:4" x14ac:dyDescent="0.25">
      <c r="A75" s="12" t="s">
        <v>6</v>
      </c>
      <c r="B75" s="2">
        <v>1</v>
      </c>
      <c r="C75" s="2">
        <v>52</v>
      </c>
      <c r="D75" s="2">
        <v>100</v>
      </c>
    </row>
    <row r="76" spans="1:4" x14ac:dyDescent="0.25">
      <c r="A76" s="12" t="s">
        <v>6</v>
      </c>
      <c r="B76" s="2">
        <v>3</v>
      </c>
      <c r="C76" s="2">
        <v>56</v>
      </c>
      <c r="D76" s="2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59C4-BE35-4297-B194-6D2A6D1D8480}">
  <dimension ref="A1:J27"/>
  <sheetViews>
    <sheetView workbookViewId="0">
      <selection activeCell="H11" sqref="H11"/>
    </sheetView>
  </sheetViews>
  <sheetFormatPr defaultRowHeight="15" x14ac:dyDescent="0.25"/>
  <cols>
    <col min="1" max="1" width="11" bestFit="1" customWidth="1"/>
    <col min="3" max="3" width="25.42578125" bestFit="1" customWidth="1"/>
    <col min="5" max="5" width="12" bestFit="1" customWidth="1"/>
    <col min="7" max="7" width="25.140625" bestFit="1" customWidth="1"/>
    <col min="10" max="10" width="42.28515625" bestFit="1" customWidth="1"/>
  </cols>
  <sheetData>
    <row r="1" spans="1:10" x14ac:dyDescent="0.25">
      <c r="A1" s="1" t="s">
        <v>1</v>
      </c>
      <c r="B1" s="1" t="s">
        <v>2</v>
      </c>
      <c r="C1" s="1" t="s">
        <v>3</v>
      </c>
      <c r="D1" s="14" t="s">
        <v>13</v>
      </c>
      <c r="E1" s="14" t="s">
        <v>14</v>
      </c>
    </row>
    <row r="2" spans="1:10" x14ac:dyDescent="0.25">
      <c r="A2" s="2">
        <v>4</v>
      </c>
      <c r="B2" s="2">
        <v>47</v>
      </c>
      <c r="C2" s="2">
        <v>125</v>
      </c>
      <c r="D2">
        <f>C2-$C$27</f>
        <v>4.3599999999999994</v>
      </c>
      <c r="E2">
        <f>POWER(D2,2)</f>
        <v>19.009599999999995</v>
      </c>
      <c r="G2" t="s">
        <v>17</v>
      </c>
    </row>
    <row r="3" spans="1:10" x14ac:dyDescent="0.25">
      <c r="A3" s="2">
        <v>4</v>
      </c>
      <c r="B3" s="2">
        <v>51</v>
      </c>
      <c r="C3" s="2">
        <v>144</v>
      </c>
      <c r="D3">
        <f t="shared" ref="D3:D26" si="0">C3-$C$27</f>
        <v>23.36</v>
      </c>
      <c r="E3">
        <f t="shared" ref="E3:E26" si="1">POWER(D3,2)</f>
        <v>545.68959999999993</v>
      </c>
    </row>
    <row r="4" spans="1:10" x14ac:dyDescent="0.25">
      <c r="A4" s="2">
        <v>0</v>
      </c>
      <c r="B4" s="2">
        <v>24</v>
      </c>
      <c r="C4" s="2">
        <v>115</v>
      </c>
      <c r="D4">
        <f t="shared" si="0"/>
        <v>-5.6400000000000006</v>
      </c>
      <c r="E4">
        <f t="shared" si="1"/>
        <v>31.809600000000007</v>
      </c>
    </row>
    <row r="5" spans="1:10" x14ac:dyDescent="0.25">
      <c r="A5" s="2">
        <v>3</v>
      </c>
      <c r="B5" s="2">
        <v>47</v>
      </c>
      <c r="C5" s="2">
        <v>137</v>
      </c>
      <c r="D5">
        <f t="shared" si="0"/>
        <v>16.36</v>
      </c>
      <c r="E5">
        <f t="shared" si="1"/>
        <v>267.64959999999996</v>
      </c>
    </row>
    <row r="6" spans="1:10" x14ac:dyDescent="0.25">
      <c r="A6" s="2">
        <v>2</v>
      </c>
      <c r="B6" s="2">
        <v>32</v>
      </c>
      <c r="C6" s="2">
        <v>128</v>
      </c>
      <c r="D6">
        <f t="shared" si="0"/>
        <v>7.3599999999999994</v>
      </c>
      <c r="E6">
        <f t="shared" si="1"/>
        <v>54.169599999999988</v>
      </c>
      <c r="G6" t="s">
        <v>15</v>
      </c>
      <c r="H6">
        <f>E27/25</f>
        <v>107.67039999999999</v>
      </c>
      <c r="J6" t="s">
        <v>35</v>
      </c>
    </row>
    <row r="7" spans="1:10" x14ac:dyDescent="0.25">
      <c r="A7" s="2">
        <v>3</v>
      </c>
      <c r="B7" s="2">
        <v>33</v>
      </c>
      <c r="C7" s="2">
        <v>121</v>
      </c>
      <c r="D7">
        <f t="shared" si="0"/>
        <v>0.35999999999999943</v>
      </c>
      <c r="E7">
        <f t="shared" si="1"/>
        <v>0.1295999999999996</v>
      </c>
    </row>
    <row r="8" spans="1:10" x14ac:dyDescent="0.25">
      <c r="A8" s="2">
        <v>3</v>
      </c>
      <c r="B8" s="2">
        <v>55</v>
      </c>
      <c r="C8" s="2">
        <v>125</v>
      </c>
      <c r="D8">
        <f t="shared" si="0"/>
        <v>4.3599999999999994</v>
      </c>
      <c r="E8">
        <f t="shared" si="1"/>
        <v>19.009599999999995</v>
      </c>
    </row>
    <row r="9" spans="1:10" x14ac:dyDescent="0.25">
      <c r="A9" s="2">
        <v>4</v>
      </c>
      <c r="B9" s="2">
        <v>53</v>
      </c>
      <c r="C9" s="2">
        <v>118</v>
      </c>
      <c r="D9">
        <f t="shared" si="0"/>
        <v>-2.6400000000000006</v>
      </c>
      <c r="E9">
        <f t="shared" si="1"/>
        <v>6.9696000000000033</v>
      </c>
      <c r="G9" t="s">
        <v>16</v>
      </c>
      <c r="H9">
        <f>SQRT(H6)</f>
        <v>10.37643484054133</v>
      </c>
      <c r="J9" t="s">
        <v>18</v>
      </c>
    </row>
    <row r="10" spans="1:10" x14ac:dyDescent="0.25">
      <c r="A10" s="2">
        <v>3</v>
      </c>
      <c r="B10" s="2">
        <v>47</v>
      </c>
      <c r="C10" s="2">
        <v>116</v>
      </c>
      <c r="D10">
        <f t="shared" si="0"/>
        <v>-4.6400000000000006</v>
      </c>
      <c r="E10">
        <f t="shared" si="1"/>
        <v>21.529600000000006</v>
      </c>
    </row>
    <row r="11" spans="1:10" x14ac:dyDescent="0.25">
      <c r="A11" s="2">
        <v>3</v>
      </c>
      <c r="B11" s="2">
        <v>37</v>
      </c>
      <c r="C11" s="2">
        <v>112</v>
      </c>
      <c r="D11">
        <f t="shared" si="0"/>
        <v>-8.64</v>
      </c>
      <c r="E11">
        <f t="shared" si="1"/>
        <v>74.649600000000007</v>
      </c>
      <c r="G11" t="s">
        <v>22</v>
      </c>
      <c r="H11">
        <f>H9/C27*100</f>
        <v>8.6011562007139677</v>
      </c>
      <c r="J11" t="s">
        <v>23</v>
      </c>
    </row>
    <row r="12" spans="1:10" x14ac:dyDescent="0.25">
      <c r="A12" s="2">
        <v>1</v>
      </c>
      <c r="B12" s="2">
        <v>27</v>
      </c>
      <c r="C12" s="2">
        <v>103</v>
      </c>
      <c r="D12">
        <f t="shared" si="0"/>
        <v>-17.64</v>
      </c>
      <c r="E12">
        <f t="shared" si="1"/>
        <v>311.1696</v>
      </c>
      <c r="J12" t="s">
        <v>24</v>
      </c>
    </row>
    <row r="13" spans="1:10" x14ac:dyDescent="0.25">
      <c r="A13" s="2">
        <v>1</v>
      </c>
      <c r="B13" s="2">
        <v>27</v>
      </c>
      <c r="C13" s="2">
        <v>112</v>
      </c>
      <c r="D13">
        <f t="shared" si="0"/>
        <v>-8.64</v>
      </c>
      <c r="E13">
        <f t="shared" si="1"/>
        <v>74.649600000000007</v>
      </c>
    </row>
    <row r="14" spans="1:10" x14ac:dyDescent="0.25">
      <c r="A14" s="2">
        <v>5</v>
      </c>
      <c r="B14" s="2">
        <v>40</v>
      </c>
      <c r="C14" s="2">
        <v>122</v>
      </c>
      <c r="D14">
        <f t="shared" si="0"/>
        <v>1.3599999999999994</v>
      </c>
      <c r="E14">
        <f t="shared" si="1"/>
        <v>1.8495999999999984</v>
      </c>
    </row>
    <row r="15" spans="1:10" x14ac:dyDescent="0.25">
      <c r="A15" s="2">
        <v>4</v>
      </c>
      <c r="B15" s="2">
        <v>39</v>
      </c>
      <c r="C15" s="2">
        <v>136</v>
      </c>
      <c r="D15">
        <f t="shared" si="0"/>
        <v>15.36</v>
      </c>
      <c r="E15">
        <f t="shared" si="1"/>
        <v>235.92959999999999</v>
      </c>
    </row>
    <row r="16" spans="1:10" x14ac:dyDescent="0.25">
      <c r="A16" s="2">
        <v>2</v>
      </c>
      <c r="B16" s="2">
        <v>30</v>
      </c>
      <c r="C16" s="2">
        <v>126</v>
      </c>
      <c r="D16">
        <f t="shared" si="0"/>
        <v>5.3599999999999994</v>
      </c>
      <c r="E16">
        <f t="shared" si="1"/>
        <v>28.729599999999994</v>
      </c>
    </row>
    <row r="17" spans="1:5" x14ac:dyDescent="0.25">
      <c r="A17" s="2">
        <v>1</v>
      </c>
      <c r="B17" s="2">
        <v>25</v>
      </c>
      <c r="C17" s="2">
        <v>115</v>
      </c>
      <c r="D17">
        <f t="shared" si="0"/>
        <v>-5.6400000000000006</v>
      </c>
      <c r="E17">
        <f t="shared" si="1"/>
        <v>31.809600000000007</v>
      </c>
    </row>
    <row r="18" spans="1:5" x14ac:dyDescent="0.25">
      <c r="A18" s="2">
        <v>5</v>
      </c>
      <c r="B18" s="2">
        <v>41</v>
      </c>
      <c r="C18" s="2">
        <v>112</v>
      </c>
      <c r="D18">
        <f t="shared" si="0"/>
        <v>-8.64</v>
      </c>
      <c r="E18">
        <f t="shared" si="1"/>
        <v>74.649600000000007</v>
      </c>
    </row>
    <row r="19" spans="1:5" x14ac:dyDescent="0.25">
      <c r="A19" s="2">
        <v>3</v>
      </c>
      <c r="B19" s="2">
        <v>28</v>
      </c>
      <c r="C19" s="2">
        <v>132</v>
      </c>
      <c r="D19">
        <f t="shared" si="0"/>
        <v>11.36</v>
      </c>
      <c r="E19">
        <f t="shared" si="1"/>
        <v>129.0496</v>
      </c>
    </row>
    <row r="20" spans="1:5" x14ac:dyDescent="0.25">
      <c r="A20" s="2">
        <v>4</v>
      </c>
      <c r="B20" s="2">
        <v>44</v>
      </c>
      <c r="C20" s="2">
        <v>114</v>
      </c>
      <c r="D20">
        <f t="shared" si="0"/>
        <v>-6.6400000000000006</v>
      </c>
      <c r="E20">
        <f t="shared" si="1"/>
        <v>44.089600000000004</v>
      </c>
    </row>
    <row r="21" spans="1:5" x14ac:dyDescent="0.25">
      <c r="A21" s="2">
        <v>4</v>
      </c>
      <c r="B21" s="2">
        <v>44</v>
      </c>
      <c r="C21" s="2">
        <v>120</v>
      </c>
      <c r="D21">
        <f t="shared" si="0"/>
        <v>-0.64000000000000057</v>
      </c>
      <c r="E21">
        <f t="shared" si="1"/>
        <v>0.40960000000000074</v>
      </c>
    </row>
    <row r="22" spans="1:5" x14ac:dyDescent="0.25">
      <c r="A22" s="2">
        <v>1</v>
      </c>
      <c r="B22" s="2">
        <v>36</v>
      </c>
      <c r="C22" s="2">
        <v>130</v>
      </c>
      <c r="D22">
        <f t="shared" si="0"/>
        <v>9.36</v>
      </c>
      <c r="E22">
        <f t="shared" si="1"/>
        <v>87.609599999999986</v>
      </c>
    </row>
    <row r="23" spans="1:5" x14ac:dyDescent="0.25">
      <c r="A23" s="2">
        <v>2</v>
      </c>
      <c r="B23" s="2">
        <v>38</v>
      </c>
      <c r="C23" s="2">
        <v>119</v>
      </c>
      <c r="D23">
        <f t="shared" si="0"/>
        <v>-1.6400000000000006</v>
      </c>
      <c r="E23">
        <f t="shared" si="1"/>
        <v>2.6896000000000018</v>
      </c>
    </row>
    <row r="24" spans="1:5" x14ac:dyDescent="0.25">
      <c r="A24" s="2">
        <v>0</v>
      </c>
      <c r="B24" s="2">
        <v>23</v>
      </c>
      <c r="C24" s="2">
        <v>103</v>
      </c>
      <c r="D24">
        <f t="shared" si="0"/>
        <v>-17.64</v>
      </c>
      <c r="E24">
        <f t="shared" si="1"/>
        <v>311.1696</v>
      </c>
    </row>
    <row r="25" spans="1:5" x14ac:dyDescent="0.25">
      <c r="A25" s="2">
        <v>5</v>
      </c>
      <c r="B25" s="2">
        <v>53</v>
      </c>
      <c r="C25" s="2">
        <v>127</v>
      </c>
      <c r="D25">
        <f t="shared" si="0"/>
        <v>6.3599999999999994</v>
      </c>
      <c r="E25">
        <f t="shared" si="1"/>
        <v>40.44959999999999</v>
      </c>
    </row>
    <row r="26" spans="1:5" x14ac:dyDescent="0.25">
      <c r="A26" s="2">
        <v>5</v>
      </c>
      <c r="B26" s="2">
        <v>43</v>
      </c>
      <c r="C26" s="2">
        <v>104</v>
      </c>
      <c r="D26">
        <f t="shared" si="0"/>
        <v>-16.64</v>
      </c>
      <c r="E26">
        <f t="shared" si="1"/>
        <v>276.88960000000003</v>
      </c>
    </row>
    <row r="27" spans="1:5" x14ac:dyDescent="0.25">
      <c r="C27" s="15">
        <f>AVERAGE(C2:C26)</f>
        <v>120.64</v>
      </c>
      <c r="E27" s="15">
        <f>SUM(E2:E26)</f>
        <v>2691.7599999999998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ACFD-B13D-4C72-B136-8B41CED4F981}">
  <dimension ref="A1:H27"/>
  <sheetViews>
    <sheetView workbookViewId="0">
      <selection activeCell="C1" sqref="C1:C27"/>
    </sheetView>
  </sheetViews>
  <sheetFormatPr defaultRowHeight="15" x14ac:dyDescent="0.25"/>
  <cols>
    <col min="1" max="1" width="11" bestFit="1" customWidth="1"/>
    <col min="3" max="3" width="25.42578125" bestFit="1" customWidth="1"/>
    <col min="4" max="4" width="9" bestFit="1" customWidth="1"/>
    <col min="5" max="5" width="12" bestFit="1" customWidth="1"/>
    <col min="7" max="7" width="25.1406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4" t="s">
        <v>13</v>
      </c>
      <c r="E1" s="14" t="s">
        <v>14</v>
      </c>
    </row>
    <row r="2" spans="1:8" x14ac:dyDescent="0.25">
      <c r="A2" s="2">
        <v>4</v>
      </c>
      <c r="B2" s="2">
        <v>31</v>
      </c>
      <c r="C2" s="2">
        <v>159</v>
      </c>
      <c r="D2">
        <f>C2-$C$27</f>
        <v>-11</v>
      </c>
      <c r="E2">
        <f>POWER(D2,2)</f>
        <v>121</v>
      </c>
    </row>
    <row r="3" spans="1:8" x14ac:dyDescent="0.25">
      <c r="A3" s="2">
        <v>4</v>
      </c>
      <c r="B3" s="2">
        <v>36</v>
      </c>
      <c r="C3" s="2">
        <v>188</v>
      </c>
      <c r="D3">
        <f t="shared" ref="D3:D26" si="0">C3-$C$27</f>
        <v>18</v>
      </c>
      <c r="E3">
        <f t="shared" ref="E3:E26" si="1">POWER(D3,2)</f>
        <v>324</v>
      </c>
    </row>
    <row r="4" spans="1:8" x14ac:dyDescent="0.25">
      <c r="A4" s="2">
        <v>4</v>
      </c>
      <c r="B4" s="2">
        <v>32</v>
      </c>
      <c r="C4" s="2">
        <v>125</v>
      </c>
      <c r="D4">
        <f t="shared" si="0"/>
        <v>-45</v>
      </c>
      <c r="E4">
        <f t="shared" si="1"/>
        <v>2025</v>
      </c>
    </row>
    <row r="5" spans="1:8" x14ac:dyDescent="0.25">
      <c r="A5" s="2">
        <v>2</v>
      </c>
      <c r="B5" s="2">
        <v>31</v>
      </c>
      <c r="C5" s="2">
        <v>164</v>
      </c>
      <c r="D5">
        <f t="shared" si="0"/>
        <v>-6</v>
      </c>
      <c r="E5">
        <f t="shared" si="1"/>
        <v>36</v>
      </c>
    </row>
    <row r="6" spans="1:8" x14ac:dyDescent="0.25">
      <c r="A6" s="2">
        <v>4</v>
      </c>
      <c r="B6" s="2">
        <v>34</v>
      </c>
      <c r="C6" s="2">
        <v>97</v>
      </c>
      <c r="D6">
        <f t="shared" si="0"/>
        <v>-73</v>
      </c>
      <c r="E6">
        <f t="shared" si="1"/>
        <v>5329</v>
      </c>
      <c r="G6" t="s">
        <v>15</v>
      </c>
      <c r="H6">
        <f>E27/25</f>
        <v>2192.88</v>
      </c>
    </row>
    <row r="7" spans="1:8" x14ac:dyDescent="0.25">
      <c r="A7" s="2">
        <v>2</v>
      </c>
      <c r="B7" s="2">
        <v>29</v>
      </c>
      <c r="C7" s="2">
        <v>221</v>
      </c>
      <c r="D7">
        <f t="shared" si="0"/>
        <v>51</v>
      </c>
      <c r="E7">
        <f t="shared" si="1"/>
        <v>2601</v>
      </c>
    </row>
    <row r="8" spans="1:8" x14ac:dyDescent="0.25">
      <c r="A8" s="2">
        <v>2</v>
      </c>
      <c r="B8" s="2">
        <v>44</v>
      </c>
      <c r="C8" s="2">
        <v>244</v>
      </c>
      <c r="D8">
        <f t="shared" si="0"/>
        <v>74</v>
      </c>
      <c r="E8">
        <f t="shared" si="1"/>
        <v>5476</v>
      </c>
      <c r="G8" t="s">
        <v>16</v>
      </c>
      <c r="H8">
        <f>SQRT(H6)</f>
        <v>46.828196634079347</v>
      </c>
    </row>
    <row r="9" spans="1:8" x14ac:dyDescent="0.25">
      <c r="A9" s="2">
        <v>5</v>
      </c>
      <c r="B9" s="2">
        <v>48</v>
      </c>
      <c r="C9" s="2">
        <v>268</v>
      </c>
      <c r="D9">
        <f t="shared" si="0"/>
        <v>98</v>
      </c>
      <c r="E9">
        <f t="shared" si="1"/>
        <v>9604</v>
      </c>
    </row>
    <row r="10" spans="1:8" x14ac:dyDescent="0.25">
      <c r="A10" s="2">
        <v>2</v>
      </c>
      <c r="B10" s="2">
        <v>58</v>
      </c>
      <c r="C10" s="2">
        <v>149</v>
      </c>
      <c r="D10">
        <f t="shared" si="0"/>
        <v>-21</v>
      </c>
      <c r="E10">
        <f t="shared" si="1"/>
        <v>441</v>
      </c>
      <c r="G10" t="s">
        <v>22</v>
      </c>
      <c r="H10">
        <f>H8/C27*100</f>
        <v>27.545998020046675</v>
      </c>
    </row>
    <row r="11" spans="1:8" x14ac:dyDescent="0.25">
      <c r="A11" s="2">
        <v>3</v>
      </c>
      <c r="B11" s="2">
        <v>37</v>
      </c>
      <c r="C11" s="2">
        <v>203</v>
      </c>
      <c r="D11">
        <f t="shared" si="0"/>
        <v>33</v>
      </c>
      <c r="E11">
        <f t="shared" si="1"/>
        <v>1089</v>
      </c>
    </row>
    <row r="12" spans="1:8" x14ac:dyDescent="0.25">
      <c r="A12" s="2">
        <v>3</v>
      </c>
      <c r="B12" s="2">
        <v>43</v>
      </c>
      <c r="C12" s="2">
        <v>191</v>
      </c>
      <c r="D12">
        <f t="shared" si="0"/>
        <v>21</v>
      </c>
      <c r="E12">
        <f t="shared" si="1"/>
        <v>441</v>
      </c>
    </row>
    <row r="13" spans="1:8" x14ac:dyDescent="0.25">
      <c r="A13" s="2">
        <v>0</v>
      </c>
      <c r="B13" s="2">
        <v>26</v>
      </c>
      <c r="C13" s="2">
        <v>187</v>
      </c>
      <c r="D13">
        <f t="shared" si="0"/>
        <v>17</v>
      </c>
      <c r="E13">
        <f t="shared" si="1"/>
        <v>289</v>
      </c>
    </row>
    <row r="14" spans="1:8" x14ac:dyDescent="0.25">
      <c r="A14" s="2">
        <v>2</v>
      </c>
      <c r="B14" s="2">
        <v>48</v>
      </c>
      <c r="C14" s="2">
        <v>120</v>
      </c>
      <c r="D14">
        <f t="shared" si="0"/>
        <v>-50</v>
      </c>
      <c r="E14">
        <f t="shared" si="1"/>
        <v>2500</v>
      </c>
    </row>
    <row r="15" spans="1:8" x14ac:dyDescent="0.25">
      <c r="A15" s="2">
        <v>0</v>
      </c>
      <c r="B15" s="2">
        <v>22</v>
      </c>
      <c r="C15" s="2">
        <v>172</v>
      </c>
      <c r="D15">
        <f t="shared" si="0"/>
        <v>2</v>
      </c>
      <c r="E15">
        <f t="shared" si="1"/>
        <v>4</v>
      </c>
    </row>
    <row r="16" spans="1:8" x14ac:dyDescent="0.25">
      <c r="A16" s="2">
        <v>1</v>
      </c>
      <c r="B16" s="2">
        <v>36</v>
      </c>
      <c r="C16" s="2">
        <v>138</v>
      </c>
      <c r="D16">
        <f t="shared" si="0"/>
        <v>-32</v>
      </c>
      <c r="E16">
        <f t="shared" si="1"/>
        <v>1024</v>
      </c>
    </row>
    <row r="17" spans="1:5" x14ac:dyDescent="0.25">
      <c r="A17" s="2">
        <v>2</v>
      </c>
      <c r="B17" s="2">
        <v>39</v>
      </c>
      <c r="C17" s="2">
        <v>123</v>
      </c>
      <c r="D17">
        <f t="shared" si="0"/>
        <v>-47</v>
      </c>
      <c r="E17">
        <f t="shared" si="1"/>
        <v>2209</v>
      </c>
    </row>
    <row r="18" spans="1:5" x14ac:dyDescent="0.25">
      <c r="A18" s="2">
        <v>4</v>
      </c>
      <c r="B18" s="2">
        <v>29</v>
      </c>
      <c r="C18" s="2">
        <v>283</v>
      </c>
      <c r="D18">
        <f t="shared" si="0"/>
        <v>113</v>
      </c>
      <c r="E18">
        <f t="shared" si="1"/>
        <v>12769</v>
      </c>
    </row>
    <row r="19" spans="1:5" x14ac:dyDescent="0.25">
      <c r="A19" s="2">
        <v>2</v>
      </c>
      <c r="B19" s="2">
        <v>47</v>
      </c>
      <c r="C19" s="2">
        <v>155</v>
      </c>
      <c r="D19">
        <f t="shared" si="0"/>
        <v>-15</v>
      </c>
      <c r="E19">
        <f t="shared" si="1"/>
        <v>225</v>
      </c>
    </row>
    <row r="20" spans="1:5" x14ac:dyDescent="0.25">
      <c r="A20" s="2">
        <v>3</v>
      </c>
      <c r="B20" s="2">
        <v>39</v>
      </c>
      <c r="C20" s="2">
        <v>203</v>
      </c>
      <c r="D20">
        <f t="shared" si="0"/>
        <v>33</v>
      </c>
      <c r="E20">
        <f t="shared" si="1"/>
        <v>1089</v>
      </c>
    </row>
    <row r="21" spans="1:5" x14ac:dyDescent="0.25">
      <c r="A21" s="2">
        <v>3</v>
      </c>
      <c r="B21" s="2">
        <v>50</v>
      </c>
      <c r="C21" s="2">
        <v>121</v>
      </c>
      <c r="D21">
        <f t="shared" si="0"/>
        <v>-49</v>
      </c>
      <c r="E21">
        <f t="shared" si="1"/>
        <v>2401</v>
      </c>
    </row>
    <row r="22" spans="1:5" x14ac:dyDescent="0.25">
      <c r="A22" s="2">
        <v>1</v>
      </c>
      <c r="B22" s="2">
        <v>35</v>
      </c>
      <c r="C22" s="2">
        <v>107</v>
      </c>
      <c r="D22">
        <f t="shared" si="0"/>
        <v>-63</v>
      </c>
      <c r="E22">
        <f t="shared" si="1"/>
        <v>3969</v>
      </c>
    </row>
    <row r="23" spans="1:5" x14ac:dyDescent="0.25">
      <c r="A23" s="2">
        <v>3</v>
      </c>
      <c r="B23" s="2">
        <v>29</v>
      </c>
      <c r="C23" s="2">
        <v>150</v>
      </c>
      <c r="D23">
        <f t="shared" si="0"/>
        <v>-20</v>
      </c>
      <c r="E23">
        <f t="shared" si="1"/>
        <v>400</v>
      </c>
    </row>
    <row r="24" spans="1:5" x14ac:dyDescent="0.25">
      <c r="A24" s="2">
        <v>3</v>
      </c>
      <c r="B24" s="2">
        <v>36</v>
      </c>
      <c r="C24" s="2">
        <v>172</v>
      </c>
      <c r="D24">
        <f t="shared" si="0"/>
        <v>2</v>
      </c>
      <c r="E24">
        <f t="shared" si="1"/>
        <v>4</v>
      </c>
    </row>
    <row r="25" spans="1:5" x14ac:dyDescent="0.25">
      <c r="A25" s="2">
        <v>3</v>
      </c>
      <c r="B25" s="2">
        <v>58</v>
      </c>
      <c r="C25" s="2">
        <v>154</v>
      </c>
      <c r="D25">
        <f t="shared" si="0"/>
        <v>-16</v>
      </c>
      <c r="E25">
        <f t="shared" si="1"/>
        <v>256</v>
      </c>
    </row>
    <row r="26" spans="1:5" x14ac:dyDescent="0.25">
      <c r="A26" s="2">
        <v>4</v>
      </c>
      <c r="B26" s="2">
        <v>55</v>
      </c>
      <c r="C26" s="2">
        <v>156</v>
      </c>
      <c r="D26">
        <f t="shared" si="0"/>
        <v>-14</v>
      </c>
      <c r="E26">
        <f t="shared" si="1"/>
        <v>196</v>
      </c>
    </row>
    <row r="27" spans="1:5" x14ac:dyDescent="0.25">
      <c r="C27" s="15">
        <f>AVERAGE(C2:C26)</f>
        <v>170</v>
      </c>
      <c r="E27" s="15">
        <f>SUM(E2:E26)</f>
        <v>54822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2488-5BD5-47C7-846C-C9C1BA90F82C}">
  <dimension ref="A1:F27"/>
  <sheetViews>
    <sheetView tabSelected="1" workbookViewId="0">
      <selection activeCell="F6" sqref="F6"/>
    </sheetView>
  </sheetViews>
  <sheetFormatPr defaultRowHeight="15" x14ac:dyDescent="0.25"/>
  <cols>
    <col min="1" max="1" width="25.28515625" bestFit="1" customWidth="1"/>
    <col min="5" max="5" width="34.42578125" bestFit="1" customWidth="1"/>
  </cols>
  <sheetData>
    <row r="1" spans="1:6" x14ac:dyDescent="0.25">
      <c r="A1" s="1" t="s">
        <v>3</v>
      </c>
    </row>
    <row r="2" spans="1:6" x14ac:dyDescent="0.25">
      <c r="A2" s="2">
        <v>125</v>
      </c>
    </row>
    <row r="3" spans="1:6" x14ac:dyDescent="0.25">
      <c r="A3" s="2">
        <v>144</v>
      </c>
    </row>
    <row r="4" spans="1:6" x14ac:dyDescent="0.25">
      <c r="A4" s="2">
        <v>115</v>
      </c>
    </row>
    <row r="5" spans="1:6" x14ac:dyDescent="0.25">
      <c r="A5" s="2"/>
      <c r="B5">
        <v>120.5</v>
      </c>
    </row>
    <row r="6" spans="1:6" x14ac:dyDescent="0.25">
      <c r="A6" s="2">
        <v>128</v>
      </c>
      <c r="E6" t="s">
        <v>28</v>
      </c>
      <c r="F6">
        <f>MEDIAN(A2:A25)</f>
        <v>120.5</v>
      </c>
    </row>
    <row r="7" spans="1:6" x14ac:dyDescent="0.25">
      <c r="A7" s="2">
        <v>121</v>
      </c>
    </row>
    <row r="8" spans="1:6" x14ac:dyDescent="0.25">
      <c r="A8" s="2">
        <v>125</v>
      </c>
    </row>
    <row r="9" spans="1:6" x14ac:dyDescent="0.25">
      <c r="A9" s="2">
        <v>118</v>
      </c>
    </row>
    <row r="10" spans="1:6" x14ac:dyDescent="0.25">
      <c r="A10" s="2"/>
      <c r="B10">
        <v>120.5</v>
      </c>
    </row>
    <row r="11" spans="1:6" x14ac:dyDescent="0.25">
      <c r="A11" s="2">
        <v>112</v>
      </c>
    </row>
    <row r="12" spans="1:6" x14ac:dyDescent="0.25">
      <c r="A12" s="2">
        <v>103</v>
      </c>
    </row>
    <row r="13" spans="1:6" x14ac:dyDescent="0.25">
      <c r="A13" s="2">
        <v>112</v>
      </c>
    </row>
    <row r="14" spans="1:6" x14ac:dyDescent="0.25">
      <c r="A14" s="2">
        <v>122</v>
      </c>
    </row>
    <row r="15" spans="1:6" x14ac:dyDescent="0.25">
      <c r="A15" s="2"/>
      <c r="B15">
        <v>120.5</v>
      </c>
    </row>
    <row r="16" spans="1:6" x14ac:dyDescent="0.25">
      <c r="A16" s="2">
        <v>126</v>
      </c>
    </row>
    <row r="17" spans="1:2" x14ac:dyDescent="0.25">
      <c r="A17" s="2">
        <v>115</v>
      </c>
    </row>
    <row r="18" spans="1:2" x14ac:dyDescent="0.25">
      <c r="A18" s="2">
        <v>112</v>
      </c>
    </row>
    <row r="19" spans="1:2" x14ac:dyDescent="0.25">
      <c r="A19" s="2">
        <v>132</v>
      </c>
    </row>
    <row r="20" spans="1:2" x14ac:dyDescent="0.25">
      <c r="A20" s="2"/>
      <c r="B20">
        <v>120.5</v>
      </c>
    </row>
    <row r="21" spans="1:2" x14ac:dyDescent="0.25">
      <c r="A21" s="2">
        <v>120</v>
      </c>
    </row>
    <row r="22" spans="1:2" x14ac:dyDescent="0.25">
      <c r="A22" s="2">
        <v>130</v>
      </c>
    </row>
    <row r="23" spans="1:2" x14ac:dyDescent="0.25">
      <c r="A23" s="2">
        <v>119</v>
      </c>
    </row>
    <row r="24" spans="1:2" x14ac:dyDescent="0.25">
      <c r="A24" s="2">
        <v>103</v>
      </c>
    </row>
    <row r="25" spans="1:2" x14ac:dyDescent="0.25">
      <c r="A25" s="2">
        <v>127</v>
      </c>
    </row>
    <row r="26" spans="1:2" x14ac:dyDescent="0.25">
      <c r="A26" s="2"/>
      <c r="B26">
        <v>120.5</v>
      </c>
    </row>
    <row r="27" spans="1:2" x14ac:dyDescent="0.25">
      <c r="A27" s="15"/>
    </row>
  </sheetData>
  <autoFilter ref="A1:A4" xr:uid="{9A002488-5BD5-47C7-846C-C9C1BA90F82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23096-17D6-4B53-8F5B-E650C8DD3817}">
  <dimension ref="A1:P94"/>
  <sheetViews>
    <sheetView workbookViewId="0">
      <selection activeCell="B2" sqref="B2:C26"/>
    </sheetView>
  </sheetViews>
  <sheetFormatPr defaultRowHeight="15" x14ac:dyDescent="0.25"/>
  <cols>
    <col min="1" max="1" width="11" bestFit="1" customWidth="1"/>
    <col min="3" max="3" width="25.42578125" bestFit="1" customWidth="1"/>
    <col min="7" max="7" width="26.42578125" bestFit="1" customWidth="1"/>
    <col min="9" max="9" width="28.7109375" bestFit="1" customWidth="1"/>
  </cols>
  <sheetData>
    <row r="1" spans="1:9" x14ac:dyDescent="0.25">
      <c r="A1" s="1" t="s">
        <v>1</v>
      </c>
      <c r="B1" s="1" t="s">
        <v>2</v>
      </c>
      <c r="C1" s="1" t="s">
        <v>3</v>
      </c>
      <c r="D1" s="14" t="s">
        <v>19</v>
      </c>
      <c r="E1" s="14" t="s">
        <v>12</v>
      </c>
    </row>
    <row r="2" spans="1:9" x14ac:dyDescent="0.25">
      <c r="A2" s="2">
        <v>3</v>
      </c>
      <c r="B2" s="2">
        <v>31</v>
      </c>
      <c r="C2" s="2">
        <v>142</v>
      </c>
      <c r="D2">
        <f>C2-$C$27</f>
        <v>36.319999999999993</v>
      </c>
      <c r="E2">
        <f>POWER(D2,2)</f>
        <v>1319.1423999999995</v>
      </c>
    </row>
    <row r="3" spans="1:9" x14ac:dyDescent="0.25">
      <c r="A3" s="2">
        <v>2</v>
      </c>
      <c r="B3" s="2">
        <v>25</v>
      </c>
      <c r="C3" s="2">
        <v>106</v>
      </c>
      <c r="D3">
        <f t="shared" ref="D3:D26" si="0">C3-$C$27</f>
        <v>0.31999999999999318</v>
      </c>
      <c r="E3">
        <f t="shared" ref="E3:E26" si="1">POWER(D3,2)</f>
        <v>0.10239999999999563</v>
      </c>
    </row>
    <row r="4" spans="1:9" x14ac:dyDescent="0.25">
      <c r="A4" s="2">
        <v>2</v>
      </c>
      <c r="B4" s="2">
        <v>32</v>
      </c>
      <c r="C4" s="2">
        <v>104</v>
      </c>
      <c r="D4">
        <f t="shared" si="0"/>
        <v>-1.6800000000000068</v>
      </c>
      <c r="E4">
        <f t="shared" si="1"/>
        <v>2.8224000000000231</v>
      </c>
      <c r="G4" s="16" t="s">
        <v>20</v>
      </c>
      <c r="H4" s="16">
        <f>E27/25</f>
        <v>286.37760000000003</v>
      </c>
    </row>
    <row r="5" spans="1:9" x14ac:dyDescent="0.25">
      <c r="A5" s="2">
        <v>3</v>
      </c>
      <c r="B5" s="2">
        <v>52</v>
      </c>
      <c r="C5" s="2">
        <v>108</v>
      </c>
      <c r="D5">
        <f t="shared" si="0"/>
        <v>2.3199999999999932</v>
      </c>
      <c r="E5">
        <f t="shared" si="1"/>
        <v>5.3823999999999685</v>
      </c>
      <c r="G5" s="16"/>
      <c r="H5" s="16"/>
    </row>
    <row r="6" spans="1:9" x14ac:dyDescent="0.25">
      <c r="A6" s="2">
        <v>1</v>
      </c>
      <c r="B6" s="2">
        <v>54</v>
      </c>
      <c r="C6" s="2">
        <v>82</v>
      </c>
      <c r="D6">
        <f t="shared" si="0"/>
        <v>-23.680000000000007</v>
      </c>
      <c r="E6">
        <f t="shared" si="1"/>
        <v>560.74240000000032</v>
      </c>
      <c r="G6" s="16" t="s">
        <v>21</v>
      </c>
      <c r="H6" s="16">
        <f>SQRT(H4)</f>
        <v>16.922694820861128</v>
      </c>
    </row>
    <row r="7" spans="1:9" x14ac:dyDescent="0.25">
      <c r="A7" s="2">
        <v>1</v>
      </c>
      <c r="B7" s="2">
        <v>39</v>
      </c>
      <c r="C7" s="2">
        <v>122</v>
      </c>
      <c r="D7">
        <f t="shared" si="0"/>
        <v>16.319999999999993</v>
      </c>
      <c r="E7">
        <f t="shared" si="1"/>
        <v>266.34239999999977</v>
      </c>
      <c r="G7" s="16"/>
      <c r="H7" s="16"/>
    </row>
    <row r="8" spans="1:9" x14ac:dyDescent="0.25">
      <c r="A8" s="2">
        <v>2</v>
      </c>
      <c r="B8" s="2">
        <v>43</v>
      </c>
      <c r="C8" s="2">
        <v>88</v>
      </c>
      <c r="D8">
        <f t="shared" si="0"/>
        <v>-17.680000000000007</v>
      </c>
      <c r="E8">
        <f t="shared" si="1"/>
        <v>312.58240000000023</v>
      </c>
      <c r="G8" s="16" t="s">
        <v>22</v>
      </c>
      <c r="H8" s="16">
        <f>H6/C27*100</f>
        <v>16.013148013683885</v>
      </c>
    </row>
    <row r="9" spans="1:9" x14ac:dyDescent="0.25">
      <c r="A9" s="2">
        <v>0</v>
      </c>
      <c r="B9" s="2">
        <v>25</v>
      </c>
      <c r="C9" s="2">
        <v>82</v>
      </c>
      <c r="D9">
        <f t="shared" si="0"/>
        <v>-23.680000000000007</v>
      </c>
      <c r="E9">
        <f t="shared" si="1"/>
        <v>560.74240000000032</v>
      </c>
    </row>
    <row r="10" spans="1:9" x14ac:dyDescent="0.25">
      <c r="A10" s="2">
        <v>2</v>
      </c>
      <c r="B10" s="2">
        <v>37</v>
      </c>
      <c r="C10" s="2">
        <v>101</v>
      </c>
      <c r="D10">
        <f t="shared" si="0"/>
        <v>-4.6800000000000068</v>
      </c>
      <c r="E10">
        <f t="shared" si="1"/>
        <v>21.902400000000064</v>
      </c>
    </row>
    <row r="11" spans="1:9" x14ac:dyDescent="0.25">
      <c r="A11" s="2">
        <v>3</v>
      </c>
      <c r="B11" s="2">
        <v>32</v>
      </c>
      <c r="C11" s="2">
        <v>102</v>
      </c>
      <c r="D11">
        <f t="shared" si="0"/>
        <v>-3.6800000000000068</v>
      </c>
      <c r="E11">
        <f t="shared" si="1"/>
        <v>13.54240000000005</v>
      </c>
    </row>
    <row r="12" spans="1:9" x14ac:dyDescent="0.25">
      <c r="A12" s="2">
        <v>2</v>
      </c>
      <c r="B12" s="2">
        <v>48</v>
      </c>
      <c r="C12" s="2">
        <v>112</v>
      </c>
      <c r="D12">
        <f t="shared" si="0"/>
        <v>6.3199999999999932</v>
      </c>
      <c r="E12">
        <f t="shared" si="1"/>
        <v>39.942399999999914</v>
      </c>
      <c r="G12" s="19" t="s">
        <v>34</v>
      </c>
    </row>
    <row r="13" spans="1:9" x14ac:dyDescent="0.25">
      <c r="A13" s="2">
        <v>0</v>
      </c>
      <c r="B13" s="2">
        <v>22</v>
      </c>
      <c r="C13" s="2">
        <v>87</v>
      </c>
      <c r="D13">
        <f t="shared" si="0"/>
        <v>-18.680000000000007</v>
      </c>
      <c r="E13">
        <f t="shared" si="1"/>
        <v>348.94240000000025</v>
      </c>
      <c r="G13" s="1" t="s">
        <v>3</v>
      </c>
      <c r="H13" s="17" t="s">
        <v>29</v>
      </c>
      <c r="I13" s="18" t="s">
        <v>30</v>
      </c>
    </row>
    <row r="14" spans="1:9" x14ac:dyDescent="0.25">
      <c r="A14" s="2">
        <v>0</v>
      </c>
      <c r="B14" s="2">
        <v>22</v>
      </c>
      <c r="C14" s="2">
        <v>99</v>
      </c>
      <c r="D14">
        <f t="shared" si="0"/>
        <v>-6.6800000000000068</v>
      </c>
      <c r="E14">
        <f t="shared" si="1"/>
        <v>44.622400000000091</v>
      </c>
      <c r="G14" s="2">
        <v>142</v>
      </c>
      <c r="H14">
        <f>IF(OR(G14&lt;$P$21, G14&gt;$P$22), 0,1)</f>
        <v>0</v>
      </c>
      <c r="I14" s="18" t="s">
        <v>31</v>
      </c>
    </row>
    <row r="15" spans="1:9" x14ac:dyDescent="0.25">
      <c r="A15" s="2">
        <v>1</v>
      </c>
      <c r="B15" s="2">
        <v>34</v>
      </c>
      <c r="C15" s="2">
        <v>116</v>
      </c>
      <c r="D15">
        <f t="shared" si="0"/>
        <v>10.319999999999993</v>
      </c>
      <c r="E15">
        <f t="shared" si="1"/>
        <v>106.50239999999985</v>
      </c>
      <c r="G15" s="2">
        <v>106</v>
      </c>
      <c r="H15">
        <f t="shared" ref="H15:H38" si="2">IF(OR(G15&lt;$P$21, G15&gt;$P$22), 0,1)</f>
        <v>1</v>
      </c>
      <c r="I15" s="18" t="s">
        <v>32</v>
      </c>
    </row>
    <row r="16" spans="1:9" x14ac:dyDescent="0.25">
      <c r="A16" s="2">
        <v>3</v>
      </c>
      <c r="B16" s="2">
        <v>23</v>
      </c>
      <c r="C16" s="2">
        <v>90</v>
      </c>
      <c r="D16">
        <f t="shared" si="0"/>
        <v>-15.680000000000007</v>
      </c>
      <c r="E16">
        <f t="shared" si="1"/>
        <v>245.86240000000021</v>
      </c>
      <c r="G16" s="2">
        <v>104</v>
      </c>
      <c r="H16">
        <f t="shared" si="2"/>
        <v>1</v>
      </c>
      <c r="I16" s="18" t="s">
        <v>33</v>
      </c>
    </row>
    <row r="17" spans="1:16" x14ac:dyDescent="0.25">
      <c r="A17" s="2">
        <v>1</v>
      </c>
      <c r="B17" s="2">
        <v>26</v>
      </c>
      <c r="C17" s="2">
        <v>99</v>
      </c>
      <c r="D17">
        <f t="shared" si="0"/>
        <v>-6.6800000000000068</v>
      </c>
      <c r="E17">
        <f t="shared" si="1"/>
        <v>44.622400000000091</v>
      </c>
      <c r="G17" s="2">
        <v>108</v>
      </c>
      <c r="H17">
        <f t="shared" si="2"/>
        <v>1</v>
      </c>
    </row>
    <row r="18" spans="1:16" x14ac:dyDescent="0.25">
      <c r="A18" s="2">
        <v>2</v>
      </c>
      <c r="B18" s="2">
        <v>58</v>
      </c>
      <c r="C18" s="2">
        <v>116</v>
      </c>
      <c r="D18">
        <f t="shared" si="0"/>
        <v>10.319999999999993</v>
      </c>
      <c r="E18">
        <f t="shared" si="1"/>
        <v>106.50239999999985</v>
      </c>
      <c r="G18" s="2">
        <v>82</v>
      </c>
      <c r="H18">
        <f t="shared" si="2"/>
        <v>1</v>
      </c>
      <c r="N18" s="16" t="s">
        <v>26</v>
      </c>
      <c r="O18" s="16"/>
      <c r="P18" s="16">
        <f>QUARTILE(C2:C26,3)</f>
        <v>116</v>
      </c>
    </row>
    <row r="19" spans="1:16" x14ac:dyDescent="0.25">
      <c r="A19" s="2">
        <v>0</v>
      </c>
      <c r="B19" s="2">
        <v>22</v>
      </c>
      <c r="C19" s="2">
        <v>100</v>
      </c>
      <c r="D19">
        <f t="shared" si="0"/>
        <v>-5.6800000000000068</v>
      </c>
      <c r="E19">
        <f t="shared" si="1"/>
        <v>32.262400000000078</v>
      </c>
      <c r="G19" s="2">
        <v>122</v>
      </c>
      <c r="H19">
        <f t="shared" si="2"/>
        <v>1</v>
      </c>
      <c r="N19" s="16" t="s">
        <v>27</v>
      </c>
      <c r="O19" s="16"/>
      <c r="P19" s="16">
        <f>QUARTILE(C2:C26,1)</f>
        <v>99</v>
      </c>
    </row>
    <row r="20" spans="1:16" x14ac:dyDescent="0.25">
      <c r="A20" s="2">
        <v>3</v>
      </c>
      <c r="B20" s="2">
        <v>42</v>
      </c>
      <c r="C20" s="2">
        <v>111</v>
      </c>
      <c r="D20">
        <f t="shared" si="0"/>
        <v>5.3199999999999932</v>
      </c>
      <c r="E20">
        <f t="shared" si="1"/>
        <v>28.302399999999928</v>
      </c>
      <c r="G20" s="2">
        <v>88</v>
      </c>
      <c r="H20">
        <f t="shared" si="2"/>
        <v>1</v>
      </c>
      <c r="N20" s="16" t="s">
        <v>25</v>
      </c>
      <c r="O20" s="16"/>
      <c r="P20" s="16">
        <f xml:space="preserve"> P18-P19</f>
        <v>17</v>
      </c>
    </row>
    <row r="21" spans="1:16" x14ac:dyDescent="0.25">
      <c r="A21" s="2">
        <v>1</v>
      </c>
      <c r="B21" s="2">
        <v>38</v>
      </c>
      <c r="C21" s="2">
        <v>76</v>
      </c>
      <c r="D21">
        <f t="shared" si="0"/>
        <v>-29.680000000000007</v>
      </c>
      <c r="E21">
        <f t="shared" si="1"/>
        <v>880.9024000000004</v>
      </c>
      <c r="G21" s="2">
        <v>82</v>
      </c>
      <c r="H21">
        <f t="shared" si="2"/>
        <v>1</v>
      </c>
      <c r="P21" s="16">
        <f>P19-1.5*P20</f>
        <v>73.5</v>
      </c>
    </row>
    <row r="22" spans="1:16" x14ac:dyDescent="0.25">
      <c r="A22" s="2">
        <v>2</v>
      </c>
      <c r="B22" s="2">
        <v>43</v>
      </c>
      <c r="C22" s="2">
        <v>126</v>
      </c>
      <c r="D22">
        <f t="shared" si="0"/>
        <v>20.319999999999993</v>
      </c>
      <c r="E22">
        <f t="shared" si="1"/>
        <v>412.90239999999972</v>
      </c>
      <c r="G22" s="2">
        <v>101</v>
      </c>
      <c r="H22">
        <f t="shared" si="2"/>
        <v>1</v>
      </c>
      <c r="P22">
        <f>P18+1.5*P20</f>
        <v>141.5</v>
      </c>
    </row>
    <row r="23" spans="1:16" x14ac:dyDescent="0.25">
      <c r="A23" s="2">
        <v>2</v>
      </c>
      <c r="B23" s="2">
        <v>50</v>
      </c>
      <c r="C23" s="2">
        <v>117</v>
      </c>
      <c r="D23">
        <f t="shared" si="0"/>
        <v>11.319999999999993</v>
      </c>
      <c r="E23">
        <f t="shared" si="1"/>
        <v>128.14239999999984</v>
      </c>
      <c r="G23" s="2">
        <v>102</v>
      </c>
      <c r="H23">
        <f t="shared" si="2"/>
        <v>1</v>
      </c>
    </row>
    <row r="24" spans="1:16" x14ac:dyDescent="0.25">
      <c r="A24" s="2">
        <v>2</v>
      </c>
      <c r="B24" s="2">
        <v>46</v>
      </c>
      <c r="C24" s="2">
        <v>146</v>
      </c>
      <c r="D24">
        <f t="shared" si="0"/>
        <v>40.319999999999993</v>
      </c>
      <c r="E24">
        <f t="shared" si="1"/>
        <v>1625.7023999999994</v>
      </c>
      <c r="G24" s="2">
        <v>112</v>
      </c>
      <c r="H24">
        <f t="shared" si="2"/>
        <v>1</v>
      </c>
    </row>
    <row r="25" spans="1:16" x14ac:dyDescent="0.25">
      <c r="A25" s="2">
        <v>1</v>
      </c>
      <c r="B25" s="2">
        <v>52</v>
      </c>
      <c r="C25" s="2">
        <v>100</v>
      </c>
      <c r="D25">
        <f t="shared" si="0"/>
        <v>-5.6800000000000068</v>
      </c>
      <c r="E25">
        <f t="shared" si="1"/>
        <v>32.262400000000078</v>
      </c>
      <c r="G25" s="2">
        <v>87</v>
      </c>
      <c r="H25">
        <f t="shared" si="2"/>
        <v>1</v>
      </c>
    </row>
    <row r="26" spans="1:16" x14ac:dyDescent="0.25">
      <c r="A26" s="2">
        <v>3</v>
      </c>
      <c r="B26" s="2">
        <v>56</v>
      </c>
      <c r="C26" s="2">
        <v>110</v>
      </c>
      <c r="D26">
        <f t="shared" si="0"/>
        <v>4.3199999999999932</v>
      </c>
      <c r="E26">
        <f t="shared" si="1"/>
        <v>18.662399999999941</v>
      </c>
      <c r="G26" s="2">
        <v>99</v>
      </c>
      <c r="H26">
        <f t="shared" si="2"/>
        <v>1</v>
      </c>
    </row>
    <row r="27" spans="1:16" x14ac:dyDescent="0.25">
      <c r="C27" s="15">
        <f>AVERAGE(C2:C26)</f>
        <v>105.68</v>
      </c>
      <c r="E27" s="15">
        <f>SUM(E2:E26)</f>
        <v>7159.4400000000005</v>
      </c>
      <c r="G27" s="2">
        <v>116</v>
      </c>
      <c r="H27">
        <f t="shared" si="2"/>
        <v>1</v>
      </c>
    </row>
    <row r="28" spans="1:16" x14ac:dyDescent="0.25">
      <c r="G28" s="2">
        <v>90</v>
      </c>
      <c r="H28">
        <f t="shared" si="2"/>
        <v>1</v>
      </c>
    </row>
    <row r="29" spans="1:16" x14ac:dyDescent="0.25">
      <c r="G29" s="2">
        <v>99</v>
      </c>
      <c r="H29">
        <f t="shared" si="2"/>
        <v>1</v>
      </c>
    </row>
    <row r="30" spans="1:16" x14ac:dyDescent="0.25">
      <c r="G30" s="2">
        <v>116</v>
      </c>
      <c r="H30">
        <f t="shared" si="2"/>
        <v>1</v>
      </c>
    </row>
    <row r="31" spans="1:16" x14ac:dyDescent="0.25">
      <c r="G31" s="2">
        <v>100</v>
      </c>
      <c r="H31">
        <f t="shared" si="2"/>
        <v>1</v>
      </c>
    </row>
    <row r="32" spans="1:16" x14ac:dyDescent="0.25">
      <c r="G32" s="2">
        <v>111</v>
      </c>
      <c r="H32">
        <f t="shared" si="2"/>
        <v>1</v>
      </c>
    </row>
    <row r="33" spans="7:8" x14ac:dyDescent="0.25">
      <c r="G33" s="2">
        <v>76</v>
      </c>
      <c r="H33">
        <f t="shared" si="2"/>
        <v>1</v>
      </c>
    </row>
    <row r="34" spans="7:8" x14ac:dyDescent="0.25">
      <c r="G34" s="2">
        <v>126</v>
      </c>
      <c r="H34">
        <f t="shared" si="2"/>
        <v>1</v>
      </c>
    </row>
    <row r="35" spans="7:8" x14ac:dyDescent="0.25">
      <c r="G35" s="2">
        <v>117</v>
      </c>
      <c r="H35">
        <f t="shared" si="2"/>
        <v>1</v>
      </c>
    </row>
    <row r="36" spans="7:8" x14ac:dyDescent="0.25">
      <c r="G36" s="2">
        <v>146</v>
      </c>
      <c r="H36">
        <f t="shared" si="2"/>
        <v>0</v>
      </c>
    </row>
    <row r="37" spans="7:8" x14ac:dyDescent="0.25">
      <c r="G37" s="2">
        <v>100</v>
      </c>
      <c r="H37">
        <f t="shared" si="2"/>
        <v>1</v>
      </c>
    </row>
    <row r="38" spans="7:8" x14ac:dyDescent="0.25">
      <c r="G38" s="2">
        <v>110</v>
      </c>
      <c r="H38">
        <f t="shared" si="2"/>
        <v>1</v>
      </c>
    </row>
    <row r="69" spans="6:6" x14ac:dyDescent="0.25">
      <c r="F69" s="1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6:6" x14ac:dyDescent="0.25">
      <c r="F81" s="2"/>
    </row>
    <row r="82" spans="6:6" x14ac:dyDescent="0.25">
      <c r="F82" s="2"/>
    </row>
    <row r="83" spans="6:6" x14ac:dyDescent="0.25">
      <c r="F83" s="2"/>
    </row>
    <row r="84" spans="6:6" x14ac:dyDescent="0.25">
      <c r="F84" s="2"/>
    </row>
    <row r="85" spans="6:6" x14ac:dyDescent="0.25">
      <c r="F85" s="2"/>
    </row>
    <row r="86" spans="6:6" x14ac:dyDescent="0.25">
      <c r="F86" s="2"/>
    </row>
    <row r="87" spans="6:6" x14ac:dyDescent="0.25">
      <c r="F87" s="2"/>
    </row>
    <row r="88" spans="6:6" x14ac:dyDescent="0.25">
      <c r="F88" s="2"/>
    </row>
    <row r="89" spans="6:6" x14ac:dyDescent="0.25">
      <c r="F89" s="2"/>
    </row>
    <row r="90" spans="6:6" x14ac:dyDescent="0.25">
      <c r="F90" s="2"/>
    </row>
    <row r="91" spans="6:6" x14ac:dyDescent="0.25">
      <c r="F91" s="2"/>
    </row>
    <row r="92" spans="6:6" x14ac:dyDescent="0.25">
      <c r="F92" s="2"/>
    </row>
    <row r="93" spans="6:6" x14ac:dyDescent="0.25">
      <c r="F93" s="2"/>
    </row>
    <row r="94" spans="6:6" x14ac:dyDescent="0.25">
      <c r="F94" s="2"/>
    </row>
  </sheetData>
  <conditionalFormatting sqref="C1:C26">
    <cfRule type="cellIs" dxfId="8" priority="7" operator="lessThan">
      <formula>73.5</formula>
    </cfRule>
    <cfRule type="cellIs" dxfId="7" priority="8" operator="lessThan">
      <formula>73.5</formula>
    </cfRule>
    <cfRule type="cellIs" dxfId="6" priority="9" operator="greaterThan">
      <formula>141.5</formula>
    </cfRule>
  </conditionalFormatting>
  <conditionalFormatting sqref="F69:F94">
    <cfRule type="cellIs" dxfId="5" priority="4" operator="lessThan">
      <formula>73.5</formula>
    </cfRule>
    <cfRule type="cellIs" dxfId="4" priority="5" operator="lessThan">
      <formula>73.5</formula>
    </cfRule>
    <cfRule type="cellIs" dxfId="3" priority="6" operator="greaterThan">
      <formula>141.5</formula>
    </cfRule>
  </conditionalFormatting>
  <conditionalFormatting sqref="G13:G38">
    <cfRule type="cellIs" dxfId="2" priority="1" operator="lessThan">
      <formula>73.5</formula>
    </cfRule>
    <cfRule type="cellIs" dxfId="1" priority="2" operator="lessThan">
      <formula>73.5</formula>
    </cfRule>
    <cfRule type="cellIs" dxfId="0" priority="3" operator="greaterThan">
      <formula>141.5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A463-4CBD-4E4F-B37E-6D2777DAD5DE}">
  <dimension ref="D6:H8"/>
  <sheetViews>
    <sheetView workbookViewId="0">
      <selection activeCell="H7" sqref="H7"/>
    </sheetView>
  </sheetViews>
  <sheetFormatPr defaultRowHeight="15" x14ac:dyDescent="0.25"/>
  <sheetData>
    <row r="6" spans="4:8" x14ac:dyDescent="0.25">
      <c r="H6">
        <f>D7/D8</f>
        <v>107.67040000000001</v>
      </c>
    </row>
    <row r="7" spans="4:8" x14ac:dyDescent="0.25">
      <c r="D7">
        <v>2691.76</v>
      </c>
    </row>
    <row r="8" spans="4:8" x14ac:dyDescent="0.25">
      <c r="D8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E959E-4817-4A70-9528-99BFDA1BF39D}">
  <dimension ref="B1:E5"/>
  <sheetViews>
    <sheetView workbookViewId="0">
      <selection activeCell="D30" sqref="D30"/>
    </sheetView>
  </sheetViews>
  <sheetFormatPr defaultRowHeight="15" x14ac:dyDescent="0.25"/>
  <cols>
    <col min="2" max="2" width="37.85546875" bestFit="1" customWidth="1"/>
    <col min="3" max="3" width="14.140625" customWidth="1"/>
    <col min="4" max="4" width="17.28515625" customWidth="1"/>
    <col min="5" max="5" width="12.7109375" customWidth="1"/>
  </cols>
  <sheetData>
    <row r="1" spans="2:5" x14ac:dyDescent="0.25">
      <c r="B1" s="4" t="s">
        <v>7</v>
      </c>
      <c r="C1" s="5" t="s">
        <v>4</v>
      </c>
      <c r="D1" s="5" t="s">
        <v>5</v>
      </c>
      <c r="E1" s="6" t="s">
        <v>6</v>
      </c>
    </row>
    <row r="2" spans="2:5" x14ac:dyDescent="0.25">
      <c r="B2" s="7" t="s">
        <v>8</v>
      </c>
      <c r="C2" s="15"/>
      <c r="D2" s="3"/>
      <c r="E2" s="8"/>
    </row>
    <row r="3" spans="2:5" x14ac:dyDescent="0.25">
      <c r="B3" s="7" t="s">
        <v>9</v>
      </c>
      <c r="C3" s="3"/>
      <c r="D3" s="3"/>
      <c r="E3" s="8"/>
    </row>
    <row r="4" spans="2:5" x14ac:dyDescent="0.25">
      <c r="B4" s="7" t="s">
        <v>10</v>
      </c>
      <c r="C4" s="3"/>
      <c r="D4" s="3"/>
      <c r="E4" s="8"/>
    </row>
    <row r="5" spans="2:5" x14ac:dyDescent="0.25">
      <c r="B5" s="9" t="s">
        <v>11</v>
      </c>
      <c r="C5" s="10">
        <v>8.6</v>
      </c>
      <c r="D5" s="10">
        <v>27.6</v>
      </c>
      <c r="E5" s="11">
        <v>16.2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2" ma:contentTypeDescription="Create a new document." ma:contentTypeScope="" ma:versionID="bb9f7ac773cafbfa04a0f6cfaf6875ab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07ab935f7a499dafb3ee50cd03b7f7a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38CCA9-0E97-4EE0-8CAA-6AB0CB4315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5B728A-19C6-4DC6-AF9E-F5DB722856F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483C39-B74B-470C-979D-E413BE0A38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Companies</vt:lpstr>
      <vt:lpstr>Intel</vt:lpstr>
      <vt:lpstr>Microsoft</vt:lpstr>
      <vt:lpstr>IMPUTATION</vt:lpstr>
      <vt:lpstr> Adobe and the finding outliers</vt:lpstr>
      <vt:lpstr>Sheet1</vt:lpstr>
      <vt:lpstr>COMPARISON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HOME</cp:lastModifiedBy>
  <cp:revision/>
  <dcterms:created xsi:type="dcterms:W3CDTF">2021-06-26T20:54:31Z</dcterms:created>
  <dcterms:modified xsi:type="dcterms:W3CDTF">2022-03-13T18:08:00Z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