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"/>
    </mc:Choice>
  </mc:AlternateContent>
  <xr:revisionPtr revIDLastSave="0" documentId="13_ncr:1_{25DC6502-F220-F342-B7C4-7095F80F2837}" xr6:coauthVersionLast="40" xr6:coauthVersionMax="40" xr10:uidLastSave="{00000000-0000-0000-0000-000000000000}"/>
  <bookViews>
    <workbookView xWindow="0" yWindow="460" windowWidth="28800" windowHeight="1626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47" i="1" l="1"/>
  <c r="AV48" i="1"/>
  <c r="AV49" i="1"/>
  <c r="AV50" i="1"/>
  <c r="AV51" i="1"/>
  <c r="Y48" i="1"/>
  <c r="AE48" i="1" s="1"/>
  <c r="Y49" i="1"/>
  <c r="AE49" i="1" s="1"/>
  <c r="Y50" i="1"/>
  <c r="AE50" i="1" s="1"/>
  <c r="Y51" i="1"/>
  <c r="AE51" i="1" s="1"/>
  <c r="AB48" i="1"/>
  <c r="AC48" i="1" s="1"/>
  <c r="AB49" i="1"/>
  <c r="AC49" i="1" s="1"/>
  <c r="AB50" i="1"/>
  <c r="AC50" i="1" s="1"/>
  <c r="AB51" i="1"/>
  <c r="AC51" i="1" s="1"/>
  <c r="AB47" i="1"/>
  <c r="AC47" i="1" s="1"/>
  <c r="Y47" i="1"/>
  <c r="AE47" i="1" s="1"/>
  <c r="BA46" i="1"/>
  <c r="BA47" i="1"/>
  <c r="BA48" i="1"/>
  <c r="BA49" i="1"/>
  <c r="BA50" i="1"/>
  <c r="BA51" i="1"/>
  <c r="AV46" i="1"/>
  <c r="AB46" i="1"/>
  <c r="AC46" i="1" s="1"/>
  <c r="Y46" i="1"/>
  <c r="AE46" i="1" s="1"/>
  <c r="AV45" i="1"/>
  <c r="BA45" i="1"/>
  <c r="AB45" i="1"/>
  <c r="AC45" i="1"/>
  <c r="Y45" i="1"/>
  <c r="AE45" i="1" s="1"/>
  <c r="BA44" i="1" l="1"/>
  <c r="AV44" i="1"/>
  <c r="AB44" i="1"/>
  <c r="AC44" i="1" s="1"/>
  <c r="Y44" i="1"/>
  <c r="AE44" i="1" s="1"/>
  <c r="BA33" i="1" l="1"/>
  <c r="AV33" i="1"/>
  <c r="AB33" i="1"/>
  <c r="AC33" i="1" s="1"/>
  <c r="Y33" i="1"/>
  <c r="AE33" i="1" s="1"/>
  <c r="BA32" i="1" l="1"/>
  <c r="AB32" i="1"/>
  <c r="AC32" i="1" s="1"/>
  <c r="Y32" i="1"/>
  <c r="AE32" i="1" s="1"/>
  <c r="AB31" i="1"/>
  <c r="AC31" i="1" s="1"/>
  <c r="Y31" i="1"/>
  <c r="AE31" i="1" s="1"/>
  <c r="AV31" i="1"/>
  <c r="AV32" i="1"/>
  <c r="BA31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2" i="1"/>
  <c r="AC2" i="1" s="1"/>
  <c r="Y43" i="1"/>
  <c r="AE43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18" i="1"/>
  <c r="AE18" i="1" s="1"/>
  <c r="Y19" i="1"/>
  <c r="AE19" i="1" s="1"/>
  <c r="Y20" i="1"/>
  <c r="AE20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0" i="1"/>
  <c r="AE40" i="1" s="1"/>
  <c r="Y41" i="1"/>
  <c r="AE41" i="1" s="1"/>
  <c r="Y42" i="1"/>
  <c r="AE42" i="1" s="1"/>
  <c r="Y2" i="1"/>
  <c r="AE2" i="1" s="1"/>
  <c r="BA43" i="1" l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20" i="1"/>
  <c r="AV20" i="1"/>
  <c r="BA19" i="1"/>
  <c r="AV19" i="1"/>
  <c r="BA18" i="1"/>
  <c r="AV18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26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31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BD45" authorId="1" shapeId="0" xr:uid="{13ED433C-EBFB-6D42-8C81-4423021298E0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values are a little odd.
</t>
        </r>
        <r>
          <rPr>
            <sz val="10"/>
            <color rgb="FF000000"/>
            <rFont val="Tahoma"/>
            <family val="2"/>
          </rPr>
          <t>Even considering the fact that the experiment ran in the morning, the results are interesting.</t>
        </r>
      </text>
    </comment>
    <comment ref="BD46" authorId="1" shapeId="0" xr:uid="{6D120D75-C4C0-1542-8643-1618D1AF8AA6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they are decimal? Usually, they are integers.</t>
        </r>
      </text>
    </comment>
  </commentList>
</comments>
</file>

<file path=xl/sharedStrings.xml><?xml version="1.0" encoding="utf-8"?>
<sst xmlns="http://schemas.openxmlformats.org/spreadsheetml/2006/main" count="1202" uniqueCount="173">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</sst>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[$-409]h:mm:ss\ AM/PM;@"/>
    <numFmt numFmtId="166" formatCode="0.0"/>
    <numFmt numFmtId="167" formatCode="yyyy/mm/dd;@"/>
    <numFmt numFmtId="169" formatCode="hh:mm:ss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9" fontId="0" fillId="3" borderId="0" xfId="0" applyNumberFormat="1" applyFill="1"/>
    <xf numFmtId="169" fontId="0" fillId="4" borderId="0" xfId="0" applyNumberFormat="1" applyFont="1" applyFill="1"/>
    <xf numFmtId="169" fontId="0" fillId="4" borderId="0" xfId="0" applyNumberFormat="1" applyFont="1" applyFill="1" applyBorder="1"/>
    <xf numFmtId="169" fontId="0" fillId="4" borderId="0" xfId="0" applyNumberFormat="1" applyFill="1"/>
    <xf numFmtId="169" fontId="0" fillId="5" borderId="0" xfId="0" applyNumberFormat="1" applyFill="1"/>
    <xf numFmtId="169" fontId="0" fillId="6" borderId="0" xfId="0" applyNumberFormat="1" applyFill="1"/>
    <xf numFmtId="167" fontId="0" fillId="3" borderId="0" xfId="0" applyNumberFormat="1" applyFill="1" applyAlignment="1">
      <alignment horizontal="center"/>
    </xf>
    <xf numFmtId="167" fontId="0" fillId="4" borderId="0" xfId="0" applyNumberFormat="1" applyFont="1" applyFill="1" applyAlignment="1">
      <alignment horizontal="center"/>
    </xf>
    <xf numFmtId="167" fontId="0" fillId="4" borderId="0" xfId="0" applyNumberFormat="1" applyFon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58"/>
  <sheetViews>
    <sheetView tabSelected="1" workbookViewId="0">
      <pane ySplit="1" topLeftCell="A16" activePane="bottomLeft" state="frozen"/>
      <selection pane="bottomLeft" activeCell="B45" sqref="B45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6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0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17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6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17" si="2">Z3/20</f>
        <v>0.8</v>
      </c>
      <c r="Z3" s="14">
        <v>16</v>
      </c>
      <c r="AA3" s="14">
        <v>5</v>
      </c>
      <c r="AB3" s="14">
        <f t="shared" ref="AB3:AB17" si="3">AA3/40</f>
        <v>0.125</v>
      </c>
      <c r="AC3" s="14">
        <f t="shared" ref="AC3:AC17" si="4">1-AB3</f>
        <v>0.875</v>
      </c>
      <c r="AD3" s="14">
        <v>11</v>
      </c>
      <c r="AE3" s="14">
        <f t="shared" ref="AE3:AE17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6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6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6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6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6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6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6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6">
        <v>43138</v>
      </c>
      <c r="C11" s="10" t="s">
        <v>50</v>
      </c>
      <c r="D11" s="90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6">
        <v>43147</v>
      </c>
      <c r="C12" s="10" t="s">
        <v>50</v>
      </c>
      <c r="D12" s="90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6">
        <v>43158</v>
      </c>
      <c r="C13" s="10" t="s">
        <v>66</v>
      </c>
      <c r="D13" s="90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>I13/M13</f>
        <v>9.296187683284457E-2</v>
      </c>
      <c r="O13" s="70">
        <f>J13/M13</f>
        <v>0.19706744868035192</v>
      </c>
      <c r="P13" s="70">
        <f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6">
        <v>43168</v>
      </c>
      <c r="C14" s="10" t="s">
        <v>50</v>
      </c>
      <c r="D14" s="90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>I14/M14</f>
        <v>0.47388465723612622</v>
      </c>
      <c r="O14" s="70">
        <f>J14/M14</f>
        <v>0.29325353645266594</v>
      </c>
      <c r="P14" s="70">
        <f>K14/M14</f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6">
        <v>43252</v>
      </c>
      <c r="C15" s="10" t="s">
        <v>50</v>
      </c>
      <c r="D15" s="90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>I15/M15</f>
        <v>0.32012513034410844</v>
      </c>
      <c r="O15" s="70">
        <f>J15/M15</f>
        <v>0.6798748696558915</v>
      </c>
      <c r="P15" s="70">
        <f>K15/M15</f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/>
      <c r="BN15" s="14"/>
    </row>
    <row r="16" spans="1:68" s="11" customFormat="1" x14ac:dyDescent="0.2">
      <c r="A16" s="10" t="s">
        <v>85</v>
      </c>
      <c r="B16" s="96">
        <v>43251</v>
      </c>
      <c r="C16" s="10" t="s">
        <v>50</v>
      </c>
      <c r="D16" s="90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>I16/M16</f>
        <v>5.2227342549923195E-3</v>
      </c>
      <c r="O16" s="70">
        <f>J16/M16</f>
        <v>1.4439324116743472E-2</v>
      </c>
      <c r="P16" s="70">
        <f>K16/M16</f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199" s="14" customFormat="1" x14ac:dyDescent="0.2">
      <c r="A17" s="14" t="s">
        <v>138</v>
      </c>
      <c r="B17" s="96">
        <v>43376</v>
      </c>
      <c r="C17" s="14" t="s">
        <v>50</v>
      </c>
      <c r="D17" s="90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>I17/M17</f>
        <v>3.7735849056603772E-2</v>
      </c>
      <c r="O17" s="70">
        <f>J17/M17</f>
        <v>0.30671347082053535</v>
      </c>
      <c r="P17" s="70">
        <f>K17/M17</f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</row>
    <row r="18" spans="1:199" s="32" customFormat="1" x14ac:dyDescent="0.2">
      <c r="A18" s="21" t="s">
        <v>87</v>
      </c>
      <c r="B18" s="97">
        <v>43059</v>
      </c>
      <c r="C18" s="21" t="s">
        <v>88</v>
      </c>
      <c r="D18" s="91">
        <v>0.4375</v>
      </c>
      <c r="E18" s="22" t="s">
        <v>71</v>
      </c>
      <c r="F18" s="73" t="s">
        <v>53</v>
      </c>
      <c r="G18" s="73" t="s">
        <v>53</v>
      </c>
      <c r="H18" s="73" t="s">
        <v>53</v>
      </c>
      <c r="I18" s="73" t="s">
        <v>53</v>
      </c>
      <c r="J18" s="73" t="s">
        <v>53</v>
      </c>
      <c r="K18" s="73" t="s">
        <v>53</v>
      </c>
      <c r="L18" s="73" t="s">
        <v>53</v>
      </c>
      <c r="M18" s="73" t="s">
        <v>53</v>
      </c>
      <c r="N18" s="73" t="s">
        <v>53</v>
      </c>
      <c r="O18" s="73" t="s">
        <v>53</v>
      </c>
      <c r="P18" s="73" t="s">
        <v>53</v>
      </c>
      <c r="Q18" s="24" t="s">
        <v>53</v>
      </c>
      <c r="R18" s="25" t="s">
        <v>53</v>
      </c>
      <c r="S18" s="26" t="s">
        <v>53</v>
      </c>
      <c r="T18" s="21" t="s">
        <v>53</v>
      </c>
      <c r="U18" s="54" t="s">
        <v>53</v>
      </c>
      <c r="V18" s="54" t="s">
        <v>53</v>
      </c>
      <c r="W18" s="27" t="s">
        <v>53</v>
      </c>
      <c r="X18" s="28">
        <v>40</v>
      </c>
      <c r="Y18" s="24">
        <f t="shared" ref="Y18:Y51" si="6">Z18/20</f>
        <v>0.7</v>
      </c>
      <c r="Z18" s="28">
        <v>14</v>
      </c>
      <c r="AA18" s="28">
        <v>14</v>
      </c>
      <c r="AB18" s="24">
        <f t="shared" ref="AB18:AB51" si="7">AA18/40</f>
        <v>0.35</v>
      </c>
      <c r="AC18" s="24">
        <f t="shared" ref="AC18:AC51" si="8">1-AB18</f>
        <v>0.65</v>
      </c>
      <c r="AD18" s="28">
        <v>0</v>
      </c>
      <c r="AE18" s="24">
        <f t="shared" ref="AE18:AE51" si="9">1-Y18</f>
        <v>0.30000000000000004</v>
      </c>
      <c r="AF18" s="28">
        <v>3</v>
      </c>
      <c r="AG18" s="28">
        <v>11</v>
      </c>
      <c r="AH18" s="28">
        <v>22</v>
      </c>
      <c r="AI18" s="28">
        <v>24</v>
      </c>
      <c r="AJ18" s="28">
        <v>21</v>
      </c>
      <c r="AK18" s="28">
        <v>21</v>
      </c>
      <c r="AL18" s="28">
        <v>23</v>
      </c>
      <c r="AM18" s="28">
        <v>26</v>
      </c>
      <c r="AN18" s="28">
        <v>21</v>
      </c>
      <c r="AO18" s="28">
        <v>23</v>
      </c>
      <c r="AP18" s="28">
        <v>29</v>
      </c>
      <c r="AQ18" s="28">
        <v>28</v>
      </c>
      <c r="AR18" s="28">
        <v>3</v>
      </c>
      <c r="AS18" s="15"/>
      <c r="AT18" s="28">
        <v>27</v>
      </c>
      <c r="AU18" s="28">
        <v>3</v>
      </c>
      <c r="AV18" s="29">
        <f t="shared" si="0"/>
        <v>3.5087719298245612</v>
      </c>
      <c r="AW18" s="28">
        <v>32</v>
      </c>
      <c r="AX18" s="28">
        <v>26</v>
      </c>
      <c r="AY18" s="28">
        <v>29</v>
      </c>
      <c r="AZ18" s="28">
        <v>26</v>
      </c>
      <c r="BA18" s="30">
        <f t="shared" ref="BA18:BA37" si="10">SUM(AT18,AW18,AX18,AY18,AZ18)</f>
        <v>140</v>
      </c>
      <c r="BB18" s="28" t="s">
        <v>53</v>
      </c>
      <c r="BC18" s="54">
        <v>11</v>
      </c>
      <c r="BD18" s="54">
        <v>5</v>
      </c>
      <c r="BE18" s="54">
        <v>22</v>
      </c>
      <c r="BF18" s="28" t="s">
        <v>58</v>
      </c>
      <c r="BG18" s="28" t="s">
        <v>55</v>
      </c>
      <c r="BH18" s="31">
        <v>12</v>
      </c>
      <c r="BI18" s="31" t="s">
        <v>89</v>
      </c>
      <c r="BJ18" s="28" t="s">
        <v>56</v>
      </c>
      <c r="BK18" s="28" t="s">
        <v>59</v>
      </c>
      <c r="BL18" s="58"/>
      <c r="BM18" s="28" t="s">
        <v>59</v>
      </c>
      <c r="BN18" s="28"/>
      <c r="BO18" s="23"/>
      <c r="BP18" s="23"/>
      <c r="BQ18" s="23"/>
      <c r="BR18" s="23"/>
      <c r="BS18" s="23"/>
      <c r="BT18" s="23"/>
      <c r="BU18" s="23"/>
      <c r="BV18" s="23"/>
    </row>
    <row r="19" spans="1:199" s="32" customFormat="1" x14ac:dyDescent="0.2">
      <c r="A19" s="33" t="s">
        <v>90</v>
      </c>
      <c r="B19" s="98">
        <v>43124</v>
      </c>
      <c r="C19" s="33" t="s">
        <v>88</v>
      </c>
      <c r="D19" s="92">
        <v>0.45833333333333331</v>
      </c>
      <c r="E19" s="34" t="s">
        <v>71</v>
      </c>
      <c r="F19" s="73" t="s">
        <v>53</v>
      </c>
      <c r="G19" s="73" t="s">
        <v>53</v>
      </c>
      <c r="H19" s="73" t="s">
        <v>53</v>
      </c>
      <c r="I19" s="73" t="s">
        <v>53</v>
      </c>
      <c r="J19" s="73" t="s">
        <v>53</v>
      </c>
      <c r="K19" s="73" t="s">
        <v>53</v>
      </c>
      <c r="L19" s="73" t="s">
        <v>53</v>
      </c>
      <c r="M19" s="73" t="s">
        <v>53</v>
      </c>
      <c r="N19" s="73" t="s">
        <v>53</v>
      </c>
      <c r="O19" s="73" t="s">
        <v>53</v>
      </c>
      <c r="P19" s="73" t="s">
        <v>53</v>
      </c>
      <c r="Q19" s="24" t="s">
        <v>53</v>
      </c>
      <c r="R19" s="35" t="s">
        <v>53</v>
      </c>
      <c r="S19" s="36" t="s">
        <v>53</v>
      </c>
      <c r="T19" s="33" t="s">
        <v>91</v>
      </c>
      <c r="U19" s="55">
        <v>2</v>
      </c>
      <c r="V19" s="55" t="s">
        <v>53</v>
      </c>
      <c r="W19" s="27" t="s">
        <v>53</v>
      </c>
      <c r="X19" s="37">
        <v>49</v>
      </c>
      <c r="Y19" s="24">
        <f t="shared" si="6"/>
        <v>0.95</v>
      </c>
      <c r="Z19" s="37">
        <v>19</v>
      </c>
      <c r="AA19" s="37">
        <v>10</v>
      </c>
      <c r="AB19" s="24">
        <f t="shared" si="7"/>
        <v>0.25</v>
      </c>
      <c r="AC19" s="24">
        <f t="shared" si="8"/>
        <v>0.75</v>
      </c>
      <c r="AD19" s="37">
        <v>9</v>
      </c>
      <c r="AE19" s="24">
        <f t="shared" si="9"/>
        <v>5.0000000000000044E-2</v>
      </c>
      <c r="AF19" s="37">
        <v>1</v>
      </c>
      <c r="AG19" s="37">
        <v>9</v>
      </c>
      <c r="AH19" s="37">
        <v>32</v>
      </c>
      <c r="AI19" s="37">
        <v>30</v>
      </c>
      <c r="AJ19" s="37">
        <v>35</v>
      </c>
      <c r="AK19" s="37">
        <v>30</v>
      </c>
      <c r="AL19" s="37">
        <v>45</v>
      </c>
      <c r="AM19" s="37">
        <v>41</v>
      </c>
      <c r="AN19" s="37">
        <v>52</v>
      </c>
      <c r="AO19" s="37">
        <v>46</v>
      </c>
      <c r="AP19" s="37">
        <v>37</v>
      </c>
      <c r="AQ19" s="37">
        <v>49</v>
      </c>
      <c r="AR19" s="37">
        <v>4</v>
      </c>
      <c r="AS19" s="15"/>
      <c r="AT19" s="37">
        <v>41</v>
      </c>
      <c r="AU19" s="37">
        <v>3.5</v>
      </c>
      <c r="AV19" s="29">
        <f t="shared" si="0"/>
        <v>-8.1395348837209305</v>
      </c>
      <c r="AW19" s="37">
        <v>38</v>
      </c>
      <c r="AX19" s="37">
        <v>34</v>
      </c>
      <c r="AY19" s="37">
        <v>72</v>
      </c>
      <c r="AZ19" s="37">
        <v>52</v>
      </c>
      <c r="BA19" s="30">
        <f t="shared" si="10"/>
        <v>237</v>
      </c>
      <c r="BB19" s="37">
        <v>33</v>
      </c>
      <c r="BC19" s="55">
        <v>6</v>
      </c>
      <c r="BD19" s="55">
        <v>11</v>
      </c>
      <c r="BE19" s="55">
        <v>54</v>
      </c>
      <c r="BF19" s="37" t="s">
        <v>54</v>
      </c>
      <c r="BG19" s="37" t="s">
        <v>55</v>
      </c>
      <c r="BH19" s="38">
        <v>0.95833333333333337</v>
      </c>
      <c r="BI19" s="38">
        <v>0.33333333333333331</v>
      </c>
      <c r="BJ19" s="37" t="s">
        <v>56</v>
      </c>
      <c r="BK19" s="37" t="s">
        <v>59</v>
      </c>
      <c r="BL19" s="59"/>
      <c r="BM19" s="37" t="s">
        <v>59</v>
      </c>
      <c r="BN19" s="37"/>
      <c r="BO19" s="39"/>
      <c r="BP19" s="23"/>
      <c r="BQ19" s="23"/>
      <c r="BR19" s="23"/>
      <c r="BS19" s="23"/>
      <c r="BT19" s="23"/>
      <c r="BU19" s="23"/>
      <c r="BV19" s="23"/>
    </row>
    <row r="20" spans="1:199" s="32" customFormat="1" x14ac:dyDescent="0.2">
      <c r="A20" s="21" t="s">
        <v>92</v>
      </c>
      <c r="B20" s="97">
        <v>43127</v>
      </c>
      <c r="C20" s="21" t="s">
        <v>88</v>
      </c>
      <c r="D20" s="91">
        <v>0.5</v>
      </c>
      <c r="E20" s="22" t="s">
        <v>71</v>
      </c>
      <c r="F20" s="73" t="s">
        <v>53</v>
      </c>
      <c r="G20" s="73" t="s">
        <v>53</v>
      </c>
      <c r="H20" s="73" t="s">
        <v>53</v>
      </c>
      <c r="I20" s="73" t="s">
        <v>53</v>
      </c>
      <c r="J20" s="73" t="s">
        <v>53</v>
      </c>
      <c r="K20" s="73" t="s">
        <v>53</v>
      </c>
      <c r="L20" s="73" t="s">
        <v>53</v>
      </c>
      <c r="M20" s="73" t="s">
        <v>53</v>
      </c>
      <c r="N20" s="73" t="s">
        <v>53</v>
      </c>
      <c r="O20" s="73" t="s">
        <v>53</v>
      </c>
      <c r="P20" s="73" t="s">
        <v>53</v>
      </c>
      <c r="Q20" s="24" t="s">
        <v>53</v>
      </c>
      <c r="R20" s="35" t="s">
        <v>53</v>
      </c>
      <c r="S20" s="36" t="s">
        <v>53</v>
      </c>
      <c r="T20" s="21" t="s">
        <v>91</v>
      </c>
      <c r="U20" s="54">
        <v>4</v>
      </c>
      <c r="V20" s="54">
        <v>25</v>
      </c>
      <c r="W20" s="27" t="s">
        <v>53</v>
      </c>
      <c r="X20" s="28">
        <v>43</v>
      </c>
      <c r="Y20" s="24">
        <f t="shared" si="6"/>
        <v>0.75</v>
      </c>
      <c r="Z20" s="28">
        <v>15</v>
      </c>
      <c r="AA20" s="28">
        <v>12</v>
      </c>
      <c r="AB20" s="24">
        <f t="shared" si="7"/>
        <v>0.3</v>
      </c>
      <c r="AC20" s="24">
        <f t="shared" si="8"/>
        <v>0.7</v>
      </c>
      <c r="AD20" s="28">
        <v>3</v>
      </c>
      <c r="AE20" s="24">
        <f t="shared" si="9"/>
        <v>0.25</v>
      </c>
      <c r="AF20" s="28">
        <v>2</v>
      </c>
      <c r="AG20" s="28">
        <v>9</v>
      </c>
      <c r="AH20" s="28">
        <v>37</v>
      </c>
      <c r="AI20" s="28">
        <v>44</v>
      </c>
      <c r="AJ20" s="28">
        <v>58</v>
      </c>
      <c r="AK20" s="28">
        <v>36</v>
      </c>
      <c r="AL20" s="28">
        <v>44</v>
      </c>
      <c r="AM20" s="28">
        <v>49</v>
      </c>
      <c r="AN20" s="28">
        <v>78</v>
      </c>
      <c r="AO20" s="28">
        <v>82</v>
      </c>
      <c r="AP20" s="28">
        <v>94</v>
      </c>
      <c r="AQ20" s="28">
        <v>101</v>
      </c>
      <c r="AR20" s="28">
        <v>10</v>
      </c>
      <c r="AS20" s="15"/>
      <c r="AT20" s="28">
        <v>141</v>
      </c>
      <c r="AU20" s="28">
        <v>12</v>
      </c>
      <c r="AV20" s="29">
        <f t="shared" si="0"/>
        <v>17.948717948717949</v>
      </c>
      <c r="AW20" s="28">
        <v>89</v>
      </c>
      <c r="AX20" s="28">
        <v>120</v>
      </c>
      <c r="AY20" s="28">
        <v>88</v>
      </c>
      <c r="AZ20" s="28">
        <v>95</v>
      </c>
      <c r="BA20" s="30">
        <f t="shared" si="10"/>
        <v>533</v>
      </c>
      <c r="BB20" s="28">
        <v>47</v>
      </c>
      <c r="BC20" s="54">
        <v>7</v>
      </c>
      <c r="BD20" s="54">
        <v>7</v>
      </c>
      <c r="BE20" s="54">
        <v>21</v>
      </c>
      <c r="BF20" s="28" t="s">
        <v>54</v>
      </c>
      <c r="BG20" s="28" t="s">
        <v>55</v>
      </c>
      <c r="BH20" s="31">
        <v>0</v>
      </c>
      <c r="BI20" s="31">
        <v>0.35416666666666669</v>
      </c>
      <c r="BJ20" s="28" t="s">
        <v>56</v>
      </c>
      <c r="BK20" s="28" t="s">
        <v>59</v>
      </c>
      <c r="BL20" s="60">
        <v>0.16666666666666666</v>
      </c>
      <c r="BM20" s="28" t="s">
        <v>59</v>
      </c>
      <c r="BN20" s="28">
        <v>4</v>
      </c>
      <c r="BO20" s="23" t="s">
        <v>93</v>
      </c>
      <c r="BP20" s="23"/>
      <c r="BQ20" s="23"/>
      <c r="BR20" s="23"/>
      <c r="BS20" s="23"/>
      <c r="BT20" s="23"/>
      <c r="BU20" s="23"/>
      <c r="BV20" s="23"/>
    </row>
    <row r="21" spans="1:199" s="32" customFormat="1" x14ac:dyDescent="0.2">
      <c r="A21" s="21" t="s">
        <v>94</v>
      </c>
      <c r="B21" s="97">
        <v>43134</v>
      </c>
      <c r="C21" s="21" t="s">
        <v>88</v>
      </c>
      <c r="D21" s="91">
        <v>0.58333333333333337</v>
      </c>
      <c r="E21" s="22" t="s">
        <v>71</v>
      </c>
      <c r="F21" s="73" t="s">
        <v>53</v>
      </c>
      <c r="G21" s="73" t="s">
        <v>53</v>
      </c>
      <c r="H21" s="73" t="s">
        <v>53</v>
      </c>
      <c r="I21" s="73" t="s">
        <v>53</v>
      </c>
      <c r="J21" s="73" t="s">
        <v>53</v>
      </c>
      <c r="K21" s="73" t="s">
        <v>53</v>
      </c>
      <c r="L21" s="73" t="s">
        <v>53</v>
      </c>
      <c r="M21" s="73" t="s">
        <v>53</v>
      </c>
      <c r="N21" s="73" t="s">
        <v>53</v>
      </c>
      <c r="O21" s="73" t="s">
        <v>53</v>
      </c>
      <c r="P21" s="73" t="s">
        <v>53</v>
      </c>
      <c r="Q21" s="24" t="s">
        <v>53</v>
      </c>
      <c r="R21" s="35" t="s">
        <v>53</v>
      </c>
      <c r="S21" s="36" t="s">
        <v>53</v>
      </c>
      <c r="T21" s="21" t="s">
        <v>51</v>
      </c>
      <c r="U21" s="54">
        <v>3</v>
      </c>
      <c r="V21" s="54">
        <v>25</v>
      </c>
      <c r="W21" s="27" t="s">
        <v>53</v>
      </c>
      <c r="X21" s="28">
        <v>56</v>
      </c>
      <c r="Y21" s="24">
        <f t="shared" si="6"/>
        <v>0.95</v>
      </c>
      <c r="Z21" s="28">
        <v>19</v>
      </c>
      <c r="AA21" s="28">
        <v>3</v>
      </c>
      <c r="AB21" s="24">
        <f t="shared" si="7"/>
        <v>7.4999999999999997E-2</v>
      </c>
      <c r="AC21" s="24">
        <f t="shared" si="8"/>
        <v>0.92500000000000004</v>
      </c>
      <c r="AD21" s="28">
        <v>16</v>
      </c>
      <c r="AE21" s="24">
        <f t="shared" si="9"/>
        <v>5.0000000000000044E-2</v>
      </c>
      <c r="AF21" s="28">
        <v>1</v>
      </c>
      <c r="AG21" s="28">
        <v>2</v>
      </c>
      <c r="AH21" s="28">
        <v>26</v>
      </c>
      <c r="AI21" s="28">
        <v>31</v>
      </c>
      <c r="AJ21" s="28">
        <v>33</v>
      </c>
      <c r="AK21" s="28">
        <v>33</v>
      </c>
      <c r="AL21" s="28">
        <v>33</v>
      </c>
      <c r="AM21" s="28">
        <v>41</v>
      </c>
      <c r="AN21" s="28">
        <v>48</v>
      </c>
      <c r="AO21" s="28">
        <v>34</v>
      </c>
      <c r="AP21" s="28">
        <v>41</v>
      </c>
      <c r="AQ21" s="28">
        <v>40</v>
      </c>
      <c r="AR21" s="28">
        <v>3.5</v>
      </c>
      <c r="AS21" s="15"/>
      <c r="AT21" s="28">
        <v>44</v>
      </c>
      <c r="AU21" s="28">
        <v>4</v>
      </c>
      <c r="AV21" s="29">
        <f t="shared" si="0"/>
        <v>14.814814814814813</v>
      </c>
      <c r="AW21" s="28">
        <v>49</v>
      </c>
      <c r="AX21" s="28">
        <v>54</v>
      </c>
      <c r="AY21" s="28">
        <v>50</v>
      </c>
      <c r="AZ21" s="28">
        <v>59</v>
      </c>
      <c r="BA21" s="30">
        <f t="shared" si="10"/>
        <v>256</v>
      </c>
      <c r="BB21" s="28">
        <v>44</v>
      </c>
      <c r="BC21" s="54">
        <v>2</v>
      </c>
      <c r="BD21" s="54">
        <v>0</v>
      </c>
      <c r="BE21" s="54">
        <v>20</v>
      </c>
      <c r="BF21" s="28" t="s">
        <v>58</v>
      </c>
      <c r="BG21" s="28" t="s">
        <v>55</v>
      </c>
      <c r="BH21" s="31">
        <v>0.95833333333333337</v>
      </c>
      <c r="BI21" s="31">
        <v>0.33333333333333331</v>
      </c>
      <c r="BJ21" s="28" t="s">
        <v>95</v>
      </c>
      <c r="BK21" s="28" t="s">
        <v>53</v>
      </c>
      <c r="BL21" s="58"/>
      <c r="BM21" s="28" t="s">
        <v>59</v>
      </c>
      <c r="BN21" s="28">
        <v>36</v>
      </c>
      <c r="BO21" s="23" t="s">
        <v>96</v>
      </c>
      <c r="BP21" s="23"/>
      <c r="BQ21" s="23"/>
      <c r="BR21" s="23"/>
      <c r="BS21" s="23"/>
      <c r="BT21" s="23"/>
      <c r="BU21" s="23"/>
      <c r="BV21" s="23"/>
    </row>
    <row r="22" spans="1:199" s="32" customFormat="1" x14ac:dyDescent="0.2">
      <c r="A22" s="21" t="s">
        <v>97</v>
      </c>
      <c r="B22" s="97">
        <v>43136</v>
      </c>
      <c r="C22" s="21" t="s">
        <v>88</v>
      </c>
      <c r="D22" s="91">
        <v>0.41666666666666669</v>
      </c>
      <c r="E22" s="22" t="s">
        <v>71</v>
      </c>
      <c r="F22" s="73" t="s">
        <v>53</v>
      </c>
      <c r="G22" s="73" t="s">
        <v>53</v>
      </c>
      <c r="H22" s="73" t="s">
        <v>53</v>
      </c>
      <c r="I22" s="73" t="s">
        <v>53</v>
      </c>
      <c r="J22" s="73" t="s">
        <v>53</v>
      </c>
      <c r="K22" s="73" t="s">
        <v>53</v>
      </c>
      <c r="L22" s="73" t="s">
        <v>53</v>
      </c>
      <c r="M22" s="73" t="s">
        <v>53</v>
      </c>
      <c r="N22" s="73" t="s">
        <v>53</v>
      </c>
      <c r="O22" s="73" t="s">
        <v>53</v>
      </c>
      <c r="P22" s="73" t="s">
        <v>53</v>
      </c>
      <c r="Q22" s="24" t="s">
        <v>53</v>
      </c>
      <c r="R22" s="35" t="s">
        <v>53</v>
      </c>
      <c r="S22" s="36" t="s">
        <v>53</v>
      </c>
      <c r="T22" s="21" t="s">
        <v>51</v>
      </c>
      <c r="U22" s="54">
        <v>4</v>
      </c>
      <c r="V22" s="54">
        <v>30</v>
      </c>
      <c r="W22" s="27" t="s">
        <v>53</v>
      </c>
      <c r="X22" s="28">
        <v>48</v>
      </c>
      <c r="Y22" s="24">
        <f t="shared" si="6"/>
        <v>0.85</v>
      </c>
      <c r="Z22" s="28">
        <v>17</v>
      </c>
      <c r="AA22" s="28">
        <v>9</v>
      </c>
      <c r="AB22" s="24">
        <f t="shared" si="7"/>
        <v>0.22500000000000001</v>
      </c>
      <c r="AC22" s="24">
        <f t="shared" si="8"/>
        <v>0.77500000000000002</v>
      </c>
      <c r="AD22" s="28">
        <v>8</v>
      </c>
      <c r="AE22" s="24">
        <f t="shared" si="9"/>
        <v>0.15000000000000002</v>
      </c>
      <c r="AF22" s="28">
        <v>2</v>
      </c>
      <c r="AG22" s="28">
        <v>7</v>
      </c>
      <c r="AH22" s="28">
        <v>39</v>
      </c>
      <c r="AI22" s="28">
        <v>63</v>
      </c>
      <c r="AJ22" s="28">
        <v>37</v>
      </c>
      <c r="AK22" s="28">
        <v>43</v>
      </c>
      <c r="AL22" s="28">
        <v>44</v>
      </c>
      <c r="AM22" s="28">
        <v>71</v>
      </c>
      <c r="AN22" s="28">
        <v>66</v>
      </c>
      <c r="AO22" s="28">
        <v>49</v>
      </c>
      <c r="AP22" s="28">
        <v>77</v>
      </c>
      <c r="AQ22" s="28">
        <v>62</v>
      </c>
      <c r="AR22" s="28">
        <v>6</v>
      </c>
      <c r="AS22" s="15"/>
      <c r="AT22" s="28">
        <v>78</v>
      </c>
      <c r="AU22" s="28">
        <v>8</v>
      </c>
      <c r="AV22" s="29">
        <f t="shared" si="0"/>
        <v>16.546762589928058</v>
      </c>
      <c r="AW22" s="28">
        <v>84</v>
      </c>
      <c r="AX22" s="28">
        <v>79</v>
      </c>
      <c r="AY22" s="28">
        <v>85</v>
      </c>
      <c r="AZ22" s="28">
        <v>98</v>
      </c>
      <c r="BA22" s="30">
        <f t="shared" si="10"/>
        <v>424</v>
      </c>
      <c r="BB22" s="28">
        <v>38</v>
      </c>
      <c r="BC22" s="54">
        <v>7</v>
      </c>
      <c r="BD22" s="54">
        <v>11</v>
      </c>
      <c r="BE22" s="54">
        <v>20</v>
      </c>
      <c r="BF22" s="28" t="s">
        <v>58</v>
      </c>
      <c r="BG22" s="28" t="s">
        <v>55</v>
      </c>
      <c r="BH22" s="31">
        <v>0.97916666666666663</v>
      </c>
      <c r="BI22" s="31">
        <v>0.29166666666666669</v>
      </c>
      <c r="BJ22" s="28" t="s">
        <v>56</v>
      </c>
      <c r="BK22" s="28" t="s">
        <v>59</v>
      </c>
      <c r="BL22" s="61">
        <v>0.625</v>
      </c>
      <c r="BM22" s="28" t="s">
        <v>59</v>
      </c>
      <c r="BN22" s="28">
        <v>36</v>
      </c>
      <c r="BO22" s="23" t="s">
        <v>98</v>
      </c>
      <c r="BP22" s="23"/>
      <c r="BQ22" s="23"/>
      <c r="BR22" s="23"/>
      <c r="BS22" s="23"/>
      <c r="BT22" s="23"/>
      <c r="BU22" s="23"/>
      <c r="BV22" s="23"/>
    </row>
    <row r="23" spans="1:199" s="32" customFormat="1" x14ac:dyDescent="0.2">
      <c r="A23" s="21" t="s">
        <v>99</v>
      </c>
      <c r="B23" s="97">
        <v>43054</v>
      </c>
      <c r="C23" s="21" t="s">
        <v>88</v>
      </c>
      <c r="D23" s="91">
        <v>0.6875</v>
      </c>
      <c r="E23" s="21" t="s">
        <v>71</v>
      </c>
      <c r="F23" s="73" t="s">
        <v>53</v>
      </c>
      <c r="G23" s="73" t="s">
        <v>53</v>
      </c>
      <c r="H23" s="73" t="s">
        <v>53</v>
      </c>
      <c r="I23" s="73" t="s">
        <v>53</v>
      </c>
      <c r="J23" s="73" t="s">
        <v>53</v>
      </c>
      <c r="K23" s="73" t="s">
        <v>53</v>
      </c>
      <c r="L23" s="73" t="s">
        <v>53</v>
      </c>
      <c r="M23" s="73" t="s">
        <v>53</v>
      </c>
      <c r="N23" s="73" t="s">
        <v>53</v>
      </c>
      <c r="O23" s="73" t="s">
        <v>53</v>
      </c>
      <c r="P23" s="73" t="s">
        <v>53</v>
      </c>
      <c r="Q23" s="24" t="s">
        <v>53</v>
      </c>
      <c r="R23" s="35" t="s">
        <v>53</v>
      </c>
      <c r="S23" s="36" t="s">
        <v>53</v>
      </c>
      <c r="T23" s="21" t="s">
        <v>53</v>
      </c>
      <c r="U23" s="54" t="s">
        <v>53</v>
      </c>
      <c r="V23" s="54" t="s">
        <v>53</v>
      </c>
      <c r="W23" s="27" t="s">
        <v>53</v>
      </c>
      <c r="X23" s="28">
        <v>50</v>
      </c>
      <c r="Y23" s="24">
        <f t="shared" si="6"/>
        <v>0.8</v>
      </c>
      <c r="Z23" s="28">
        <v>16</v>
      </c>
      <c r="AA23" s="28">
        <v>6</v>
      </c>
      <c r="AB23" s="24">
        <f t="shared" si="7"/>
        <v>0.15</v>
      </c>
      <c r="AC23" s="24">
        <f t="shared" si="8"/>
        <v>0.85</v>
      </c>
      <c r="AD23" s="28">
        <v>10</v>
      </c>
      <c r="AE23" s="24">
        <f t="shared" si="9"/>
        <v>0.19999999999999996</v>
      </c>
      <c r="AF23" s="28">
        <v>1</v>
      </c>
      <c r="AG23" s="28">
        <v>5</v>
      </c>
      <c r="AH23" s="28">
        <v>26</v>
      </c>
      <c r="AI23" s="28">
        <v>37</v>
      </c>
      <c r="AJ23" s="28">
        <v>25</v>
      </c>
      <c r="AK23" s="28">
        <v>32</v>
      </c>
      <c r="AL23" s="28">
        <v>25</v>
      </c>
      <c r="AM23" s="28">
        <v>40</v>
      </c>
      <c r="AN23" s="28">
        <v>27</v>
      </c>
      <c r="AO23" s="28">
        <v>38</v>
      </c>
      <c r="AP23" s="28">
        <v>27</v>
      </c>
      <c r="AQ23" s="28">
        <v>36</v>
      </c>
      <c r="AR23" s="28">
        <v>3</v>
      </c>
      <c r="AS23" s="15"/>
      <c r="AT23" s="28">
        <v>24</v>
      </c>
      <c r="AU23" s="28">
        <v>2</v>
      </c>
      <c r="AV23" s="29">
        <f t="shared" si="0"/>
        <v>-3.1746031746031744</v>
      </c>
      <c r="AW23" s="28">
        <v>37</v>
      </c>
      <c r="AX23" s="28">
        <v>31</v>
      </c>
      <c r="AY23" s="28">
        <v>35</v>
      </c>
      <c r="AZ23" s="28">
        <v>34</v>
      </c>
      <c r="BA23" s="30">
        <f t="shared" si="10"/>
        <v>161</v>
      </c>
      <c r="BB23" s="28">
        <v>45</v>
      </c>
      <c r="BC23" s="54">
        <v>5</v>
      </c>
      <c r="BD23" s="54">
        <v>6</v>
      </c>
      <c r="BE23" s="54">
        <v>19</v>
      </c>
      <c r="BF23" s="28" t="s">
        <v>58</v>
      </c>
      <c r="BG23" s="28" t="s">
        <v>55</v>
      </c>
      <c r="BH23" s="31">
        <v>0</v>
      </c>
      <c r="BI23" s="31">
        <v>0.33333333333333331</v>
      </c>
      <c r="BJ23" s="28" t="s">
        <v>56</v>
      </c>
      <c r="BK23" s="28" t="s">
        <v>59</v>
      </c>
      <c r="BL23" s="58"/>
      <c r="BM23" s="28" t="s">
        <v>59</v>
      </c>
      <c r="BN23" s="28"/>
      <c r="BO23" s="23"/>
      <c r="BP23" s="23"/>
      <c r="BQ23" s="23"/>
      <c r="BR23" s="23"/>
      <c r="BS23" s="23"/>
      <c r="BT23" s="23"/>
      <c r="BU23" s="23"/>
      <c r="BV23" s="23"/>
    </row>
    <row r="24" spans="1:199" s="32" customFormat="1" x14ac:dyDescent="0.2">
      <c r="A24" s="21" t="s">
        <v>100</v>
      </c>
      <c r="B24" s="97">
        <v>43061</v>
      </c>
      <c r="C24" s="21" t="s">
        <v>88</v>
      </c>
      <c r="D24" s="91">
        <v>0.66666666666666663</v>
      </c>
      <c r="E24" s="21" t="s">
        <v>71</v>
      </c>
      <c r="F24" s="73" t="s">
        <v>53</v>
      </c>
      <c r="G24" s="73" t="s">
        <v>53</v>
      </c>
      <c r="H24" s="73" t="s">
        <v>53</v>
      </c>
      <c r="I24" s="73" t="s">
        <v>53</v>
      </c>
      <c r="J24" s="73" t="s">
        <v>53</v>
      </c>
      <c r="K24" s="73" t="s">
        <v>53</v>
      </c>
      <c r="L24" s="73" t="s">
        <v>53</v>
      </c>
      <c r="M24" s="73" t="s">
        <v>53</v>
      </c>
      <c r="N24" s="73" t="s">
        <v>53</v>
      </c>
      <c r="O24" s="73" t="s">
        <v>53</v>
      </c>
      <c r="P24" s="73" t="s">
        <v>53</v>
      </c>
      <c r="Q24" s="24" t="s">
        <v>53</v>
      </c>
      <c r="R24" s="35" t="s">
        <v>53</v>
      </c>
      <c r="S24" s="36" t="s">
        <v>53</v>
      </c>
      <c r="T24" s="21" t="s">
        <v>53</v>
      </c>
      <c r="U24" s="54" t="s">
        <v>53</v>
      </c>
      <c r="V24" s="54" t="s">
        <v>53</v>
      </c>
      <c r="W24" s="27" t="s">
        <v>53</v>
      </c>
      <c r="X24" s="28">
        <v>49</v>
      </c>
      <c r="Y24" s="24">
        <f t="shared" si="6"/>
        <v>0.9</v>
      </c>
      <c r="Z24" s="28">
        <v>18</v>
      </c>
      <c r="AA24" s="28">
        <v>10</v>
      </c>
      <c r="AB24" s="24">
        <f t="shared" si="7"/>
        <v>0.25</v>
      </c>
      <c r="AC24" s="24">
        <f t="shared" si="8"/>
        <v>0.75</v>
      </c>
      <c r="AD24" s="28">
        <v>8</v>
      </c>
      <c r="AE24" s="24">
        <f t="shared" si="9"/>
        <v>9.9999999999999978E-2</v>
      </c>
      <c r="AF24" s="28">
        <v>0</v>
      </c>
      <c r="AG24" s="28">
        <v>10</v>
      </c>
      <c r="AH24" s="28">
        <v>23</v>
      </c>
      <c r="AI24" s="28">
        <v>28</v>
      </c>
      <c r="AJ24" s="28">
        <v>22</v>
      </c>
      <c r="AK24" s="28">
        <v>33</v>
      </c>
      <c r="AL24" s="28">
        <v>25</v>
      </c>
      <c r="AM24" s="28">
        <v>24</v>
      </c>
      <c r="AN24" s="28">
        <v>31</v>
      </c>
      <c r="AO24" s="28">
        <v>26</v>
      </c>
      <c r="AP24" s="28">
        <v>33</v>
      </c>
      <c r="AQ24" s="28">
        <v>30</v>
      </c>
      <c r="AR24" s="28">
        <v>3</v>
      </c>
      <c r="AS24" s="15"/>
      <c r="AT24" s="28">
        <v>38</v>
      </c>
      <c r="AU24" s="28">
        <v>3</v>
      </c>
      <c r="AV24" s="29">
        <f t="shared" si="0"/>
        <v>6.3492063492063489</v>
      </c>
      <c r="AW24" s="28">
        <v>29</v>
      </c>
      <c r="AX24" s="28">
        <v>36</v>
      </c>
      <c r="AY24" s="28">
        <v>31</v>
      </c>
      <c r="AZ24" s="28">
        <v>31</v>
      </c>
      <c r="BA24" s="30">
        <f t="shared" si="10"/>
        <v>165</v>
      </c>
      <c r="BB24" s="28">
        <v>46</v>
      </c>
      <c r="BC24" s="54">
        <v>12</v>
      </c>
      <c r="BD24" s="54">
        <v>17</v>
      </c>
      <c r="BE24" s="54">
        <v>49</v>
      </c>
      <c r="BF24" s="28" t="s">
        <v>58</v>
      </c>
      <c r="BG24" s="28" t="s">
        <v>56</v>
      </c>
      <c r="BH24" s="31">
        <v>0.95833333333333337</v>
      </c>
      <c r="BI24" s="31">
        <v>0.29166666666666669</v>
      </c>
      <c r="BJ24" s="28" t="s">
        <v>56</v>
      </c>
      <c r="BK24" s="28" t="s">
        <v>59</v>
      </c>
      <c r="BL24" s="61">
        <v>0.58333333333333337</v>
      </c>
      <c r="BM24" s="28" t="s">
        <v>59</v>
      </c>
      <c r="BN24" s="28">
        <v>24</v>
      </c>
      <c r="BO24" s="23" t="s">
        <v>101</v>
      </c>
      <c r="BP24" s="23"/>
      <c r="BQ24" s="23"/>
      <c r="BR24" s="23"/>
      <c r="BS24" s="23"/>
      <c r="BT24" s="23"/>
      <c r="BU24" s="23"/>
      <c r="BV24" s="23"/>
    </row>
    <row r="25" spans="1:199" s="32" customFormat="1" x14ac:dyDescent="0.2">
      <c r="A25" s="21" t="s">
        <v>102</v>
      </c>
      <c r="B25" s="97">
        <v>43070</v>
      </c>
      <c r="C25" s="21" t="s">
        <v>88</v>
      </c>
      <c r="D25" s="91">
        <v>0.60416666666666663</v>
      </c>
      <c r="E25" s="28" t="s">
        <v>71</v>
      </c>
      <c r="F25" s="73" t="s">
        <v>53</v>
      </c>
      <c r="G25" s="73" t="s">
        <v>53</v>
      </c>
      <c r="H25" s="73" t="s">
        <v>53</v>
      </c>
      <c r="I25" s="73" t="s">
        <v>53</v>
      </c>
      <c r="J25" s="73" t="s">
        <v>53</v>
      </c>
      <c r="K25" s="73" t="s">
        <v>53</v>
      </c>
      <c r="L25" s="73" t="s">
        <v>53</v>
      </c>
      <c r="M25" s="73" t="s">
        <v>53</v>
      </c>
      <c r="N25" s="73" t="s">
        <v>53</v>
      </c>
      <c r="O25" s="73" t="s">
        <v>53</v>
      </c>
      <c r="P25" s="73" t="s">
        <v>53</v>
      </c>
      <c r="Q25" s="24" t="s">
        <v>53</v>
      </c>
      <c r="R25" s="35" t="s">
        <v>53</v>
      </c>
      <c r="S25" s="36" t="s">
        <v>53</v>
      </c>
      <c r="T25" s="21" t="s">
        <v>51</v>
      </c>
      <c r="U25" s="54">
        <v>4</v>
      </c>
      <c r="V25" s="54">
        <v>60</v>
      </c>
      <c r="W25" s="27" t="s">
        <v>53</v>
      </c>
      <c r="X25" s="28">
        <v>40</v>
      </c>
      <c r="Y25" s="24">
        <f t="shared" si="6"/>
        <v>0.7</v>
      </c>
      <c r="Z25" s="28">
        <v>14</v>
      </c>
      <c r="AA25" s="28">
        <v>14</v>
      </c>
      <c r="AB25" s="24">
        <f t="shared" si="7"/>
        <v>0.35</v>
      </c>
      <c r="AC25" s="24">
        <f t="shared" si="8"/>
        <v>0.65</v>
      </c>
      <c r="AD25" s="28">
        <v>0</v>
      </c>
      <c r="AE25" s="24">
        <f t="shared" si="9"/>
        <v>0.30000000000000004</v>
      </c>
      <c r="AF25" s="28">
        <v>4</v>
      </c>
      <c r="AG25" s="28">
        <v>10</v>
      </c>
      <c r="AH25" s="28">
        <v>27</v>
      </c>
      <c r="AI25" s="28">
        <v>41</v>
      </c>
      <c r="AJ25" s="28">
        <v>46</v>
      </c>
      <c r="AK25" s="28">
        <v>41</v>
      </c>
      <c r="AL25" s="28">
        <v>32</v>
      </c>
      <c r="AM25" s="28">
        <v>31</v>
      </c>
      <c r="AN25" s="28">
        <v>32</v>
      </c>
      <c r="AO25" s="28">
        <v>34</v>
      </c>
      <c r="AP25" s="28">
        <v>36</v>
      </c>
      <c r="AQ25" s="28">
        <v>50</v>
      </c>
      <c r="AR25" s="28">
        <v>4</v>
      </c>
      <c r="AS25" s="15"/>
      <c r="AT25" s="28">
        <v>42</v>
      </c>
      <c r="AU25" s="28">
        <v>3.5</v>
      </c>
      <c r="AV25" s="29">
        <f t="shared" si="0"/>
        <v>-15.11627906976744</v>
      </c>
      <c r="AW25" s="28">
        <v>31</v>
      </c>
      <c r="AX25" s="28">
        <v>40</v>
      </c>
      <c r="AY25" s="28">
        <v>40</v>
      </c>
      <c r="AZ25" s="28">
        <v>47</v>
      </c>
      <c r="BA25" s="30">
        <f t="shared" si="10"/>
        <v>200</v>
      </c>
      <c r="BB25" s="28">
        <v>37</v>
      </c>
      <c r="BC25" s="54">
        <v>8</v>
      </c>
      <c r="BD25" s="54">
        <v>8</v>
      </c>
      <c r="BE25" s="54">
        <v>27</v>
      </c>
      <c r="BF25" s="26" t="s">
        <v>54</v>
      </c>
      <c r="BG25" s="28" t="s">
        <v>55</v>
      </c>
      <c r="BH25" s="31">
        <v>0.95833333333333337</v>
      </c>
      <c r="BI25" s="31">
        <v>0.22916666666666666</v>
      </c>
      <c r="BJ25" s="28" t="s">
        <v>56</v>
      </c>
      <c r="BK25" s="28" t="s">
        <v>59</v>
      </c>
      <c r="BL25" s="58" t="s">
        <v>103</v>
      </c>
      <c r="BM25" s="28" t="s">
        <v>59</v>
      </c>
      <c r="BN25" s="28">
        <v>65</v>
      </c>
      <c r="BO25" s="23" t="s">
        <v>104</v>
      </c>
      <c r="BP25" s="23"/>
      <c r="BQ25" s="23"/>
      <c r="BR25" s="23"/>
      <c r="BS25" s="23"/>
      <c r="BT25" s="23"/>
      <c r="BU25" s="23"/>
      <c r="BV25" s="23"/>
    </row>
    <row r="26" spans="1:199" s="32" customFormat="1" x14ac:dyDescent="0.2">
      <c r="A26" s="21" t="s">
        <v>105</v>
      </c>
      <c r="B26" s="99">
        <v>43272</v>
      </c>
      <c r="C26" s="21" t="s">
        <v>88</v>
      </c>
      <c r="D26" s="93">
        <v>0.58333333333333337</v>
      </c>
      <c r="E26" s="24" t="s">
        <v>71</v>
      </c>
      <c r="F26" s="73" t="s">
        <v>53</v>
      </c>
      <c r="G26" s="73" t="s">
        <v>53</v>
      </c>
      <c r="H26" s="73" t="s">
        <v>53</v>
      </c>
      <c r="I26" s="73" t="s">
        <v>53</v>
      </c>
      <c r="J26" s="73" t="s">
        <v>53</v>
      </c>
      <c r="K26" s="73" t="s">
        <v>53</v>
      </c>
      <c r="L26" s="73" t="s">
        <v>53</v>
      </c>
      <c r="M26" s="73" t="s">
        <v>53</v>
      </c>
      <c r="N26" s="73" t="s">
        <v>53</v>
      </c>
      <c r="O26" s="73" t="s">
        <v>53</v>
      </c>
      <c r="P26" s="73" t="s">
        <v>53</v>
      </c>
      <c r="Q26" s="24" t="s">
        <v>53</v>
      </c>
      <c r="R26" s="35" t="s">
        <v>53</v>
      </c>
      <c r="S26" s="36" t="s">
        <v>53</v>
      </c>
      <c r="T26" s="21" t="s">
        <v>51</v>
      </c>
      <c r="U26" s="30">
        <v>2</v>
      </c>
      <c r="V26" s="30">
        <v>60</v>
      </c>
      <c r="W26" s="27" t="s">
        <v>53</v>
      </c>
      <c r="X26" s="28">
        <v>45</v>
      </c>
      <c r="Y26" s="24">
        <f t="shared" si="6"/>
        <v>0.75</v>
      </c>
      <c r="Z26" s="28">
        <v>15</v>
      </c>
      <c r="AA26" s="28">
        <v>10</v>
      </c>
      <c r="AB26" s="24">
        <f t="shared" si="7"/>
        <v>0.25</v>
      </c>
      <c r="AC26" s="24">
        <f t="shared" si="8"/>
        <v>0.75</v>
      </c>
      <c r="AD26" s="28">
        <v>5</v>
      </c>
      <c r="AE26" s="24">
        <f t="shared" si="9"/>
        <v>0.25</v>
      </c>
      <c r="AF26" s="28">
        <v>2</v>
      </c>
      <c r="AG26" s="28">
        <v>8</v>
      </c>
      <c r="AH26" s="28">
        <v>28</v>
      </c>
      <c r="AI26" s="28">
        <v>27</v>
      </c>
      <c r="AJ26" s="28">
        <v>26</v>
      </c>
      <c r="AK26" s="28">
        <v>43</v>
      </c>
      <c r="AL26" s="28">
        <v>41</v>
      </c>
      <c r="AM26" s="28">
        <v>40</v>
      </c>
      <c r="AN26" s="28">
        <v>40</v>
      </c>
      <c r="AO26" s="28">
        <v>38</v>
      </c>
      <c r="AP26" s="28">
        <v>55</v>
      </c>
      <c r="AQ26" s="28">
        <v>59</v>
      </c>
      <c r="AR26" s="28">
        <v>5</v>
      </c>
      <c r="AS26" s="15"/>
      <c r="AT26" s="28">
        <v>60</v>
      </c>
      <c r="AU26" s="28">
        <v>6</v>
      </c>
      <c r="AV26" s="29">
        <f t="shared" si="0"/>
        <v>9.6491228070175428</v>
      </c>
      <c r="AW26" s="28">
        <v>65</v>
      </c>
      <c r="AX26" s="28">
        <v>49</v>
      </c>
      <c r="AY26" s="28">
        <v>44</v>
      </c>
      <c r="AZ26" s="28">
        <v>75</v>
      </c>
      <c r="BA26" s="30">
        <f t="shared" si="10"/>
        <v>293</v>
      </c>
      <c r="BB26" s="28">
        <v>39</v>
      </c>
      <c r="BC26" s="54">
        <v>5</v>
      </c>
      <c r="BD26" s="54">
        <v>4</v>
      </c>
      <c r="BE26" s="54">
        <v>21</v>
      </c>
      <c r="BF26" s="28" t="s">
        <v>54</v>
      </c>
      <c r="BG26" s="28" t="s">
        <v>55</v>
      </c>
      <c r="BH26" s="24"/>
      <c r="BI26" s="40">
        <v>0.3125</v>
      </c>
      <c r="BJ26" s="28" t="s">
        <v>56</v>
      </c>
      <c r="BK26" s="24" t="s">
        <v>53</v>
      </c>
      <c r="BL26" s="62"/>
      <c r="BM26" s="28" t="s">
        <v>59</v>
      </c>
      <c r="BN26" s="28">
        <v>10</v>
      </c>
      <c r="BO26" s="23" t="s">
        <v>106</v>
      </c>
    </row>
    <row r="27" spans="1:199" s="32" customFormat="1" x14ac:dyDescent="0.2">
      <c r="A27" s="21" t="s">
        <v>107</v>
      </c>
      <c r="B27" s="99">
        <v>43255</v>
      </c>
      <c r="C27" s="21" t="s">
        <v>88</v>
      </c>
      <c r="D27" s="93">
        <v>0.625</v>
      </c>
      <c r="E27" s="24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35" t="s">
        <v>53</v>
      </c>
      <c r="S27" s="36" t="s">
        <v>53</v>
      </c>
      <c r="T27" s="21" t="s">
        <v>51</v>
      </c>
      <c r="U27" s="54">
        <v>2</v>
      </c>
      <c r="V27" s="54">
        <v>40</v>
      </c>
      <c r="W27" s="27" t="s">
        <v>53</v>
      </c>
      <c r="X27" s="28">
        <v>48</v>
      </c>
      <c r="Y27" s="24">
        <f t="shared" si="6"/>
        <v>0.75</v>
      </c>
      <c r="Z27" s="28">
        <v>15</v>
      </c>
      <c r="AA27" s="28">
        <v>7</v>
      </c>
      <c r="AB27" s="24">
        <f t="shared" si="7"/>
        <v>0.17499999999999999</v>
      </c>
      <c r="AC27" s="24">
        <f t="shared" si="8"/>
        <v>0.82499999999999996</v>
      </c>
      <c r="AD27" s="28">
        <v>5</v>
      </c>
      <c r="AE27" s="24">
        <f t="shared" si="9"/>
        <v>0.25</v>
      </c>
      <c r="AF27" s="28">
        <v>0</v>
      </c>
      <c r="AG27" s="28">
        <v>7</v>
      </c>
      <c r="AH27" s="28">
        <v>32</v>
      </c>
      <c r="AI27" s="28">
        <v>66</v>
      </c>
      <c r="AJ27" s="28">
        <v>79</v>
      </c>
      <c r="AK27" s="28">
        <v>62</v>
      </c>
      <c r="AL27" s="28">
        <v>97</v>
      </c>
      <c r="AM27" s="28">
        <v>113</v>
      </c>
      <c r="AN27" s="28">
        <v>126</v>
      </c>
      <c r="AO27" s="28">
        <v>110</v>
      </c>
      <c r="AP27" s="28">
        <v>119</v>
      </c>
      <c r="AQ27" s="28">
        <v>125</v>
      </c>
      <c r="AR27" s="28">
        <v>11.5</v>
      </c>
      <c r="AS27" s="15"/>
      <c r="AT27" s="28">
        <v>110</v>
      </c>
      <c r="AU27" s="28">
        <v>9</v>
      </c>
      <c r="AV27" s="29">
        <f t="shared" si="0"/>
        <v>-16.803278688524589</v>
      </c>
      <c r="AW27" s="28">
        <v>93</v>
      </c>
      <c r="AX27" s="28">
        <v>116</v>
      </c>
      <c r="AY27" s="28">
        <v>79</v>
      </c>
      <c r="AZ27" s="28">
        <v>118</v>
      </c>
      <c r="BA27" s="30">
        <f t="shared" si="10"/>
        <v>516</v>
      </c>
      <c r="BB27" s="28">
        <v>27</v>
      </c>
      <c r="BC27" s="54">
        <v>10</v>
      </c>
      <c r="BD27" s="54">
        <v>15</v>
      </c>
      <c r="BE27" s="54">
        <v>21</v>
      </c>
      <c r="BF27" s="28" t="s">
        <v>54</v>
      </c>
      <c r="BG27" s="28" t="s">
        <v>55</v>
      </c>
      <c r="BH27" s="41"/>
      <c r="BI27" s="41">
        <v>0.33333333333333331</v>
      </c>
      <c r="BJ27" s="28" t="s">
        <v>95</v>
      </c>
      <c r="BK27" s="24" t="s">
        <v>53</v>
      </c>
      <c r="BL27" s="62"/>
      <c r="BM27" s="28" t="s">
        <v>59</v>
      </c>
      <c r="BN27" s="24">
        <v>3.5</v>
      </c>
      <c r="BO27" s="23" t="s">
        <v>108</v>
      </c>
    </row>
    <row r="28" spans="1:199" s="32" customFormat="1" x14ac:dyDescent="0.2">
      <c r="A28" s="21" t="s">
        <v>113</v>
      </c>
      <c r="B28" s="99">
        <v>43269</v>
      </c>
      <c r="C28" s="21" t="s">
        <v>88</v>
      </c>
      <c r="D28" s="91">
        <v>0.60416666666666663</v>
      </c>
      <c r="E28" s="24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21" t="s">
        <v>51</v>
      </c>
      <c r="U28" s="54">
        <v>2</v>
      </c>
      <c r="V28" s="54">
        <v>30</v>
      </c>
      <c r="W28" s="27" t="s">
        <v>53</v>
      </c>
      <c r="X28" s="28">
        <v>52</v>
      </c>
      <c r="Y28" s="24">
        <f t="shared" si="6"/>
        <v>0.85</v>
      </c>
      <c r="Z28" s="28">
        <v>17</v>
      </c>
      <c r="AA28" s="28">
        <v>5</v>
      </c>
      <c r="AB28" s="24">
        <f t="shared" si="7"/>
        <v>0.125</v>
      </c>
      <c r="AC28" s="24">
        <f t="shared" si="8"/>
        <v>0.875</v>
      </c>
      <c r="AD28" s="28">
        <v>2</v>
      </c>
      <c r="AE28" s="24">
        <f t="shared" si="9"/>
        <v>0.15000000000000002</v>
      </c>
      <c r="AF28" s="28">
        <v>1</v>
      </c>
      <c r="AG28" s="28">
        <v>4</v>
      </c>
      <c r="AH28" s="28">
        <v>30</v>
      </c>
      <c r="AI28" s="28">
        <v>42</v>
      </c>
      <c r="AJ28" s="28">
        <v>52</v>
      </c>
      <c r="AK28" s="28">
        <v>47</v>
      </c>
      <c r="AL28" s="28">
        <v>76</v>
      </c>
      <c r="AM28" s="28">
        <v>63</v>
      </c>
      <c r="AN28" s="28">
        <v>77</v>
      </c>
      <c r="AO28" s="28">
        <v>106</v>
      </c>
      <c r="AP28" s="28">
        <v>86</v>
      </c>
      <c r="AQ28" s="28">
        <v>68</v>
      </c>
      <c r="AR28" s="28">
        <v>5</v>
      </c>
      <c r="AS28" s="15"/>
      <c r="AT28" s="28">
        <v>124</v>
      </c>
      <c r="AU28" s="28">
        <v>11</v>
      </c>
      <c r="AV28" s="29">
        <f t="shared" si="0"/>
        <v>76.623376623376629</v>
      </c>
      <c r="AW28" s="28">
        <v>148</v>
      </c>
      <c r="AX28" s="28">
        <v>115</v>
      </c>
      <c r="AY28" s="28">
        <v>143</v>
      </c>
      <c r="AZ28" s="28">
        <v>117</v>
      </c>
      <c r="BA28" s="30">
        <f t="shared" si="10"/>
        <v>647</v>
      </c>
      <c r="BB28" s="28">
        <v>46</v>
      </c>
      <c r="BC28" s="54">
        <v>5</v>
      </c>
      <c r="BD28" s="54">
        <v>9</v>
      </c>
      <c r="BE28" s="54">
        <v>24</v>
      </c>
      <c r="BF28" s="28" t="s">
        <v>54</v>
      </c>
      <c r="BG28" s="28" t="s">
        <v>55</v>
      </c>
      <c r="BH28" s="24"/>
      <c r="BI28" s="41">
        <v>0.29166666666666669</v>
      </c>
      <c r="BJ28" s="28" t="s">
        <v>95</v>
      </c>
      <c r="BK28" s="24" t="s">
        <v>53</v>
      </c>
      <c r="BL28" s="62"/>
      <c r="BM28" s="28" t="s">
        <v>59</v>
      </c>
      <c r="BN28" s="24">
        <v>6</v>
      </c>
      <c r="BO28" s="23" t="s">
        <v>110</v>
      </c>
    </row>
    <row r="29" spans="1:199" s="32" customFormat="1" x14ac:dyDescent="0.2">
      <c r="A29" s="21" t="s">
        <v>111</v>
      </c>
      <c r="B29" s="99">
        <v>43262</v>
      </c>
      <c r="C29" s="21" t="s">
        <v>88</v>
      </c>
      <c r="D29" s="93">
        <v>0.58333333333333337</v>
      </c>
      <c r="E29" s="24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51</v>
      </c>
      <c r="U29" s="54">
        <v>2</v>
      </c>
      <c r="V29" s="54">
        <v>30</v>
      </c>
      <c r="W29" s="27" t="s">
        <v>53</v>
      </c>
      <c r="X29" s="28">
        <v>39</v>
      </c>
      <c r="Y29" s="24">
        <f t="shared" si="6"/>
        <v>0.85</v>
      </c>
      <c r="Z29" s="28">
        <v>17</v>
      </c>
      <c r="AA29" s="28">
        <v>17</v>
      </c>
      <c r="AB29" s="24">
        <f t="shared" si="7"/>
        <v>0.42499999999999999</v>
      </c>
      <c r="AC29" s="24">
        <f t="shared" si="8"/>
        <v>0.57499999999999996</v>
      </c>
      <c r="AD29" s="28">
        <v>3</v>
      </c>
      <c r="AE29" s="24">
        <f t="shared" si="9"/>
        <v>0.15000000000000002</v>
      </c>
      <c r="AF29" s="28">
        <v>6</v>
      </c>
      <c r="AG29" s="28">
        <v>11</v>
      </c>
      <c r="AH29" s="28">
        <v>43</v>
      </c>
      <c r="AI29" s="28">
        <v>49</v>
      </c>
      <c r="AJ29" s="28">
        <v>38</v>
      </c>
      <c r="AK29" s="28">
        <v>55</v>
      </c>
      <c r="AL29" s="28">
        <v>61</v>
      </c>
      <c r="AM29" s="28">
        <v>94</v>
      </c>
      <c r="AN29" s="28">
        <v>77</v>
      </c>
      <c r="AO29" s="28">
        <v>56</v>
      </c>
      <c r="AP29" s="28">
        <v>69</v>
      </c>
      <c r="AQ29" s="28">
        <v>83</v>
      </c>
      <c r="AR29" s="28">
        <v>10</v>
      </c>
      <c r="AS29" s="15"/>
      <c r="AT29" s="28">
        <v>77</v>
      </c>
      <c r="AU29" s="28">
        <v>12</v>
      </c>
      <c r="AV29" s="29">
        <f t="shared" si="0"/>
        <v>11.842105263157894</v>
      </c>
      <c r="AW29" s="28">
        <v>93</v>
      </c>
      <c r="AX29" s="28">
        <v>73</v>
      </c>
      <c r="AY29" s="28">
        <v>114</v>
      </c>
      <c r="AZ29" s="28">
        <v>99</v>
      </c>
      <c r="BA29" s="30">
        <f t="shared" si="10"/>
        <v>456</v>
      </c>
      <c r="BB29" s="28">
        <v>46</v>
      </c>
      <c r="BC29" s="54">
        <v>4</v>
      </c>
      <c r="BD29" s="54">
        <v>0</v>
      </c>
      <c r="BE29" s="54">
        <v>22</v>
      </c>
      <c r="BF29" s="28" t="s">
        <v>54</v>
      </c>
      <c r="BG29" s="28" t="s">
        <v>68</v>
      </c>
      <c r="BH29" s="24"/>
      <c r="BI29" s="41">
        <v>0.29166666666666669</v>
      </c>
      <c r="BJ29" s="28" t="s">
        <v>95</v>
      </c>
      <c r="BK29" s="24" t="s">
        <v>53</v>
      </c>
      <c r="BL29" s="62"/>
      <c r="BM29" s="28" t="s">
        <v>59</v>
      </c>
      <c r="BN29" s="28">
        <v>24</v>
      </c>
      <c r="BO29" s="23" t="s">
        <v>112</v>
      </c>
    </row>
    <row r="30" spans="1:199" s="44" customFormat="1" x14ac:dyDescent="0.2">
      <c r="A30" s="21" t="s">
        <v>109</v>
      </c>
      <c r="B30" s="99">
        <v>43264</v>
      </c>
      <c r="C30" s="21" t="s">
        <v>88</v>
      </c>
      <c r="D30" s="93">
        <v>0.58333333333333337</v>
      </c>
      <c r="E30" s="24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3</v>
      </c>
      <c r="V30" s="54">
        <v>40</v>
      </c>
      <c r="W30" s="27" t="s">
        <v>53</v>
      </c>
      <c r="X30" s="28">
        <v>50</v>
      </c>
      <c r="Y30" s="24">
        <f t="shared" si="6"/>
        <v>0.9</v>
      </c>
      <c r="Z30" s="28">
        <v>18</v>
      </c>
      <c r="AA30" s="28">
        <v>8</v>
      </c>
      <c r="AB30" s="24">
        <f t="shared" si="7"/>
        <v>0.2</v>
      </c>
      <c r="AC30" s="24">
        <f t="shared" si="8"/>
        <v>0.8</v>
      </c>
      <c r="AD30" s="28">
        <v>2</v>
      </c>
      <c r="AE30" s="24">
        <f t="shared" si="9"/>
        <v>9.9999999999999978E-2</v>
      </c>
      <c r="AF30" s="28">
        <v>1</v>
      </c>
      <c r="AG30" s="28">
        <v>7</v>
      </c>
      <c r="AH30" s="28">
        <v>46</v>
      </c>
      <c r="AI30" s="28">
        <v>76</v>
      </c>
      <c r="AJ30" s="28">
        <v>63</v>
      </c>
      <c r="AK30" s="28">
        <v>90</v>
      </c>
      <c r="AL30" s="28">
        <v>58</v>
      </c>
      <c r="AM30" s="28">
        <v>94</v>
      </c>
      <c r="AN30" s="28">
        <v>103</v>
      </c>
      <c r="AO30" s="28">
        <v>73</v>
      </c>
      <c r="AP30" s="28">
        <v>83</v>
      </c>
      <c r="AQ30" s="28">
        <v>103</v>
      </c>
      <c r="AR30" s="28">
        <v>6</v>
      </c>
      <c r="AS30" s="15"/>
      <c r="AT30" s="28">
        <v>116</v>
      </c>
      <c r="AU30" s="28">
        <v>6</v>
      </c>
      <c r="AV30" s="29">
        <f t="shared" si="0"/>
        <v>32.258064516129032</v>
      </c>
      <c r="AW30" s="28">
        <v>130</v>
      </c>
      <c r="AX30" s="28">
        <v>187</v>
      </c>
      <c r="AY30" s="28">
        <v>98</v>
      </c>
      <c r="AZ30" s="28">
        <v>148</v>
      </c>
      <c r="BA30" s="30">
        <f t="shared" si="10"/>
        <v>679</v>
      </c>
      <c r="BB30" s="28">
        <v>40</v>
      </c>
      <c r="BC30" s="54">
        <v>8</v>
      </c>
      <c r="BD30" s="54">
        <v>7</v>
      </c>
      <c r="BE30" s="54">
        <v>18</v>
      </c>
      <c r="BF30" s="28" t="s">
        <v>54</v>
      </c>
      <c r="BG30" s="28" t="s">
        <v>68</v>
      </c>
      <c r="BH30" s="24"/>
      <c r="BI30" s="41">
        <v>0.29166666666666669</v>
      </c>
      <c r="BJ30" s="28" t="s">
        <v>56</v>
      </c>
      <c r="BK30" s="24" t="s">
        <v>53</v>
      </c>
      <c r="BL30" s="62"/>
      <c r="BM30" s="28" t="s">
        <v>59</v>
      </c>
      <c r="BN30" s="28">
        <v>12</v>
      </c>
      <c r="BO30" s="23" t="s">
        <v>114</v>
      </c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</row>
    <row r="31" spans="1:199" s="44" customFormat="1" x14ac:dyDescent="0.2">
      <c r="A31" s="21" t="s">
        <v>142</v>
      </c>
      <c r="B31" s="99">
        <v>43367</v>
      </c>
      <c r="C31" s="21" t="s">
        <v>88</v>
      </c>
      <c r="D31" s="93">
        <v>4.666666666666667</v>
      </c>
      <c r="E31" s="24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53</v>
      </c>
      <c r="U31" s="54" t="s">
        <v>53</v>
      </c>
      <c r="V31" s="54" t="s">
        <v>53</v>
      </c>
      <c r="W31" s="27" t="s">
        <v>53</v>
      </c>
      <c r="X31" s="28">
        <v>44</v>
      </c>
      <c r="Y31" s="24">
        <f t="shared" si="6"/>
        <v>0.85</v>
      </c>
      <c r="Z31" s="28">
        <v>17</v>
      </c>
      <c r="AA31" s="28">
        <v>13</v>
      </c>
      <c r="AB31" s="24">
        <f t="shared" si="7"/>
        <v>0.32500000000000001</v>
      </c>
      <c r="AC31" s="24">
        <f t="shared" si="8"/>
        <v>0.67500000000000004</v>
      </c>
      <c r="AD31" s="28">
        <v>4</v>
      </c>
      <c r="AE31" s="24">
        <f t="shared" si="9"/>
        <v>0.15000000000000002</v>
      </c>
      <c r="AF31" s="28">
        <v>3</v>
      </c>
      <c r="AG31" s="28">
        <v>10</v>
      </c>
      <c r="AH31" s="28">
        <v>20</v>
      </c>
      <c r="AI31" s="28">
        <v>31</v>
      </c>
      <c r="AJ31" s="28">
        <v>32</v>
      </c>
      <c r="AK31" s="28">
        <v>37</v>
      </c>
      <c r="AL31" s="28">
        <v>32</v>
      </c>
      <c r="AM31" s="28">
        <v>38</v>
      </c>
      <c r="AN31" s="28">
        <v>34</v>
      </c>
      <c r="AO31" s="28">
        <v>35</v>
      </c>
      <c r="AP31" s="28">
        <v>35</v>
      </c>
      <c r="AQ31" s="28">
        <v>43</v>
      </c>
      <c r="AR31" s="28">
        <v>4.5</v>
      </c>
      <c r="AS31" s="15"/>
      <c r="AT31" s="28">
        <v>30</v>
      </c>
      <c r="AU31" s="28">
        <v>2.5</v>
      </c>
      <c r="AV31" s="29">
        <f t="shared" ref="AV31:AV33" si="11">((AT31+AW31)-(AQ31+AP31))/(AQ31+AP31) *100</f>
        <v>-14.102564102564102</v>
      </c>
      <c r="AW31" s="28">
        <v>37</v>
      </c>
      <c r="AX31" s="28">
        <v>34</v>
      </c>
      <c r="AY31" s="28">
        <v>28</v>
      </c>
      <c r="AZ31" s="28">
        <v>34</v>
      </c>
      <c r="BA31" s="30">
        <f t="shared" si="10"/>
        <v>163</v>
      </c>
      <c r="BB31" s="28">
        <v>39</v>
      </c>
      <c r="BC31" s="54">
        <v>10</v>
      </c>
      <c r="BD31" s="54">
        <v>7</v>
      </c>
      <c r="BE31" s="54">
        <v>46</v>
      </c>
      <c r="BF31" s="28" t="s">
        <v>58</v>
      </c>
      <c r="BG31" s="28" t="s">
        <v>55</v>
      </c>
      <c r="BH31" s="41">
        <v>0.91666666666666663</v>
      </c>
      <c r="BI31" s="41">
        <v>0.27083333333333331</v>
      </c>
      <c r="BJ31" s="28" t="s">
        <v>56</v>
      </c>
      <c r="BK31" s="24" t="s">
        <v>59</v>
      </c>
      <c r="BL31" s="62" t="s">
        <v>144</v>
      </c>
      <c r="BM31" s="28" t="s">
        <v>59</v>
      </c>
      <c r="BN31" s="28">
        <v>96</v>
      </c>
      <c r="BO31" s="23" t="s">
        <v>145</v>
      </c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</row>
    <row r="32" spans="1:199" s="44" customFormat="1" x14ac:dyDescent="0.2">
      <c r="A32" s="21" t="s">
        <v>143</v>
      </c>
      <c r="B32" s="99">
        <v>43388</v>
      </c>
      <c r="C32" s="21" t="s">
        <v>88</v>
      </c>
      <c r="D32" s="93">
        <v>0.625</v>
      </c>
      <c r="E32" s="24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51</v>
      </c>
      <c r="U32" s="54">
        <v>4.5</v>
      </c>
      <c r="V32" s="54">
        <v>45</v>
      </c>
      <c r="W32" s="27" t="s">
        <v>53</v>
      </c>
      <c r="X32" s="28">
        <v>54</v>
      </c>
      <c r="Y32" s="24">
        <f t="shared" si="6"/>
        <v>0.95</v>
      </c>
      <c r="Z32" s="28">
        <v>19</v>
      </c>
      <c r="AA32" s="28">
        <v>5</v>
      </c>
      <c r="AB32" s="24">
        <f t="shared" si="7"/>
        <v>0.125</v>
      </c>
      <c r="AC32" s="24">
        <f t="shared" si="8"/>
        <v>0.875</v>
      </c>
      <c r="AD32" s="28">
        <v>4</v>
      </c>
      <c r="AE32" s="24">
        <f t="shared" si="9"/>
        <v>5.0000000000000044E-2</v>
      </c>
      <c r="AF32" s="28">
        <v>1</v>
      </c>
      <c r="AG32" s="28">
        <v>4</v>
      </c>
      <c r="AH32" s="28">
        <v>36</v>
      </c>
      <c r="AI32" s="28">
        <v>30</v>
      </c>
      <c r="AJ32" s="28">
        <v>29</v>
      </c>
      <c r="AK32" s="28">
        <v>36</v>
      </c>
      <c r="AL32" s="28">
        <v>36</v>
      </c>
      <c r="AM32" s="28">
        <v>42</v>
      </c>
      <c r="AN32" s="28">
        <v>41</v>
      </c>
      <c r="AO32" s="28">
        <v>37</v>
      </c>
      <c r="AP32" s="28">
        <v>47</v>
      </c>
      <c r="AQ32" s="28">
        <v>48</v>
      </c>
      <c r="AR32" s="28">
        <v>3</v>
      </c>
      <c r="AS32" s="15"/>
      <c r="AT32" s="28">
        <v>52</v>
      </c>
      <c r="AU32" s="28">
        <v>4</v>
      </c>
      <c r="AV32" s="29">
        <f t="shared" si="11"/>
        <v>14.736842105263156</v>
      </c>
      <c r="AW32" s="28">
        <v>57</v>
      </c>
      <c r="AX32" s="28">
        <v>41</v>
      </c>
      <c r="AY32" s="28">
        <v>78</v>
      </c>
      <c r="AZ32" s="28">
        <v>43</v>
      </c>
      <c r="BA32" s="30">
        <f t="shared" si="10"/>
        <v>271</v>
      </c>
      <c r="BB32" s="28">
        <v>49</v>
      </c>
      <c r="BC32" s="54">
        <v>7</v>
      </c>
      <c r="BD32" s="54">
        <v>11</v>
      </c>
      <c r="BE32" s="54">
        <v>19</v>
      </c>
      <c r="BF32" s="28" t="s">
        <v>58</v>
      </c>
      <c r="BG32" s="28" t="s">
        <v>55</v>
      </c>
      <c r="BH32" s="41">
        <v>4.1666666666666664E-2</v>
      </c>
      <c r="BI32" s="41">
        <v>0.41666666666666669</v>
      </c>
      <c r="BJ32" s="28" t="s">
        <v>95</v>
      </c>
      <c r="BK32" s="24" t="s">
        <v>53</v>
      </c>
      <c r="BL32" s="62"/>
      <c r="BM32" s="28" t="s">
        <v>59</v>
      </c>
      <c r="BN32" s="28">
        <v>12</v>
      </c>
      <c r="BO32" s="23" t="s">
        <v>146</v>
      </c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</row>
    <row r="33" spans="1:199" s="44" customFormat="1" x14ac:dyDescent="0.2">
      <c r="A33" s="21" t="s">
        <v>152</v>
      </c>
      <c r="B33" s="99">
        <v>43424</v>
      </c>
      <c r="C33" s="21" t="s">
        <v>88</v>
      </c>
      <c r="D33" s="93">
        <v>0.625</v>
      </c>
      <c r="E33" s="24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51</v>
      </c>
      <c r="U33" s="54">
        <v>4</v>
      </c>
      <c r="V33" s="54">
        <v>30</v>
      </c>
      <c r="W33" s="27" t="s">
        <v>53</v>
      </c>
      <c r="X33" s="28">
        <v>42</v>
      </c>
      <c r="Y33" s="24">
        <f t="shared" si="6"/>
        <v>0.95</v>
      </c>
      <c r="Z33" s="28">
        <v>19</v>
      </c>
      <c r="AA33" s="28">
        <v>17</v>
      </c>
      <c r="AB33" s="24">
        <f t="shared" si="7"/>
        <v>0.42499999999999999</v>
      </c>
      <c r="AC33" s="24">
        <f t="shared" si="8"/>
        <v>0.57499999999999996</v>
      </c>
      <c r="AD33" s="28">
        <v>5</v>
      </c>
      <c r="AE33" s="24">
        <f t="shared" si="9"/>
        <v>5.0000000000000044E-2</v>
      </c>
      <c r="AF33" s="28">
        <v>8</v>
      </c>
      <c r="AG33" s="28">
        <v>9</v>
      </c>
      <c r="AH33" s="28">
        <v>31</v>
      </c>
      <c r="AI33" s="28">
        <v>31</v>
      </c>
      <c r="AJ33" s="28">
        <v>43</v>
      </c>
      <c r="AK33" s="28">
        <v>43</v>
      </c>
      <c r="AL33" s="28">
        <v>41</v>
      </c>
      <c r="AM33" s="28">
        <v>56</v>
      </c>
      <c r="AN33" s="28">
        <v>55</v>
      </c>
      <c r="AO33" s="28">
        <v>54</v>
      </c>
      <c r="AP33" s="28">
        <v>61</v>
      </c>
      <c r="AQ33" s="28">
        <v>60</v>
      </c>
      <c r="AR33" s="28">
        <v>6</v>
      </c>
      <c r="AS33" s="15"/>
      <c r="AT33" s="28">
        <v>81</v>
      </c>
      <c r="AU33" s="28">
        <v>6.5</v>
      </c>
      <c r="AV33" s="29">
        <f t="shared" si="11"/>
        <v>57.851239669421481</v>
      </c>
      <c r="AW33" s="28">
        <v>110</v>
      </c>
      <c r="AX33" s="28">
        <v>66</v>
      </c>
      <c r="AY33" s="28">
        <v>59</v>
      </c>
      <c r="AZ33" s="28">
        <v>61</v>
      </c>
      <c r="BA33" s="30">
        <f t="shared" si="10"/>
        <v>377</v>
      </c>
      <c r="BB33" s="28">
        <v>43</v>
      </c>
      <c r="BC33" s="54">
        <v>8</v>
      </c>
      <c r="BD33" s="54">
        <v>7</v>
      </c>
      <c r="BE33" s="54">
        <v>19</v>
      </c>
      <c r="BF33" s="28" t="s">
        <v>58</v>
      </c>
      <c r="BG33" s="28" t="s">
        <v>55</v>
      </c>
      <c r="BH33" s="41">
        <v>0.97916666666666663</v>
      </c>
      <c r="BI33" s="41">
        <v>0.25</v>
      </c>
      <c r="BJ33" s="28" t="s">
        <v>95</v>
      </c>
      <c r="BK33" s="24" t="s">
        <v>59</v>
      </c>
      <c r="BL33" s="62" t="s">
        <v>130</v>
      </c>
      <c r="BM33" s="28" t="s">
        <v>59</v>
      </c>
      <c r="BN33" s="28">
        <v>36</v>
      </c>
      <c r="BO33" s="23" t="s">
        <v>153</v>
      </c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</row>
    <row r="34" spans="1:199" s="44" customFormat="1" x14ac:dyDescent="0.2">
      <c r="A34" s="42" t="s">
        <v>115</v>
      </c>
      <c r="B34" s="100">
        <v>43062</v>
      </c>
      <c r="C34" s="42" t="s">
        <v>116</v>
      </c>
      <c r="D34" s="94">
        <v>0.6875</v>
      </c>
      <c r="E34" s="43" t="s">
        <v>71</v>
      </c>
      <c r="F34" s="75" t="s">
        <v>53</v>
      </c>
      <c r="G34" s="75" t="s">
        <v>53</v>
      </c>
      <c r="H34" s="75" t="s">
        <v>53</v>
      </c>
      <c r="I34" s="75" t="s">
        <v>53</v>
      </c>
      <c r="J34" s="75" t="s">
        <v>53</v>
      </c>
      <c r="K34" s="75" t="s">
        <v>53</v>
      </c>
      <c r="L34" s="75" t="s">
        <v>53</v>
      </c>
      <c r="M34" s="75" t="s">
        <v>53</v>
      </c>
      <c r="N34" s="75" t="s">
        <v>53</v>
      </c>
      <c r="O34" s="75" t="s">
        <v>53</v>
      </c>
      <c r="P34" s="75" t="s">
        <v>53</v>
      </c>
      <c r="Q34" s="45" t="s">
        <v>53</v>
      </c>
      <c r="R34" s="46" t="s">
        <v>53</v>
      </c>
      <c r="S34" s="47" t="s">
        <v>53</v>
      </c>
      <c r="T34" s="42" t="s">
        <v>53</v>
      </c>
      <c r="U34" s="48" t="s">
        <v>53</v>
      </c>
      <c r="V34" s="48" t="s">
        <v>53</v>
      </c>
      <c r="W34" s="42" t="s">
        <v>53</v>
      </c>
      <c r="X34" s="45">
        <v>54</v>
      </c>
      <c r="Y34" s="45">
        <f t="shared" si="6"/>
        <v>0.85</v>
      </c>
      <c r="Z34" s="45">
        <v>17</v>
      </c>
      <c r="AA34" s="45">
        <v>3</v>
      </c>
      <c r="AB34" s="45">
        <f t="shared" si="7"/>
        <v>7.4999999999999997E-2</v>
      </c>
      <c r="AC34" s="45">
        <f t="shared" si="8"/>
        <v>0.92500000000000004</v>
      </c>
      <c r="AD34" s="45">
        <v>14</v>
      </c>
      <c r="AE34" s="45">
        <f t="shared" si="9"/>
        <v>0.15000000000000002</v>
      </c>
      <c r="AF34" s="45">
        <v>1</v>
      </c>
      <c r="AG34" s="45">
        <v>2</v>
      </c>
      <c r="AH34" s="45">
        <v>20</v>
      </c>
      <c r="AI34" s="45">
        <v>20</v>
      </c>
      <c r="AJ34" s="45">
        <v>26</v>
      </c>
      <c r="AK34" s="45">
        <v>32</v>
      </c>
      <c r="AL34" s="45">
        <v>35</v>
      </c>
      <c r="AM34" s="45">
        <v>31</v>
      </c>
      <c r="AN34" s="45">
        <v>38</v>
      </c>
      <c r="AO34" s="45">
        <v>24</v>
      </c>
      <c r="AP34" s="45">
        <v>34</v>
      </c>
      <c r="AQ34" s="45">
        <v>42</v>
      </c>
      <c r="AR34" s="45">
        <v>4</v>
      </c>
      <c r="AS34" s="15"/>
      <c r="AT34" s="45">
        <v>43</v>
      </c>
      <c r="AU34" s="45">
        <v>4</v>
      </c>
      <c r="AV34" s="48">
        <f t="shared" ref="AV34:AV51" si="12">((AT34+AW34)-(AQ34+AP34))/(AQ34+AP34) *100</f>
        <v>14.473684210526317</v>
      </c>
      <c r="AW34" s="45">
        <v>44</v>
      </c>
      <c r="AX34" s="45">
        <v>34</v>
      </c>
      <c r="AY34" s="45">
        <v>34</v>
      </c>
      <c r="AZ34" s="45">
        <v>42</v>
      </c>
      <c r="BA34" s="49">
        <f t="shared" si="10"/>
        <v>197</v>
      </c>
      <c r="BB34" s="45">
        <v>34</v>
      </c>
      <c r="BC34" s="49">
        <v>2</v>
      </c>
      <c r="BD34" s="49">
        <v>1</v>
      </c>
      <c r="BE34" s="49">
        <v>30</v>
      </c>
      <c r="BF34" s="45" t="s">
        <v>58</v>
      </c>
      <c r="BG34" s="45" t="s">
        <v>55</v>
      </c>
      <c r="BH34" s="50">
        <v>0</v>
      </c>
      <c r="BI34" s="50">
        <v>0.39583333333333331</v>
      </c>
      <c r="BJ34" s="45" t="s">
        <v>63</v>
      </c>
      <c r="BK34" s="45"/>
      <c r="BL34" s="63"/>
      <c r="BM34" s="45" t="s">
        <v>59</v>
      </c>
      <c r="BN34" s="45"/>
    </row>
    <row r="35" spans="1:199" s="44" customFormat="1" x14ac:dyDescent="0.2">
      <c r="A35" s="42" t="s">
        <v>117</v>
      </c>
      <c r="B35" s="100">
        <v>43080</v>
      </c>
      <c r="C35" s="42" t="s">
        <v>116</v>
      </c>
      <c r="D35" s="94">
        <v>0.45833333333333331</v>
      </c>
      <c r="E35" s="43" t="s">
        <v>71</v>
      </c>
      <c r="F35" s="75" t="s">
        <v>53</v>
      </c>
      <c r="G35" s="75" t="s">
        <v>53</v>
      </c>
      <c r="H35" s="75" t="s">
        <v>53</v>
      </c>
      <c r="I35" s="75" t="s">
        <v>53</v>
      </c>
      <c r="J35" s="75" t="s">
        <v>53</v>
      </c>
      <c r="K35" s="75" t="s">
        <v>53</v>
      </c>
      <c r="L35" s="75" t="s">
        <v>53</v>
      </c>
      <c r="M35" s="75" t="s">
        <v>53</v>
      </c>
      <c r="N35" s="75" t="s">
        <v>53</v>
      </c>
      <c r="O35" s="75" t="s">
        <v>53</v>
      </c>
      <c r="P35" s="75" t="s">
        <v>53</v>
      </c>
      <c r="Q35" s="45" t="s">
        <v>53</v>
      </c>
      <c r="R35" s="46" t="s">
        <v>53</v>
      </c>
      <c r="S35" s="47" t="s">
        <v>53</v>
      </c>
      <c r="T35" s="42" t="s">
        <v>53</v>
      </c>
      <c r="U35" s="48" t="s">
        <v>53</v>
      </c>
      <c r="V35" s="48" t="s">
        <v>53</v>
      </c>
      <c r="W35" s="42" t="s">
        <v>53</v>
      </c>
      <c r="X35" s="45">
        <v>48</v>
      </c>
      <c r="Y35" s="45">
        <f t="shared" si="6"/>
        <v>0.65</v>
      </c>
      <c r="Z35" s="45">
        <v>13</v>
      </c>
      <c r="AA35" s="45">
        <v>5</v>
      </c>
      <c r="AB35" s="45">
        <f t="shared" si="7"/>
        <v>0.125</v>
      </c>
      <c r="AC35" s="45">
        <f t="shared" si="8"/>
        <v>0.875</v>
      </c>
      <c r="AD35" s="45">
        <v>8</v>
      </c>
      <c r="AE35" s="45">
        <f t="shared" si="9"/>
        <v>0.35</v>
      </c>
      <c r="AF35" s="45">
        <v>0</v>
      </c>
      <c r="AG35" s="45">
        <v>5</v>
      </c>
      <c r="AH35" s="45">
        <v>25</v>
      </c>
      <c r="AI35" s="45">
        <v>64</v>
      </c>
      <c r="AJ35" s="45">
        <v>81</v>
      </c>
      <c r="AK35" s="45">
        <v>110</v>
      </c>
      <c r="AL35" s="45">
        <v>75</v>
      </c>
      <c r="AM35" s="45">
        <v>127</v>
      </c>
      <c r="AN35" s="45">
        <v>103</v>
      </c>
      <c r="AO35" s="45">
        <v>97</v>
      </c>
      <c r="AP35" s="45">
        <v>125</v>
      </c>
      <c r="AQ35" s="45">
        <v>96</v>
      </c>
      <c r="AR35" s="45">
        <v>6</v>
      </c>
      <c r="AS35" s="15"/>
      <c r="AT35" s="45">
        <v>121</v>
      </c>
      <c r="AU35" s="45">
        <v>11</v>
      </c>
      <c r="AV35" s="48">
        <f t="shared" si="12"/>
        <v>23.981900452488688</v>
      </c>
      <c r="AW35" s="45">
        <v>153</v>
      </c>
      <c r="AX35" s="45">
        <v>209</v>
      </c>
      <c r="AY35" s="45">
        <v>115</v>
      </c>
      <c r="AZ35" s="45">
        <v>172</v>
      </c>
      <c r="BA35" s="49">
        <f t="shared" si="10"/>
        <v>770</v>
      </c>
      <c r="BB35" s="45">
        <v>42</v>
      </c>
      <c r="BC35" s="49">
        <v>16</v>
      </c>
      <c r="BD35" s="49">
        <v>18</v>
      </c>
      <c r="BE35" s="49">
        <v>21</v>
      </c>
      <c r="BF35" s="45" t="s">
        <v>58</v>
      </c>
      <c r="BG35" s="45" t="s">
        <v>55</v>
      </c>
      <c r="BH35" s="50">
        <v>4.1666666666666664E-2</v>
      </c>
      <c r="BI35" s="50">
        <v>0.375</v>
      </c>
      <c r="BJ35" s="45" t="s">
        <v>56</v>
      </c>
      <c r="BK35" s="45" t="s">
        <v>59</v>
      </c>
      <c r="BL35" s="63"/>
      <c r="BM35" s="45"/>
      <c r="BN35" s="45"/>
    </row>
    <row r="36" spans="1:199" s="44" customFormat="1" x14ac:dyDescent="0.2">
      <c r="A36" s="42" t="s">
        <v>118</v>
      </c>
      <c r="B36" s="100">
        <v>43130</v>
      </c>
      <c r="C36" s="42" t="s">
        <v>116</v>
      </c>
      <c r="D36" s="94">
        <v>0.75</v>
      </c>
      <c r="E36" s="43" t="s">
        <v>71</v>
      </c>
      <c r="F36" s="75" t="s">
        <v>53</v>
      </c>
      <c r="G36" s="75" t="s">
        <v>53</v>
      </c>
      <c r="H36" s="75" t="s">
        <v>53</v>
      </c>
      <c r="I36" s="75" t="s">
        <v>53</v>
      </c>
      <c r="J36" s="75" t="s">
        <v>53</v>
      </c>
      <c r="K36" s="75" t="s">
        <v>53</v>
      </c>
      <c r="L36" s="75" t="s">
        <v>53</v>
      </c>
      <c r="M36" s="75" t="s">
        <v>53</v>
      </c>
      <c r="N36" s="75" t="s">
        <v>53</v>
      </c>
      <c r="O36" s="75" t="s">
        <v>53</v>
      </c>
      <c r="P36" s="75" t="s">
        <v>53</v>
      </c>
      <c r="Q36" s="45" t="s">
        <v>53</v>
      </c>
      <c r="R36" s="46" t="s">
        <v>53</v>
      </c>
      <c r="S36" s="47" t="s">
        <v>53</v>
      </c>
      <c r="T36" s="42" t="s">
        <v>53</v>
      </c>
      <c r="U36" s="48" t="s">
        <v>53</v>
      </c>
      <c r="V36" s="48" t="s">
        <v>53</v>
      </c>
      <c r="W36" s="42" t="s">
        <v>53</v>
      </c>
      <c r="X36" s="45">
        <v>44</v>
      </c>
      <c r="Y36" s="45">
        <f t="shared" si="6"/>
        <v>0.8</v>
      </c>
      <c r="Z36" s="45">
        <v>16</v>
      </c>
      <c r="AA36" s="45">
        <v>12</v>
      </c>
      <c r="AB36" s="45">
        <f t="shared" si="7"/>
        <v>0.3</v>
      </c>
      <c r="AC36" s="45">
        <f t="shared" si="8"/>
        <v>0.7</v>
      </c>
      <c r="AD36" s="45">
        <v>4</v>
      </c>
      <c r="AE36" s="45">
        <f t="shared" si="9"/>
        <v>0.19999999999999996</v>
      </c>
      <c r="AF36" s="45">
        <v>2</v>
      </c>
      <c r="AG36" s="45">
        <v>10</v>
      </c>
      <c r="AH36" s="45">
        <v>25</v>
      </c>
      <c r="AI36" s="45">
        <v>40</v>
      </c>
      <c r="AJ36" s="45">
        <v>57</v>
      </c>
      <c r="AK36" s="45">
        <v>57</v>
      </c>
      <c r="AL36" s="45">
        <v>80</v>
      </c>
      <c r="AM36" s="45">
        <v>89</v>
      </c>
      <c r="AN36" s="45">
        <v>79</v>
      </c>
      <c r="AO36" s="45">
        <v>79</v>
      </c>
      <c r="AP36" s="45">
        <v>103</v>
      </c>
      <c r="AQ36" s="45">
        <v>58</v>
      </c>
      <c r="AR36" s="45">
        <v>4</v>
      </c>
      <c r="AS36" s="15"/>
      <c r="AT36" s="45">
        <v>116</v>
      </c>
      <c r="AU36" s="45">
        <v>11</v>
      </c>
      <c r="AV36" s="48">
        <f t="shared" si="12"/>
        <v>31.05590062111801</v>
      </c>
      <c r="AW36" s="45">
        <v>95</v>
      </c>
      <c r="AX36" s="45">
        <v>106</v>
      </c>
      <c r="AY36" s="45">
        <v>77</v>
      </c>
      <c r="AZ36" s="45">
        <v>135</v>
      </c>
      <c r="BA36" s="49">
        <f t="shared" si="10"/>
        <v>529</v>
      </c>
      <c r="BB36" s="45">
        <v>46</v>
      </c>
      <c r="BC36" s="49">
        <v>13</v>
      </c>
      <c r="BD36" s="49">
        <v>20</v>
      </c>
      <c r="BE36" s="49">
        <v>19</v>
      </c>
      <c r="BF36" s="45" t="s">
        <v>58</v>
      </c>
      <c r="BG36" s="45" t="s">
        <v>55</v>
      </c>
      <c r="BH36" s="50">
        <v>2.0833333333333332E-2</v>
      </c>
      <c r="BI36" s="50">
        <v>0.375</v>
      </c>
      <c r="BJ36" s="45" t="s">
        <v>56</v>
      </c>
      <c r="BK36" s="45" t="s">
        <v>59</v>
      </c>
      <c r="BL36" s="63" t="s">
        <v>119</v>
      </c>
      <c r="BM36" s="45"/>
      <c r="BN36" s="45"/>
    </row>
    <row r="37" spans="1:199" s="44" customFormat="1" x14ac:dyDescent="0.2">
      <c r="A37" s="42" t="s">
        <v>120</v>
      </c>
      <c r="B37" s="100">
        <v>43133</v>
      </c>
      <c r="C37" s="42" t="s">
        <v>116</v>
      </c>
      <c r="D37" s="94">
        <v>0.5</v>
      </c>
      <c r="E37" s="43" t="s">
        <v>71</v>
      </c>
      <c r="F37" s="75" t="s">
        <v>53</v>
      </c>
      <c r="G37" s="75" t="s">
        <v>53</v>
      </c>
      <c r="H37" s="75" t="s">
        <v>53</v>
      </c>
      <c r="I37" s="75" t="s">
        <v>53</v>
      </c>
      <c r="J37" s="75" t="s">
        <v>53</v>
      </c>
      <c r="K37" s="75" t="s">
        <v>53</v>
      </c>
      <c r="L37" s="75" t="s">
        <v>53</v>
      </c>
      <c r="M37" s="75" t="s">
        <v>53</v>
      </c>
      <c r="N37" s="75" t="s">
        <v>53</v>
      </c>
      <c r="O37" s="75" t="s">
        <v>53</v>
      </c>
      <c r="P37" s="75" t="s">
        <v>53</v>
      </c>
      <c r="Q37" s="45" t="s">
        <v>53</v>
      </c>
      <c r="R37" s="46" t="s">
        <v>53</v>
      </c>
      <c r="S37" s="47" t="s">
        <v>53</v>
      </c>
      <c r="T37" s="42" t="s">
        <v>53</v>
      </c>
      <c r="U37" s="48" t="s">
        <v>53</v>
      </c>
      <c r="V37" s="48" t="s">
        <v>53</v>
      </c>
      <c r="W37" s="42" t="s">
        <v>53</v>
      </c>
      <c r="X37" s="45">
        <v>40</v>
      </c>
      <c r="Y37" s="45">
        <f t="shared" si="6"/>
        <v>0.6</v>
      </c>
      <c r="Z37" s="45">
        <v>12</v>
      </c>
      <c r="AA37" s="45">
        <v>12</v>
      </c>
      <c r="AB37" s="45">
        <f t="shared" si="7"/>
        <v>0.3</v>
      </c>
      <c r="AC37" s="45">
        <f t="shared" si="8"/>
        <v>0.7</v>
      </c>
      <c r="AD37" s="45">
        <v>0</v>
      </c>
      <c r="AE37" s="45">
        <f t="shared" si="9"/>
        <v>0.4</v>
      </c>
      <c r="AF37" s="45">
        <v>5</v>
      </c>
      <c r="AG37" s="45">
        <v>7</v>
      </c>
      <c r="AH37" s="45">
        <v>38</v>
      </c>
      <c r="AI37" s="45">
        <v>57</v>
      </c>
      <c r="AJ37" s="45">
        <v>33</v>
      </c>
      <c r="AK37" s="45">
        <v>40</v>
      </c>
      <c r="AL37" s="45">
        <v>37</v>
      </c>
      <c r="AM37" s="45">
        <v>38</v>
      </c>
      <c r="AN37" s="45">
        <v>43</v>
      </c>
      <c r="AO37" s="45">
        <v>47</v>
      </c>
      <c r="AP37" s="45">
        <v>52</v>
      </c>
      <c r="AQ37" s="45">
        <v>29</v>
      </c>
      <c r="AR37" s="45">
        <v>3</v>
      </c>
      <c r="AS37" s="15"/>
      <c r="AT37" s="45">
        <v>48</v>
      </c>
      <c r="AU37" s="45">
        <v>4</v>
      </c>
      <c r="AV37" s="48">
        <f t="shared" si="12"/>
        <v>8.6419753086419746</v>
      </c>
      <c r="AW37" s="45">
        <v>40</v>
      </c>
      <c r="AX37" s="45">
        <v>41</v>
      </c>
      <c r="AY37" s="45">
        <v>41</v>
      </c>
      <c r="AZ37" s="45">
        <v>58</v>
      </c>
      <c r="BA37" s="49">
        <f t="shared" si="10"/>
        <v>228</v>
      </c>
      <c r="BB37" s="45">
        <v>41</v>
      </c>
      <c r="BC37" s="49">
        <v>9</v>
      </c>
      <c r="BD37" s="49">
        <v>13</v>
      </c>
      <c r="BE37" s="49">
        <v>39</v>
      </c>
      <c r="BF37" s="45" t="s">
        <v>58</v>
      </c>
      <c r="BG37" s="45" t="s">
        <v>55</v>
      </c>
      <c r="BH37" s="50">
        <v>0.9375</v>
      </c>
      <c r="BI37" s="50">
        <v>0.28125</v>
      </c>
      <c r="BJ37" s="45" t="s">
        <v>95</v>
      </c>
      <c r="BK37" s="45" t="s">
        <v>59</v>
      </c>
      <c r="BL37" s="63" t="s">
        <v>121</v>
      </c>
      <c r="BM37" s="45"/>
      <c r="BN37" s="45"/>
    </row>
    <row r="38" spans="1:199" s="44" customFormat="1" x14ac:dyDescent="0.2">
      <c r="A38" s="42" t="s">
        <v>122</v>
      </c>
      <c r="B38" s="100">
        <v>43136</v>
      </c>
      <c r="C38" s="42" t="s">
        <v>116</v>
      </c>
      <c r="D38" s="94">
        <v>0.54166666666666663</v>
      </c>
      <c r="E38" s="43" t="s">
        <v>71</v>
      </c>
      <c r="F38" s="75" t="s">
        <v>53</v>
      </c>
      <c r="G38" s="75" t="s">
        <v>53</v>
      </c>
      <c r="H38" s="75" t="s">
        <v>53</v>
      </c>
      <c r="I38" s="75" t="s">
        <v>53</v>
      </c>
      <c r="J38" s="75" t="s">
        <v>53</v>
      </c>
      <c r="K38" s="75" t="s">
        <v>53</v>
      </c>
      <c r="L38" s="75" t="s">
        <v>53</v>
      </c>
      <c r="M38" s="75" t="s">
        <v>53</v>
      </c>
      <c r="N38" s="75" t="s">
        <v>53</v>
      </c>
      <c r="O38" s="75" t="s">
        <v>53</v>
      </c>
      <c r="P38" s="75" t="s">
        <v>53</v>
      </c>
      <c r="Q38" s="45" t="s">
        <v>53</v>
      </c>
      <c r="R38" s="46" t="s">
        <v>53</v>
      </c>
      <c r="S38" s="47" t="s">
        <v>53</v>
      </c>
      <c r="T38" s="42" t="s">
        <v>53</v>
      </c>
      <c r="U38" s="48" t="s">
        <v>53</v>
      </c>
      <c r="V38" s="48" t="s">
        <v>53</v>
      </c>
      <c r="W38" s="42" t="s">
        <v>53</v>
      </c>
      <c r="X38" s="45">
        <v>43</v>
      </c>
      <c r="Y38" s="45">
        <f t="shared" si="6"/>
        <v>0.9</v>
      </c>
      <c r="Z38" s="45">
        <v>18</v>
      </c>
      <c r="AA38" s="45">
        <v>15</v>
      </c>
      <c r="AB38" s="45">
        <f t="shared" si="7"/>
        <v>0.375</v>
      </c>
      <c r="AC38" s="45">
        <f t="shared" si="8"/>
        <v>0.625</v>
      </c>
      <c r="AD38" s="45">
        <v>3</v>
      </c>
      <c r="AE38" s="45">
        <f t="shared" si="9"/>
        <v>9.9999999999999978E-2</v>
      </c>
      <c r="AF38" s="45">
        <v>2</v>
      </c>
      <c r="AG38" s="45">
        <v>13</v>
      </c>
      <c r="AH38" s="45">
        <v>33</v>
      </c>
      <c r="AI38" s="45">
        <v>35</v>
      </c>
      <c r="AJ38" s="45">
        <v>34</v>
      </c>
      <c r="AK38" s="45">
        <v>33</v>
      </c>
      <c r="AL38" s="45">
        <v>37</v>
      </c>
      <c r="AM38" s="45">
        <v>32</v>
      </c>
      <c r="AN38" s="45">
        <v>43</v>
      </c>
      <c r="AO38" s="45">
        <v>41</v>
      </c>
      <c r="AP38" s="45">
        <v>43</v>
      </c>
      <c r="AQ38" s="45">
        <v>44</v>
      </c>
      <c r="AR38" s="45">
        <v>4</v>
      </c>
      <c r="AS38" s="15"/>
      <c r="AT38" s="45">
        <v>33</v>
      </c>
      <c r="AU38" s="45">
        <v>3</v>
      </c>
      <c r="AV38" s="48">
        <f t="shared" si="12"/>
        <v>-9.1954022988505741</v>
      </c>
      <c r="AW38" s="45">
        <v>46</v>
      </c>
      <c r="AX38" s="45">
        <v>34</v>
      </c>
      <c r="AY38" s="45">
        <v>65</v>
      </c>
      <c r="AZ38" s="45">
        <v>64</v>
      </c>
      <c r="BA38" s="49">
        <f t="shared" ref="BA38:BA51" si="13">SUM(AT38,AW38,AX38,AY38,AZ38)</f>
        <v>242</v>
      </c>
      <c r="BB38" s="45">
        <v>40</v>
      </c>
      <c r="BC38" s="49">
        <v>9</v>
      </c>
      <c r="BD38" s="49">
        <v>14</v>
      </c>
      <c r="BE38" s="49">
        <v>19</v>
      </c>
      <c r="BF38" s="45" t="s">
        <v>58</v>
      </c>
      <c r="BG38" s="45" t="s">
        <v>55</v>
      </c>
      <c r="BH38" s="50">
        <v>0.97916666666666663</v>
      </c>
      <c r="BI38" s="50">
        <v>0.32291666666666669</v>
      </c>
      <c r="BJ38" s="45" t="s">
        <v>56</v>
      </c>
      <c r="BK38" s="45"/>
      <c r="BL38" s="64"/>
      <c r="BM38" s="45"/>
      <c r="BN38" s="45"/>
    </row>
    <row r="39" spans="1:199" s="44" customFormat="1" x14ac:dyDescent="0.2">
      <c r="A39" s="42" t="s">
        <v>123</v>
      </c>
      <c r="B39" s="100">
        <v>43138</v>
      </c>
      <c r="C39" s="42" t="s">
        <v>116</v>
      </c>
      <c r="D39" s="94">
        <v>0.35416666666666669</v>
      </c>
      <c r="E39" s="43" t="s">
        <v>71</v>
      </c>
      <c r="F39" s="75" t="s">
        <v>53</v>
      </c>
      <c r="G39" s="75" t="s">
        <v>53</v>
      </c>
      <c r="H39" s="75" t="s">
        <v>53</v>
      </c>
      <c r="I39" s="75" t="s">
        <v>53</v>
      </c>
      <c r="J39" s="75" t="s">
        <v>53</v>
      </c>
      <c r="K39" s="75" t="s">
        <v>53</v>
      </c>
      <c r="L39" s="75" t="s">
        <v>53</v>
      </c>
      <c r="M39" s="75" t="s">
        <v>53</v>
      </c>
      <c r="N39" s="75" t="s">
        <v>53</v>
      </c>
      <c r="O39" s="75" t="s">
        <v>53</v>
      </c>
      <c r="P39" s="75" t="s">
        <v>53</v>
      </c>
      <c r="Q39" s="45" t="s">
        <v>53</v>
      </c>
      <c r="R39" s="46" t="s">
        <v>53</v>
      </c>
      <c r="S39" s="47" t="s">
        <v>53</v>
      </c>
      <c r="T39" s="42" t="s">
        <v>53</v>
      </c>
      <c r="U39" s="48" t="s">
        <v>53</v>
      </c>
      <c r="V39" s="48" t="s">
        <v>53</v>
      </c>
      <c r="W39" s="42" t="s">
        <v>53</v>
      </c>
      <c r="X39" s="45">
        <v>37</v>
      </c>
      <c r="Y39" s="45">
        <f t="shared" si="6"/>
        <v>0.55000000000000004</v>
      </c>
      <c r="Z39" s="45">
        <v>11</v>
      </c>
      <c r="AA39" s="45">
        <v>14</v>
      </c>
      <c r="AB39" s="45">
        <f t="shared" si="7"/>
        <v>0.35</v>
      </c>
      <c r="AC39" s="45">
        <f t="shared" si="8"/>
        <v>0.65</v>
      </c>
      <c r="AD39" s="45">
        <v>0</v>
      </c>
      <c r="AE39" s="45">
        <f t="shared" si="9"/>
        <v>0.44999999999999996</v>
      </c>
      <c r="AF39" s="45">
        <v>6</v>
      </c>
      <c r="AG39" s="45">
        <v>8</v>
      </c>
      <c r="AH39" s="45">
        <v>19</v>
      </c>
      <c r="AI39" s="45">
        <v>27</v>
      </c>
      <c r="AJ39" s="45">
        <v>37</v>
      </c>
      <c r="AK39" s="45">
        <v>38</v>
      </c>
      <c r="AL39" s="45">
        <v>34</v>
      </c>
      <c r="AM39" s="45">
        <v>39</v>
      </c>
      <c r="AN39" s="45">
        <v>39</v>
      </c>
      <c r="AO39" s="45">
        <v>32</v>
      </c>
      <c r="AP39" s="45">
        <v>44</v>
      </c>
      <c r="AQ39" s="45">
        <v>41</v>
      </c>
      <c r="AR39" s="45">
        <v>3</v>
      </c>
      <c r="AS39" s="15"/>
      <c r="AT39" s="45">
        <v>51</v>
      </c>
      <c r="AU39" s="45">
        <v>6</v>
      </c>
      <c r="AV39" s="48">
        <f t="shared" si="12"/>
        <v>16.470588235294116</v>
      </c>
      <c r="AW39" s="45">
        <v>48</v>
      </c>
      <c r="AX39" s="45">
        <v>47</v>
      </c>
      <c r="AY39" s="45">
        <v>51</v>
      </c>
      <c r="AZ39" s="45">
        <v>45</v>
      </c>
      <c r="BA39" s="49">
        <f t="shared" si="13"/>
        <v>242</v>
      </c>
      <c r="BB39" s="45">
        <v>41</v>
      </c>
      <c r="BC39" s="49">
        <v>8</v>
      </c>
      <c r="BD39" s="49">
        <v>6</v>
      </c>
      <c r="BE39" s="49">
        <v>21</v>
      </c>
      <c r="BF39" s="45" t="s">
        <v>58</v>
      </c>
      <c r="BG39" s="45" t="s">
        <v>55</v>
      </c>
      <c r="BH39" s="50">
        <v>0.95833333333333337</v>
      </c>
      <c r="BI39" s="50">
        <v>0.33333333333333331</v>
      </c>
      <c r="BJ39" s="45" t="s">
        <v>95</v>
      </c>
      <c r="BK39" s="45" t="s">
        <v>71</v>
      </c>
      <c r="BL39" s="63"/>
      <c r="BM39" s="45" t="s">
        <v>59</v>
      </c>
      <c r="BN39" s="45">
        <v>24</v>
      </c>
      <c r="BO39" s="44" t="s">
        <v>124</v>
      </c>
    </row>
    <row r="40" spans="1:199" s="44" customFormat="1" x14ac:dyDescent="0.2">
      <c r="A40" s="42" t="s">
        <v>125</v>
      </c>
      <c r="B40" s="100">
        <v>43139</v>
      </c>
      <c r="C40" s="42" t="s">
        <v>116</v>
      </c>
      <c r="D40" s="94">
        <v>0.47916666666666669</v>
      </c>
      <c r="E40" s="43" t="s">
        <v>71</v>
      </c>
      <c r="F40" s="75" t="s">
        <v>53</v>
      </c>
      <c r="G40" s="75" t="s">
        <v>53</v>
      </c>
      <c r="H40" s="75" t="s">
        <v>53</v>
      </c>
      <c r="I40" s="75" t="s">
        <v>53</v>
      </c>
      <c r="J40" s="75" t="s">
        <v>53</v>
      </c>
      <c r="K40" s="75" t="s">
        <v>53</v>
      </c>
      <c r="L40" s="75" t="s">
        <v>53</v>
      </c>
      <c r="M40" s="75" t="s">
        <v>53</v>
      </c>
      <c r="N40" s="75" t="s">
        <v>53</v>
      </c>
      <c r="O40" s="75" t="s">
        <v>53</v>
      </c>
      <c r="P40" s="75" t="s">
        <v>53</v>
      </c>
      <c r="Q40" s="45" t="s">
        <v>53</v>
      </c>
      <c r="R40" s="46" t="s">
        <v>53</v>
      </c>
      <c r="S40" s="47" t="s">
        <v>53</v>
      </c>
      <c r="T40" s="42" t="s">
        <v>53</v>
      </c>
      <c r="U40" s="48" t="s">
        <v>53</v>
      </c>
      <c r="V40" s="48" t="s">
        <v>53</v>
      </c>
      <c r="W40" s="42" t="s">
        <v>53</v>
      </c>
      <c r="X40" s="45">
        <v>39</v>
      </c>
      <c r="Y40" s="45">
        <f t="shared" si="6"/>
        <v>0.45</v>
      </c>
      <c r="Z40" s="45">
        <v>9</v>
      </c>
      <c r="AA40" s="45">
        <v>10</v>
      </c>
      <c r="AB40" s="45">
        <f t="shared" si="7"/>
        <v>0.25</v>
      </c>
      <c r="AC40" s="45">
        <f t="shared" si="8"/>
        <v>0.75</v>
      </c>
      <c r="AD40" s="45">
        <v>0</v>
      </c>
      <c r="AE40" s="45">
        <f t="shared" si="9"/>
        <v>0.55000000000000004</v>
      </c>
      <c r="AF40" s="45">
        <v>3</v>
      </c>
      <c r="AG40" s="45">
        <v>7</v>
      </c>
      <c r="AH40" s="45">
        <v>24</v>
      </c>
      <c r="AI40" s="45">
        <v>32</v>
      </c>
      <c r="AJ40" s="45">
        <v>35</v>
      </c>
      <c r="AK40" s="45">
        <v>25</v>
      </c>
      <c r="AL40" s="45">
        <v>25</v>
      </c>
      <c r="AM40" s="45">
        <v>47</v>
      </c>
      <c r="AN40" s="45">
        <v>34</v>
      </c>
      <c r="AO40" s="45">
        <v>37</v>
      </c>
      <c r="AP40" s="45">
        <v>36</v>
      </c>
      <c r="AQ40" s="45">
        <v>33</v>
      </c>
      <c r="AR40" s="45">
        <v>3</v>
      </c>
      <c r="AS40" s="15"/>
      <c r="AT40" s="45">
        <v>41</v>
      </c>
      <c r="AU40" s="45">
        <v>3</v>
      </c>
      <c r="AV40" s="48">
        <f t="shared" si="12"/>
        <v>34.782608695652172</v>
      </c>
      <c r="AW40" s="45">
        <v>52</v>
      </c>
      <c r="AX40" s="45">
        <v>36</v>
      </c>
      <c r="AY40" s="45">
        <v>36</v>
      </c>
      <c r="AZ40" s="45">
        <v>31</v>
      </c>
      <c r="BA40" s="49">
        <f t="shared" si="13"/>
        <v>196</v>
      </c>
      <c r="BB40" s="45">
        <v>47</v>
      </c>
      <c r="BC40" s="49">
        <v>3</v>
      </c>
      <c r="BD40" s="49">
        <v>3</v>
      </c>
      <c r="BE40" s="49">
        <v>21</v>
      </c>
      <c r="BF40" s="45" t="s">
        <v>58</v>
      </c>
      <c r="BG40" s="45" t="s">
        <v>55</v>
      </c>
      <c r="BH40" s="50">
        <v>0.9375</v>
      </c>
      <c r="BI40" s="50">
        <v>0.29166666666666669</v>
      </c>
      <c r="BJ40" s="45" t="s">
        <v>56</v>
      </c>
      <c r="BK40" s="45"/>
      <c r="BL40" s="63"/>
      <c r="BM40" s="45" t="s">
        <v>59</v>
      </c>
      <c r="BN40" s="45">
        <v>120</v>
      </c>
      <c r="BO40" s="44" t="s">
        <v>126</v>
      </c>
    </row>
    <row r="41" spans="1:199" s="44" customFormat="1" x14ac:dyDescent="0.2">
      <c r="A41" s="42" t="s">
        <v>127</v>
      </c>
      <c r="B41" s="100">
        <v>43145</v>
      </c>
      <c r="C41" s="42" t="s">
        <v>116</v>
      </c>
      <c r="D41" s="94">
        <v>0.5</v>
      </c>
      <c r="E41" s="43" t="s">
        <v>128</v>
      </c>
      <c r="F41" s="75" t="s">
        <v>53</v>
      </c>
      <c r="G41" s="75" t="s">
        <v>53</v>
      </c>
      <c r="H41" s="75" t="s">
        <v>53</v>
      </c>
      <c r="I41" s="75" t="s">
        <v>53</v>
      </c>
      <c r="J41" s="75" t="s">
        <v>53</v>
      </c>
      <c r="K41" s="75" t="s">
        <v>53</v>
      </c>
      <c r="L41" s="75" t="s">
        <v>53</v>
      </c>
      <c r="M41" s="75" t="s">
        <v>53</v>
      </c>
      <c r="N41" s="75" t="s">
        <v>53</v>
      </c>
      <c r="O41" s="75" t="s">
        <v>53</v>
      </c>
      <c r="P41" s="75" t="s">
        <v>53</v>
      </c>
      <c r="Q41" s="45" t="s">
        <v>53</v>
      </c>
      <c r="R41" s="46" t="s">
        <v>53</v>
      </c>
      <c r="S41" s="47" t="s">
        <v>53</v>
      </c>
      <c r="T41" s="42" t="s">
        <v>53</v>
      </c>
      <c r="U41" s="48" t="s">
        <v>53</v>
      </c>
      <c r="V41" s="48" t="s">
        <v>53</v>
      </c>
      <c r="W41" s="42" t="s">
        <v>51</v>
      </c>
      <c r="X41" s="45">
        <v>44</v>
      </c>
      <c r="Y41" s="45">
        <f t="shared" si="6"/>
        <v>0.5</v>
      </c>
      <c r="Z41" s="45">
        <v>10</v>
      </c>
      <c r="AA41" s="45">
        <v>6</v>
      </c>
      <c r="AB41" s="45">
        <f t="shared" si="7"/>
        <v>0.15</v>
      </c>
      <c r="AC41" s="45">
        <f t="shared" si="8"/>
        <v>0.85</v>
      </c>
      <c r="AD41" s="45">
        <v>4</v>
      </c>
      <c r="AE41" s="45">
        <f t="shared" si="9"/>
        <v>0.5</v>
      </c>
      <c r="AF41" s="45">
        <v>1</v>
      </c>
      <c r="AG41" s="45">
        <v>5</v>
      </c>
      <c r="AH41" s="45">
        <v>23</v>
      </c>
      <c r="AI41" s="45">
        <v>40</v>
      </c>
      <c r="AJ41" s="45">
        <v>30</v>
      </c>
      <c r="AK41" s="45">
        <v>29</v>
      </c>
      <c r="AL41" s="45">
        <v>36</v>
      </c>
      <c r="AM41" s="45">
        <v>41</v>
      </c>
      <c r="AN41" s="45">
        <v>34</v>
      </c>
      <c r="AO41" s="45">
        <v>43</v>
      </c>
      <c r="AP41" s="45">
        <v>32</v>
      </c>
      <c r="AQ41" s="45">
        <v>36</v>
      </c>
      <c r="AR41" s="45">
        <v>4</v>
      </c>
      <c r="AS41" s="15"/>
      <c r="AT41" s="45">
        <v>44</v>
      </c>
      <c r="AU41" s="45">
        <v>4.5</v>
      </c>
      <c r="AV41" s="48">
        <f t="shared" si="12"/>
        <v>8.8235294117647065</v>
      </c>
      <c r="AW41" s="45">
        <v>30</v>
      </c>
      <c r="AX41" s="45">
        <v>53</v>
      </c>
      <c r="AY41" s="45">
        <v>52</v>
      </c>
      <c r="AZ41" s="45">
        <v>38</v>
      </c>
      <c r="BA41" s="49">
        <f t="shared" si="13"/>
        <v>217</v>
      </c>
      <c r="BB41" s="45">
        <v>29</v>
      </c>
      <c r="BC41" s="49">
        <v>12</v>
      </c>
      <c r="BD41" s="49">
        <v>16</v>
      </c>
      <c r="BE41" s="49">
        <v>18</v>
      </c>
      <c r="BF41" s="45" t="s">
        <v>58</v>
      </c>
      <c r="BG41" s="45" t="s">
        <v>55</v>
      </c>
      <c r="BH41" s="50">
        <v>0</v>
      </c>
      <c r="BI41" s="50">
        <v>0.5</v>
      </c>
      <c r="BJ41" s="45" t="s">
        <v>129</v>
      </c>
      <c r="BK41" s="45" t="s">
        <v>59</v>
      </c>
      <c r="BL41" s="63" t="s">
        <v>130</v>
      </c>
      <c r="BM41" s="45"/>
      <c r="BN41" s="45"/>
    </row>
    <row r="42" spans="1:199" s="44" customFormat="1" x14ac:dyDescent="0.2">
      <c r="A42" s="42" t="s">
        <v>131</v>
      </c>
      <c r="B42" s="100">
        <v>43132</v>
      </c>
      <c r="C42" s="42" t="s">
        <v>116</v>
      </c>
      <c r="D42" s="94">
        <v>0.75</v>
      </c>
      <c r="E42" s="42" t="s">
        <v>71</v>
      </c>
      <c r="F42" s="75" t="s">
        <v>53</v>
      </c>
      <c r="G42" s="75" t="s">
        <v>53</v>
      </c>
      <c r="H42" s="75" t="s">
        <v>53</v>
      </c>
      <c r="I42" s="75" t="s">
        <v>53</v>
      </c>
      <c r="J42" s="75" t="s">
        <v>53</v>
      </c>
      <c r="K42" s="75" t="s">
        <v>53</v>
      </c>
      <c r="L42" s="75" t="s">
        <v>53</v>
      </c>
      <c r="M42" s="75" t="s">
        <v>53</v>
      </c>
      <c r="N42" s="75" t="s">
        <v>53</v>
      </c>
      <c r="O42" s="75" t="s">
        <v>53</v>
      </c>
      <c r="P42" s="75" t="s">
        <v>53</v>
      </c>
      <c r="Q42" s="45" t="s">
        <v>53</v>
      </c>
      <c r="R42" s="46" t="s">
        <v>53</v>
      </c>
      <c r="S42" s="47" t="s">
        <v>53</v>
      </c>
      <c r="T42" s="42" t="s">
        <v>53</v>
      </c>
      <c r="U42" s="48" t="s">
        <v>53</v>
      </c>
      <c r="V42" s="48" t="s">
        <v>53</v>
      </c>
      <c r="W42" s="42" t="s">
        <v>53</v>
      </c>
      <c r="X42" s="45">
        <v>41</v>
      </c>
      <c r="Y42" s="45">
        <f t="shared" si="6"/>
        <v>0.75</v>
      </c>
      <c r="Z42" s="45">
        <v>15</v>
      </c>
      <c r="AA42" s="45">
        <v>14</v>
      </c>
      <c r="AB42" s="45">
        <f t="shared" si="7"/>
        <v>0.35</v>
      </c>
      <c r="AC42" s="45">
        <f t="shared" si="8"/>
        <v>0.65</v>
      </c>
      <c r="AD42" s="45">
        <v>1</v>
      </c>
      <c r="AE42" s="45">
        <f t="shared" si="9"/>
        <v>0.25</v>
      </c>
      <c r="AF42" s="45">
        <v>2</v>
      </c>
      <c r="AG42" s="45">
        <v>12</v>
      </c>
      <c r="AH42" s="45">
        <v>31</v>
      </c>
      <c r="AI42" s="45">
        <v>41</v>
      </c>
      <c r="AJ42" s="45">
        <v>26</v>
      </c>
      <c r="AK42" s="45">
        <v>24</v>
      </c>
      <c r="AL42" s="45">
        <v>30</v>
      </c>
      <c r="AM42" s="45">
        <v>22</v>
      </c>
      <c r="AN42" s="45">
        <v>33</v>
      </c>
      <c r="AO42" s="45">
        <v>31</v>
      </c>
      <c r="AP42" s="45">
        <v>31</v>
      </c>
      <c r="AQ42" s="45">
        <v>23</v>
      </c>
      <c r="AR42" s="45">
        <v>2.5</v>
      </c>
      <c r="AS42" s="15"/>
      <c r="AT42" s="45">
        <v>41</v>
      </c>
      <c r="AU42" s="45">
        <v>3.5</v>
      </c>
      <c r="AV42" s="48">
        <f t="shared" si="12"/>
        <v>46.296296296296298</v>
      </c>
      <c r="AW42" s="45">
        <v>38</v>
      </c>
      <c r="AX42" s="45">
        <v>30</v>
      </c>
      <c r="AY42" s="45">
        <v>37</v>
      </c>
      <c r="AZ42" s="45">
        <v>52</v>
      </c>
      <c r="BA42" s="49">
        <f t="shared" si="13"/>
        <v>198</v>
      </c>
      <c r="BB42" s="45">
        <v>48</v>
      </c>
      <c r="BC42" s="49">
        <v>9</v>
      </c>
      <c r="BD42" s="49">
        <v>10</v>
      </c>
      <c r="BE42" s="49">
        <v>21</v>
      </c>
      <c r="BF42" s="45" t="s">
        <v>58</v>
      </c>
      <c r="BG42" s="45" t="s">
        <v>55</v>
      </c>
      <c r="BH42" s="50">
        <v>0.48958333333333331</v>
      </c>
      <c r="BI42" s="50">
        <v>0.35416666666666669</v>
      </c>
      <c r="BJ42" s="45" t="s">
        <v>63</v>
      </c>
      <c r="BK42" s="45" t="s">
        <v>59</v>
      </c>
      <c r="BL42" s="63" t="s">
        <v>132</v>
      </c>
      <c r="BM42" s="45"/>
      <c r="BN42" s="45"/>
    </row>
    <row r="43" spans="1:199" s="44" customFormat="1" x14ac:dyDescent="0.2">
      <c r="A43" s="42" t="s">
        <v>133</v>
      </c>
      <c r="B43" s="100">
        <v>43145</v>
      </c>
      <c r="C43" s="42" t="s">
        <v>116</v>
      </c>
      <c r="D43" s="94">
        <v>0.625</v>
      </c>
      <c r="E43" s="42" t="s">
        <v>71</v>
      </c>
      <c r="F43" s="75" t="s">
        <v>53</v>
      </c>
      <c r="G43" s="75" t="s">
        <v>53</v>
      </c>
      <c r="H43" s="75" t="s">
        <v>53</v>
      </c>
      <c r="I43" s="75" t="s">
        <v>53</v>
      </c>
      <c r="J43" s="75" t="s">
        <v>53</v>
      </c>
      <c r="K43" s="75" t="s">
        <v>53</v>
      </c>
      <c r="L43" s="75" t="s">
        <v>53</v>
      </c>
      <c r="M43" s="75" t="s">
        <v>53</v>
      </c>
      <c r="N43" s="75" t="s">
        <v>53</v>
      </c>
      <c r="O43" s="75" t="s">
        <v>53</v>
      </c>
      <c r="P43" s="75" t="s">
        <v>53</v>
      </c>
      <c r="Q43" s="45" t="s">
        <v>53</v>
      </c>
      <c r="R43" s="46" t="s">
        <v>53</v>
      </c>
      <c r="S43" s="47" t="s">
        <v>53</v>
      </c>
      <c r="T43" s="42" t="s">
        <v>53</v>
      </c>
      <c r="U43" s="48" t="s">
        <v>53</v>
      </c>
      <c r="V43" s="48" t="s">
        <v>53</v>
      </c>
      <c r="W43" s="42" t="s">
        <v>51</v>
      </c>
      <c r="X43" s="45">
        <v>55</v>
      </c>
      <c r="Y43" s="45">
        <f t="shared" si="6"/>
        <v>0.9</v>
      </c>
      <c r="Z43" s="45">
        <v>18</v>
      </c>
      <c r="AA43" s="45">
        <v>3</v>
      </c>
      <c r="AB43" s="45">
        <f t="shared" si="7"/>
        <v>7.4999999999999997E-2</v>
      </c>
      <c r="AC43" s="45">
        <f t="shared" si="8"/>
        <v>0.92500000000000004</v>
      </c>
      <c r="AD43" s="45">
        <v>15</v>
      </c>
      <c r="AE43" s="45">
        <f t="shared" si="9"/>
        <v>9.9999999999999978E-2</v>
      </c>
      <c r="AF43" s="45">
        <v>0</v>
      </c>
      <c r="AG43" s="45">
        <v>3</v>
      </c>
      <c r="AH43" s="45">
        <v>26</v>
      </c>
      <c r="AI43" s="45">
        <v>40</v>
      </c>
      <c r="AJ43" s="45">
        <v>37</v>
      </c>
      <c r="AK43" s="45">
        <v>58</v>
      </c>
      <c r="AL43" s="45">
        <v>55</v>
      </c>
      <c r="AM43" s="45">
        <v>86</v>
      </c>
      <c r="AN43" s="45">
        <v>58</v>
      </c>
      <c r="AO43" s="45">
        <v>51</v>
      </c>
      <c r="AP43" s="45">
        <v>61</v>
      </c>
      <c r="AQ43" s="45">
        <v>74</v>
      </c>
      <c r="AR43" s="45">
        <v>5</v>
      </c>
      <c r="AS43" s="15"/>
      <c r="AT43" s="45">
        <v>47</v>
      </c>
      <c r="AU43" s="45">
        <v>4</v>
      </c>
      <c r="AV43" s="48">
        <f t="shared" si="12"/>
        <v>2.2222222222222223</v>
      </c>
      <c r="AW43" s="45">
        <v>91</v>
      </c>
      <c r="AX43" s="45">
        <v>92</v>
      </c>
      <c r="AY43" s="45">
        <v>87</v>
      </c>
      <c r="AZ43" s="45">
        <v>65</v>
      </c>
      <c r="BA43" s="49">
        <f t="shared" si="13"/>
        <v>382</v>
      </c>
      <c r="BB43" s="45">
        <v>48</v>
      </c>
      <c r="BC43" s="49">
        <v>9</v>
      </c>
      <c r="BD43" s="49">
        <v>14</v>
      </c>
      <c r="BE43" s="49">
        <v>20</v>
      </c>
      <c r="BF43" s="45" t="s">
        <v>58</v>
      </c>
      <c r="BG43" s="45" t="s">
        <v>68</v>
      </c>
      <c r="BH43" s="50">
        <v>0.10416666666666667</v>
      </c>
      <c r="BI43" s="50">
        <v>0.33333333333333331</v>
      </c>
      <c r="BJ43" s="45" t="s">
        <v>129</v>
      </c>
      <c r="BK43" s="45" t="s">
        <v>59</v>
      </c>
      <c r="BL43" s="64">
        <v>0.58333333333333337</v>
      </c>
      <c r="BM43" s="45" t="s">
        <v>59</v>
      </c>
      <c r="BN43" s="45"/>
    </row>
    <row r="44" spans="1:199" s="44" customFormat="1" x14ac:dyDescent="0.2">
      <c r="A44" s="45" t="s">
        <v>154</v>
      </c>
      <c r="B44" s="100">
        <v>43417</v>
      </c>
      <c r="C44" s="45" t="s">
        <v>116</v>
      </c>
      <c r="D44" s="94">
        <v>0.625</v>
      </c>
      <c r="E44" s="45" t="s">
        <v>71</v>
      </c>
      <c r="F44" s="75" t="s">
        <v>53</v>
      </c>
      <c r="G44" s="75" t="s">
        <v>53</v>
      </c>
      <c r="H44" s="75" t="s">
        <v>53</v>
      </c>
      <c r="I44" s="75" t="s">
        <v>53</v>
      </c>
      <c r="J44" s="75" t="s">
        <v>53</v>
      </c>
      <c r="K44" s="75" t="s">
        <v>53</v>
      </c>
      <c r="L44" s="75" t="s">
        <v>53</v>
      </c>
      <c r="M44" s="75" t="s">
        <v>53</v>
      </c>
      <c r="N44" s="75" t="s">
        <v>53</v>
      </c>
      <c r="O44" s="75" t="s">
        <v>53</v>
      </c>
      <c r="P44" s="75" t="s">
        <v>53</v>
      </c>
      <c r="Q44" s="45" t="s">
        <v>53</v>
      </c>
      <c r="R44" s="46" t="s">
        <v>53</v>
      </c>
      <c r="S44" s="47" t="s">
        <v>53</v>
      </c>
      <c r="T44" s="42" t="s">
        <v>53</v>
      </c>
      <c r="U44" s="48" t="s">
        <v>53</v>
      </c>
      <c r="V44" s="48" t="s">
        <v>53</v>
      </c>
      <c r="W44" s="45" t="s">
        <v>51</v>
      </c>
      <c r="X44" s="45">
        <v>44</v>
      </c>
      <c r="Y44" s="45">
        <f t="shared" si="6"/>
        <v>0.55000000000000004</v>
      </c>
      <c r="Z44" s="45">
        <v>11</v>
      </c>
      <c r="AA44" s="45">
        <v>8</v>
      </c>
      <c r="AB44" s="45">
        <f t="shared" si="7"/>
        <v>0.2</v>
      </c>
      <c r="AC44" s="45">
        <f t="shared" si="8"/>
        <v>0.8</v>
      </c>
      <c r="AD44" s="45">
        <v>3</v>
      </c>
      <c r="AE44" s="45">
        <f t="shared" si="9"/>
        <v>0.44999999999999996</v>
      </c>
      <c r="AF44" s="45">
        <v>3</v>
      </c>
      <c r="AG44" s="45">
        <v>5</v>
      </c>
      <c r="AH44" s="45">
        <v>26</v>
      </c>
      <c r="AI44" s="45">
        <v>23</v>
      </c>
      <c r="AJ44" s="45">
        <v>32</v>
      </c>
      <c r="AK44" s="45">
        <v>32</v>
      </c>
      <c r="AL44" s="45">
        <v>31</v>
      </c>
      <c r="AM44" s="45">
        <v>29</v>
      </c>
      <c r="AN44" s="45">
        <v>36</v>
      </c>
      <c r="AO44" s="45">
        <v>31</v>
      </c>
      <c r="AP44" s="45">
        <v>30</v>
      </c>
      <c r="AQ44" s="45">
        <v>35</v>
      </c>
      <c r="AR44" s="45">
        <v>3</v>
      </c>
      <c r="AS44" s="15"/>
      <c r="AT44" s="45">
        <v>38</v>
      </c>
      <c r="AU44" s="45">
        <v>3.5</v>
      </c>
      <c r="AV44" s="48">
        <f t="shared" si="12"/>
        <v>9.2307692307692317</v>
      </c>
      <c r="AW44" s="45">
        <v>33</v>
      </c>
      <c r="AX44" s="45">
        <v>28</v>
      </c>
      <c r="AY44" s="45">
        <v>45</v>
      </c>
      <c r="AZ44" s="45">
        <v>35</v>
      </c>
      <c r="BA44" s="49">
        <f t="shared" si="13"/>
        <v>179</v>
      </c>
      <c r="BB44" s="45">
        <v>32</v>
      </c>
      <c r="BC44" s="49">
        <v>1</v>
      </c>
      <c r="BD44" s="49">
        <v>4</v>
      </c>
      <c r="BE44" s="49">
        <v>20</v>
      </c>
      <c r="BF44" s="45" t="s">
        <v>58</v>
      </c>
      <c r="BG44" s="45" t="s">
        <v>55</v>
      </c>
      <c r="BH44" s="76">
        <v>4.1666666666666664E-2</v>
      </c>
      <c r="BI44" s="76">
        <v>0.33333333333333331</v>
      </c>
      <c r="BJ44" s="45" t="s">
        <v>56</v>
      </c>
      <c r="BK44" s="45" t="s">
        <v>71</v>
      </c>
      <c r="BL44" s="63" t="s">
        <v>53</v>
      </c>
      <c r="BM44" s="45" t="s">
        <v>59</v>
      </c>
      <c r="BN44" s="45">
        <v>12</v>
      </c>
      <c r="BO44" s="44" t="s">
        <v>155</v>
      </c>
    </row>
    <row r="45" spans="1:199" s="78" customFormat="1" x14ac:dyDescent="0.2">
      <c r="A45" s="77" t="s">
        <v>156</v>
      </c>
      <c r="B45" s="88" t="s">
        <v>157</v>
      </c>
      <c r="C45" s="77" t="s">
        <v>116</v>
      </c>
      <c r="D45" s="95">
        <v>0.47916666666666669</v>
      </c>
      <c r="E45" s="77" t="s">
        <v>71</v>
      </c>
      <c r="F45" s="79" t="s">
        <v>53</v>
      </c>
      <c r="G45" s="79" t="s">
        <v>53</v>
      </c>
      <c r="H45" s="79" t="s">
        <v>53</v>
      </c>
      <c r="I45" s="79" t="s">
        <v>53</v>
      </c>
      <c r="J45" s="79" t="s">
        <v>53</v>
      </c>
      <c r="K45" s="79" t="s">
        <v>53</v>
      </c>
      <c r="L45" s="79" t="s">
        <v>53</v>
      </c>
      <c r="M45" s="79" t="s">
        <v>53</v>
      </c>
      <c r="N45" s="79" t="s">
        <v>53</v>
      </c>
      <c r="O45" s="79" t="s">
        <v>53</v>
      </c>
      <c r="P45" s="79" t="s">
        <v>53</v>
      </c>
      <c r="Q45" s="77" t="s">
        <v>53</v>
      </c>
      <c r="R45" s="80" t="s">
        <v>53</v>
      </c>
      <c r="S45" s="81" t="s">
        <v>53</v>
      </c>
      <c r="T45" s="82" t="s">
        <v>53</v>
      </c>
      <c r="U45" s="83" t="s">
        <v>53</v>
      </c>
      <c r="V45" s="83" t="s">
        <v>53</v>
      </c>
      <c r="W45" s="77" t="s">
        <v>53</v>
      </c>
      <c r="X45" s="77">
        <v>48</v>
      </c>
      <c r="Y45" s="77">
        <f t="shared" si="6"/>
        <v>0.7</v>
      </c>
      <c r="Z45" s="77">
        <v>14</v>
      </c>
      <c r="AA45" s="77">
        <v>6</v>
      </c>
      <c r="AB45" s="77">
        <f t="shared" si="7"/>
        <v>0.15</v>
      </c>
      <c r="AC45" s="77">
        <f t="shared" si="8"/>
        <v>0.85</v>
      </c>
      <c r="AD45" s="77">
        <v>8</v>
      </c>
      <c r="AE45" s="77">
        <f t="shared" si="9"/>
        <v>0.30000000000000004</v>
      </c>
      <c r="AF45" s="77">
        <v>1</v>
      </c>
      <c r="AG45" s="77">
        <v>5</v>
      </c>
      <c r="AH45" s="77">
        <v>24</v>
      </c>
      <c r="AI45" s="77">
        <v>30</v>
      </c>
      <c r="AJ45" s="77">
        <v>37</v>
      </c>
      <c r="AK45" s="77">
        <v>36</v>
      </c>
      <c r="AL45" s="77">
        <v>32</v>
      </c>
      <c r="AM45" s="77">
        <v>34</v>
      </c>
      <c r="AN45" s="77">
        <v>31</v>
      </c>
      <c r="AO45" s="77">
        <v>32</v>
      </c>
      <c r="AP45" s="77">
        <v>34</v>
      </c>
      <c r="AQ45" s="77">
        <v>33</v>
      </c>
      <c r="AR45" s="77">
        <v>3</v>
      </c>
      <c r="AS45" s="15"/>
      <c r="AT45" s="77">
        <v>41</v>
      </c>
      <c r="AU45" s="77">
        <v>3</v>
      </c>
      <c r="AV45" s="83">
        <f t="shared" si="12"/>
        <v>16.417910447761194</v>
      </c>
      <c r="AW45" s="77">
        <v>37</v>
      </c>
      <c r="AX45" s="77">
        <v>36</v>
      </c>
      <c r="AY45" s="77">
        <v>43</v>
      </c>
      <c r="AZ45" s="77">
        <v>37</v>
      </c>
      <c r="BA45" s="84">
        <f t="shared" si="13"/>
        <v>194</v>
      </c>
      <c r="BB45" s="77" t="s">
        <v>53</v>
      </c>
      <c r="BC45" s="77">
        <v>1</v>
      </c>
      <c r="BD45" s="77">
        <v>1.38</v>
      </c>
      <c r="BE45" s="84">
        <v>26</v>
      </c>
      <c r="BF45" s="77" t="s">
        <v>54</v>
      </c>
      <c r="BG45" s="77" t="s">
        <v>55</v>
      </c>
      <c r="BH45" s="85">
        <v>0.125</v>
      </c>
      <c r="BI45" s="85">
        <v>0.45833333333333331</v>
      </c>
      <c r="BJ45" s="77" t="s">
        <v>56</v>
      </c>
      <c r="BK45" s="77" t="s">
        <v>59</v>
      </c>
      <c r="BL45" s="86" t="s">
        <v>53</v>
      </c>
      <c r="BM45" s="77" t="s">
        <v>158</v>
      </c>
      <c r="BN45" s="77" t="s">
        <v>53</v>
      </c>
      <c r="BO45" s="77" t="s">
        <v>53</v>
      </c>
    </row>
    <row r="46" spans="1:199" s="78" customFormat="1" x14ac:dyDescent="0.2">
      <c r="A46" s="77" t="s">
        <v>159</v>
      </c>
      <c r="B46" s="88" t="s">
        <v>160</v>
      </c>
      <c r="C46" s="77" t="s">
        <v>116</v>
      </c>
      <c r="D46" s="95">
        <v>0.41666666666666669</v>
      </c>
      <c r="E46" s="77" t="s">
        <v>71</v>
      </c>
      <c r="F46" s="79" t="s">
        <v>53</v>
      </c>
      <c r="G46" s="79" t="s">
        <v>53</v>
      </c>
      <c r="H46" s="79" t="s">
        <v>53</v>
      </c>
      <c r="I46" s="79" t="s">
        <v>53</v>
      </c>
      <c r="J46" s="79" t="s">
        <v>53</v>
      </c>
      <c r="K46" s="79" t="s">
        <v>53</v>
      </c>
      <c r="L46" s="79" t="s">
        <v>53</v>
      </c>
      <c r="M46" s="79" t="s">
        <v>53</v>
      </c>
      <c r="N46" s="79" t="s">
        <v>53</v>
      </c>
      <c r="O46" s="79" t="s">
        <v>53</v>
      </c>
      <c r="P46" s="79" t="s">
        <v>53</v>
      </c>
      <c r="Q46" s="77" t="s">
        <v>53</v>
      </c>
      <c r="R46" s="80" t="s">
        <v>53</v>
      </c>
      <c r="S46" s="81" t="s">
        <v>53</v>
      </c>
      <c r="T46" s="82" t="s">
        <v>53</v>
      </c>
      <c r="U46" s="83" t="s">
        <v>53</v>
      </c>
      <c r="V46" s="83" t="s">
        <v>53</v>
      </c>
      <c r="W46" s="77" t="s">
        <v>53</v>
      </c>
      <c r="X46" s="77">
        <v>40</v>
      </c>
      <c r="Y46" s="77">
        <f t="shared" si="6"/>
        <v>0.55000000000000004</v>
      </c>
      <c r="Z46" s="77">
        <v>11</v>
      </c>
      <c r="AA46" s="77">
        <v>11</v>
      </c>
      <c r="AB46" s="77">
        <f t="shared" si="7"/>
        <v>0.27500000000000002</v>
      </c>
      <c r="AC46" s="77">
        <f t="shared" si="8"/>
        <v>0.72499999999999998</v>
      </c>
      <c r="AD46" s="77">
        <v>0</v>
      </c>
      <c r="AE46" s="77">
        <f t="shared" si="9"/>
        <v>0.44999999999999996</v>
      </c>
      <c r="AF46" s="77">
        <v>1</v>
      </c>
      <c r="AG46" s="77">
        <v>10</v>
      </c>
      <c r="AH46" s="77">
        <v>30</v>
      </c>
      <c r="AI46" s="77">
        <v>33</v>
      </c>
      <c r="AJ46" s="77">
        <v>47</v>
      </c>
      <c r="AK46" s="77">
        <v>39</v>
      </c>
      <c r="AL46" s="77">
        <v>40</v>
      </c>
      <c r="AM46" s="77">
        <v>37</v>
      </c>
      <c r="AN46" s="77">
        <v>35</v>
      </c>
      <c r="AO46" s="77">
        <v>60</v>
      </c>
      <c r="AP46" s="77">
        <v>35</v>
      </c>
      <c r="AQ46" s="77">
        <v>54</v>
      </c>
      <c r="AR46" s="77">
        <v>3.5</v>
      </c>
      <c r="AS46" s="77"/>
      <c r="AT46" s="77">
        <v>42</v>
      </c>
      <c r="AU46" s="77">
        <v>3</v>
      </c>
      <c r="AV46" s="83">
        <f t="shared" si="12"/>
        <v>1.1235955056179776</v>
      </c>
      <c r="AW46" s="77">
        <v>48</v>
      </c>
      <c r="AX46" s="77">
        <v>55</v>
      </c>
      <c r="AY46" s="77">
        <v>59</v>
      </c>
      <c r="AZ46" s="77">
        <v>79</v>
      </c>
      <c r="BA46" s="84">
        <f t="shared" si="13"/>
        <v>283</v>
      </c>
      <c r="BB46" s="77" t="s">
        <v>53</v>
      </c>
      <c r="BC46" s="87">
        <v>1.25</v>
      </c>
      <c r="BD46" s="87">
        <v>1.75</v>
      </c>
      <c r="BE46" s="84">
        <v>23</v>
      </c>
      <c r="BF46" s="77" t="s">
        <v>58</v>
      </c>
      <c r="BG46" s="77" t="s">
        <v>55</v>
      </c>
      <c r="BH46" s="85">
        <v>0</v>
      </c>
      <c r="BI46" s="85">
        <v>0.39583333333333331</v>
      </c>
      <c r="BJ46" s="77" t="s">
        <v>56</v>
      </c>
      <c r="BK46" s="77" t="s">
        <v>158</v>
      </c>
      <c r="BL46" s="86" t="s">
        <v>53</v>
      </c>
      <c r="BM46" s="77" t="s">
        <v>158</v>
      </c>
      <c r="BN46" s="77" t="s">
        <v>53</v>
      </c>
      <c r="BO46" s="77" t="s">
        <v>53</v>
      </c>
    </row>
    <row r="47" spans="1:199" s="78" customFormat="1" x14ac:dyDescent="0.2">
      <c r="A47" s="77" t="s">
        <v>161</v>
      </c>
      <c r="B47" s="88" t="s">
        <v>166</v>
      </c>
      <c r="C47" s="77" t="s">
        <v>116</v>
      </c>
      <c r="D47" s="95">
        <v>0.41666666666666669</v>
      </c>
      <c r="E47" s="77" t="s">
        <v>71</v>
      </c>
      <c r="F47" s="79" t="s">
        <v>53</v>
      </c>
      <c r="G47" s="79" t="s">
        <v>53</v>
      </c>
      <c r="H47" s="79" t="s">
        <v>53</v>
      </c>
      <c r="I47" s="79" t="s">
        <v>53</v>
      </c>
      <c r="J47" s="79" t="s">
        <v>53</v>
      </c>
      <c r="K47" s="79" t="s">
        <v>53</v>
      </c>
      <c r="L47" s="79" t="s">
        <v>53</v>
      </c>
      <c r="M47" s="79" t="s">
        <v>53</v>
      </c>
      <c r="N47" s="79" t="s">
        <v>53</v>
      </c>
      <c r="O47" s="79" t="s">
        <v>53</v>
      </c>
      <c r="P47" s="79" t="s">
        <v>53</v>
      </c>
      <c r="Q47" s="77" t="s">
        <v>53</v>
      </c>
      <c r="R47" s="80" t="s">
        <v>53</v>
      </c>
      <c r="S47" s="81" t="s">
        <v>53</v>
      </c>
      <c r="T47" s="82" t="s">
        <v>53</v>
      </c>
      <c r="U47" s="83" t="s">
        <v>53</v>
      </c>
      <c r="V47" s="83" t="s">
        <v>53</v>
      </c>
      <c r="W47" s="77" t="s">
        <v>53</v>
      </c>
      <c r="X47" s="77">
        <v>39</v>
      </c>
      <c r="Y47" s="77">
        <f t="shared" si="6"/>
        <v>0.4</v>
      </c>
      <c r="Z47" s="77">
        <v>8</v>
      </c>
      <c r="AA47" s="77">
        <v>9</v>
      </c>
      <c r="AB47" s="77">
        <f t="shared" si="7"/>
        <v>0.22500000000000001</v>
      </c>
      <c r="AC47" s="77">
        <f t="shared" si="8"/>
        <v>0.77500000000000002</v>
      </c>
      <c r="AD47" s="77">
        <v>-1</v>
      </c>
      <c r="AE47" s="77">
        <f t="shared" si="9"/>
        <v>0.6</v>
      </c>
      <c r="AF47" s="77">
        <v>3</v>
      </c>
      <c r="AG47" s="77">
        <v>6</v>
      </c>
      <c r="AH47" s="77">
        <v>26</v>
      </c>
      <c r="AI47" s="77">
        <v>28</v>
      </c>
      <c r="AJ47" s="77">
        <v>28</v>
      </c>
      <c r="AK47" s="77">
        <v>34</v>
      </c>
      <c r="AL47" s="77">
        <v>25</v>
      </c>
      <c r="AM47" s="77">
        <v>32</v>
      </c>
      <c r="AN47" s="77">
        <v>34</v>
      </c>
      <c r="AO47" s="77">
        <v>35</v>
      </c>
      <c r="AP47" s="77">
        <v>32</v>
      </c>
      <c r="AQ47" s="77">
        <v>25</v>
      </c>
      <c r="AR47" s="77">
        <v>3</v>
      </c>
      <c r="AS47" s="77"/>
      <c r="AT47" s="77">
        <v>47</v>
      </c>
      <c r="AU47" s="77">
        <v>3.5</v>
      </c>
      <c r="AV47" s="83">
        <f t="shared" si="12"/>
        <v>43.859649122807014</v>
      </c>
      <c r="AW47" s="77">
        <v>35</v>
      </c>
      <c r="AX47" s="77">
        <v>38</v>
      </c>
      <c r="AY47" s="77">
        <v>47</v>
      </c>
      <c r="AZ47" s="77">
        <v>41</v>
      </c>
      <c r="BA47" s="84">
        <f t="shared" si="13"/>
        <v>208</v>
      </c>
      <c r="BB47" s="77" t="s">
        <v>53</v>
      </c>
      <c r="BC47" s="87">
        <v>1.38</v>
      </c>
      <c r="BD47" s="87">
        <v>1.75</v>
      </c>
      <c r="BE47" s="84">
        <v>18</v>
      </c>
      <c r="BF47" s="77" t="s">
        <v>58</v>
      </c>
      <c r="BG47" s="77" t="s">
        <v>55</v>
      </c>
      <c r="BH47" s="85">
        <v>2.0833333333333332E-2</v>
      </c>
      <c r="BI47" s="85">
        <v>0.39583333333333331</v>
      </c>
      <c r="BJ47" s="77" t="s">
        <v>63</v>
      </c>
      <c r="BK47" s="77" t="s">
        <v>158</v>
      </c>
      <c r="BL47" s="86" t="s">
        <v>53</v>
      </c>
      <c r="BM47" s="77" t="s">
        <v>158</v>
      </c>
      <c r="BN47" s="77" t="s">
        <v>53</v>
      </c>
      <c r="BO47" s="77" t="s">
        <v>53</v>
      </c>
    </row>
    <row r="48" spans="1:199" s="78" customFormat="1" x14ac:dyDescent="0.2">
      <c r="A48" s="77" t="s">
        <v>162</v>
      </c>
      <c r="B48" s="88" t="s">
        <v>167</v>
      </c>
      <c r="C48" s="77" t="s">
        <v>116</v>
      </c>
      <c r="D48" s="95">
        <v>0.41666666666666669</v>
      </c>
      <c r="E48" s="77" t="s">
        <v>71</v>
      </c>
      <c r="F48" s="79" t="s">
        <v>53</v>
      </c>
      <c r="G48" s="79" t="s">
        <v>53</v>
      </c>
      <c r="H48" s="79" t="s">
        <v>53</v>
      </c>
      <c r="I48" s="79" t="s">
        <v>53</v>
      </c>
      <c r="J48" s="79" t="s">
        <v>53</v>
      </c>
      <c r="K48" s="79" t="s">
        <v>53</v>
      </c>
      <c r="L48" s="79" t="s">
        <v>53</v>
      </c>
      <c r="M48" s="79" t="s">
        <v>53</v>
      </c>
      <c r="N48" s="79" t="s">
        <v>53</v>
      </c>
      <c r="O48" s="79" t="s">
        <v>53</v>
      </c>
      <c r="P48" s="79" t="s">
        <v>53</v>
      </c>
      <c r="Q48" s="77" t="s">
        <v>53</v>
      </c>
      <c r="R48" s="80" t="s">
        <v>53</v>
      </c>
      <c r="S48" s="81" t="s">
        <v>53</v>
      </c>
      <c r="T48" s="82" t="s">
        <v>53</v>
      </c>
      <c r="U48" s="83" t="s">
        <v>53</v>
      </c>
      <c r="V48" s="83" t="s">
        <v>53</v>
      </c>
      <c r="W48" s="77" t="s">
        <v>53</v>
      </c>
      <c r="X48" s="77">
        <v>44</v>
      </c>
      <c r="Y48" s="77">
        <f t="shared" si="6"/>
        <v>0.6</v>
      </c>
      <c r="Z48" s="77">
        <v>12</v>
      </c>
      <c r="AA48" s="77">
        <v>8</v>
      </c>
      <c r="AB48" s="77">
        <f t="shared" si="7"/>
        <v>0.2</v>
      </c>
      <c r="AC48" s="77">
        <f t="shared" si="8"/>
        <v>0.8</v>
      </c>
      <c r="AD48" s="77">
        <v>4</v>
      </c>
      <c r="AE48" s="77">
        <f t="shared" si="9"/>
        <v>0.4</v>
      </c>
      <c r="AF48" s="77">
        <v>3</v>
      </c>
      <c r="AG48" s="77">
        <v>5</v>
      </c>
      <c r="AH48" s="77">
        <v>32</v>
      </c>
      <c r="AI48" s="77">
        <v>22</v>
      </c>
      <c r="AJ48" s="77">
        <v>18</v>
      </c>
      <c r="AK48" s="77">
        <v>29</v>
      </c>
      <c r="AL48" s="77">
        <v>29</v>
      </c>
      <c r="AM48" s="77">
        <v>30</v>
      </c>
      <c r="AN48" s="77">
        <v>28</v>
      </c>
      <c r="AO48" s="77">
        <v>35</v>
      </c>
      <c r="AP48" s="77">
        <v>26</v>
      </c>
      <c r="AQ48" s="77">
        <v>31</v>
      </c>
      <c r="AR48" s="77">
        <v>3</v>
      </c>
      <c r="AS48" s="77"/>
      <c r="AT48" s="77">
        <v>32</v>
      </c>
      <c r="AU48" s="77">
        <v>3</v>
      </c>
      <c r="AV48" s="83">
        <f t="shared" si="12"/>
        <v>38.596491228070171</v>
      </c>
      <c r="AW48" s="77">
        <v>47</v>
      </c>
      <c r="AX48" s="77">
        <v>34</v>
      </c>
      <c r="AY48" s="77">
        <v>28</v>
      </c>
      <c r="AZ48" s="77">
        <v>36</v>
      </c>
      <c r="BA48" s="84">
        <f t="shared" si="13"/>
        <v>177</v>
      </c>
      <c r="BB48" s="77" t="s">
        <v>53</v>
      </c>
      <c r="BC48" s="87">
        <v>0.75</v>
      </c>
      <c r="BD48" s="87">
        <v>0.5</v>
      </c>
      <c r="BE48" s="84">
        <v>18</v>
      </c>
      <c r="BF48" s="77" t="s">
        <v>58</v>
      </c>
      <c r="BG48" s="77" t="s">
        <v>55</v>
      </c>
      <c r="BH48" s="85">
        <v>2.0833333333333332E-2</v>
      </c>
      <c r="BI48" s="85">
        <v>0.39583333333333331</v>
      </c>
      <c r="BJ48" s="77" t="s">
        <v>129</v>
      </c>
      <c r="BK48" s="77" t="s">
        <v>59</v>
      </c>
      <c r="BL48" s="86" t="s">
        <v>53</v>
      </c>
      <c r="BM48" s="77" t="s">
        <v>158</v>
      </c>
      <c r="BN48" s="77" t="s">
        <v>53</v>
      </c>
      <c r="BO48" s="77" t="s">
        <v>53</v>
      </c>
    </row>
    <row r="49" spans="1:67" s="78" customFormat="1" x14ac:dyDescent="0.2">
      <c r="A49" s="77" t="s">
        <v>163</v>
      </c>
      <c r="B49" s="88" t="s">
        <v>166</v>
      </c>
      <c r="C49" s="77" t="s">
        <v>116</v>
      </c>
      <c r="D49" s="95">
        <v>0.58333333333333337</v>
      </c>
      <c r="E49" s="77" t="s">
        <v>71</v>
      </c>
      <c r="F49" s="79" t="s">
        <v>53</v>
      </c>
      <c r="G49" s="79" t="s">
        <v>53</v>
      </c>
      <c r="H49" s="79" t="s">
        <v>53</v>
      </c>
      <c r="I49" s="79" t="s">
        <v>53</v>
      </c>
      <c r="J49" s="79" t="s">
        <v>53</v>
      </c>
      <c r="K49" s="79" t="s">
        <v>53</v>
      </c>
      <c r="L49" s="79" t="s">
        <v>53</v>
      </c>
      <c r="M49" s="79" t="s">
        <v>53</v>
      </c>
      <c r="N49" s="79" t="s">
        <v>53</v>
      </c>
      <c r="O49" s="79" t="s">
        <v>53</v>
      </c>
      <c r="P49" s="79" t="s">
        <v>53</v>
      </c>
      <c r="Q49" s="77" t="s">
        <v>53</v>
      </c>
      <c r="R49" s="80" t="s">
        <v>53</v>
      </c>
      <c r="S49" s="81" t="s">
        <v>53</v>
      </c>
      <c r="T49" s="82" t="s">
        <v>53</v>
      </c>
      <c r="U49" s="83" t="s">
        <v>53</v>
      </c>
      <c r="V49" s="83" t="s">
        <v>53</v>
      </c>
      <c r="W49" s="77" t="s">
        <v>53</v>
      </c>
      <c r="X49" s="77">
        <v>52</v>
      </c>
      <c r="Y49" s="77">
        <f t="shared" si="6"/>
        <v>0.75</v>
      </c>
      <c r="Z49" s="77">
        <v>15</v>
      </c>
      <c r="AA49" s="77">
        <v>3</v>
      </c>
      <c r="AB49" s="77">
        <f t="shared" si="7"/>
        <v>7.4999999999999997E-2</v>
      </c>
      <c r="AC49" s="77">
        <f t="shared" si="8"/>
        <v>0.92500000000000004</v>
      </c>
      <c r="AD49" s="77">
        <v>12</v>
      </c>
      <c r="AE49" s="77">
        <f t="shared" si="9"/>
        <v>0.25</v>
      </c>
      <c r="AF49" s="77">
        <v>0</v>
      </c>
      <c r="AG49" s="77">
        <v>3</v>
      </c>
      <c r="AH49" s="77">
        <v>36</v>
      </c>
      <c r="AI49" s="77">
        <v>30</v>
      </c>
      <c r="AJ49" s="77">
        <v>29</v>
      </c>
      <c r="AK49" s="77">
        <v>39</v>
      </c>
      <c r="AL49" s="77">
        <v>40</v>
      </c>
      <c r="AM49" s="77">
        <v>31</v>
      </c>
      <c r="AN49" s="77">
        <v>34</v>
      </c>
      <c r="AO49" s="77">
        <v>40</v>
      </c>
      <c r="AP49" s="77">
        <v>46</v>
      </c>
      <c r="AQ49" s="77">
        <v>48</v>
      </c>
      <c r="AR49" s="77">
        <v>4</v>
      </c>
      <c r="AS49" s="77"/>
      <c r="AT49" s="77">
        <v>48</v>
      </c>
      <c r="AU49" s="77">
        <v>5</v>
      </c>
      <c r="AV49" s="83">
        <f t="shared" si="12"/>
        <v>-10.638297872340425</v>
      </c>
      <c r="AW49" s="77">
        <v>36</v>
      </c>
      <c r="AX49" s="77">
        <v>39</v>
      </c>
      <c r="AY49" s="77">
        <v>56</v>
      </c>
      <c r="AZ49" s="77">
        <v>56</v>
      </c>
      <c r="BA49" s="84">
        <f t="shared" si="13"/>
        <v>235</v>
      </c>
      <c r="BB49" s="77" t="s">
        <v>53</v>
      </c>
      <c r="BC49" s="87">
        <v>1.5</v>
      </c>
      <c r="BD49" s="87">
        <v>2.13</v>
      </c>
      <c r="BE49" s="84">
        <v>18</v>
      </c>
      <c r="BF49" s="77" t="s">
        <v>58</v>
      </c>
      <c r="BG49" s="77" t="s">
        <v>55</v>
      </c>
      <c r="BH49" s="85">
        <v>6.25E-2</v>
      </c>
      <c r="BI49" s="85">
        <v>0.39583333333333331</v>
      </c>
      <c r="BJ49" s="77" t="s">
        <v>63</v>
      </c>
      <c r="BK49" s="77" t="s">
        <v>59</v>
      </c>
      <c r="BL49" s="86" t="s">
        <v>53</v>
      </c>
      <c r="BM49" s="77" t="s">
        <v>158</v>
      </c>
      <c r="BN49" s="77" t="s">
        <v>53</v>
      </c>
      <c r="BO49" s="77" t="s">
        <v>53</v>
      </c>
    </row>
    <row r="50" spans="1:67" s="78" customFormat="1" x14ac:dyDescent="0.2">
      <c r="A50" s="77" t="s">
        <v>164</v>
      </c>
      <c r="B50" s="88" t="s">
        <v>168</v>
      </c>
      <c r="C50" s="77" t="s">
        <v>116</v>
      </c>
      <c r="D50" s="95">
        <v>0.58333333333333337</v>
      </c>
      <c r="E50" s="77" t="s">
        <v>71</v>
      </c>
      <c r="F50" s="79" t="s">
        <v>53</v>
      </c>
      <c r="G50" s="79" t="s">
        <v>53</v>
      </c>
      <c r="H50" s="79" t="s">
        <v>53</v>
      </c>
      <c r="I50" s="79" t="s">
        <v>53</v>
      </c>
      <c r="J50" s="79" t="s">
        <v>53</v>
      </c>
      <c r="K50" s="79" t="s">
        <v>53</v>
      </c>
      <c r="L50" s="79" t="s">
        <v>53</v>
      </c>
      <c r="M50" s="79" t="s">
        <v>53</v>
      </c>
      <c r="N50" s="79" t="s">
        <v>53</v>
      </c>
      <c r="O50" s="79" t="s">
        <v>53</v>
      </c>
      <c r="P50" s="79" t="s">
        <v>53</v>
      </c>
      <c r="Q50" s="77" t="s">
        <v>53</v>
      </c>
      <c r="R50" s="80" t="s">
        <v>53</v>
      </c>
      <c r="S50" s="81" t="s">
        <v>53</v>
      </c>
      <c r="T50" s="82" t="s">
        <v>53</v>
      </c>
      <c r="U50" s="83" t="s">
        <v>53</v>
      </c>
      <c r="V50" s="83" t="s">
        <v>53</v>
      </c>
      <c r="W50" s="77" t="s">
        <v>53</v>
      </c>
      <c r="X50" s="77">
        <v>38</v>
      </c>
      <c r="Y50" s="77">
        <f t="shared" si="6"/>
        <v>0.55000000000000004</v>
      </c>
      <c r="Z50" s="77">
        <v>11</v>
      </c>
      <c r="AA50" s="77">
        <v>13</v>
      </c>
      <c r="AB50" s="77">
        <f t="shared" si="7"/>
        <v>0.32500000000000001</v>
      </c>
      <c r="AC50" s="77">
        <f t="shared" si="8"/>
        <v>0.67500000000000004</v>
      </c>
      <c r="AD50" s="77">
        <v>-2</v>
      </c>
      <c r="AE50" s="77">
        <f t="shared" si="9"/>
        <v>0.44999999999999996</v>
      </c>
      <c r="AF50" s="77">
        <v>3</v>
      </c>
      <c r="AG50" s="77">
        <v>10</v>
      </c>
      <c r="AH50" s="77">
        <v>21</v>
      </c>
      <c r="AI50" s="77">
        <v>27</v>
      </c>
      <c r="AJ50" s="77">
        <v>29</v>
      </c>
      <c r="AK50" s="77">
        <v>24</v>
      </c>
      <c r="AL50" s="77">
        <v>23</v>
      </c>
      <c r="AM50" s="77">
        <v>19</v>
      </c>
      <c r="AN50" s="77">
        <v>20</v>
      </c>
      <c r="AO50" s="77">
        <v>23</v>
      </c>
      <c r="AP50" s="77">
        <v>28</v>
      </c>
      <c r="AQ50" s="77">
        <v>32</v>
      </c>
      <c r="AR50" s="77">
        <v>2.5</v>
      </c>
      <c r="AS50" s="77"/>
      <c r="AT50" s="77">
        <v>24</v>
      </c>
      <c r="AU50" s="77">
        <v>2</v>
      </c>
      <c r="AV50" s="83">
        <f t="shared" si="12"/>
        <v>-21.666666666666668</v>
      </c>
      <c r="AW50" s="77">
        <v>23</v>
      </c>
      <c r="AX50" s="77">
        <v>21</v>
      </c>
      <c r="AY50" s="77">
        <v>27</v>
      </c>
      <c r="AZ50" s="77">
        <v>37</v>
      </c>
      <c r="BA50" s="84">
        <f t="shared" si="13"/>
        <v>132</v>
      </c>
      <c r="BB50" s="77" t="s">
        <v>53</v>
      </c>
      <c r="BC50" s="87">
        <v>1.5</v>
      </c>
      <c r="BD50" s="87">
        <v>1.75</v>
      </c>
      <c r="BE50" s="84">
        <v>18</v>
      </c>
      <c r="BF50" s="77" t="s">
        <v>58</v>
      </c>
      <c r="BG50" s="77" t="s">
        <v>55</v>
      </c>
      <c r="BH50" s="85">
        <v>8.3333333333333329E-2</v>
      </c>
      <c r="BI50" s="85">
        <v>0.375</v>
      </c>
      <c r="BJ50" s="77" t="s">
        <v>56</v>
      </c>
      <c r="BK50" s="77" t="s">
        <v>59</v>
      </c>
      <c r="BL50" s="86" t="s">
        <v>53</v>
      </c>
      <c r="BM50" s="77" t="s">
        <v>158</v>
      </c>
      <c r="BN50" s="77" t="s">
        <v>53</v>
      </c>
      <c r="BO50" s="77" t="s">
        <v>53</v>
      </c>
    </row>
    <row r="51" spans="1:67" s="78" customFormat="1" x14ac:dyDescent="0.2">
      <c r="A51" s="77" t="s">
        <v>165</v>
      </c>
      <c r="B51" s="89" t="s">
        <v>169</v>
      </c>
      <c r="C51" s="77" t="s">
        <v>116</v>
      </c>
      <c r="D51" s="95">
        <v>0.41666666666666669</v>
      </c>
      <c r="E51" s="77" t="s">
        <v>71</v>
      </c>
      <c r="F51" s="79" t="s">
        <v>53</v>
      </c>
      <c r="G51" s="79" t="s">
        <v>53</v>
      </c>
      <c r="H51" s="79" t="s">
        <v>53</v>
      </c>
      <c r="I51" s="79" t="s">
        <v>53</v>
      </c>
      <c r="J51" s="79" t="s">
        <v>53</v>
      </c>
      <c r="K51" s="79" t="s">
        <v>53</v>
      </c>
      <c r="L51" s="79" t="s">
        <v>53</v>
      </c>
      <c r="M51" s="79" t="s">
        <v>53</v>
      </c>
      <c r="N51" s="79" t="s">
        <v>53</v>
      </c>
      <c r="O51" s="79" t="s">
        <v>53</v>
      </c>
      <c r="P51" s="79" t="s">
        <v>53</v>
      </c>
      <c r="Q51" s="77" t="s">
        <v>53</v>
      </c>
      <c r="R51" s="80" t="s">
        <v>53</v>
      </c>
      <c r="S51" s="81" t="s">
        <v>53</v>
      </c>
      <c r="T51" s="82" t="s">
        <v>53</v>
      </c>
      <c r="U51" s="83" t="s">
        <v>53</v>
      </c>
      <c r="V51" s="83" t="s">
        <v>53</v>
      </c>
      <c r="W51" s="77" t="s">
        <v>53</v>
      </c>
      <c r="X51" s="77">
        <v>49</v>
      </c>
      <c r="Y51" s="77">
        <f t="shared" si="6"/>
        <v>0.75</v>
      </c>
      <c r="Z51" s="77">
        <v>15</v>
      </c>
      <c r="AA51" s="77">
        <v>6</v>
      </c>
      <c r="AB51" s="77">
        <f t="shared" si="7"/>
        <v>0.15</v>
      </c>
      <c r="AC51" s="77">
        <f t="shared" si="8"/>
        <v>0.85</v>
      </c>
      <c r="AD51" s="77">
        <v>9</v>
      </c>
      <c r="AE51" s="77">
        <f t="shared" si="9"/>
        <v>0.25</v>
      </c>
      <c r="AF51" s="77">
        <v>2</v>
      </c>
      <c r="AG51" s="77">
        <v>4</v>
      </c>
      <c r="AH51" s="77">
        <v>32</v>
      </c>
      <c r="AI51" s="77">
        <v>26</v>
      </c>
      <c r="AJ51" s="77">
        <v>45</v>
      </c>
      <c r="AK51" s="77">
        <v>38</v>
      </c>
      <c r="AL51" s="77">
        <v>62</v>
      </c>
      <c r="AM51" s="77">
        <v>56</v>
      </c>
      <c r="AN51" s="77">
        <v>67</v>
      </c>
      <c r="AO51" s="77">
        <v>57</v>
      </c>
      <c r="AP51" s="77">
        <v>99</v>
      </c>
      <c r="AQ51" s="77">
        <v>110</v>
      </c>
      <c r="AR51" s="77">
        <v>10</v>
      </c>
      <c r="AS51" s="77"/>
      <c r="AT51" s="77">
        <v>58</v>
      </c>
      <c r="AU51" s="77">
        <v>5</v>
      </c>
      <c r="AV51" s="83">
        <f t="shared" si="12"/>
        <v>-49.760765550239235</v>
      </c>
      <c r="AW51" s="77">
        <v>47</v>
      </c>
      <c r="AX51" s="77">
        <v>82</v>
      </c>
      <c r="AY51" s="77">
        <v>84</v>
      </c>
      <c r="AZ51" s="77">
        <v>94</v>
      </c>
      <c r="BA51" s="84">
        <f t="shared" si="13"/>
        <v>365</v>
      </c>
      <c r="BB51" s="77" t="s">
        <v>53</v>
      </c>
      <c r="BC51" s="87">
        <v>1.38</v>
      </c>
      <c r="BD51" s="87">
        <v>1.88</v>
      </c>
      <c r="BE51" s="84">
        <v>18</v>
      </c>
      <c r="BF51" s="77" t="s">
        <v>58</v>
      </c>
      <c r="BG51" s="77" t="s">
        <v>55</v>
      </c>
      <c r="BH51" s="85">
        <v>0.95833333333333337</v>
      </c>
      <c r="BI51" s="85">
        <v>0.25</v>
      </c>
      <c r="BJ51" s="77" t="s">
        <v>56</v>
      </c>
      <c r="BK51" s="77" t="s">
        <v>158</v>
      </c>
      <c r="BL51" s="86" t="s">
        <v>53</v>
      </c>
      <c r="BM51" s="77" t="s">
        <v>158</v>
      </c>
      <c r="BN51" s="77" t="s">
        <v>53</v>
      </c>
      <c r="BO51" s="77" t="s">
        <v>53</v>
      </c>
    </row>
    <row r="52" spans="1:67" x14ac:dyDescent="0.2">
      <c r="AH52"/>
      <c r="AI52"/>
      <c r="AJ52"/>
      <c r="AK52"/>
      <c r="AL52"/>
      <c r="AM52"/>
      <c r="AN52"/>
      <c r="AO52"/>
      <c r="AP52"/>
      <c r="AV52" s="77"/>
      <c r="AZ52" s="19"/>
      <c r="BA52" s="84"/>
    </row>
    <row r="53" spans="1:67" x14ac:dyDescent="0.2">
      <c r="AZ53" s="19"/>
      <c r="BA53" s="52"/>
    </row>
    <row r="54" spans="1:67" x14ac:dyDescent="0.2">
      <c r="AH54"/>
      <c r="AI54"/>
      <c r="AJ54"/>
      <c r="AK54"/>
      <c r="AL54"/>
      <c r="AM54"/>
      <c r="AN54"/>
      <c r="AO54"/>
      <c r="AP54"/>
      <c r="AZ54" s="19"/>
      <c r="BA54" s="52"/>
    </row>
    <row r="55" spans="1:67" x14ac:dyDescent="0.2">
      <c r="AZ55" s="19"/>
      <c r="BA55" s="52"/>
    </row>
    <row r="56" spans="1:67" x14ac:dyDescent="0.2">
      <c r="AZ56" s="19"/>
      <c r="BA56" s="52"/>
    </row>
    <row r="57" spans="1:67" x14ac:dyDescent="0.2">
      <c r="AZ57" s="19"/>
      <c r="BA57" s="52"/>
    </row>
    <row r="58" spans="1:67" x14ac:dyDescent="0.2">
      <c r="AZ58" s="19"/>
      <c r="BA58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2019-01-16T17:04:24Z</dcterms:modified>
</cp:coreProperties>
</file>