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33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25" i="1" l="1"/>
  <c r="A38" i="1" l="1"/>
  <c r="A28" i="1"/>
  <c r="A24" i="1" l="1"/>
  <c r="A27" i="1"/>
  <c r="A26" i="1" l="1"/>
</calcChain>
</file>

<file path=xl/sharedStrings.xml><?xml version="1.0" encoding="utf-8"?>
<sst xmlns="http://schemas.openxmlformats.org/spreadsheetml/2006/main" count="83" uniqueCount="69">
  <si>
    <t>Repository: git@git.rhrk.uni-kl.de:EIT-Wehn/finance.zynqpricer.hls.git</t>
  </si>
  <si>
    <t>Author: Christian Brugger (brugger@eit.uni-kl.de)</t>
  </si>
  <si>
    <t>Heston Single Level Monte Carlo, 32bit floating point</t>
  </si>
  <si>
    <t>65 nm</t>
  </si>
  <si>
    <t>Core 2 Duo + ML502</t>
  </si>
  <si>
    <t>Server</t>
  </si>
  <si>
    <t>45 nm</t>
  </si>
  <si>
    <t>SSE4.2</t>
  </si>
  <si>
    <t>Intel Xeon W3550 @ 4x3.07 GHz</t>
  </si>
  <si>
    <t>Dell Laptop</t>
  </si>
  <si>
    <t>Intel Core i5-3320M @ 2.60 GHz, 2 cores</t>
  </si>
  <si>
    <t>Dell Desktop</t>
  </si>
  <si>
    <t>Zynq ARM only</t>
  </si>
  <si>
    <t>Folder: results</t>
  </si>
  <si>
    <t>22 nm</t>
  </si>
  <si>
    <t>ACX</t>
  </si>
  <si>
    <t>Intel Core i7 860 @ 4x2.8 GHz</t>
  </si>
  <si>
    <t>28 nm</t>
  </si>
  <si>
    <t>-</t>
  </si>
  <si>
    <t>Neon</t>
  </si>
  <si>
    <t>zc702, XC7Z020-CLG484-1</t>
  </si>
  <si>
    <t>zc702, ARM Cortex-A9 @ 2 x 0.667 GHz</t>
  </si>
  <si>
    <t>2997.0E-9</t>
  </si>
  <si>
    <t>Vivado HLS &amp; Zynq FPGA</t>
  </si>
  <si>
    <t>C++ Software</t>
  </si>
  <si>
    <t>Software C++</t>
  </si>
  <si>
    <t>AutoESL, VHDL</t>
  </si>
  <si>
    <t>Heston Accelerator
[lines of code]</t>
  </si>
  <si>
    <t>Host Driver &amp; Demo
[lines of code]</t>
  </si>
  <si>
    <t>Loopy work in progress</t>
  </si>
  <si>
    <t>THDL, Visual Pipeline, VHDL, USB</t>
  </si>
  <si>
    <t>Performance
[steps/s]</t>
  </si>
  <si>
    <t>Source: de Schryver, Christian, et al. "An energy efficient FPGA accelerator for Monte Carlo option pricing with the Heston model." 
Reconfigurable Computing and FPGAs (ReConFig), 2011 International Conference on. IEEE, 2011.</t>
  </si>
  <si>
    <t>Laptop + FPGA
(efficiency 48 %)</t>
  </si>
  <si>
    <t>Zynq FPGA 3x 
(efficiency 99.97 %)</t>
  </si>
  <si>
    <t>Heston SL, Date 2011 
(Yvan, Daniel)</t>
  </si>
  <si>
    <t>Heston ML, Date 2013 
(Pedro, Thomas)</t>
  </si>
  <si>
    <t>New Methodology:
HLS + Zynq + Linux</t>
  </si>
  <si>
    <t>Energy Efficiency
[Joule / step]</t>
  </si>
  <si>
    <t>Energy Efficiency 
[Joule / step]</t>
  </si>
  <si>
    <t>Performance Comparison</t>
  </si>
  <si>
    <t>Lines of Code Comparison</t>
  </si>
  <si>
    <t>FPGA Ressource Comparison</t>
  </si>
  <si>
    <t>Target Frequency 100 MHz</t>
  </si>
  <si>
    <t>Heston Kernel</t>
  </si>
  <si>
    <t>Box Muller</t>
  </si>
  <si>
    <t>Mersenne Twister</t>
  </si>
  <si>
    <t>LUTs</t>
  </si>
  <si>
    <t>FFs</t>
  </si>
  <si>
    <t>DSPs</t>
  </si>
  <si>
    <t>BRAMs</t>
  </si>
  <si>
    <t>Zynq Implementation</t>
  </si>
  <si>
    <t>DATE 2011</t>
  </si>
  <si>
    <t>ICDF Gauss</t>
  </si>
  <si>
    <t>Implemetation</t>
  </si>
  <si>
    <t>Comments</t>
  </si>
  <si>
    <t>System</t>
  </si>
  <si>
    <t>Details</t>
  </si>
  <si>
    <t>Process</t>
  </si>
  <si>
    <t>Float
Extensions</t>
  </si>
  <si>
    <t>Languages</t>
  </si>
  <si>
    <t>Date: September 04, 2013</t>
  </si>
  <si>
    <t>Revision: 5d765f952525d6a36dc7f32eff008d97a48cf391</t>
  </si>
  <si>
    <t>(SSSE3)</t>
  </si>
  <si>
    <t>(SSE4.2)</t>
  </si>
  <si>
    <t>Prec: 0.00019</t>
  </si>
  <si>
    <t>30 lines of code</t>
  </si>
  <si>
    <t>Prec: 0.00039, Ressources estimated</t>
  </si>
  <si>
    <t>Comparable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</si>
</sst>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48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48" fontId="3" fillId="0" borderId="0" xfId="0" quotePrefix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4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8" fontId="2" fillId="0" borderId="1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8" fontId="3" fillId="0" borderId="1" xfId="0" applyNumberFormat="1" applyFont="1" applyFill="1" applyBorder="1" applyAlignment="1">
      <alignment horizontal="right" vertical="center"/>
    </xf>
    <xf numFmtId="48" fontId="3" fillId="0" borderId="1" xfId="0" quotePrefix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43" zoomScale="115" zoomScaleNormal="115" workbookViewId="0">
      <selection activeCell="C47" sqref="C47"/>
    </sheetView>
  </sheetViews>
  <sheetFormatPr defaultColWidth="9.140625" defaultRowHeight="12.75" x14ac:dyDescent="0.25"/>
  <cols>
    <col min="1" max="1" width="17.7109375" style="10" customWidth="1"/>
    <col min="2" max="2" width="16.140625" style="10" customWidth="1"/>
    <col min="3" max="3" width="18.28515625" style="10" customWidth="1"/>
    <col min="4" max="4" width="7.5703125" style="13" customWidth="1"/>
    <col min="5" max="5" width="9.5703125" style="13" customWidth="1"/>
    <col min="6" max="6" width="9.140625" style="10" customWidth="1"/>
    <col min="7" max="7" width="9.85546875" style="10" customWidth="1"/>
    <col min="8" max="8" width="12.42578125" style="10" customWidth="1"/>
    <col min="9" max="16384" width="9.140625" style="10"/>
  </cols>
  <sheetData>
    <row r="1" spans="1:10" s="1" customFormat="1" ht="9.75" customHeight="1" x14ac:dyDescent="0.25">
      <c r="A1" s="22" t="s">
        <v>13</v>
      </c>
      <c r="D1" s="2"/>
      <c r="E1" s="2"/>
    </row>
    <row r="2" spans="1:10" s="1" customFormat="1" ht="9.75" customHeight="1" x14ac:dyDescent="0.25">
      <c r="A2" s="22" t="s">
        <v>61</v>
      </c>
      <c r="D2" s="2"/>
      <c r="E2" s="2"/>
    </row>
    <row r="3" spans="1:10" s="1" customFormat="1" ht="9.75" customHeight="1" x14ac:dyDescent="0.25">
      <c r="A3" s="22" t="s">
        <v>0</v>
      </c>
      <c r="D3" s="2"/>
      <c r="E3" s="2"/>
    </row>
    <row r="4" spans="1:10" s="1" customFormat="1" ht="9.75" customHeight="1" x14ac:dyDescent="0.25">
      <c r="A4" s="22" t="s">
        <v>62</v>
      </c>
      <c r="D4" s="2"/>
      <c r="E4" s="2"/>
    </row>
    <row r="5" spans="1:10" s="1" customFormat="1" ht="9.75" customHeight="1" x14ac:dyDescent="0.25">
      <c r="A5" s="22" t="s">
        <v>1</v>
      </c>
      <c r="D5" s="2"/>
      <c r="E5" s="2"/>
    </row>
    <row r="6" spans="1:10" ht="13.5" customHeight="1" x14ac:dyDescent="0.25"/>
    <row r="7" spans="1:10" s="3" customFormat="1" ht="18.75" x14ac:dyDescent="0.25">
      <c r="A7" s="21" t="s">
        <v>2</v>
      </c>
      <c r="D7" s="4"/>
      <c r="E7" s="4"/>
    </row>
    <row r="8" spans="1:10" s="3" customFormat="1" ht="12" customHeight="1" x14ac:dyDescent="0.25">
      <c r="D8" s="4"/>
      <c r="E8" s="4"/>
    </row>
    <row r="9" spans="1:10" ht="15.75" x14ac:dyDescent="0.25">
      <c r="A9" s="3" t="s">
        <v>40</v>
      </c>
    </row>
    <row r="11" spans="1:10" s="5" customFormat="1" ht="31.5" customHeight="1" x14ac:dyDescent="0.25">
      <c r="A11" s="34" t="s">
        <v>56</v>
      </c>
      <c r="B11" s="35" t="s">
        <v>31</v>
      </c>
      <c r="C11" s="35" t="s">
        <v>38</v>
      </c>
      <c r="D11" s="34" t="s">
        <v>58</v>
      </c>
      <c r="E11" s="35" t="s">
        <v>59</v>
      </c>
      <c r="F11" s="38" t="s">
        <v>57</v>
      </c>
      <c r="G11" s="38"/>
      <c r="H11" s="30"/>
    </row>
    <row r="12" spans="1:10" ht="31.5" customHeight="1" x14ac:dyDescent="0.25">
      <c r="A12" s="6" t="s">
        <v>33</v>
      </c>
      <c r="B12" s="7">
        <v>142717770.03484321</v>
      </c>
      <c r="C12" s="7">
        <v>2.455322265625E-7</v>
      </c>
      <c r="D12" s="8" t="s">
        <v>3</v>
      </c>
      <c r="E12" s="8" t="s">
        <v>63</v>
      </c>
      <c r="F12" s="9" t="s">
        <v>4</v>
      </c>
      <c r="G12" s="9"/>
    </row>
    <row r="13" spans="1:10" ht="15" customHeight="1" x14ac:dyDescent="0.25">
      <c r="A13" s="39" t="s">
        <v>5</v>
      </c>
      <c r="B13" s="40">
        <v>62060606.060606062</v>
      </c>
      <c r="C13" s="41" t="s">
        <v>22</v>
      </c>
      <c r="D13" s="42" t="s">
        <v>6</v>
      </c>
      <c r="E13" s="42" t="s">
        <v>64</v>
      </c>
      <c r="F13" s="43" t="s">
        <v>8</v>
      </c>
      <c r="G13" s="43"/>
      <c r="H13" s="25"/>
    </row>
    <row r="14" spans="1:10" x14ac:dyDescent="0.25">
      <c r="A14" s="11"/>
      <c r="B14" s="7"/>
      <c r="C14" s="12"/>
      <c r="D14" s="8"/>
      <c r="E14" s="8"/>
      <c r="F14" s="9"/>
      <c r="G14" s="9"/>
    </row>
    <row r="15" spans="1:10" ht="25.5" customHeight="1" x14ac:dyDescent="0.25">
      <c r="A15" s="55" t="s">
        <v>32</v>
      </c>
      <c r="B15" s="55"/>
      <c r="C15" s="55"/>
      <c r="D15" s="55"/>
      <c r="E15" s="55"/>
      <c r="F15" s="55"/>
      <c r="G15" s="55"/>
      <c r="H15" s="55"/>
      <c r="I15" s="55"/>
      <c r="J15" s="55"/>
    </row>
    <row r="17" spans="1:8" ht="30.75" customHeight="1" x14ac:dyDescent="0.25">
      <c r="A17" s="34" t="s">
        <v>56</v>
      </c>
      <c r="B17" s="35" t="s">
        <v>31</v>
      </c>
      <c r="C17" s="35" t="s">
        <v>39</v>
      </c>
      <c r="D17" s="27" t="s">
        <v>58</v>
      </c>
      <c r="E17" s="35" t="s">
        <v>59</v>
      </c>
      <c r="F17" s="30" t="s">
        <v>57</v>
      </c>
      <c r="G17" s="26"/>
      <c r="H17" s="26"/>
    </row>
    <row r="18" spans="1:8" ht="15" customHeight="1" x14ac:dyDescent="0.25">
      <c r="A18" s="10" t="s">
        <v>9</v>
      </c>
      <c r="B18" s="14">
        <v>141086000</v>
      </c>
      <c r="C18" s="14">
        <v>2.1688898969422907E-7</v>
      </c>
      <c r="D18" s="13" t="s">
        <v>14</v>
      </c>
      <c r="E18" s="13" t="s">
        <v>15</v>
      </c>
      <c r="F18" s="10" t="s">
        <v>10</v>
      </c>
    </row>
    <row r="19" spans="1:8" ht="15" customHeight="1" x14ac:dyDescent="0.25">
      <c r="A19" s="10" t="s">
        <v>11</v>
      </c>
      <c r="B19" s="14">
        <v>214878000</v>
      </c>
      <c r="C19" s="14">
        <v>7.1668574726123663E-7</v>
      </c>
      <c r="D19" s="13" t="s">
        <v>6</v>
      </c>
      <c r="E19" s="13" t="s">
        <v>7</v>
      </c>
      <c r="F19" s="10" t="s">
        <v>16</v>
      </c>
    </row>
    <row r="20" spans="1:8" ht="15" customHeight="1" x14ac:dyDescent="0.25">
      <c r="A20" s="10" t="s">
        <v>5</v>
      </c>
      <c r="B20" s="14">
        <v>267701000</v>
      </c>
      <c r="C20" s="14">
        <v>6.9480502500924538E-7</v>
      </c>
      <c r="D20" s="13" t="s">
        <v>6</v>
      </c>
      <c r="E20" s="13" t="s">
        <v>7</v>
      </c>
      <c r="F20" s="10" t="s">
        <v>8</v>
      </c>
    </row>
    <row r="21" spans="1:8" ht="15" customHeight="1" x14ac:dyDescent="0.25">
      <c r="A21" s="10" t="s">
        <v>12</v>
      </c>
      <c r="B21" s="14">
        <v>10784400</v>
      </c>
      <c r="C21" s="14">
        <v>1.7618040873854825E-7</v>
      </c>
      <c r="D21" s="13" t="s">
        <v>17</v>
      </c>
      <c r="E21" s="13" t="s">
        <v>19</v>
      </c>
      <c r="F21" s="10" t="s">
        <v>21</v>
      </c>
    </row>
    <row r="22" spans="1:8" ht="31.5" customHeight="1" x14ac:dyDescent="0.25">
      <c r="A22" s="36" t="s">
        <v>34</v>
      </c>
      <c r="B22" s="37">
        <v>299246000</v>
      </c>
      <c r="C22" s="37">
        <v>8.6513734148121916E-9</v>
      </c>
      <c r="D22" s="33" t="s">
        <v>17</v>
      </c>
      <c r="E22" s="33" t="s">
        <v>18</v>
      </c>
      <c r="F22" s="25" t="s">
        <v>20</v>
      </c>
      <c r="G22" s="25"/>
      <c r="H22" s="25"/>
    </row>
    <row r="23" spans="1:8" ht="13.5" customHeight="1" x14ac:dyDescent="0.25">
      <c r="A23" s="15"/>
      <c r="B23" s="14"/>
      <c r="C23" s="14"/>
    </row>
    <row r="24" spans="1:8" x14ac:dyDescent="0.25">
      <c r="A24" s="10" t="str">
        <f>"ARM "&amp;TEXT(C18/C21-1,"0%") &amp; " more power efficient than Intel Laptop"</f>
        <v>ARM 23% more power efficient than Intel Laptop</v>
      </c>
      <c r="C24" s="16"/>
      <c r="E24" s="17"/>
    </row>
    <row r="25" spans="1:8" x14ac:dyDescent="0.25">
      <c r="A25" s="10" t="str">
        <f>"Optimized C++ Implementation "&amp;TEXT(B20/B13,"0.0") &amp; " times faster than DATE 2011 implementation (Vectorized (AVX), Cache Optimization, Ziggurat)"</f>
        <v>Optimized C++ Implementation 4.3 times faster than DATE 2011 implementation (Vectorized (AVX), Cache Optimization, Ziggurat)</v>
      </c>
    </row>
    <row r="26" spans="1:8" x14ac:dyDescent="0.25">
      <c r="A26" s="10" t="str">
        <f>"Zynq "&amp;TEXT(B22/B12,"0.0") &amp; " times faster than DATE 2011 Demo"</f>
        <v>Zynq 2.1 times faster than DATE 2011 Demo</v>
      </c>
    </row>
    <row r="27" spans="1:8" x14ac:dyDescent="0.25">
      <c r="A27" s="10" t="str">
        <f>"Zynq "&amp;TEXT(C12/C22,"0.0") &amp; " more power efficient than DATE 2011 Demo"</f>
        <v>Zynq 28.4 more power efficient than DATE 2011 Demo</v>
      </c>
    </row>
    <row r="28" spans="1:8" x14ac:dyDescent="0.25">
      <c r="A28" s="10" t="str">
        <f>"Zynq "&amp;TEXT(C18/C22,"0.0") &amp; " more power efficient than Intel CPU"</f>
        <v>Zynq 25.1 more power efficient than Intel CPU</v>
      </c>
    </row>
    <row r="30" spans="1:8" s="3" customFormat="1" ht="15.75" x14ac:dyDescent="0.25">
      <c r="A30" s="3" t="s">
        <v>41</v>
      </c>
      <c r="D30" s="4"/>
      <c r="E30" s="4"/>
    </row>
    <row r="32" spans="1:8" ht="31.5" customHeight="1" x14ac:dyDescent="0.25">
      <c r="A32" s="30" t="s">
        <v>54</v>
      </c>
      <c r="B32" s="31" t="s">
        <v>27</v>
      </c>
      <c r="C32" s="31" t="s">
        <v>28</v>
      </c>
      <c r="D32" s="27"/>
      <c r="E32" s="27" t="s">
        <v>60</v>
      </c>
      <c r="F32" s="26"/>
      <c r="G32" s="26"/>
      <c r="H32" s="26"/>
    </row>
    <row r="33" spans="1:8" ht="31.5" customHeight="1" x14ac:dyDescent="0.25">
      <c r="A33" s="18" t="s">
        <v>35</v>
      </c>
      <c r="B33" s="16">
        <v>3705</v>
      </c>
      <c r="C33" s="16">
        <v>1330</v>
      </c>
      <c r="E33" s="17" t="s">
        <v>30</v>
      </c>
    </row>
    <row r="34" spans="1:8" ht="31.5" customHeight="1" x14ac:dyDescent="0.25">
      <c r="A34" s="18" t="s">
        <v>36</v>
      </c>
      <c r="B34" s="16">
        <v>5280</v>
      </c>
      <c r="C34" s="20">
        <v>7870</v>
      </c>
      <c r="E34" s="17" t="s">
        <v>26</v>
      </c>
      <c r="G34" s="19" t="s">
        <v>29</v>
      </c>
    </row>
    <row r="35" spans="1:8" ht="31.5" customHeight="1" x14ac:dyDescent="0.25">
      <c r="A35" s="15" t="s">
        <v>37</v>
      </c>
      <c r="B35" s="16">
        <v>335</v>
      </c>
      <c r="C35" s="16">
        <v>540</v>
      </c>
      <c r="E35" s="10" t="s">
        <v>23</v>
      </c>
    </row>
    <row r="36" spans="1:8" ht="15" customHeight="1" x14ac:dyDescent="0.25">
      <c r="A36" s="25" t="s">
        <v>25</v>
      </c>
      <c r="B36" s="32">
        <v>210</v>
      </c>
      <c r="C36" s="32">
        <v>150</v>
      </c>
      <c r="D36" s="33"/>
      <c r="E36" s="25" t="s">
        <v>24</v>
      </c>
      <c r="F36" s="25"/>
      <c r="G36" s="25"/>
      <c r="H36" s="25"/>
    </row>
    <row r="37" spans="1:8" x14ac:dyDescent="0.25">
      <c r="B37" s="16"/>
      <c r="C37" s="16"/>
    </row>
    <row r="38" spans="1:8" x14ac:dyDescent="0.25">
      <c r="A38" s="10" t="str">
        <f>TEXT(B33/B35,"0.0") &amp; " times smaller code for the same functionality"</f>
        <v>11.1 times smaller code for the same functionality</v>
      </c>
      <c r="B38" s="16"/>
      <c r="C38" s="16"/>
    </row>
    <row r="40" spans="1:8" ht="15.75" x14ac:dyDescent="0.25">
      <c r="A40" s="3" t="s">
        <v>42</v>
      </c>
    </row>
    <row r="42" spans="1:8" x14ac:dyDescent="0.25">
      <c r="A42" s="10" t="s">
        <v>43</v>
      </c>
    </row>
    <row r="44" spans="1:8" ht="15" customHeight="1" x14ac:dyDescent="0.25">
      <c r="A44" s="26"/>
      <c r="B44" s="27" t="s">
        <v>47</v>
      </c>
      <c r="C44" s="27" t="s">
        <v>48</v>
      </c>
      <c r="D44" s="27" t="s">
        <v>50</v>
      </c>
      <c r="E44" s="27" t="s">
        <v>49</v>
      </c>
      <c r="F44" s="30" t="s">
        <v>55</v>
      </c>
      <c r="G44" s="30"/>
      <c r="H44" s="26"/>
    </row>
    <row r="45" spans="1:8" ht="15" customHeight="1" x14ac:dyDescent="0.25">
      <c r="A45" s="5" t="s">
        <v>51</v>
      </c>
    </row>
    <row r="46" spans="1:8" ht="15" customHeight="1" x14ac:dyDescent="0.2">
      <c r="A46" s="23" t="s">
        <v>44</v>
      </c>
      <c r="B46" s="24">
        <v>4627</v>
      </c>
      <c r="C46" s="24">
        <v>4443</v>
      </c>
      <c r="D46" s="24">
        <v>1</v>
      </c>
      <c r="E46" s="24">
        <v>35</v>
      </c>
    </row>
    <row r="47" spans="1:8" ht="15" customHeight="1" x14ac:dyDescent="0.2">
      <c r="A47" s="23" t="s">
        <v>53</v>
      </c>
      <c r="B47" s="24">
        <v>328</v>
      </c>
      <c r="C47" s="24">
        <v>447</v>
      </c>
      <c r="D47" s="24">
        <v>2</v>
      </c>
      <c r="E47" s="24">
        <v>1</v>
      </c>
      <c r="F47" s="10" t="s">
        <v>65</v>
      </c>
    </row>
    <row r="48" spans="1:8" s="53" customFormat="1" ht="15" customHeight="1" x14ac:dyDescent="0.2">
      <c r="A48" s="51" t="s">
        <v>45</v>
      </c>
      <c r="B48" s="52">
        <v>3611</v>
      </c>
      <c r="C48" s="52">
        <v>3006</v>
      </c>
      <c r="D48" s="52">
        <v>0</v>
      </c>
      <c r="E48" s="52">
        <v>35</v>
      </c>
      <c r="F48" s="53" t="s">
        <v>66</v>
      </c>
    </row>
    <row r="49" spans="1:8" ht="15" customHeight="1" x14ac:dyDescent="0.2">
      <c r="A49" s="28" t="s">
        <v>46</v>
      </c>
      <c r="B49" s="29">
        <v>286</v>
      </c>
      <c r="C49" s="29">
        <v>323</v>
      </c>
      <c r="D49" s="29">
        <v>2</v>
      </c>
      <c r="E49" s="29">
        <v>0</v>
      </c>
      <c r="F49" s="25"/>
      <c r="G49" s="25"/>
      <c r="H49" s="25"/>
    </row>
    <row r="50" spans="1:8" ht="15" customHeight="1" x14ac:dyDescent="0.25">
      <c r="A50" s="5" t="s">
        <v>52</v>
      </c>
    </row>
    <row r="51" spans="1:8" s="22" customFormat="1" ht="15" customHeight="1" x14ac:dyDescent="0.2">
      <c r="A51" s="47" t="s">
        <v>44</v>
      </c>
      <c r="B51" s="48">
        <v>4969</v>
      </c>
      <c r="C51" s="48">
        <v>6619</v>
      </c>
      <c r="D51" s="48">
        <v>1</v>
      </c>
      <c r="E51" s="48">
        <v>42</v>
      </c>
      <c r="F51" s="49"/>
      <c r="G51" s="49"/>
    </row>
    <row r="52" spans="1:8" s="22" customFormat="1" ht="15" customHeight="1" x14ac:dyDescent="0.2">
      <c r="A52" s="44" t="s">
        <v>53</v>
      </c>
      <c r="B52" s="45">
        <v>300</v>
      </c>
      <c r="C52" s="46">
        <v>450</v>
      </c>
      <c r="D52" s="45">
        <v>1</v>
      </c>
      <c r="E52" s="45">
        <v>1</v>
      </c>
      <c r="F52" s="10" t="s">
        <v>67</v>
      </c>
      <c r="G52" s="10"/>
    </row>
    <row r="53" spans="1:8" s="22" customFormat="1" ht="15" customHeight="1" x14ac:dyDescent="0.2">
      <c r="A53" s="28" t="s">
        <v>46</v>
      </c>
      <c r="B53" s="29">
        <v>412</v>
      </c>
      <c r="C53" s="50">
        <v>231</v>
      </c>
      <c r="D53" s="29">
        <v>3</v>
      </c>
      <c r="E53" s="29">
        <v>0</v>
      </c>
      <c r="F53" s="25"/>
      <c r="G53" s="25"/>
      <c r="H53" s="54"/>
    </row>
    <row r="55" spans="1:8" x14ac:dyDescent="0.25">
      <c r="A55" s="10" t="s">
        <v>68</v>
      </c>
    </row>
  </sheetData>
  <mergeCells count="1">
    <mergeCell ref="A15:J15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2013-09-07T17:04:27Z</dcterms:modified>
</cp:coreProperties>
</file>