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Q13" i="1" l="1"/>
  <c r="R12" i="1"/>
  <c r="S12" i="1" s="1"/>
  <c r="S13" i="1" s="1"/>
  <c r="R13" i="1" s="1"/>
  <c r="O13" i="1"/>
  <c r="L11" i="1"/>
  <c r="L10" i="1"/>
  <c r="L9" i="1"/>
  <c r="L8" i="1"/>
  <c r="Q8" i="1" s="1"/>
  <c r="M9" i="1"/>
  <c r="M10" i="1"/>
  <c r="M11" i="1"/>
  <c r="M8" i="1"/>
  <c r="M7" i="1"/>
  <c r="K8" i="1"/>
  <c r="K7" i="1"/>
  <c r="R8" i="1"/>
  <c r="R9" i="1"/>
  <c r="R10" i="1"/>
  <c r="R11" i="1"/>
  <c r="R7" i="1"/>
  <c r="S8" i="1" l="1"/>
  <c r="Q9" i="1"/>
  <c r="S9" i="1" s="1"/>
  <c r="Q10" i="1"/>
  <c r="S10" i="1" s="1"/>
  <c r="Q11" i="1"/>
  <c r="S11" i="1" s="1"/>
  <c r="P13" i="1"/>
  <c r="P7" i="1"/>
  <c r="P8" i="1"/>
  <c r="P9" i="1"/>
  <c r="P10" i="1"/>
  <c r="P11" i="1"/>
  <c r="N13" i="1" l="1"/>
  <c r="L7" i="1"/>
  <c r="Q7" i="1" s="1"/>
  <c r="J11" i="1"/>
  <c r="J10" i="1"/>
  <c r="J9" i="1"/>
  <c r="J8" i="1"/>
  <c r="J7" i="1"/>
  <c r="K9" i="1"/>
  <c r="C36" i="1"/>
  <c r="K11" i="1" s="1"/>
  <c r="C32" i="1"/>
  <c r="K10" i="1" s="1"/>
  <c r="C27" i="1"/>
  <c r="C21" i="1"/>
  <c r="C13" i="1"/>
  <c r="S7" i="1" l="1"/>
  <c r="S15" i="1" s="1"/>
  <c r="Q15" i="1"/>
</calcChain>
</file>

<file path=xl/sharedStrings.xml><?xml version="1.0" encoding="utf-8"?>
<sst xmlns="http://schemas.openxmlformats.org/spreadsheetml/2006/main" count="39" uniqueCount="28">
  <si>
    <t># On my Laptop Computer (DELL Latitude E6430)</t>
  </si>
  <si>
    <t># $&gt; run_heston_avx.exe -ml -cpu params_dac_paper.json</t>
  </si>
  <si>
    <t>cpu_output_laptop.txt</t>
  </si>
  <si>
    <t>level</t>
  </si>
  <si>
    <t>step_cnt</t>
  </si>
  <si>
    <t>path_cnt</t>
  </si>
  <si>
    <t>mean</t>
  </si>
  <si>
    <t>var</t>
  </si>
  <si>
    <t>cnt</t>
  </si>
  <si>
    <t>step cnt</t>
  </si>
  <si>
    <t>Power</t>
  </si>
  <si>
    <t>Time</t>
  </si>
  <si>
    <t>seconds</t>
  </si>
  <si>
    <t>Watt</t>
  </si>
  <si>
    <t>Joule</t>
  </si>
  <si>
    <t>Energy</t>
  </si>
  <si>
    <t>Intel CPU Core i5-3320M</t>
  </si>
  <si>
    <t>Summe:</t>
  </si>
  <si>
    <t>Improvement Factor:</t>
  </si>
  <si>
    <t>Performance</t>
  </si>
  <si>
    <t>step/sec</t>
  </si>
  <si>
    <t>PL-CPU</t>
  </si>
  <si>
    <t>PS-FPGA</t>
  </si>
  <si>
    <t>P-DRAM</t>
  </si>
  <si>
    <t>Efficiency</t>
  </si>
  <si>
    <t>Hybrid Zynq 7020 Architecture</t>
  </si>
  <si>
    <t>feature_cnt</t>
  </si>
  <si>
    <t>Second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</si>
</sst>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 applyAlignment="1">
      <alignment horizontal="left" indent="2"/>
    </xf>
    <xf numFmtId="172" fontId="0" fillId="0" borderId="0" xfId="0" applyNumberFormat="1" applyAlignment="1">
      <alignment horizontal="left" indent="2"/>
    </xf>
    <xf numFmtId="172" fontId="0" fillId="0" borderId="0" xfId="0" applyNumberFormat="1"/>
    <xf numFmtId="2" fontId="0" fillId="0" borderId="5" xfId="0" applyNumberFormat="1" applyBorder="1"/>
    <xf numFmtId="2" fontId="0" fillId="0" borderId="8" xfId="0" applyNumberFormat="1" applyBorder="1"/>
    <xf numFmtId="1" fontId="0" fillId="0" borderId="5" xfId="0" applyNumberFormat="1" applyBorder="1"/>
    <xf numFmtId="1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9" xfId="0" applyNumberFormat="1" applyBorder="1"/>
    <xf numFmtId="1" fontId="0" fillId="0" borderId="10" xfId="0" applyNumberFormat="1" applyBorder="1"/>
    <xf numFmtId="2" fontId="0" fillId="0" borderId="11" xfId="0" applyNumberForma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G1" zoomScaleNormal="100" workbookViewId="0">
      <selection activeCell="S13" sqref="S13"/>
    </sheetView>
  </sheetViews>
  <sheetFormatPr baseColWidth="10" defaultColWidth="9.140625" defaultRowHeight="15" x14ac:dyDescent="0.25"/>
  <cols>
    <col min="11" max="11" width="10" customWidth="1"/>
    <col min="12" max="13" width="12.140625" customWidth="1"/>
    <col min="17" max="17" width="9.42578125" customWidth="1"/>
  </cols>
  <sheetData>
    <row r="1" spans="1:23" x14ac:dyDescent="0.25">
      <c r="A1" t="s">
        <v>2</v>
      </c>
    </row>
    <row r="2" spans="1:23" x14ac:dyDescent="0.25">
      <c r="A2" t="s">
        <v>27</v>
      </c>
    </row>
    <row r="3" spans="1:23" x14ac:dyDescent="0.25">
      <c r="A3" t="s">
        <v>0</v>
      </c>
      <c r="Q3" s="1" t="s">
        <v>25</v>
      </c>
      <c r="R3" s="1"/>
      <c r="S3" s="1"/>
      <c r="T3" s="1"/>
      <c r="U3" s="1"/>
      <c r="V3" s="1"/>
      <c r="W3" s="1"/>
    </row>
    <row r="4" spans="1:23" ht="15.75" thickBot="1" x14ac:dyDescent="0.3">
      <c r="A4" t="s">
        <v>1</v>
      </c>
      <c r="N4" s="1" t="s">
        <v>16</v>
      </c>
      <c r="O4" s="1"/>
      <c r="P4" s="1"/>
      <c r="T4" t="s">
        <v>24</v>
      </c>
      <c r="V4" t="s">
        <v>10</v>
      </c>
    </row>
    <row r="5" spans="1:23" x14ac:dyDescent="0.25">
      <c r="I5" t="s">
        <v>3</v>
      </c>
      <c r="J5" t="s">
        <v>9</v>
      </c>
      <c r="K5" t="s">
        <v>5</v>
      </c>
      <c r="L5" t="s">
        <v>4</v>
      </c>
      <c r="M5" t="s">
        <v>26</v>
      </c>
      <c r="N5" s="3" t="s">
        <v>11</v>
      </c>
      <c r="O5" s="4" t="s">
        <v>10</v>
      </c>
      <c r="P5" s="5" t="s">
        <v>15</v>
      </c>
      <c r="Q5" s="3" t="s">
        <v>11</v>
      </c>
      <c r="R5" s="4" t="s">
        <v>10</v>
      </c>
      <c r="S5" s="5" t="s">
        <v>15</v>
      </c>
      <c r="T5" t="s">
        <v>19</v>
      </c>
      <c r="U5" t="s">
        <v>23</v>
      </c>
      <c r="V5" t="s">
        <v>21</v>
      </c>
      <c r="W5" t="s">
        <v>22</v>
      </c>
    </row>
    <row r="6" spans="1:23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N6" s="6" t="s">
        <v>12</v>
      </c>
      <c r="O6" s="7" t="s">
        <v>13</v>
      </c>
      <c r="P6" s="8" t="s">
        <v>14</v>
      </c>
      <c r="Q6" s="6" t="s">
        <v>12</v>
      </c>
      <c r="R6" s="7" t="s">
        <v>13</v>
      </c>
      <c r="S6" s="8" t="s">
        <v>14</v>
      </c>
      <c r="T6" t="s">
        <v>20</v>
      </c>
      <c r="U6" t="s">
        <v>13</v>
      </c>
    </row>
    <row r="7" spans="1:23" x14ac:dyDescent="0.25">
      <c r="A7">
        <v>0</v>
      </c>
      <c r="B7">
        <v>4</v>
      </c>
      <c r="C7">
        <v>10000</v>
      </c>
      <c r="D7">
        <v>4.7071199999999997</v>
      </c>
      <c r="E7">
        <v>79.270399999999995</v>
      </c>
      <c r="F7">
        <v>10000</v>
      </c>
      <c r="I7">
        <v>1</v>
      </c>
      <c r="J7">
        <f>B7</f>
        <v>4</v>
      </c>
      <c r="K7" s="2">
        <f>C13</f>
        <v>72504205</v>
      </c>
      <c r="L7" s="14">
        <f>K7*J7</f>
        <v>290016820</v>
      </c>
      <c r="M7" s="13">
        <f>K7</f>
        <v>72504205</v>
      </c>
      <c r="N7" s="22">
        <v>2.8594900000000001</v>
      </c>
      <c r="O7" s="7">
        <v>30.6</v>
      </c>
      <c r="P7" s="18">
        <f t="shared" ref="P7:P10" si="0">N7*O7</f>
        <v>87.500394</v>
      </c>
      <c r="Q7" s="22">
        <f>L7/T7</f>
        <v>0.58003364000000002</v>
      </c>
      <c r="R7" s="20">
        <f>(U7+V7+W7)/0.95</f>
        <v>3.052631578947369</v>
      </c>
      <c r="S7" s="16">
        <f>R7*Q7</f>
        <v>1.7706290063157899</v>
      </c>
      <c r="T7" s="2">
        <v>500000000</v>
      </c>
      <c r="U7">
        <v>0.9</v>
      </c>
      <c r="V7">
        <v>0.7</v>
      </c>
      <c r="W7">
        <v>1.3</v>
      </c>
    </row>
    <row r="8" spans="1:23" x14ac:dyDescent="0.25">
      <c r="A8">
        <v>0</v>
      </c>
      <c r="B8">
        <v>4</v>
      </c>
      <c r="C8">
        <v>6016052</v>
      </c>
      <c r="D8">
        <v>4.6297800000000002</v>
      </c>
      <c r="E8">
        <v>78.191299999999998</v>
      </c>
      <c r="F8">
        <v>6331630</v>
      </c>
      <c r="I8">
        <v>2</v>
      </c>
      <c r="J8">
        <f>B16</f>
        <v>16</v>
      </c>
      <c r="K8" s="2">
        <f>C21</f>
        <v>27758525</v>
      </c>
      <c r="L8" s="14">
        <f>K8*(J8+J7)</f>
        <v>555170500</v>
      </c>
      <c r="M8" s="13">
        <f>2*K8</f>
        <v>55517050</v>
      </c>
      <c r="N8" s="22">
        <v>4.2345499999999996</v>
      </c>
      <c r="O8" s="7">
        <v>30.6</v>
      </c>
      <c r="P8" s="18">
        <f t="shared" si="0"/>
        <v>129.57722999999999</v>
      </c>
      <c r="Q8" s="22">
        <f>L8/T8</f>
        <v>1.38792625</v>
      </c>
      <c r="R8" s="20">
        <f t="shared" ref="R8:R12" si="1">(U8+V8+W8)/0.95</f>
        <v>2.4105263157894736</v>
      </c>
      <c r="S8" s="16">
        <f t="shared" ref="S8:S12" si="2">R8*Q8</f>
        <v>3.34563275</v>
      </c>
      <c r="T8" s="2">
        <v>400000000</v>
      </c>
      <c r="U8">
        <v>0.66</v>
      </c>
      <c r="V8">
        <v>0.53</v>
      </c>
      <c r="W8">
        <v>1.1000000000000001</v>
      </c>
    </row>
    <row r="9" spans="1:23" x14ac:dyDescent="0.25">
      <c r="A9">
        <v>0</v>
      </c>
      <c r="B9">
        <v>4</v>
      </c>
      <c r="C9">
        <v>9351827</v>
      </c>
      <c r="D9">
        <v>4.6373899999999999</v>
      </c>
      <c r="E9">
        <v>78.351399999999998</v>
      </c>
      <c r="F9">
        <v>9718231</v>
      </c>
      <c r="I9">
        <v>3</v>
      </c>
      <c r="J9">
        <f>B23</f>
        <v>64</v>
      </c>
      <c r="K9" s="15">
        <f>C27</f>
        <v>9189925</v>
      </c>
      <c r="L9" s="14">
        <f t="shared" ref="L9:L11" si="3">K9*(J9+J8)</f>
        <v>735194000</v>
      </c>
      <c r="M9" s="13">
        <f t="shared" ref="M9:M11" si="4">2*K9</f>
        <v>18379850</v>
      </c>
      <c r="N9" s="22">
        <v>5.1720800000000002</v>
      </c>
      <c r="O9" s="7">
        <v>30.6</v>
      </c>
      <c r="P9" s="18">
        <f t="shared" si="0"/>
        <v>158.26564800000003</v>
      </c>
      <c r="Q9" s="22">
        <f t="shared" ref="Q8:Q11" si="5">L9/T9</f>
        <v>1.5221407867494825</v>
      </c>
      <c r="R9" s="20">
        <f t="shared" si="1"/>
        <v>3.3789473684210529</v>
      </c>
      <c r="S9" s="16">
        <f t="shared" si="2"/>
        <v>5.1432336057535153</v>
      </c>
      <c r="T9" s="2">
        <v>483000000</v>
      </c>
      <c r="U9">
        <v>0.8</v>
      </c>
      <c r="V9">
        <v>0.91</v>
      </c>
      <c r="W9">
        <v>1.5</v>
      </c>
    </row>
    <row r="10" spans="1:23" x14ac:dyDescent="0.25">
      <c r="A10">
        <v>0</v>
      </c>
      <c r="B10">
        <v>4</v>
      </c>
      <c r="C10">
        <v>13298161</v>
      </c>
      <c r="D10">
        <v>4.6332000000000004</v>
      </c>
      <c r="E10">
        <v>78.264700000000005</v>
      </c>
      <c r="F10">
        <v>12653237</v>
      </c>
      <c r="I10">
        <v>4</v>
      </c>
      <c r="J10">
        <f>B29</f>
        <v>256</v>
      </c>
      <c r="K10" s="15">
        <f>C32</f>
        <v>3227002</v>
      </c>
      <c r="L10" s="13">
        <f t="shared" si="3"/>
        <v>1032640640</v>
      </c>
      <c r="M10" s="14">
        <f t="shared" si="4"/>
        <v>6454004</v>
      </c>
      <c r="N10" s="22">
        <v>6.9846500000000002</v>
      </c>
      <c r="O10" s="7">
        <v>30.6</v>
      </c>
      <c r="P10" s="18">
        <f t="shared" si="0"/>
        <v>213.73029000000002</v>
      </c>
      <c r="Q10" s="22">
        <f t="shared" si="5"/>
        <v>2.0652812800000002</v>
      </c>
      <c r="R10" s="20">
        <f t="shared" si="1"/>
        <v>2.9578947368421056</v>
      </c>
      <c r="S10" s="16">
        <f t="shared" si="2"/>
        <v>6.1088846282105278</v>
      </c>
      <c r="T10" s="2">
        <v>500000000</v>
      </c>
      <c r="U10">
        <v>0.66</v>
      </c>
      <c r="V10">
        <v>0.75</v>
      </c>
      <c r="W10">
        <v>1.4</v>
      </c>
    </row>
    <row r="11" spans="1:23" ht="15.75" thickBot="1" x14ac:dyDescent="0.3">
      <c r="A11">
        <v>0</v>
      </c>
      <c r="B11">
        <v>4</v>
      </c>
      <c r="C11">
        <v>17228870</v>
      </c>
      <c r="D11">
        <v>4.6324199999999998</v>
      </c>
      <c r="E11">
        <v>78.266900000000007</v>
      </c>
      <c r="F11">
        <v>18164081</v>
      </c>
      <c r="I11">
        <v>5</v>
      </c>
      <c r="J11">
        <f>B34</f>
        <v>1024</v>
      </c>
      <c r="K11" s="15">
        <f>C36</f>
        <v>1182483</v>
      </c>
      <c r="L11" s="13">
        <f t="shared" si="3"/>
        <v>1513578240</v>
      </c>
      <c r="M11" s="14">
        <f t="shared" si="4"/>
        <v>2364966</v>
      </c>
      <c r="N11" s="23">
        <v>10.6723</v>
      </c>
      <c r="O11" s="9">
        <v>30.6</v>
      </c>
      <c r="P11" s="19">
        <f>N11*O11</f>
        <v>326.57238000000001</v>
      </c>
      <c r="Q11" s="23">
        <f t="shared" si="5"/>
        <v>3.0271564799999999</v>
      </c>
      <c r="R11" s="21">
        <f t="shared" si="1"/>
        <v>2.8000000000000003</v>
      </c>
      <c r="S11" s="17">
        <f t="shared" si="2"/>
        <v>8.4760381440000003</v>
      </c>
      <c r="T11" s="2">
        <v>500000000</v>
      </c>
      <c r="U11">
        <v>0.66</v>
      </c>
      <c r="V11">
        <v>0.6</v>
      </c>
      <c r="W11">
        <v>1.4</v>
      </c>
    </row>
    <row r="12" spans="1:23" ht="15.75" thickBot="1" x14ac:dyDescent="0.3">
      <c r="A12">
        <v>0</v>
      </c>
      <c r="B12">
        <v>4</v>
      </c>
      <c r="C12">
        <v>26599295</v>
      </c>
      <c r="D12">
        <v>4.6321300000000001</v>
      </c>
      <c r="E12">
        <v>78.247699999999995</v>
      </c>
      <c r="F12">
        <v>28303520</v>
      </c>
      <c r="Q12">
        <v>0.25</v>
      </c>
      <c r="R12" s="21">
        <f t="shared" si="1"/>
        <v>1.8631578947368421</v>
      </c>
      <c r="S12" s="17">
        <f>R12*Q12</f>
        <v>0.46578947368421053</v>
      </c>
      <c r="U12">
        <v>0.66</v>
      </c>
      <c r="V12">
        <v>0.91</v>
      </c>
      <c r="W12">
        <v>0.2</v>
      </c>
    </row>
    <row r="13" spans="1:23" ht="15.75" thickBot="1" x14ac:dyDescent="0.3">
      <c r="C13">
        <f>SUM(C7:C12)</f>
        <v>72504205</v>
      </c>
      <c r="I13" t="s">
        <v>17</v>
      </c>
      <c r="N13" s="25">
        <f>SUM(N7:N11)</f>
        <v>29.923070000000003</v>
      </c>
      <c r="O13" s="11">
        <f>P13/N13</f>
        <v>30.6</v>
      </c>
      <c r="P13" s="26">
        <f>SUM(P7:P11)</f>
        <v>915.6459420000001</v>
      </c>
      <c r="Q13" s="24">
        <f>SUM(Q7:Q12)</f>
        <v>8.8325384367494824</v>
      </c>
      <c r="R13" s="24">
        <f>S13/Q13</f>
        <v>2.865564388902746</v>
      </c>
      <c r="S13" s="27">
        <f>SUM(S7:S12)</f>
        <v>25.310207607964045</v>
      </c>
    </row>
    <row r="14" spans="1:23" ht="15.75" thickBot="1" x14ac:dyDescent="0.3"/>
    <row r="15" spans="1:23" ht="15.75" thickBot="1" x14ac:dyDescent="0.3">
      <c r="I15" t="s">
        <v>18</v>
      </c>
      <c r="Q15" s="10">
        <f>N13/Q13</f>
        <v>3.3878222228277308</v>
      </c>
      <c r="R15" s="11"/>
      <c r="S15" s="12">
        <f>P13/S13</f>
        <v>36.176943159955954</v>
      </c>
    </row>
    <row r="16" spans="1:23" x14ac:dyDescent="0.25">
      <c r="A16">
        <v>1</v>
      </c>
      <c r="B16">
        <v>16</v>
      </c>
      <c r="C16">
        <v>10000</v>
      </c>
      <c r="D16">
        <v>0.30247099999999999</v>
      </c>
      <c r="E16">
        <v>48.021500000000003</v>
      </c>
      <c r="F16">
        <v>10000</v>
      </c>
    </row>
    <row r="17" spans="1:6" x14ac:dyDescent="0.25">
      <c r="A17">
        <v>1</v>
      </c>
      <c r="B17">
        <v>16</v>
      </c>
      <c r="C17">
        <v>5583473</v>
      </c>
      <c r="D17">
        <v>0.387212</v>
      </c>
      <c r="E17">
        <v>46.031500000000001</v>
      </c>
      <c r="F17">
        <v>6282830</v>
      </c>
    </row>
    <row r="18" spans="1:6" x14ac:dyDescent="0.25">
      <c r="A18">
        <v>1</v>
      </c>
      <c r="B18">
        <v>16</v>
      </c>
      <c r="C18">
        <v>5396760</v>
      </c>
      <c r="D18">
        <v>0.38955899999999999</v>
      </c>
      <c r="E18">
        <v>45.8872</v>
      </c>
      <c r="F18">
        <v>4716032</v>
      </c>
    </row>
    <row r="19" spans="1:6" x14ac:dyDescent="0.25">
      <c r="A19">
        <v>1</v>
      </c>
      <c r="B19">
        <v>16</v>
      </c>
      <c r="C19">
        <v>6580633</v>
      </c>
      <c r="D19">
        <v>0.38202999999999998</v>
      </c>
      <c r="E19">
        <v>45.953800000000001</v>
      </c>
      <c r="F19">
        <v>6953159</v>
      </c>
    </row>
    <row r="20" spans="1:6" x14ac:dyDescent="0.25">
      <c r="A20">
        <v>1</v>
      </c>
      <c r="B20">
        <v>16</v>
      </c>
      <c r="C20">
        <v>10187659</v>
      </c>
      <c r="D20">
        <v>0.38178200000000001</v>
      </c>
      <c r="E20">
        <v>45.890500000000003</v>
      </c>
      <c r="F20">
        <v>10843781</v>
      </c>
    </row>
    <row r="21" spans="1:6" x14ac:dyDescent="0.25">
      <c r="C21">
        <f>SUM(C16:C20)</f>
        <v>27758525</v>
      </c>
    </row>
    <row r="23" spans="1:6" x14ac:dyDescent="0.25">
      <c r="A23">
        <v>2</v>
      </c>
      <c r="B23">
        <v>64</v>
      </c>
      <c r="C23">
        <v>10000</v>
      </c>
      <c r="D23">
        <v>0.122318</v>
      </c>
      <c r="E23">
        <v>20.58</v>
      </c>
      <c r="F23">
        <v>10000</v>
      </c>
    </row>
    <row r="24" spans="1:6" x14ac:dyDescent="0.25">
      <c r="A24">
        <v>2</v>
      </c>
      <c r="B24">
        <v>64</v>
      </c>
      <c r="C24">
        <v>3663386</v>
      </c>
      <c r="D24">
        <v>9.6003099999999994E-2</v>
      </c>
      <c r="E24">
        <v>20.026499999999999</v>
      </c>
      <c r="F24">
        <v>3670381</v>
      </c>
    </row>
    <row r="25" spans="1:6" x14ac:dyDescent="0.25">
      <c r="A25">
        <v>2</v>
      </c>
      <c r="B25">
        <v>64</v>
      </c>
      <c r="C25">
        <v>2127756</v>
      </c>
      <c r="D25">
        <v>0.108545</v>
      </c>
      <c r="E25">
        <v>20.271000000000001</v>
      </c>
      <c r="F25">
        <v>2247509</v>
      </c>
    </row>
    <row r="26" spans="1:6" x14ac:dyDescent="0.25">
      <c r="A26">
        <v>2</v>
      </c>
      <c r="B26">
        <v>64</v>
      </c>
      <c r="C26">
        <v>3388783</v>
      </c>
      <c r="D26">
        <v>9.7863000000000006E-2</v>
      </c>
      <c r="E26">
        <v>20.056100000000001</v>
      </c>
      <c r="F26">
        <v>3601256</v>
      </c>
    </row>
    <row r="27" spans="1:6" x14ac:dyDescent="0.25">
      <c r="C27">
        <f>SUM(C23:C26)</f>
        <v>9189925</v>
      </c>
    </row>
    <row r="29" spans="1:6" x14ac:dyDescent="0.25">
      <c r="A29">
        <v>3</v>
      </c>
      <c r="B29">
        <v>256</v>
      </c>
      <c r="C29">
        <v>10000</v>
      </c>
      <c r="D29">
        <v>8.8389100000000004E-4</v>
      </c>
      <c r="E29">
        <v>10.4979</v>
      </c>
      <c r="F29">
        <v>10000</v>
      </c>
    </row>
    <row r="30" spans="1:6" x14ac:dyDescent="0.25">
      <c r="A30">
        <v>3</v>
      </c>
      <c r="B30">
        <v>256</v>
      </c>
      <c r="C30">
        <v>1981954</v>
      </c>
      <c r="D30">
        <v>2.3239300000000001E-2</v>
      </c>
      <c r="E30">
        <v>9.8953500000000005</v>
      </c>
      <c r="F30">
        <v>2135867</v>
      </c>
    </row>
    <row r="31" spans="1:6" x14ac:dyDescent="0.25">
      <c r="A31">
        <v>3</v>
      </c>
      <c r="B31">
        <v>256</v>
      </c>
      <c r="C31">
        <v>1235048</v>
      </c>
      <c r="D31">
        <v>2.3881099999999999E-2</v>
      </c>
      <c r="E31">
        <v>9.8098100000000006</v>
      </c>
      <c r="F31">
        <v>1195970</v>
      </c>
    </row>
    <row r="32" spans="1:6" x14ac:dyDescent="0.25">
      <c r="C32">
        <f>SUM(C29:C31)</f>
        <v>3227002</v>
      </c>
    </row>
    <row r="34" spans="1:6" x14ac:dyDescent="0.25">
      <c r="A34">
        <v>4</v>
      </c>
      <c r="B34">
        <v>1024</v>
      </c>
      <c r="C34">
        <v>10000</v>
      </c>
      <c r="D34">
        <v>2.1683399999999999E-2</v>
      </c>
      <c r="E34">
        <v>6.4714400000000003</v>
      </c>
      <c r="F34">
        <v>10000</v>
      </c>
    </row>
    <row r="35" spans="1:6" x14ac:dyDescent="0.25">
      <c r="A35">
        <v>4</v>
      </c>
      <c r="B35">
        <v>1024</v>
      </c>
      <c r="C35">
        <v>1172483</v>
      </c>
      <c r="D35">
        <v>5.4800300000000003E-3</v>
      </c>
      <c r="E35">
        <v>5.0231300000000001</v>
      </c>
      <c r="F35">
        <v>1341073</v>
      </c>
    </row>
    <row r="36" spans="1:6" x14ac:dyDescent="0.25">
      <c r="C36">
        <f>SUM(C34:C35)</f>
        <v>1182483</v>
      </c>
    </row>
  </sheetData>
  <mergeCells count="2">
    <mergeCell ref="N4:P4"/>
    <mergeCell ref="Q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2013-11-27T18:10:42Z</dcterms:modified>
</cp:coreProperties>
</file>