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<sst xmlns="http://schemas.openxmlformats.org/spreadsheetml/2006/main" uniqueCount="22">
  <si>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PART1</t>
  </si>
  <si>
    <t>Vin (V)</t>
  </si>
  <si>
    <t>Calculated Vout</t>
  </si>
  <si>
    <t>Measured Vout (V)</t>
  </si>
  <si>
    <t>PART2</t>
  </si>
  <si>
    <t>PART3</t>
  </si>
  <si>
    <t>Vin (Vpp)</t>
  </si>
  <si>
    <t>PART4</t>
  </si>
  <si>
    <t>PART5</t>
  </si>
  <si>
    <t>V1</t>
  </si>
  <si>
    <t>V2</t>
  </si>
  <si>
    <t>Measured Vout</t>
  </si>
  <si>
    <t>PART6</t>
  </si>
  <si>
    <t>Freqency (Hz)</t>
  </si>
  <si>
    <t>Gain (Vo/Vi)</t>
  </si>
  <si>
    <t>Gain (dB)</t>
  </si>
  <si>
    <t>Phase Angle</t>
  </si>
  <si>
    <t>amplitude in</t>
  </si>
  <si>
    <t>amplitude out</t>
  </si>
  <si>
    <t>PART7</t>
  </si>
  <si>
    <t>Frequency (Hz)</t>
  </si>
  <si>
    <t>PART8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</si>
</sst>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8"/>
      <color indexed="8"/>
      <name val="Calibri"/>
    </font>
    <font>
      <sz val="9"/>
      <color indexed="13"/>
      <name val="Calibri"/>
    </font>
    <font>
      <sz val="14"/>
      <color indexed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bfbfb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gain (dB) vs frequency</a:t>
            </a:r>
          </a:p>
        </c:rich>
      </c:tx>
      <c:layout>
        <c:manualLayout>
          <c:xMode val="edge"/>
          <c:yMode val="edge"/>
          <c:x val="0.328974"/>
          <c:y val="0"/>
          <c:w val="0.342051"/>
          <c:h val="0.1252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06413"/>
          <c:y val="0.125296"/>
          <c:w val="0.88086"/>
          <c:h val="0.799284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0.0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'Sheet1'!$A$49:$A$58</c:f>
              <c:numCache>
                <c:ptCount val="10"/>
                <c:pt idx="0">
                  <c:v>100.000000</c:v>
                </c:pt>
                <c:pt idx="1">
                  <c:v>500.000000</c:v>
                </c:pt>
                <c:pt idx="2">
                  <c:v>5000.000000</c:v>
                </c:pt>
                <c:pt idx="3">
                  <c:v>10000.000000</c:v>
                </c:pt>
                <c:pt idx="4">
                  <c:v>50000.000000</c:v>
                </c:pt>
                <c:pt idx="5">
                  <c:v>80000.000000</c:v>
                </c:pt>
                <c:pt idx="6">
                  <c:v>100000.000000</c:v>
                </c:pt>
                <c:pt idx="7">
                  <c:v>200000.000000</c:v>
                </c:pt>
                <c:pt idx="8">
                  <c:v>300000.000000</c:v>
                </c:pt>
                <c:pt idx="9">
                  <c:v>500000.000000</c:v>
                </c:pt>
              </c:numCache>
            </c:numRef>
          </c:xVal>
          <c:yVal>
            <c:numRef>
              <c:f>'Sheet1'!$C$49:$C$58</c:f>
              <c:numCache>
                <c:ptCount val="10"/>
                <c:pt idx="0">
                  <c:v>6.960531</c:v>
                </c:pt>
                <c:pt idx="1">
                  <c:v>6.715842</c:v>
                </c:pt>
                <c:pt idx="2">
                  <c:v>6.375175</c:v>
                </c:pt>
                <c:pt idx="3">
                  <c:v>6.375175</c:v>
                </c:pt>
                <c:pt idx="4">
                  <c:v>5.105450</c:v>
                </c:pt>
                <c:pt idx="5">
                  <c:v>0.244689</c:v>
                </c:pt>
                <c:pt idx="6">
                  <c:v>-1.633401</c:v>
                </c:pt>
                <c:pt idx="7">
                  <c:v>-10.053507</c:v>
                </c:pt>
                <c:pt idx="8">
                  <c:v>-16.901961</c:v>
                </c:pt>
                <c:pt idx="9">
                  <c:v>-24.860761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25000"/>
        <c:minorUnit val="625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9.375"/>
        <c:minorUnit val="4.687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phase vs frequency</a:t>
            </a:r>
          </a:p>
        </c:rich>
      </c:tx>
      <c:layout>
        <c:manualLayout>
          <c:xMode val="edge"/>
          <c:yMode val="edge"/>
          <c:x val="0.349754"/>
          <c:y val="0"/>
          <c:w val="0.300491"/>
          <c:h val="0.1252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5373"/>
          <c:y val="0.125296"/>
          <c:w val="0.885664"/>
          <c:h val="0.799284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'Sheet1'!$A$49:$A$58</c:f>
              <c:numCache>
                <c:ptCount val="10"/>
                <c:pt idx="0">
                  <c:v>100.000000</c:v>
                </c:pt>
                <c:pt idx="1">
                  <c:v>500.000000</c:v>
                </c:pt>
                <c:pt idx="2">
                  <c:v>5000.000000</c:v>
                </c:pt>
                <c:pt idx="3">
                  <c:v>10000.000000</c:v>
                </c:pt>
                <c:pt idx="4">
                  <c:v>50000.000000</c:v>
                </c:pt>
                <c:pt idx="5">
                  <c:v>80000.000000</c:v>
                </c:pt>
                <c:pt idx="6">
                  <c:v>100000.000000</c:v>
                </c:pt>
                <c:pt idx="7">
                  <c:v>200000.000000</c:v>
                </c:pt>
                <c:pt idx="8">
                  <c:v>300000.000000</c:v>
                </c:pt>
                <c:pt idx="9">
                  <c:v>500000.000000</c:v>
                </c:pt>
              </c:numCache>
            </c:numRef>
          </c:xVal>
          <c:yVal>
            <c:numRef>
              <c:f>'Sheet1'!$D$49:$D$58</c:f>
              <c:numCache>
                <c:ptCount val="10"/>
                <c:pt idx="0">
                  <c:v>5.700000</c:v>
                </c:pt>
                <c:pt idx="1">
                  <c:v>5.500000</c:v>
                </c:pt>
                <c:pt idx="2">
                  <c:v>9.000000</c:v>
                </c:pt>
                <c:pt idx="3">
                  <c:v>13.500000</c:v>
                </c:pt>
                <c:pt idx="4">
                  <c:v>148.200000</c:v>
                </c:pt>
                <c:pt idx="5">
                  <c:v>175.400000</c:v>
                </c:pt>
                <c:pt idx="6">
                  <c:v>177.700000</c:v>
                </c:pt>
                <c:pt idx="7">
                  <c:v>-169.000000</c:v>
                </c:pt>
                <c:pt idx="8">
                  <c:v>-154.700000</c:v>
                </c:pt>
                <c:pt idx="9">
                  <c:v>-123.000000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25000"/>
        <c:minorUnit val="625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90"/>
        <c:minorUnit val="4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gain (dB) vs frequency</a:t>
            </a:r>
          </a:p>
        </c:rich>
      </c:tx>
      <c:layout>
        <c:manualLayout>
          <c:xMode val="edge"/>
          <c:yMode val="edge"/>
          <c:x val="0.328974"/>
          <c:y val="0"/>
          <c:w val="0.342051"/>
          <c:h val="0.1252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06413"/>
          <c:y val="0.125296"/>
          <c:w val="0.88086"/>
          <c:h val="0.799284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0.0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'Sheet1'!$A$62:$A$71</c:f>
              <c:numCache>
                <c:ptCount val="10"/>
                <c:pt idx="0">
                  <c:v>100.000000</c:v>
                </c:pt>
                <c:pt idx="1">
                  <c:v>500.000000</c:v>
                </c:pt>
                <c:pt idx="2">
                  <c:v>5000.000000</c:v>
                </c:pt>
                <c:pt idx="3">
                  <c:v>10000.000000</c:v>
                </c:pt>
                <c:pt idx="4">
                  <c:v>50000.000000</c:v>
                </c:pt>
                <c:pt idx="5">
                  <c:v>80000.000000</c:v>
                </c:pt>
                <c:pt idx="6">
                  <c:v>100000.000000</c:v>
                </c:pt>
                <c:pt idx="7">
                  <c:v>200000.000000</c:v>
                </c:pt>
                <c:pt idx="8">
                  <c:v>300000.000000</c:v>
                </c:pt>
                <c:pt idx="9">
                  <c:v>500000.000000</c:v>
                </c:pt>
              </c:numCache>
            </c:numRef>
          </c:xVal>
          <c:yVal>
            <c:numRef>
              <c:f>'Sheet1'!$C$62:$C$71</c:f>
              <c:numCache>
                <c:ptCount val="10"/>
                <c:pt idx="0">
                  <c:v>-20.469622</c:v>
                </c:pt>
                <c:pt idx="1">
                  <c:v>-20.278716</c:v>
                </c:pt>
                <c:pt idx="2">
                  <c:v>-5.575072</c:v>
                </c:pt>
                <c:pt idx="3">
                  <c:v>5.105450</c:v>
                </c:pt>
                <c:pt idx="4">
                  <c:v>5.156097</c:v>
                </c:pt>
                <c:pt idx="5">
                  <c:v>4.689280</c:v>
                </c:pt>
                <c:pt idx="6">
                  <c:v>4.473470</c:v>
                </c:pt>
                <c:pt idx="7">
                  <c:v>2.383728</c:v>
                </c:pt>
                <c:pt idx="8">
                  <c:v>0.270049</c:v>
                </c:pt>
                <c:pt idx="9">
                  <c:v>-3.032976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25000"/>
        <c:minorUnit val="625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9.375"/>
        <c:minorUnit val="4.687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phase vs frequency</a:t>
            </a:r>
          </a:p>
        </c:rich>
      </c:tx>
      <c:layout>
        <c:manualLayout>
          <c:xMode val="edge"/>
          <c:yMode val="edge"/>
          <c:x val="0.349754"/>
          <c:y val="0"/>
          <c:w val="0.300491"/>
          <c:h val="0.1252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5373"/>
          <c:y val="0.125296"/>
          <c:w val="0.885664"/>
          <c:h val="0.799284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'Sheet1'!$A$62:$A$71</c:f>
              <c:numCache>
                <c:ptCount val="10"/>
                <c:pt idx="0">
                  <c:v>100.000000</c:v>
                </c:pt>
                <c:pt idx="1">
                  <c:v>500.000000</c:v>
                </c:pt>
                <c:pt idx="2">
                  <c:v>5000.000000</c:v>
                </c:pt>
                <c:pt idx="3">
                  <c:v>10000.000000</c:v>
                </c:pt>
                <c:pt idx="4">
                  <c:v>50000.000000</c:v>
                </c:pt>
                <c:pt idx="5">
                  <c:v>80000.000000</c:v>
                </c:pt>
                <c:pt idx="6">
                  <c:v>100000.000000</c:v>
                </c:pt>
                <c:pt idx="7">
                  <c:v>200000.000000</c:v>
                </c:pt>
                <c:pt idx="8">
                  <c:v>300000.000000</c:v>
                </c:pt>
                <c:pt idx="9">
                  <c:v>500000.000000</c:v>
                </c:pt>
              </c:numCache>
            </c:numRef>
          </c:xVal>
          <c:yVal>
            <c:numRef>
              <c:f>'Sheet1'!$D$62:$D$71</c:f>
              <c:numCache>
                <c:ptCount val="10"/>
                <c:pt idx="0">
                  <c:v>-334.000000</c:v>
                </c:pt>
                <c:pt idx="1">
                  <c:v>-423.000000</c:v>
                </c:pt>
                <c:pt idx="2">
                  <c:v>-140.000000</c:v>
                </c:pt>
                <c:pt idx="3">
                  <c:v>0.000000</c:v>
                </c:pt>
                <c:pt idx="4">
                  <c:v>-10.000000</c:v>
                </c:pt>
                <c:pt idx="5">
                  <c:v>10.000000</c:v>
                </c:pt>
                <c:pt idx="6">
                  <c:v>20.000000</c:v>
                </c:pt>
                <c:pt idx="7">
                  <c:v>42.000000</c:v>
                </c:pt>
                <c:pt idx="8">
                  <c:v>54.000000</c:v>
                </c:pt>
                <c:pt idx="9">
                  <c:v>72.000000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25000"/>
        <c:minorUnit val="625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156.25"/>
        <c:minorUnit val="78.1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gain vs frequency</a:t>
            </a:r>
          </a:p>
        </c:rich>
      </c:tx>
      <c:layout>
        <c:manualLayout>
          <c:xMode val="edge"/>
          <c:yMode val="edge"/>
          <c:x val="0.364933"/>
          <c:y val="0"/>
          <c:w val="0.270134"/>
          <c:h val="0.1252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32573"/>
          <c:y val="0.125296"/>
          <c:w val="0.881996"/>
          <c:h val="0.799284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0.0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'Sheet1'!$A$75:$A$84</c:f>
              <c:numCache>
                <c:ptCount val="10"/>
                <c:pt idx="0">
                  <c:v>500.000000</c:v>
                </c:pt>
                <c:pt idx="1">
                  <c:v>1000.000000</c:v>
                </c:pt>
                <c:pt idx="2">
                  <c:v>10000.000000</c:v>
                </c:pt>
                <c:pt idx="3">
                  <c:v>20000.000000</c:v>
                </c:pt>
                <c:pt idx="4">
                  <c:v>50000.000000</c:v>
                </c:pt>
                <c:pt idx="5">
                  <c:v>80000.000000</c:v>
                </c:pt>
                <c:pt idx="6">
                  <c:v>100000.000000</c:v>
                </c:pt>
                <c:pt idx="7">
                  <c:v>200000.000000</c:v>
                </c:pt>
                <c:pt idx="8">
                  <c:v>500000.000000</c:v>
                </c:pt>
                <c:pt idx="9">
                  <c:v>1000000.000000</c:v>
                </c:pt>
              </c:numCache>
            </c:numRef>
          </c:xVal>
          <c:yVal>
            <c:numRef>
              <c:f>'Sheet1'!$B$75:$B$84</c:f>
              <c:numCache>
                <c:ptCount val="10"/>
                <c:pt idx="0">
                  <c:v>0.046667</c:v>
                </c:pt>
                <c:pt idx="1">
                  <c:v>0.073333</c:v>
                </c:pt>
                <c:pt idx="2">
                  <c:v>0.423333</c:v>
                </c:pt>
                <c:pt idx="3">
                  <c:v>0.666667</c:v>
                </c:pt>
                <c:pt idx="4">
                  <c:v>0.936667</c:v>
                </c:pt>
                <c:pt idx="5">
                  <c:v>0.916667</c:v>
                </c:pt>
                <c:pt idx="6">
                  <c:v>0.833333</c:v>
                </c:pt>
                <c:pt idx="7">
                  <c:v>0.543333</c:v>
                </c:pt>
                <c:pt idx="8">
                  <c:v>0.270000</c:v>
                </c:pt>
                <c:pt idx="9">
                  <c:v>0.146667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250000"/>
        <c:minorUnit val="1250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phase vs frequency</a:t>
            </a:r>
          </a:p>
        </c:rich>
      </c:tx>
      <c:layout>
        <c:manualLayout>
          <c:xMode val="edge"/>
          <c:yMode val="edge"/>
          <c:x val="0.349754"/>
          <c:y val="0"/>
          <c:w val="0.300491"/>
          <c:h val="0.1252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5373"/>
          <c:y val="0.125296"/>
          <c:w val="0.885664"/>
          <c:h val="0.799284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'Sheet1'!$A$75:$A$82</c:f>
              <c:numCache>
                <c:ptCount val="8"/>
                <c:pt idx="0">
                  <c:v>500.000000</c:v>
                </c:pt>
                <c:pt idx="1">
                  <c:v>1000.000000</c:v>
                </c:pt>
                <c:pt idx="2">
                  <c:v>10000.000000</c:v>
                </c:pt>
                <c:pt idx="3">
                  <c:v>20000.000000</c:v>
                </c:pt>
                <c:pt idx="4">
                  <c:v>50000.000000</c:v>
                </c:pt>
                <c:pt idx="5">
                  <c:v>80000.000000</c:v>
                </c:pt>
                <c:pt idx="6">
                  <c:v>100000.000000</c:v>
                </c:pt>
                <c:pt idx="7">
                  <c:v>200000.000000</c:v>
                </c:pt>
              </c:numCache>
            </c:numRef>
          </c:xVal>
          <c:yVal>
            <c:numRef>
              <c:f>'Sheet1'!$D$75:$D$82</c:f>
              <c:numCache>
                <c:ptCount val="8"/>
                <c:pt idx="0">
                  <c:v>134.000000</c:v>
                </c:pt>
                <c:pt idx="1">
                  <c:v>130.000000</c:v>
                </c:pt>
                <c:pt idx="2">
                  <c:v>120.000000</c:v>
                </c:pt>
                <c:pt idx="3">
                  <c:v>140.000000</c:v>
                </c:pt>
                <c:pt idx="4">
                  <c:v>180.000000</c:v>
                </c:pt>
                <c:pt idx="5">
                  <c:v>-150.000000</c:v>
                </c:pt>
                <c:pt idx="6">
                  <c:v>-140.000000</c:v>
                </c:pt>
                <c:pt idx="7">
                  <c:v>-120.000000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50000"/>
        <c:minorUnit val="250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90"/>
        <c:minorUnit val="4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gain (dB) vs frequency</a:t>
            </a:r>
          </a:p>
        </c:rich>
      </c:tx>
      <c:layout>
        <c:manualLayout>
          <c:xMode val="edge"/>
          <c:yMode val="edge"/>
          <c:x val="0.330026"/>
          <c:y val="0"/>
          <c:w val="0.339947"/>
          <c:h val="0.1252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01452"/>
          <c:y val="0.125296"/>
          <c:w val="0.875441"/>
          <c:h val="0.799284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0.0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'Sheet1'!$A$75:$A$84</c:f>
              <c:numCache>
                <c:ptCount val="10"/>
                <c:pt idx="0">
                  <c:v>500.000000</c:v>
                </c:pt>
                <c:pt idx="1">
                  <c:v>1000.000000</c:v>
                </c:pt>
                <c:pt idx="2">
                  <c:v>10000.000000</c:v>
                </c:pt>
                <c:pt idx="3">
                  <c:v>20000.000000</c:v>
                </c:pt>
                <c:pt idx="4">
                  <c:v>50000.000000</c:v>
                </c:pt>
                <c:pt idx="5">
                  <c:v>80000.000000</c:v>
                </c:pt>
                <c:pt idx="6">
                  <c:v>100000.000000</c:v>
                </c:pt>
                <c:pt idx="7">
                  <c:v>200000.000000</c:v>
                </c:pt>
                <c:pt idx="8">
                  <c:v>500000.000000</c:v>
                </c:pt>
                <c:pt idx="9">
                  <c:v>1000000.000000</c:v>
                </c:pt>
              </c:numCache>
            </c:numRef>
          </c:xVal>
          <c:yVal>
            <c:numRef>
              <c:f>'Sheet1'!$C$75:$C$84</c:f>
              <c:numCache>
                <c:ptCount val="10"/>
                <c:pt idx="0">
                  <c:v>-26.619864</c:v>
                </c:pt>
                <c:pt idx="1">
                  <c:v>-22.693971</c:v>
                </c:pt>
                <c:pt idx="2">
                  <c:v>-7.466351</c:v>
                </c:pt>
                <c:pt idx="3">
                  <c:v>-3.521825</c:v>
                </c:pt>
                <c:pt idx="4">
                  <c:v>-0.568299</c:v>
                </c:pt>
                <c:pt idx="5">
                  <c:v>-0.755771</c:v>
                </c:pt>
                <c:pt idx="6">
                  <c:v>-1.583625</c:v>
                </c:pt>
                <c:pt idx="7">
                  <c:v>-5.298673</c:v>
                </c:pt>
                <c:pt idx="8">
                  <c:v>-11.372725</c:v>
                </c:pt>
                <c:pt idx="9">
                  <c:v>-16.673372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250000"/>
        <c:minorUnit val="1250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7.5"/>
        <c:minorUnit val="3.7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299664</xdr:colOff>
      <xdr:row>46</xdr:row>
      <xdr:rowOff>128012</xdr:rowOff>
    </xdr:from>
    <xdr:to>
      <xdr:col>14</xdr:col>
      <xdr:colOff>267222</xdr:colOff>
      <xdr:row>60</xdr:row>
      <xdr:rowOff>143732</xdr:rowOff>
    </xdr:to>
    <xdr:graphicFrame>
      <xdr:nvGraphicFramePr>
        <xdr:cNvPr id="2" name="Chart 1"/>
        <xdr:cNvGraphicFramePr/>
      </xdr:nvGraphicFramePr>
      <xdr:xfrm>
        <a:off x="7462464" y="8043922"/>
        <a:ext cx="4679259" cy="24249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15</xdr:col>
      <xdr:colOff>54428</xdr:colOff>
      <xdr:row>46</xdr:row>
      <xdr:rowOff>65419</xdr:rowOff>
    </xdr:from>
    <xdr:to>
      <xdr:col>21</xdr:col>
      <xdr:colOff>639331</xdr:colOff>
      <xdr:row>60</xdr:row>
      <xdr:rowOff>81139</xdr:rowOff>
    </xdr:to>
    <xdr:graphicFrame>
      <xdr:nvGraphicFramePr>
        <xdr:cNvPr id="3" name="Chart 3"/>
        <xdr:cNvGraphicFramePr/>
      </xdr:nvGraphicFramePr>
      <xdr:xfrm>
        <a:off x="12602028" y="7981329"/>
        <a:ext cx="4623504" cy="24249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7</xdr:col>
      <xdr:colOff>299664</xdr:colOff>
      <xdr:row>60</xdr:row>
      <xdr:rowOff>16966</xdr:rowOff>
    </xdr:from>
    <xdr:to>
      <xdr:col>14</xdr:col>
      <xdr:colOff>267222</xdr:colOff>
      <xdr:row>74</xdr:row>
      <xdr:rowOff>32686</xdr:rowOff>
    </xdr:to>
    <xdr:graphicFrame>
      <xdr:nvGraphicFramePr>
        <xdr:cNvPr id="4" name="Chart 1"/>
        <xdr:cNvGraphicFramePr/>
      </xdr:nvGraphicFramePr>
      <xdr:xfrm>
        <a:off x="7462464" y="10342066"/>
        <a:ext cx="4679259" cy="24249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15</xdr:col>
      <xdr:colOff>54428</xdr:colOff>
      <xdr:row>59</xdr:row>
      <xdr:rowOff>126458</xdr:rowOff>
    </xdr:from>
    <xdr:to>
      <xdr:col>21</xdr:col>
      <xdr:colOff>639331</xdr:colOff>
      <xdr:row>73</xdr:row>
      <xdr:rowOff>142178</xdr:rowOff>
    </xdr:to>
    <xdr:graphicFrame>
      <xdr:nvGraphicFramePr>
        <xdr:cNvPr id="5" name="Chart 3"/>
        <xdr:cNvGraphicFramePr/>
      </xdr:nvGraphicFramePr>
      <xdr:xfrm>
        <a:off x="12602028" y="10279473"/>
        <a:ext cx="4623504" cy="24249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</xdr:col>
      <xdr:colOff>55075</xdr:colOff>
      <xdr:row>90</xdr:row>
      <xdr:rowOff>22475</xdr:rowOff>
    </xdr:from>
    <xdr:to>
      <xdr:col>5</xdr:col>
      <xdr:colOff>3905</xdr:colOff>
      <xdr:row>103</xdr:row>
      <xdr:rowOff>69945</xdr:rowOff>
    </xdr:to>
    <xdr:graphicFrame>
      <xdr:nvGraphicFramePr>
        <xdr:cNvPr id="6" name="Chart 1"/>
        <xdr:cNvGraphicFramePr/>
      </xdr:nvGraphicFramePr>
      <xdr:xfrm>
        <a:off x="728175" y="15574895"/>
        <a:ext cx="4673231" cy="24249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14</xdr:col>
      <xdr:colOff>643356</xdr:colOff>
      <xdr:row>73</xdr:row>
      <xdr:rowOff>142179</xdr:rowOff>
    </xdr:from>
    <xdr:to>
      <xdr:col>21</xdr:col>
      <xdr:colOff>555160</xdr:colOff>
      <xdr:row>87</xdr:row>
      <xdr:rowOff>125514</xdr:rowOff>
    </xdr:to>
    <xdr:graphicFrame>
      <xdr:nvGraphicFramePr>
        <xdr:cNvPr id="7" name="Chart 3"/>
        <xdr:cNvGraphicFramePr/>
      </xdr:nvGraphicFramePr>
      <xdr:xfrm>
        <a:off x="12517856" y="12704384"/>
        <a:ext cx="4623505" cy="24249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7</xdr:col>
      <xdr:colOff>426608</xdr:colOff>
      <xdr:row>75</xdr:row>
      <xdr:rowOff>63231</xdr:rowOff>
    </xdr:from>
    <xdr:to>
      <xdr:col>14</xdr:col>
      <xdr:colOff>423132</xdr:colOff>
      <xdr:row>89</xdr:row>
      <xdr:rowOff>24976</xdr:rowOff>
    </xdr:to>
    <xdr:graphicFrame>
      <xdr:nvGraphicFramePr>
        <xdr:cNvPr id="8" name="Chart 1"/>
        <xdr:cNvGraphicFramePr/>
      </xdr:nvGraphicFramePr>
      <xdr:xfrm>
        <a:off x="7589408" y="12969606"/>
        <a:ext cx="4708225" cy="24249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84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7.1719" style="1" customWidth="1"/>
    <col min="3" max="3" width="16.8516" style="1" customWidth="1"/>
    <col min="4" max="4" width="16.5" style="1" customWidth="1"/>
    <col min="5" max="5" width="11.5703" style="1" customWidth="1"/>
    <col min="6" max="6" width="11.1719" style="1" customWidth="1"/>
    <col min="7" max="7" width="12" style="1" customWidth="1"/>
    <col min="8" max="23" width="8.85156" style="1" customWidth="1"/>
    <col min="24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3.55" customHeight="1">
      <c r="A2" t="s" s="2">
        <v>1</v>
      </c>
      <c r="B2" t="s" s="2">
        <v>2</v>
      </c>
      <c r="C2" t="s" s="2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3.55" customHeight="1">
      <c r="A3" s="4">
        <v>0.1</v>
      </c>
      <c r="B3" s="5">
        <f>-2*A3</f>
        <v>-0.2</v>
      </c>
      <c r="C3" s="6">
        <v>-0.196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3.55" customHeight="1">
      <c r="A4" s="4">
        <v>1.5</v>
      </c>
      <c r="B4" s="5">
        <f>-2*A4</f>
        <v>-3</v>
      </c>
      <c r="C4" s="6">
        <v>-2.987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3.55" customHeight="1">
      <c r="A5" s="4">
        <v>2</v>
      </c>
      <c r="B5" s="5">
        <f>-2*A5</f>
        <v>-4</v>
      </c>
      <c r="C5" s="6">
        <v>-3.984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3.55" customHeight="1">
      <c r="A6" s="4">
        <v>2.5</v>
      </c>
      <c r="B6" s="5">
        <f>-2*A6</f>
        <v>-5</v>
      </c>
      <c r="C6" s="6">
        <v>-4.981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3.55" customHeight="1">
      <c r="A7" s="4">
        <v>3</v>
      </c>
      <c r="B7" s="5">
        <f>-2*A7</f>
        <v>-6</v>
      </c>
      <c r="C7" s="6">
        <v>-5.978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3.55" customHeight="1">
      <c r="A8" s="4">
        <v>4</v>
      </c>
      <c r="B8" s="5">
        <f>-2*A8</f>
        <v>-8</v>
      </c>
      <c r="C8" s="6">
        <v>-7.97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3.55" customHeight="1">
      <c r="A9" s="4">
        <v>5</v>
      </c>
      <c r="B9" s="5">
        <f>-2*A9</f>
        <v>-10</v>
      </c>
      <c r="C9" s="6">
        <v>-9.961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3.55" customHeight="1">
      <c r="A11" t="s" s="2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3.55" customHeight="1">
      <c r="A12" t="s" s="2">
        <v>1</v>
      </c>
      <c r="B12" t="s" s="2">
        <v>2</v>
      </c>
      <c r="C12" t="s" s="2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3.55" customHeight="1">
      <c r="A13" s="4">
        <v>0.1</v>
      </c>
      <c r="B13" s="5">
        <f>3*A13</f>
        <v>0.3</v>
      </c>
      <c r="C13" s="5">
        <v>0.309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3.55" customHeight="1">
      <c r="A14" s="4">
        <v>1.5</v>
      </c>
      <c r="B14" s="5">
        <f>3*A14</f>
        <v>4.5</v>
      </c>
      <c r="C14" s="5">
        <v>4.528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3.55" customHeight="1">
      <c r="A15" s="4">
        <v>2</v>
      </c>
      <c r="B15" s="5">
        <f>3*A15</f>
        <v>6</v>
      </c>
      <c r="C15" s="5">
        <v>6.059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3.55" customHeight="1">
      <c r="A16" s="4">
        <v>2.5</v>
      </c>
      <c r="B16" s="5">
        <f>3*A16</f>
        <v>7.5</v>
      </c>
      <c r="C16" s="5">
        <v>7.567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3.55" customHeight="1">
      <c r="A17" s="4">
        <v>3</v>
      </c>
      <c r="B17" s="5">
        <f>3*A17</f>
        <v>9</v>
      </c>
      <c r="C17" s="5">
        <v>9.102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3.55" customHeight="1">
      <c r="A18" s="4">
        <v>4</v>
      </c>
      <c r="B18" s="5">
        <f>3*A18</f>
        <v>12</v>
      </c>
      <c r="C18" s="5">
        <v>12.114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3.55" customHeight="1">
      <c r="A19" s="4">
        <v>5</v>
      </c>
      <c r="B19" s="5">
        <f>3*A19</f>
        <v>15</v>
      </c>
      <c r="C19" s="5">
        <v>14.131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3.5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3.55" customHeight="1">
      <c r="A21" t="s" s="2">
        <v>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3.55" customHeight="1">
      <c r="A22" t="s" s="2">
        <v>6</v>
      </c>
      <c r="B22" t="s" s="2">
        <v>2</v>
      </c>
      <c r="C22" t="s" s="2">
        <v>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3.55" customHeight="1">
      <c r="A23" s="4">
        <v>0.4</v>
      </c>
      <c r="B23" s="5">
        <f>ABS(-10*A23)</f>
        <v>4</v>
      </c>
      <c r="C23" s="5">
        <v>3.4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3.55" customHeight="1">
      <c r="A24" s="4">
        <v>0.5</v>
      </c>
      <c r="B24" s="5">
        <f>ABS(-10*A24)</f>
        <v>5</v>
      </c>
      <c r="C24" s="5">
        <v>4.5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3.55" customHeight="1">
      <c r="A25" s="4">
        <v>0.6</v>
      </c>
      <c r="B25" s="5">
        <f>ABS(-10*A25)</f>
        <v>6</v>
      </c>
      <c r="C25" s="5">
        <v>5.8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3.55" customHeight="1">
      <c r="A26" s="4">
        <v>0.8</v>
      </c>
      <c r="B26" s="5">
        <f>ABS(-10*A26)</f>
        <v>8</v>
      </c>
      <c r="C26" s="5">
        <v>7.8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3.55" customHeight="1">
      <c r="A27" s="4">
        <v>1</v>
      </c>
      <c r="B27" s="5">
        <f>ABS(-10*A27)</f>
        <v>10</v>
      </c>
      <c r="C27" s="5">
        <v>9.800000000000001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3.55" customHeight="1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3.55" customHeight="1">
      <c r="A29" t="s" s="2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3.55" customHeight="1">
      <c r="A30" t="s" s="2">
        <v>6</v>
      </c>
      <c r="B30" t="s" s="2">
        <v>2</v>
      </c>
      <c r="C30" t="s" s="2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3.55" customHeight="1">
      <c r="A31" s="4">
        <v>0.4</v>
      </c>
      <c r="B31" s="5">
        <f>ABS(11*A31)</f>
        <v>4.4</v>
      </c>
      <c r="C31" s="5">
        <v>4.2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3.55" customHeight="1">
      <c r="A32" s="4">
        <v>0.5</v>
      </c>
      <c r="B32" s="5">
        <f>ABS(11*A32)</f>
        <v>5.5</v>
      </c>
      <c r="C32" s="5">
        <v>5.4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3.55" customHeight="1">
      <c r="A33" s="4">
        <v>0.6</v>
      </c>
      <c r="B33" s="5">
        <f>ABS(11*A33)</f>
        <v>6.6</v>
      </c>
      <c r="C33" s="5">
        <v>6.6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3.55" customHeight="1">
      <c r="A34" s="4">
        <v>0.8</v>
      </c>
      <c r="B34" s="5">
        <f>ABS(11*A34)</f>
        <v>8.800000000000001</v>
      </c>
      <c r="C34" s="5">
        <v>8.800000000000001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3.55" customHeight="1">
      <c r="A35" s="4">
        <v>1</v>
      </c>
      <c r="B35" s="5">
        <f>ABS(11*A35)</f>
        <v>11</v>
      </c>
      <c r="C35" s="5">
        <v>10.9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3.55" customHeight="1">
      <c r="A37" t="s" s="2">
        <v>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3.55" customHeight="1">
      <c r="A38" t="s" s="2">
        <v>9</v>
      </c>
      <c r="B38" t="s" s="2">
        <v>10</v>
      </c>
      <c r="C38" t="s" s="2">
        <v>2</v>
      </c>
      <c r="D38" t="s" s="2">
        <v>11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3.55" customHeight="1">
      <c r="A39" s="5">
        <v>0</v>
      </c>
      <c r="B39" s="5">
        <v>1</v>
      </c>
      <c r="C39" s="5">
        <f>-A39-B39</f>
        <v>-1</v>
      </c>
      <c r="D39" s="5">
        <v>-1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3.55" customHeight="1">
      <c r="A40" s="5">
        <v>1</v>
      </c>
      <c r="B40" s="5">
        <v>0</v>
      </c>
      <c r="C40" s="5">
        <f>-A40-B40</f>
        <v>-1</v>
      </c>
      <c r="D40" s="5">
        <v>-0.99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3.55" customHeight="1">
      <c r="A41" s="5">
        <v>1</v>
      </c>
      <c r="B41" s="5">
        <v>1</v>
      </c>
      <c r="C41" s="5">
        <f>-A41-B41</f>
        <v>-2</v>
      </c>
      <c r="D41" s="5">
        <v>-1.99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3.55" customHeight="1">
      <c r="A42" s="5">
        <v>-1</v>
      </c>
      <c r="B42" s="5">
        <v>1</v>
      </c>
      <c r="C42" s="5">
        <f>-A42-B42</f>
        <v>0</v>
      </c>
      <c r="D42" s="5">
        <v>0.02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3.55" customHeight="1">
      <c r="A43" s="5">
        <v>3</v>
      </c>
      <c r="B43" s="5">
        <v>2</v>
      </c>
      <c r="C43" s="5">
        <f>-A43-B43</f>
        <v>-5</v>
      </c>
      <c r="D43" s="5">
        <v>-4.99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3.55" customHeight="1">
      <c r="A44" s="5">
        <v>-2</v>
      </c>
      <c r="B44" s="5">
        <v>2</v>
      </c>
      <c r="C44" s="5">
        <f>-A44-B44</f>
        <v>0</v>
      </c>
      <c r="D44" s="5">
        <v>0.04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3.55" customHeight="1">
      <c r="A45" s="5">
        <v>1</v>
      </c>
      <c r="B45" s="5">
        <v>-3</v>
      </c>
      <c r="C45" s="5">
        <f>-A45-B45</f>
        <v>2</v>
      </c>
      <c r="D45" s="5">
        <v>2.27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3.5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3.55" customHeight="1">
      <c r="A47" t="s" s="2">
        <v>12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3.55" customHeight="1">
      <c r="A48" t="s" s="2">
        <v>13</v>
      </c>
      <c r="B48" t="s" s="2">
        <v>14</v>
      </c>
      <c r="C48" t="s" s="2">
        <v>15</v>
      </c>
      <c r="D48" t="s" s="2">
        <v>16</v>
      </c>
      <c r="E48" s="3"/>
      <c r="F48" t="s" s="2">
        <v>17</v>
      </c>
      <c r="G48" t="s" s="2">
        <v>18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3.55" customHeight="1">
      <c r="A49" s="5">
        <v>100</v>
      </c>
      <c r="B49" s="5">
        <f>G49/F49</f>
        <v>2.22857142857143</v>
      </c>
      <c r="C49" s="5">
        <f>20*LOG(G49/F49,10)</f>
        <v>6.9605311668041</v>
      </c>
      <c r="D49" s="5">
        <v>5.7</v>
      </c>
      <c r="E49" s="3"/>
      <c r="F49" s="5">
        <v>3.5</v>
      </c>
      <c r="G49" s="5">
        <v>7.8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3.55" customHeight="1">
      <c r="A50" s="5">
        <v>500</v>
      </c>
      <c r="B50" s="5">
        <f>G50/F50</f>
        <v>2.16666666666667</v>
      </c>
      <c r="C50" s="5">
        <f>20*LOG(G50/F50,10)</f>
        <v>6.71584203846386</v>
      </c>
      <c r="D50" s="5">
        <v>5.5</v>
      </c>
      <c r="E50" s="3"/>
      <c r="F50" s="5">
        <v>3.6</v>
      </c>
      <c r="G50" s="5">
        <v>7.8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3.55" customHeight="1">
      <c r="A51" s="5">
        <v>5000</v>
      </c>
      <c r="B51" s="5">
        <f>G51/F51</f>
        <v>2.08333333333333</v>
      </c>
      <c r="C51" s="5">
        <f>20*LOG(G51/F51,10)</f>
        <v>6.37517525248826</v>
      </c>
      <c r="D51" s="5">
        <v>9</v>
      </c>
      <c r="E51" s="3"/>
      <c r="F51" s="5">
        <v>3.6</v>
      </c>
      <c r="G51" s="5">
        <v>7.5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3.55" customHeight="1">
      <c r="A52" s="5">
        <v>10000</v>
      </c>
      <c r="B52" s="5">
        <f>G52/F52</f>
        <v>2.08333333333333</v>
      </c>
      <c r="C52" s="5">
        <f>20*LOG(G52/F52,10)</f>
        <v>6.37517525248826</v>
      </c>
      <c r="D52" s="5">
        <v>13.5</v>
      </c>
      <c r="E52" s="3"/>
      <c r="F52" s="5">
        <v>3.6</v>
      </c>
      <c r="G52" s="5">
        <v>7.5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3.55" customHeight="1">
      <c r="A53" s="5">
        <v>50000</v>
      </c>
      <c r="B53" s="5">
        <f>G53/F53</f>
        <v>1.8</v>
      </c>
      <c r="C53" s="5">
        <f>20*LOG(G53/F53,10)</f>
        <v>5.10545010206612</v>
      </c>
      <c r="D53" s="5">
        <v>148.2</v>
      </c>
      <c r="E53" s="3"/>
      <c r="F53" s="5">
        <v>3.5</v>
      </c>
      <c r="G53" s="5">
        <v>6.3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3.55" customHeight="1">
      <c r="A54" s="5">
        <v>80000</v>
      </c>
      <c r="B54" s="5">
        <f>G54/F54</f>
        <v>1.02857142857143</v>
      </c>
      <c r="C54" s="5">
        <f>20*LOG(G54/F54,10)</f>
        <v>0.244689128340232</v>
      </c>
      <c r="D54" s="5">
        <v>175.4</v>
      </c>
      <c r="E54" s="3"/>
      <c r="F54" s="5">
        <v>3.5</v>
      </c>
      <c r="G54" s="5">
        <v>3.6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3.55" customHeight="1">
      <c r="A55" s="5">
        <v>100000</v>
      </c>
      <c r="B55" s="5">
        <f>G55/F55</f>
        <v>0.828571428571429</v>
      </c>
      <c r="C55" s="5">
        <f>20*LOG(G55/F55,10)</f>
        <v>-1.63340092902639</v>
      </c>
      <c r="D55" s="5">
        <v>177.7</v>
      </c>
      <c r="E55" s="3"/>
      <c r="F55" s="5">
        <v>3.5</v>
      </c>
      <c r="G55" s="5">
        <v>2.9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3.55" customHeight="1">
      <c r="A56" s="5">
        <v>200000</v>
      </c>
      <c r="B56" s="5">
        <f>G56/F56</f>
        <v>0.314285714285714</v>
      </c>
      <c r="C56" s="5">
        <f>20*LOG(G56/F56,10)</f>
        <v>-10.053507183841</v>
      </c>
      <c r="D56" s="5">
        <v>-169</v>
      </c>
      <c r="E56" s="3"/>
      <c r="F56" s="5">
        <v>3.5</v>
      </c>
      <c r="G56" s="5">
        <v>1.1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3.55" customHeight="1">
      <c r="A57" s="5">
        <v>300000</v>
      </c>
      <c r="B57" s="5">
        <f>G57/F57</f>
        <v>0.142857142857143</v>
      </c>
      <c r="C57" s="5">
        <f>20*LOG(G57/F57,10)</f>
        <v>-16.9019608002851</v>
      </c>
      <c r="D57" s="5">
        <v>-154.7</v>
      </c>
      <c r="E57" s="3"/>
      <c r="F57" s="5">
        <v>3.5</v>
      </c>
      <c r="G57" s="5">
        <v>0.5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3.55" customHeight="1">
      <c r="A58" s="5">
        <v>500000</v>
      </c>
      <c r="B58" s="5">
        <f>G58/F58</f>
        <v>0.0571428571428571</v>
      </c>
      <c r="C58" s="5">
        <f>20*LOG(G58/F58,10)</f>
        <v>-24.8607609737259</v>
      </c>
      <c r="D58" s="5">
        <v>-123</v>
      </c>
      <c r="E58" s="3"/>
      <c r="F58" s="5">
        <v>3.5</v>
      </c>
      <c r="G58" s="5">
        <v>0.2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3.5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3.55" customHeight="1">
      <c r="A60" t="s" s="2">
        <v>19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3.55" customHeight="1">
      <c r="A61" t="s" s="2">
        <v>20</v>
      </c>
      <c r="B61" t="s" s="2">
        <v>14</v>
      </c>
      <c r="C61" t="s" s="2">
        <v>15</v>
      </c>
      <c r="D61" t="s" s="2">
        <v>16</v>
      </c>
      <c r="E61" s="3"/>
      <c r="F61" t="s" s="2">
        <v>17</v>
      </c>
      <c r="G61" t="s" s="2">
        <v>18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3.55" customHeight="1">
      <c r="A62" s="5">
        <v>100</v>
      </c>
      <c r="B62" s="5">
        <f>G62/F62</f>
        <v>0.0947368421052632</v>
      </c>
      <c r="C62" s="5">
        <f>20*LOG10(B62)</f>
        <v>-20.4696219169905</v>
      </c>
      <c r="D62" s="5">
        <v>-334</v>
      </c>
      <c r="E62" s="3"/>
      <c r="F62" s="5">
        <v>0.475</v>
      </c>
      <c r="G62" s="5">
        <v>0.045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3.55" customHeight="1">
      <c r="A63" s="5">
        <v>500</v>
      </c>
      <c r="B63" s="5">
        <f>G63/F63</f>
        <v>0.0968421052631579</v>
      </c>
      <c r="C63" s="5">
        <f>20*LOG10(B63)</f>
        <v>-20.2787155588658</v>
      </c>
      <c r="D63" s="5">
        <v>-423</v>
      </c>
      <c r="E63" s="3"/>
      <c r="F63" s="5">
        <v>0.475</v>
      </c>
      <c r="G63" s="5">
        <v>0.046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3.55" customHeight="1">
      <c r="A64" s="5">
        <v>5000</v>
      </c>
      <c r="B64" s="5">
        <f>G64/F64</f>
        <v>0.526315789473684</v>
      </c>
      <c r="C64" s="5">
        <f>20*LOG10(B64)</f>
        <v>-5.57507201905658</v>
      </c>
      <c r="D64" s="5">
        <v>-140</v>
      </c>
      <c r="E64" s="3"/>
      <c r="F64" s="5">
        <v>0.475</v>
      </c>
      <c r="G64" s="6">
        <v>0.25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3.55" customHeight="1">
      <c r="A65" s="5">
        <v>10000</v>
      </c>
      <c r="B65" s="5">
        <f>G65/F65</f>
        <v>1.8</v>
      </c>
      <c r="C65" s="5">
        <f>20*LOG10(B65)</f>
        <v>5.10545010206612</v>
      </c>
      <c r="D65" s="5">
        <v>0</v>
      </c>
      <c r="E65" s="3"/>
      <c r="F65" s="5">
        <v>0.475</v>
      </c>
      <c r="G65" s="5">
        <v>0.855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3.55" customHeight="1">
      <c r="A66" s="5">
        <v>50000</v>
      </c>
      <c r="B66" s="5">
        <f>G66/F66</f>
        <v>1.81052631578947</v>
      </c>
      <c r="C66" s="5">
        <f>20*LOG10(B66)</f>
        <v>5.15609683237401</v>
      </c>
      <c r="D66" s="5">
        <v>-10</v>
      </c>
      <c r="E66" s="3"/>
      <c r="F66" s="5">
        <v>0.475</v>
      </c>
      <c r="G66" s="5">
        <v>0.86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3.55" customHeight="1">
      <c r="A67" s="5">
        <v>80000</v>
      </c>
      <c r="B67" s="5">
        <f>G67/F67</f>
        <v>1.71578947368421</v>
      </c>
      <c r="C67" s="5">
        <f>20*LOG10(B67)</f>
        <v>4.6892799823022</v>
      </c>
      <c r="D67" s="5">
        <v>10</v>
      </c>
      <c r="E67" s="3"/>
      <c r="F67" s="5">
        <v>0.475</v>
      </c>
      <c r="G67" s="5">
        <v>0.8149999999999999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3.55" customHeight="1">
      <c r="A68" s="5">
        <v>100000</v>
      </c>
      <c r="B68" s="5">
        <f>G68/F68</f>
        <v>1.67368421052632</v>
      </c>
      <c r="C68" s="5">
        <f>20*LOG10(B68)</f>
        <v>4.4734703806321</v>
      </c>
      <c r="D68" s="5">
        <v>20</v>
      </c>
      <c r="E68" s="3"/>
      <c r="F68" s="5">
        <v>0.475</v>
      </c>
      <c r="G68" s="5">
        <v>0.795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3.55" customHeight="1">
      <c r="A69" s="5">
        <v>200000</v>
      </c>
      <c r="B69" s="5">
        <f>G69/F69</f>
        <v>1.31578947368421</v>
      </c>
      <c r="C69" s="5">
        <f>20*LOG10(B69)</f>
        <v>2.38372815438417</v>
      </c>
      <c r="D69" s="5">
        <v>42</v>
      </c>
      <c r="E69" s="3"/>
      <c r="F69" s="5">
        <v>0.475</v>
      </c>
      <c r="G69" s="5">
        <v>0.625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3.55" customHeight="1">
      <c r="A70" s="5">
        <v>300000</v>
      </c>
      <c r="B70" s="5">
        <f>G70/F70</f>
        <v>1.03157894736842</v>
      </c>
      <c r="C70" s="5">
        <f>20*LOG10(B70)</f>
        <v>0.270049408072933</v>
      </c>
      <c r="D70" s="5">
        <v>54</v>
      </c>
      <c r="E70" s="3"/>
      <c r="F70" s="5">
        <v>0.475</v>
      </c>
      <c r="G70" s="5">
        <v>0.49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3.55" customHeight="1">
      <c r="A71" s="5">
        <v>500000</v>
      </c>
      <c r="B71" s="5">
        <f>G71/F71</f>
        <v>0.705263157894737</v>
      </c>
      <c r="C71" s="5">
        <f>20*LOG10(B71)</f>
        <v>-3.03297605176042</v>
      </c>
      <c r="D71" s="5">
        <v>72</v>
      </c>
      <c r="E71" s="3"/>
      <c r="F71" s="5">
        <v>0.475</v>
      </c>
      <c r="G71" s="5">
        <f>0.67/2</f>
        <v>0.335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3.5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3.55" customHeight="1">
      <c r="A73" t="s" s="2">
        <v>21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3.55" customHeight="1">
      <c r="A74" t="s" s="2">
        <v>20</v>
      </c>
      <c r="B74" t="s" s="2">
        <v>14</v>
      </c>
      <c r="C74" t="s" s="2">
        <v>15</v>
      </c>
      <c r="D74" t="s" s="2">
        <v>16</v>
      </c>
      <c r="E74" s="3"/>
      <c r="F74" t="s" s="2">
        <v>17</v>
      </c>
      <c r="G74" t="s" s="2">
        <v>18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3.55" customHeight="1">
      <c r="A75" s="5">
        <v>500</v>
      </c>
      <c r="B75" s="5">
        <f>G75/F75</f>
        <v>0.0466666666666667</v>
      </c>
      <c r="C75" s="5">
        <f>20*LOG10(B75)</f>
        <v>-26.6198643808285</v>
      </c>
      <c r="D75" s="5">
        <v>134</v>
      </c>
      <c r="E75" s="3"/>
      <c r="F75" s="5">
        <v>3</v>
      </c>
      <c r="G75" s="5">
        <v>0.14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3.55" customHeight="1">
      <c r="A76" s="5">
        <v>1000</v>
      </c>
      <c r="B76" s="5">
        <f>G76/F76</f>
        <v>0.07333333333333331</v>
      </c>
      <c r="C76" s="5">
        <f>20*LOG10(B76)</f>
        <v>-22.6939714779491</v>
      </c>
      <c r="D76" s="5">
        <v>130</v>
      </c>
      <c r="E76" s="3"/>
      <c r="F76" s="5">
        <v>3</v>
      </c>
      <c r="G76" s="5">
        <v>0.22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3.55" customHeight="1">
      <c r="A77" s="5">
        <v>10000</v>
      </c>
      <c r="B77" s="5">
        <f>G77/F77</f>
        <v>0.423333333333333</v>
      </c>
      <c r="C77" s="5">
        <f>20*LOG10(B77)</f>
        <v>-7.46635067527412</v>
      </c>
      <c r="D77" s="5">
        <v>120</v>
      </c>
      <c r="E77" s="3"/>
      <c r="F77" s="5">
        <v>3</v>
      </c>
      <c r="G77" s="5">
        <v>1.27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3.55" customHeight="1">
      <c r="A78" s="5">
        <v>20000</v>
      </c>
      <c r="B78" s="5">
        <f>G78/F78</f>
        <v>0.666666666666667</v>
      </c>
      <c r="C78" s="5">
        <f>20*LOG10(B78)</f>
        <v>-3.52182518111362</v>
      </c>
      <c r="D78" s="5">
        <v>140</v>
      </c>
      <c r="E78" s="3"/>
      <c r="F78" s="5">
        <v>3</v>
      </c>
      <c r="G78" s="5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3.55" customHeight="1">
      <c r="A79" s="5">
        <v>50000</v>
      </c>
      <c r="B79" s="5">
        <f>G79/F79</f>
        <v>0.936666666666667</v>
      </c>
      <c r="C79" s="5">
        <f>20*LOG10(B79)</f>
        <v>-0.568298696291648</v>
      </c>
      <c r="D79" s="5">
        <v>180</v>
      </c>
      <c r="E79" s="3"/>
      <c r="F79" s="5">
        <v>3</v>
      </c>
      <c r="G79" s="5">
        <v>2.81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3.55" customHeight="1">
      <c r="A80" s="5">
        <v>80000</v>
      </c>
      <c r="B80" s="5">
        <f>G80/F80</f>
        <v>0.916666666666667</v>
      </c>
      <c r="C80" s="5">
        <f>20*LOG10(B80)</f>
        <v>-0.7557712177879931</v>
      </c>
      <c r="D80" s="5">
        <v>-150</v>
      </c>
      <c r="E80" s="3"/>
      <c r="F80" s="5">
        <v>3</v>
      </c>
      <c r="G80" s="5">
        <v>2.75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3.55" customHeight="1">
      <c r="A81" s="5">
        <v>100000</v>
      </c>
      <c r="B81" s="5">
        <f>G81/F81</f>
        <v>0.833333333333333</v>
      </c>
      <c r="C81" s="5">
        <f>20*LOG10(B81)</f>
        <v>-1.5836249209525</v>
      </c>
      <c r="D81" s="5">
        <v>-140</v>
      </c>
      <c r="E81" s="3"/>
      <c r="F81" s="5">
        <v>3</v>
      </c>
      <c r="G81" s="5">
        <v>2.5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3.55" customHeight="1">
      <c r="A82" s="5">
        <v>200000</v>
      </c>
      <c r="B82" s="5">
        <f>G82/F82</f>
        <v>0.543333333333333</v>
      </c>
      <c r="C82" s="5">
        <f>20*LOG10(B82)</f>
        <v>-5.2986730063141</v>
      </c>
      <c r="D82" s="5">
        <v>-120</v>
      </c>
      <c r="E82" s="3"/>
      <c r="F82" s="5">
        <v>3</v>
      </c>
      <c r="G82" s="5">
        <v>1.63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3.55" customHeight="1">
      <c r="A83" s="5">
        <v>500000</v>
      </c>
      <c r="B83" s="5">
        <f>G83/F83</f>
        <v>0.27</v>
      </c>
      <c r="C83" s="5">
        <f>20*LOG10(B83)</f>
        <v>-11.3727247168203</v>
      </c>
      <c r="D83" s="5">
        <v>-80</v>
      </c>
      <c r="E83" s="3"/>
      <c r="F83" s="5">
        <v>3</v>
      </c>
      <c r="G83" s="5">
        <v>0.8100000000000001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3.55" customHeight="1">
      <c r="A84" s="5">
        <v>1000000</v>
      </c>
      <c r="B84" s="5">
        <f>G84/F84</f>
        <v>0.146666666666667</v>
      </c>
      <c r="C84" s="5">
        <f>20*LOG10(B84)</f>
        <v>-16.6733715646695</v>
      </c>
      <c r="D84" s="5">
        <v>-50</v>
      </c>
      <c r="E84" s="3"/>
      <c r="F84" s="5">
        <v>3</v>
      </c>
      <c r="G84" s="5">
        <v>0.44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