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4.xml" ContentType="application/vnd.openxmlformats-officedocument.spreadsheetml.table+xml"/>
  <Override PartName="/xl/pivotTables/pivotTable18.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tables/table5.xml" ContentType="application/vnd.openxmlformats-officedocument.spreadsheetml.table+xml"/>
  <Override PartName="/xl/pivotTables/pivotTable2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7b4007c4fbb64c1b/Documents/TopMentor/Assignment3_5/"/>
    </mc:Choice>
  </mc:AlternateContent>
  <xr:revisionPtr revIDLastSave="26" documentId="11_286EA3C7BC7C0A81872869A7F212FC2F8F86A907" xr6:coauthVersionLast="47" xr6:coauthVersionMax="47" xr10:uidLastSave="{0565F2B8-5FEF-4C39-98EF-93D0DFEBC0A1}"/>
  <bookViews>
    <workbookView xWindow="-120" yWindow="-120" windowWidth="20730" windowHeight="11160" firstSheet="6" activeTab="8" xr2:uid="{00000000-000D-0000-FFFF-FFFF00000000}"/>
  </bookViews>
  <sheets>
    <sheet name="Sales Analysis" sheetId="1" r:id="rId1"/>
    <sheet name="Dashboard (SA)" sheetId="6" r:id="rId2"/>
    <sheet name="HR Attrition" sheetId="2" r:id="rId3"/>
    <sheet name="Dashboard (HRA)" sheetId="8" r:id="rId4"/>
    <sheet name="Inventory" sheetId="3" r:id="rId5"/>
    <sheet name="Dashboard (In)" sheetId="9" r:id="rId6"/>
    <sheet name="Expense Tracking" sheetId="4" r:id="rId7"/>
    <sheet name="Dashboard (ET)" sheetId="11" r:id="rId8"/>
    <sheet name="Customer Orders" sheetId="5" r:id="rId9"/>
    <sheet name="Dashboard (CO)" sheetId="12" r:id="rId10"/>
  </sheets>
  <definedNames>
    <definedName name="NativeTimeline_Date">#N/A</definedName>
    <definedName name="Slicer_Product">#N/A</definedName>
    <definedName name="Slicer_Region">#N/A</definedName>
    <definedName name="Slicer_Warehouse">#N/A</definedName>
  </definedNames>
  <calcPr calcId="191029"/>
  <pivotCaches>
    <pivotCache cacheId="0" r:id="rId11"/>
    <pivotCache cacheId="1" r:id="rId12"/>
    <pivotCache cacheId="11" r:id="rId13"/>
    <pivotCache cacheId="24" r:id="rId14"/>
    <pivotCache cacheId="3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1" l="1"/>
  <c r="P6" i="11"/>
  <c r="P2" i="11"/>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P11" i="8"/>
  <c r="P7" i="8"/>
  <c r="P3" i="8"/>
</calcChain>
</file>

<file path=xl/sharedStrings.xml><?xml version="1.0" encoding="utf-8"?>
<sst xmlns="http://schemas.openxmlformats.org/spreadsheetml/2006/main" count="831" uniqueCount="258">
  <si>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</si>
  <si>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</si>
  <si>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</si>
  <si>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</si>
  <si>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</si>
  <si>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</si>
  <si>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</si>
  <si>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</si>
  <si>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</si>
  <si>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</si>
  <si>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</si>
  <si>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</si>
  <si>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</si>
  <si>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</si>
  <si>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</si>
  <si>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</si>
  <si>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</si>
  <si>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</si>
  <si>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</si>
  <si>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</si>
  <si>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</si>
  <si>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</si>
  <si>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Employee ID</t>
  </si>
  <si>
    <t>Department</t>
  </si>
  <si>
    <t>Gender</t>
  </si>
  <si>
    <t>Age</t>
  </si>
  <si>
    <t>Join Date</t>
  </si>
  <si>
    <t>Exit Date</t>
  </si>
  <si>
    <t>Status</t>
  </si>
  <si>
    <t>Salary</t>
  </si>
  <si>
    <t>E1000</t>
  </si>
  <si>
    <t>HR</t>
  </si>
  <si>
    <t>Female</t>
  </si>
  <si>
    <t>Resigned</t>
  </si>
  <si>
    <t>E1001</t>
  </si>
  <si>
    <t>IT</t>
  </si>
  <si>
    <t>E1002</t>
  </si>
  <si>
    <t>Male</t>
  </si>
  <si>
    <t>Active</t>
  </si>
  <si>
    <t>E1003</t>
  </si>
  <si>
    <t>E1004</t>
  </si>
  <si>
    <t>E1005</t>
  </si>
  <si>
    <t>E1006</t>
  </si>
  <si>
    <t>Finance</t>
  </si>
  <si>
    <t>E1007</t>
  </si>
  <si>
    <t>E1008</t>
  </si>
  <si>
    <t>Sales</t>
  </si>
  <si>
    <t>E1009</t>
  </si>
  <si>
    <t>E1010</t>
  </si>
  <si>
    <t>Support</t>
  </si>
  <si>
    <t>E1011</t>
  </si>
  <si>
    <t>E1012</t>
  </si>
  <si>
    <t>E1013</t>
  </si>
  <si>
    <t>E1014</t>
  </si>
  <si>
    <t>E1015</t>
  </si>
  <si>
    <t>E1016</t>
  </si>
  <si>
    <t>E1017</t>
  </si>
  <si>
    <t>E1018</t>
  </si>
  <si>
    <t>E1019</t>
  </si>
  <si>
    <t>E1020</t>
  </si>
  <si>
    <t>E1021</t>
  </si>
  <si>
    <t>E1022</t>
  </si>
  <si>
    <t>E1023</t>
  </si>
  <si>
    <t>E1024</t>
  </si>
  <si>
    <t>E1025</t>
  </si>
  <si>
    <t>E1026</t>
  </si>
  <si>
    <t>E1027</t>
  </si>
  <si>
    <t>E1028</t>
  </si>
  <si>
    <t>E1029</t>
  </si>
  <si>
    <t>Product ID</t>
  </si>
  <si>
    <t>Product Category</t>
  </si>
  <si>
    <t>Warehouse</t>
  </si>
  <si>
    <t>Opening Stock</t>
  </si>
  <si>
    <t>Quantity Sold</t>
  </si>
  <si>
    <t>Quantity Purchased</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</si>
  <si>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</si>
  <si>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</si>
  <si>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</si>
  <si>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</si>
  <si>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</si>
  <si>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</si>
  <si>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</si>
  <si>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</si>
  <si>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</si>
  <si>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</si>
  <si>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</si>
  <si>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</si>
  <si>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</si>
  <si>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</si>
  <si>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</si>
  <si>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</si>
  <si>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</si>
  <si>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</si>
  <si>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</si>
  <si>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</si>
  <si>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</si>
  <si>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</si>
  <si>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</si>
  <si>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</si>
  <si>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</si>
  <si>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</si>
  <si>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</si>
  <si>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</si>
  <si>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</si>
  <si>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</si>
  <si>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</si>
  <si>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</si>
  <si>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</si>
  <si>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</si>
  <si>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</si>
  <si>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</si>
  <si>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</si>
  <si>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Expense Category</t>
  </si>
  <si>
    <t>Expense Amount</t>
  </si>
  <si>
    <t>Budget</t>
  </si>
  <si>
    <t>Project Name</t>
  </si>
  <si>
    <t>Consulting</t>
  </si>
  <si>
    <t>Delta</t>
  </si>
  <si>
    <t>Admin</t>
  </si>
  <si>
    <t>Travel</t>
  </si>
  <si>
    <t>Alpha</t>
  </si>
  <si>
    <t>Operations</t>
  </si>
  <si>
    <t>Supplies</t>
  </si>
  <si>
    <t>Gamma</t>
  </si>
  <si>
    <t>Software</t>
  </si>
  <si>
    <t>Beta</t>
  </si>
  <si>
    <t>Marketing</t>
  </si>
  <si>
    <t>Order ID</t>
  </si>
  <si>
    <t>Customer Name</t>
  </si>
  <si>
    <t>Order Date</t>
  </si>
  <si>
    <t>Delivery Date</t>
  </si>
  <si>
    <t>Order Value</t>
  </si>
  <si>
    <t>Delivery Status</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</si>
  <si>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</si>
  <si>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</si>
  <si>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</si>
  <si>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</si>
  <si>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</si>
  <si>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</si>
  <si>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</si>
  <si>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</si>
  <si>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</si>
  <si>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</si>
  <si>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</si>
  <si>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</si>
  <si>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</si>
  <si>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</si>
  <si>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</si>
  <si>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</si>
  <si>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</si>
  <si>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</si>
  <si>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</si>
  <si>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</si>
  <si>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</si>
  <si>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</si>
  <si>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</si>
  <si>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</si>
  <si>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</si>
  <si>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</si>
  <si>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</si>
  <si>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</si>
  <si>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</si>
  <si>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</si>
  <si>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</si>
  <si>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</si>
  <si>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</si>
  <si>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</si>
  <si>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</si>
  <si>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</si>
  <si>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</si>
  <si>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</si>
  <si>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</si>
  <si>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</si>
  <si>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</si>
  <si>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</si>
  <si>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Sum of Revenue</t>
  </si>
  <si>
    <t>Row Labels</t>
  </si>
  <si>
    <t>Grand Total</t>
  </si>
  <si>
    <t>Sum of Profit</t>
  </si>
  <si>
    <t>Jan</t>
  </si>
  <si>
    <t>Feb</t>
  </si>
  <si>
    <t>Mar</t>
  </si>
  <si>
    <t>Apr</t>
  </si>
  <si>
    <t>May</t>
  </si>
  <si>
    <t>Jun</t>
  </si>
  <si>
    <t>Jul</t>
  </si>
  <si>
    <t>Aug</t>
  </si>
  <si>
    <t>Sep</t>
  </si>
  <si>
    <t>Oct</t>
  </si>
  <si>
    <t>Nov</t>
  </si>
  <si>
    <t>Dec</t>
  </si>
  <si>
    <t>Total Revenue by Region</t>
  </si>
  <si>
    <t>Revenue and Profit by Salesperson</t>
  </si>
  <si>
    <t>Monthly sales trend (group by Date → Month)</t>
  </si>
  <si>
    <t>Top 5 Products by Revenue</t>
  </si>
  <si>
    <t>Rank</t>
  </si>
  <si>
    <t>Count of Status</t>
  </si>
  <si>
    <t>Column Labels</t>
  </si>
  <si>
    <t>Count of Gender</t>
  </si>
  <si>
    <t>Average of Age</t>
  </si>
  <si>
    <t>Average of Salary</t>
  </si>
  <si>
    <t>2021</t>
  </si>
  <si>
    <t>2022</t>
  </si>
  <si>
    <t>2023</t>
  </si>
  <si>
    <t>2024</t>
  </si>
  <si>
    <t>2025</t>
  </si>
  <si>
    <t>2026</t>
  </si>
  <si>
    <t>Head Count</t>
  </si>
  <si>
    <t>Avg Age</t>
  </si>
  <si>
    <t>Avg Salary</t>
  </si>
  <si>
    <t>Sum of Quantity Purchased</t>
  </si>
  <si>
    <t>Sum of Quantity Sold</t>
  </si>
  <si>
    <t>Sum of Opening Stock</t>
  </si>
  <si>
    <t>Sum of Closing Stock</t>
  </si>
  <si>
    <t>1/11/2023 - 1/17/2023</t>
  </si>
  <si>
    <t>1/18/2023 - 1/24/2023</t>
  </si>
  <si>
    <t>2/15/2023 - 2/21/2023</t>
  </si>
  <si>
    <t>2/22/2023 - 2/28/2023</t>
  </si>
  <si>
    <t>3/1/2023 - 3/7/2023</t>
  </si>
  <si>
    <t>3/15/2023 - 3/21/2023</t>
  </si>
  <si>
    <t>4/5/2023 - 4/11/2023</t>
  </si>
  <si>
    <t>4/19/2023 - 4/25/2023</t>
  </si>
  <si>
    <t>5/3/2023 - 5/9/2023</t>
  </si>
  <si>
    <t>6/14/2023 - 6/20/2023</t>
  </si>
  <si>
    <t>6/21/2023 - 6/27/2023</t>
  </si>
  <si>
    <t>7/12/2023 - 7/18/2023</t>
  </si>
  <si>
    <t>8/9/2023 - 8/15/2023</t>
  </si>
  <si>
    <t>8/16/2023 - 8/22/2023</t>
  </si>
  <si>
    <t>8/23/2023 - 8/29/2023</t>
  </si>
  <si>
    <t>9/20/2023 - 9/26/2023</t>
  </si>
  <si>
    <t>10/11/2023 - 10/17/2023</t>
  </si>
  <si>
    <t>10/25/2023 - 10/31/2023</t>
  </si>
  <si>
    <t>11/15/2023 - 11/21/2023</t>
  </si>
  <si>
    <t>11/29/2023 - 12/5/2023</t>
  </si>
  <si>
    <t>12/6/2023 - 12/12/2023</t>
  </si>
  <si>
    <t>12/13/2023 - 12/19/2023</t>
  </si>
  <si>
    <t>12/20/2023 - 12/26/2023</t>
  </si>
  <si>
    <t>Weekly Movement Trend</t>
  </si>
  <si>
    <t>Total Stock Movement by Product</t>
  </si>
  <si>
    <t>Closing Stock by Product</t>
  </si>
  <si>
    <t>Sum of Budget</t>
  </si>
  <si>
    <t>Sum of Expense Amount</t>
  </si>
  <si>
    <t>Budget vs Expense by Department</t>
  </si>
  <si>
    <t>% of Budget Used</t>
  </si>
  <si>
    <t>Average of % of Budget Used</t>
  </si>
  <si>
    <t>% of Budget Used by Category</t>
  </si>
  <si>
    <t>Monthly Expense Trend</t>
  </si>
  <si>
    <t>Project Wise Expense</t>
  </si>
  <si>
    <t>Total Budget</t>
  </si>
  <si>
    <t>Total Expense</t>
  </si>
  <si>
    <t>Overrun %</t>
  </si>
  <si>
    <t>Count of Delivery Status</t>
  </si>
  <si>
    <t>Average of Delivery Duration (Days)</t>
  </si>
  <si>
    <t>Sum of Order Value</t>
  </si>
  <si>
    <t>Delay count by Customers</t>
  </si>
  <si>
    <t>Monthly Order Value</t>
  </si>
  <si>
    <t>Orders by Customer and Status</t>
  </si>
  <si>
    <t>Avg Delivery Duration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</si>
</sst>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b/>
      <sz val="11"/>
      <color theme="1"/>
      <name val="Calibri"/>
      <family val="2"/>
      <scheme val="minor"/>
    </font>
    <font>
      <sz val="24"/>
      <color theme="1"/>
      <name val="Calibri"/>
      <family val="2"/>
      <scheme val="minor"/>
    </font>
    <font>
      <b/>
      <sz val="14"/>
      <color theme="1"/>
      <name val="Calibri"/>
      <family val="2"/>
      <scheme val="minor"/>
    </font>
    <font>
      <b/>
      <sz val="11"/>
      <name val="Calibri"/>
      <family val="2"/>
    </font>
    <font>
      <sz val="14"/>
      <color theme="1"/>
      <name val="Calibri"/>
      <family val="2"/>
      <scheme val="minor"/>
    </font>
    <font>
      <b/>
      <sz val="20"/>
      <color theme="1"/>
      <name val="Calibri"/>
      <family val="2"/>
      <scheme val="minor"/>
    </font>
    <font>
      <b/>
      <sz val="22"/>
      <color theme="1"/>
      <name val="Calibri"/>
      <family val="2"/>
      <scheme val="minor"/>
    </font>
  </fonts>
  <fills count="10">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6">
    <xf numFmtId="0" fontId="0" fillId="0" borderId="0" xfId="0"/>
    <xf numFmtId="14" fontId="0" fillId="0" borderId="0" xfId="0" applyNumberFormat="1"/>
    <xf numFmtId="14" fontId="1" fillId="0" borderId="2" xfId="0" applyNumberFormat="1"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1" xfId="0" applyFont="1" applyBorder="1"/>
    <xf numFmtId="0" fontId="0" fillId="0" borderId="1" xfId="0" applyBorder="1"/>
    <xf numFmtId="0" fontId="2" fillId="0" borderId="2" xfId="0" applyFont="1" applyBorder="1"/>
    <xf numFmtId="0" fontId="2" fillId="0" borderId="0" xfId="0" applyFont="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3" fillId="3" borderId="0" xfId="0" applyFont="1" applyFill="1" applyAlignment="1">
      <alignment horizontal="center"/>
    </xf>
    <xf numFmtId="0" fontId="0" fillId="0" borderId="0" xfId="0" applyNumberFormat="1"/>
    <xf numFmtId="0" fontId="0" fillId="0" borderId="0" xfId="0" applyAlignment="1">
      <alignment horizontal="center"/>
    </xf>
    <xf numFmtId="0" fontId="5" fillId="0" borderId="2" xfId="0" applyFont="1" applyBorder="1" applyAlignment="1">
      <alignment horizontal="center" vertical="top"/>
    </xf>
    <xf numFmtId="2" fontId="0" fillId="0" borderId="0" xfId="0" applyNumberFormat="1"/>
    <xf numFmtId="0" fontId="2" fillId="0" borderId="0" xfId="0" applyFont="1" applyAlignment="1"/>
    <xf numFmtId="0" fontId="4" fillId="4" borderId="0" xfId="0" applyFont="1" applyFill="1" applyAlignment="1">
      <alignment horizontal="center"/>
    </xf>
    <xf numFmtId="0" fontId="6" fillId="4" borderId="0" xfId="0" applyFont="1" applyFill="1" applyAlignment="1">
      <alignment horizontal="center"/>
    </xf>
    <xf numFmtId="0" fontId="4" fillId="5" borderId="0" xfId="0" applyFont="1" applyFill="1" applyAlignment="1">
      <alignment horizontal="center"/>
    </xf>
    <xf numFmtId="0" fontId="8" fillId="6" borderId="0" xfId="0" applyFont="1" applyFill="1" applyAlignment="1">
      <alignment horizontal="center" vertical="center"/>
    </xf>
    <xf numFmtId="0" fontId="8" fillId="7" borderId="0" xfId="0" applyFont="1" applyFill="1" applyAlignment="1">
      <alignment horizontal="center" vertical="center"/>
    </xf>
    <xf numFmtId="10" fontId="7" fillId="8" borderId="0" xfId="0" applyNumberFormat="1" applyFont="1" applyFill="1" applyAlignment="1">
      <alignment horizontal="center" vertical="center"/>
    </xf>
    <xf numFmtId="0" fontId="4" fillId="9" borderId="0" xfId="0" applyFont="1" applyFill="1" applyAlignment="1">
      <alignment horizontal="center"/>
    </xf>
  </cellXfs>
  <cellStyles count="1">
    <cellStyle name="Normal" xfId="0" builtinId="0"/>
  </cellStyles>
  <dxfs count="24">
    <dxf>
      <font>
        <color rgb="FF9C0006"/>
      </font>
      <fill>
        <patternFill>
          <bgColor rgb="FFFFC7CE"/>
        </patternFill>
      </fil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m/d/yyyy"/>
    </dxf>
    <dxf>
      <numFmt numFmtId="19" formatCode="m/d/yyyy"/>
    </dxf>
    <dxf>
      <border outline="0">
        <bottom style="thin">
          <color auto="1"/>
        </bottom>
      </border>
    </dxf>
    <dxf>
      <border outline="0">
        <top style="thin">
          <color auto="1"/>
        </top>
      </border>
    </dxf>
    <dxf>
      <numFmt numFmtId="2" formatCode="0.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m/d/yyyy"/>
    </dxf>
    <dxf>
      <border outline="0">
        <bottom style="thin">
          <color auto="1"/>
        </bottom>
      </border>
    </dxf>
    <dxf>
      <border outline="0">
        <top style="thin">
          <color auto="1"/>
        </top>
      </border>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m/d/yyyy"/>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Copy.xlsx]Sales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Analysis'!$K$10</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'Sales Analysis'!$J$11:$J$23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Analysis'!$K$11:$K$23</c:f>
              <c:numCache>
                <c:formatCode>General</c:formatCode>
                <c:ptCount val="12"/>
                <c:pt idx="0">
                  <c:v>12630</c:v>
                </c:pt>
                <c:pt idx="1">
                  <c:v>32151</c:v>
                </c:pt>
                <c:pt idx="2">
                  <c:v>24273</c:v>
                </c:pt>
                <c:pt idx="3">
                  <c:v>36244</c:v>
                </c:pt>
                <c:pt idx="4">
                  <c:v>2180</c:v>
                </c:pt>
                <c:pt idx="5">
                  <c:v>3780</c:v>
                </c:pt>
                <c:pt idx="6">
                  <c:v>16470</c:v>
                </c:pt>
                <c:pt idx="7">
                  <c:v>18614</c:v>
                </c:pt>
                <c:pt idx="8">
                  <c:v>24674</c:v>
                </c:pt>
                <c:pt idx="9">
                  <c:v>2670</c:v>
                </c:pt>
                <c:pt idx="10">
                  <c:v>27740</c:v>
                </c:pt>
                <c:pt idx="11">
                  <c:v>20412</c:v>
                </c:pt>
              </c:numCache>
            </c:numRef>
          </c:val>
          <c:smooth val="0"/>
          <c:extLst>
            <c:ext xmlns:c16="http://schemas.microsoft.com/office/drawing/2014/chart" uri="{C3380CC4-5D6E-409C-BE32-E72D297353CC}">
              <c16:uniqueId val="{00000000-AD86-4E8D-8190-2B52E0E3BB45}"/>
            </c:ext>
          </c:extLst>
        </c:ser>
        <c:dLbls>
          <c:showLegendKey val="0"/>
          <c:showVal val="0"/>
          <c:showCatName val="0"/>
          <c:showSerName val="0"/>
          <c:showPercent val="0"/>
          <c:showBubbleSize val="0"/>
        </c:dLbls>
        <c:smooth val="0"/>
        <c:axId val="467886864"/>
        <c:axId val="467885064"/>
      </c:lineChart>
      <c:catAx>
        <c:axId val="46788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85064"/>
        <c:crosses val="autoZero"/>
        <c:auto val="1"/>
        <c:lblAlgn val="ctr"/>
        <c:lblOffset val="100"/>
        <c:noMultiLvlLbl val="0"/>
      </c:catAx>
      <c:valAx>
        <c:axId val="467885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8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Copy.xlsx]Sales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Analysis'!$J$3:$J$7</c:f>
              <c:strCache>
                <c:ptCount val="4"/>
                <c:pt idx="0">
                  <c:v>East</c:v>
                </c:pt>
                <c:pt idx="1">
                  <c:v>North</c:v>
                </c:pt>
                <c:pt idx="2">
                  <c:v>South</c:v>
                </c:pt>
                <c:pt idx="3">
                  <c:v>West</c:v>
                </c:pt>
              </c:strCache>
            </c:strRef>
          </c:cat>
          <c:val>
            <c:numRef>
              <c:f>'Sales Analysis'!$K$3:$K$7</c:f>
              <c:numCache>
                <c:formatCode>General</c:formatCode>
                <c:ptCount val="4"/>
                <c:pt idx="0">
                  <c:v>45230</c:v>
                </c:pt>
                <c:pt idx="1">
                  <c:v>55780</c:v>
                </c:pt>
                <c:pt idx="2">
                  <c:v>90109</c:v>
                </c:pt>
                <c:pt idx="3">
                  <c:v>30719</c:v>
                </c:pt>
              </c:numCache>
            </c:numRef>
          </c:val>
          <c:extLst>
            <c:ext xmlns:c16="http://schemas.microsoft.com/office/drawing/2014/chart" uri="{C3380CC4-5D6E-409C-BE32-E72D297353CC}">
              <c16:uniqueId val="{00000000-408D-48CF-8729-69D5F79C4BCA}"/>
            </c:ext>
          </c:extLst>
        </c:ser>
        <c:dLbls>
          <c:dLblPos val="outEnd"/>
          <c:showLegendKey val="0"/>
          <c:showVal val="1"/>
          <c:showCatName val="0"/>
          <c:showSerName val="0"/>
          <c:showPercent val="0"/>
          <c:showBubbleSize val="0"/>
        </c:dLbls>
        <c:gapWidth val="182"/>
        <c:axId val="597756656"/>
        <c:axId val="597757376"/>
      </c:barChart>
      <c:catAx>
        <c:axId val="597756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57376"/>
        <c:crosses val="autoZero"/>
        <c:auto val="1"/>
        <c:lblAlgn val="ctr"/>
        <c:lblOffset val="100"/>
        <c:noMultiLvlLbl val="0"/>
      </c:catAx>
      <c:valAx>
        <c:axId val="597757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56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Copy.xlsx]HR Attrition!PivotTable9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Split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'HR Attrition'!$S$2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7C-422E-8911-B4795EE81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7C-422E-8911-B4795EE814A1}"/>
              </c:ext>
            </c:extLst>
          </c:dPt>
          <c:cat>
            <c:strRef>
              <c:f>'HR Attrition'!$R$3:$R$5</c:f>
              <c:strCache>
                <c:ptCount val="2"/>
                <c:pt idx="0">
                  <c:v>Female</c:v>
                </c:pt>
                <c:pt idx="1">
                  <c:v>Male</c:v>
                </c:pt>
              </c:strCache>
            </c:strRef>
          </c:cat>
          <c:val>
            <c:numRef>
              <c:f>'HR Attrition'!$S$3:$S$5</c:f>
              <c:numCache>
                <c:formatCode>General</c:formatCode>
                <c:ptCount val="2"/>
                <c:pt idx="0">
                  <c:v>13</c:v>
                </c:pt>
                <c:pt idx="1">
                  <c:v>17</c:v>
                </c:pt>
              </c:numCache>
            </c:numRef>
          </c:val>
          <c:extLst>
            <c:ext xmlns:c16="http://schemas.microsoft.com/office/drawing/2014/chart" uri="{C3380CC4-5D6E-409C-BE32-E72D297353CC}">
              <c16:uniqueId val="{00000004-0A7C-422E-8911-B4795EE814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Copy.xlsx]HR Attrition!PivotTable6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 Attrition'!$K$11:$K$12</c:f>
              <c:strCache>
                <c:ptCount val="1"/>
                <c:pt idx="0">
                  <c:v>Resigned</c:v>
                </c:pt>
              </c:strCache>
            </c:strRef>
          </c:tx>
          <c:spPr>
            <a:solidFill>
              <a:schemeClr val="accent1"/>
            </a:solidFill>
            <a:ln>
              <a:noFill/>
            </a:ln>
            <a:effectLst/>
          </c:spPr>
          <c:invertIfNegative val="0"/>
          <c:cat>
            <c:multiLvlStrRef>
              <c:f>'HR Attrition'!$J$13:$J$27</c:f>
              <c:multiLvlStrCache>
                <c:ptCount val="9"/>
                <c:lvl>
                  <c:pt idx="0">
                    <c:v>Female</c:v>
                  </c:pt>
                  <c:pt idx="1">
                    <c:v>Male</c:v>
                  </c:pt>
                  <c:pt idx="2">
                    <c:v>Female</c:v>
                  </c:pt>
                  <c:pt idx="3">
                    <c:v>Male</c:v>
                  </c:pt>
                  <c:pt idx="4">
                    <c:v>Female</c:v>
                  </c:pt>
                  <c:pt idx="5">
                    <c:v>Female</c:v>
                  </c:pt>
                  <c:pt idx="6">
                    <c:v>Male</c:v>
                  </c:pt>
                  <c:pt idx="7">
                    <c:v>Female</c:v>
                  </c:pt>
                  <c:pt idx="8">
                    <c:v>Male</c:v>
                  </c:pt>
                </c:lvl>
                <c:lvl>
                  <c:pt idx="0">
                    <c:v>Finance</c:v>
                  </c:pt>
                  <c:pt idx="2">
                    <c:v>HR</c:v>
                  </c:pt>
                  <c:pt idx="4">
                    <c:v>IT</c:v>
                  </c:pt>
                  <c:pt idx="5">
                    <c:v>Sales</c:v>
                  </c:pt>
                  <c:pt idx="7">
                    <c:v>Support</c:v>
                  </c:pt>
                </c:lvl>
              </c:multiLvlStrCache>
            </c:multiLvlStrRef>
          </c:cat>
          <c:val>
            <c:numRef>
              <c:f>'HR Attrition'!$K$13:$K$27</c:f>
              <c:numCache>
                <c:formatCode>General</c:formatCode>
                <c:ptCount val="9"/>
                <c:pt idx="0">
                  <c:v>2</c:v>
                </c:pt>
                <c:pt idx="1">
                  <c:v>6</c:v>
                </c:pt>
                <c:pt idx="2">
                  <c:v>1</c:v>
                </c:pt>
                <c:pt idx="3">
                  <c:v>1</c:v>
                </c:pt>
                <c:pt idx="4">
                  <c:v>2</c:v>
                </c:pt>
                <c:pt idx="5">
                  <c:v>1</c:v>
                </c:pt>
                <c:pt idx="6">
                  <c:v>3</c:v>
                </c:pt>
                <c:pt idx="7">
                  <c:v>3</c:v>
                </c:pt>
                <c:pt idx="8">
                  <c:v>1</c:v>
                </c:pt>
              </c:numCache>
            </c:numRef>
          </c:val>
          <c:extLst>
            <c:ext xmlns:c16="http://schemas.microsoft.com/office/drawing/2014/chart" uri="{C3380CC4-5D6E-409C-BE32-E72D297353CC}">
              <c16:uniqueId val="{00000000-5F68-4020-8075-0111D9B8DF82}"/>
            </c:ext>
          </c:extLst>
        </c:ser>
        <c:dLbls>
          <c:showLegendKey val="0"/>
          <c:showVal val="0"/>
          <c:showCatName val="0"/>
          <c:showSerName val="0"/>
          <c:showPercent val="0"/>
          <c:showBubbleSize val="0"/>
        </c:dLbls>
        <c:gapWidth val="219"/>
        <c:overlap val="-27"/>
        <c:axId val="597751976"/>
        <c:axId val="597746216"/>
      </c:barChart>
      <c:catAx>
        <c:axId val="59775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46216"/>
        <c:crosses val="autoZero"/>
        <c:auto val="1"/>
        <c:lblAlgn val="ctr"/>
        <c:lblOffset val="100"/>
        <c:noMultiLvlLbl val="0"/>
      </c:catAx>
      <c:valAx>
        <c:axId val="59774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51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Copy.xlsx]Dashboard (In)!PivotTable4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Opening</a:t>
            </a:r>
            <a:r>
              <a:rPr lang="en-US" baseline="0"/>
              <a:t> vs Closing Stock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(In)'!$C$3</c:f>
              <c:strCache>
                <c:ptCount val="1"/>
                <c:pt idx="0">
                  <c:v>Sum of Opening Stock</c:v>
                </c:pt>
              </c:strCache>
            </c:strRef>
          </c:tx>
          <c:spPr>
            <a:solidFill>
              <a:schemeClr val="accent1"/>
            </a:solidFill>
            <a:ln>
              <a:noFill/>
            </a:ln>
            <a:effectLst/>
          </c:spPr>
          <c:invertIfNegative val="0"/>
          <c:cat>
            <c:strRef>
              <c:f>'Dashboard (In)'!$B$4:$B$7</c:f>
              <c:strCache>
                <c:ptCount val="3"/>
                <c:pt idx="0">
                  <c:v>Electronics</c:v>
                </c:pt>
                <c:pt idx="1">
                  <c:v>Furniture</c:v>
                </c:pt>
                <c:pt idx="2">
                  <c:v>Stationery</c:v>
                </c:pt>
              </c:strCache>
            </c:strRef>
          </c:cat>
          <c:val>
            <c:numRef>
              <c:f>'Dashboard (In)'!$C$4:$C$7</c:f>
              <c:numCache>
                <c:formatCode>General</c:formatCode>
                <c:ptCount val="3"/>
                <c:pt idx="0">
                  <c:v>1850</c:v>
                </c:pt>
                <c:pt idx="1">
                  <c:v>652</c:v>
                </c:pt>
                <c:pt idx="2">
                  <c:v>1232</c:v>
                </c:pt>
              </c:numCache>
            </c:numRef>
          </c:val>
          <c:extLst>
            <c:ext xmlns:c16="http://schemas.microsoft.com/office/drawing/2014/chart" uri="{C3380CC4-5D6E-409C-BE32-E72D297353CC}">
              <c16:uniqueId val="{00000000-F8C3-49B8-9525-ABFCE8D1A668}"/>
            </c:ext>
          </c:extLst>
        </c:ser>
        <c:ser>
          <c:idx val="1"/>
          <c:order val="1"/>
          <c:tx>
            <c:strRef>
              <c:f>'Dashboard (In)'!$D$3</c:f>
              <c:strCache>
                <c:ptCount val="1"/>
                <c:pt idx="0">
                  <c:v>Sum of Closing Stock</c:v>
                </c:pt>
              </c:strCache>
            </c:strRef>
          </c:tx>
          <c:spPr>
            <a:solidFill>
              <a:schemeClr val="accent2"/>
            </a:solidFill>
            <a:ln>
              <a:noFill/>
            </a:ln>
            <a:effectLst/>
          </c:spPr>
          <c:invertIfNegative val="0"/>
          <c:cat>
            <c:strRef>
              <c:f>'Dashboard (In)'!$B$4:$B$7</c:f>
              <c:strCache>
                <c:ptCount val="3"/>
                <c:pt idx="0">
                  <c:v>Electronics</c:v>
                </c:pt>
                <c:pt idx="1">
                  <c:v>Furniture</c:v>
                </c:pt>
                <c:pt idx="2">
                  <c:v>Stationery</c:v>
                </c:pt>
              </c:strCache>
            </c:strRef>
          </c:cat>
          <c:val>
            <c:numRef>
              <c:f>'Dashboard (In)'!$D$4:$D$7</c:f>
              <c:numCache>
                <c:formatCode>General</c:formatCode>
                <c:ptCount val="3"/>
                <c:pt idx="0">
                  <c:v>1874</c:v>
                </c:pt>
                <c:pt idx="1">
                  <c:v>592</c:v>
                </c:pt>
                <c:pt idx="2">
                  <c:v>1343</c:v>
                </c:pt>
              </c:numCache>
            </c:numRef>
          </c:val>
          <c:extLst>
            <c:ext xmlns:c16="http://schemas.microsoft.com/office/drawing/2014/chart" uri="{C3380CC4-5D6E-409C-BE32-E72D297353CC}">
              <c16:uniqueId val="{00000001-F8C3-49B8-9525-ABFCE8D1A668}"/>
            </c:ext>
          </c:extLst>
        </c:ser>
        <c:dLbls>
          <c:showLegendKey val="0"/>
          <c:showVal val="0"/>
          <c:showCatName val="0"/>
          <c:showSerName val="0"/>
          <c:showPercent val="0"/>
          <c:showBubbleSize val="0"/>
        </c:dLbls>
        <c:gapWidth val="150"/>
        <c:overlap val="100"/>
        <c:axId val="552945480"/>
        <c:axId val="552949080"/>
      </c:barChart>
      <c:catAx>
        <c:axId val="55294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49080"/>
        <c:crosses val="autoZero"/>
        <c:auto val="1"/>
        <c:lblAlgn val="ctr"/>
        <c:lblOffset val="100"/>
        <c:noMultiLvlLbl val="0"/>
      </c:catAx>
      <c:valAx>
        <c:axId val="552949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4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Copy.xlsx]Inventory!PivotTable3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Movement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Inventory!$N$10</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Inventory!$M$11:$M$34</c:f>
              <c:strCache>
                <c:ptCount val="23"/>
                <c:pt idx="0">
                  <c:v>1/11/2023 - 1/17/2023</c:v>
                </c:pt>
                <c:pt idx="1">
                  <c:v>1/18/2023 - 1/24/2023</c:v>
                </c:pt>
                <c:pt idx="2">
                  <c:v>2/15/2023 - 2/21/2023</c:v>
                </c:pt>
                <c:pt idx="3">
                  <c:v>2/22/2023 - 2/28/2023</c:v>
                </c:pt>
                <c:pt idx="4">
                  <c:v>3/1/2023 - 3/7/2023</c:v>
                </c:pt>
                <c:pt idx="5">
                  <c:v>3/15/2023 - 3/21/2023</c:v>
                </c:pt>
                <c:pt idx="6">
                  <c:v>4/5/2023 - 4/11/2023</c:v>
                </c:pt>
                <c:pt idx="7">
                  <c:v>4/19/2023 - 4/25/2023</c:v>
                </c:pt>
                <c:pt idx="8">
                  <c:v>5/3/2023 - 5/9/2023</c:v>
                </c:pt>
                <c:pt idx="9">
                  <c:v>6/14/2023 - 6/20/2023</c:v>
                </c:pt>
                <c:pt idx="10">
                  <c:v>6/21/2023 - 6/27/2023</c:v>
                </c:pt>
                <c:pt idx="11">
                  <c:v>7/12/2023 - 7/18/2023</c:v>
                </c:pt>
                <c:pt idx="12">
                  <c:v>8/9/2023 - 8/15/2023</c:v>
                </c:pt>
                <c:pt idx="13">
                  <c:v>8/16/2023 - 8/22/2023</c:v>
                </c:pt>
                <c:pt idx="14">
                  <c:v>8/23/2023 - 8/29/2023</c:v>
                </c:pt>
                <c:pt idx="15">
                  <c:v>9/20/2023 - 9/26/2023</c:v>
                </c:pt>
                <c:pt idx="16">
                  <c:v>10/11/2023 - 10/17/2023</c:v>
                </c:pt>
                <c:pt idx="17">
                  <c:v>10/25/2023 - 10/31/2023</c:v>
                </c:pt>
                <c:pt idx="18">
                  <c:v>11/15/2023 - 11/21/2023</c:v>
                </c:pt>
                <c:pt idx="19">
                  <c:v>11/29/2023 - 12/5/2023</c:v>
                </c:pt>
                <c:pt idx="20">
                  <c:v>12/6/2023 - 12/12/2023</c:v>
                </c:pt>
                <c:pt idx="21">
                  <c:v>12/13/2023 - 12/19/2023</c:v>
                </c:pt>
                <c:pt idx="22">
                  <c:v>12/20/2023 - 12/26/2023</c:v>
                </c:pt>
              </c:strCache>
            </c:strRef>
          </c:cat>
          <c:val>
            <c:numRef>
              <c:f>Inventory!$N$11:$N$34</c:f>
              <c:numCache>
                <c:formatCode>General</c:formatCode>
                <c:ptCount val="23"/>
                <c:pt idx="0">
                  <c:v>163</c:v>
                </c:pt>
                <c:pt idx="1">
                  <c:v>397</c:v>
                </c:pt>
                <c:pt idx="2">
                  <c:v>247</c:v>
                </c:pt>
                <c:pt idx="3">
                  <c:v>0</c:v>
                </c:pt>
                <c:pt idx="4">
                  <c:v>60</c:v>
                </c:pt>
                <c:pt idx="5">
                  <c:v>312</c:v>
                </c:pt>
                <c:pt idx="6">
                  <c:v>165</c:v>
                </c:pt>
                <c:pt idx="7">
                  <c:v>135</c:v>
                </c:pt>
                <c:pt idx="8">
                  <c:v>76</c:v>
                </c:pt>
                <c:pt idx="9">
                  <c:v>129</c:v>
                </c:pt>
                <c:pt idx="10">
                  <c:v>82</c:v>
                </c:pt>
                <c:pt idx="11">
                  <c:v>61</c:v>
                </c:pt>
                <c:pt idx="12">
                  <c:v>320</c:v>
                </c:pt>
                <c:pt idx="13">
                  <c:v>124</c:v>
                </c:pt>
                <c:pt idx="14">
                  <c:v>116</c:v>
                </c:pt>
                <c:pt idx="15">
                  <c:v>282</c:v>
                </c:pt>
                <c:pt idx="16">
                  <c:v>190</c:v>
                </c:pt>
                <c:pt idx="17">
                  <c:v>339</c:v>
                </c:pt>
                <c:pt idx="18">
                  <c:v>175</c:v>
                </c:pt>
                <c:pt idx="19">
                  <c:v>48</c:v>
                </c:pt>
                <c:pt idx="20">
                  <c:v>159</c:v>
                </c:pt>
                <c:pt idx="21">
                  <c:v>85</c:v>
                </c:pt>
                <c:pt idx="22">
                  <c:v>144</c:v>
                </c:pt>
              </c:numCache>
            </c:numRef>
          </c:val>
          <c:smooth val="0"/>
          <c:extLst>
            <c:ext xmlns:c16="http://schemas.microsoft.com/office/drawing/2014/chart" uri="{C3380CC4-5D6E-409C-BE32-E72D297353CC}">
              <c16:uniqueId val="{00000000-D68A-43F7-932F-B2276793F4F4}"/>
            </c:ext>
          </c:extLst>
        </c:ser>
        <c:dLbls>
          <c:showLegendKey val="0"/>
          <c:showVal val="0"/>
          <c:showCatName val="0"/>
          <c:showSerName val="0"/>
          <c:showPercent val="0"/>
          <c:showBubbleSize val="0"/>
        </c:dLbls>
        <c:smooth val="0"/>
        <c:axId val="552955200"/>
        <c:axId val="552957360"/>
      </c:lineChart>
      <c:catAx>
        <c:axId val="5529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57360"/>
        <c:crosses val="autoZero"/>
        <c:auto val="1"/>
        <c:lblAlgn val="ctr"/>
        <c:lblOffset val="100"/>
        <c:noMultiLvlLbl val="0"/>
      </c:catAx>
      <c:valAx>
        <c:axId val="55295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55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Copy.xlsx]Expense Tracking!PivotTable5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vs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 Tracking'!$M$2</c:f>
              <c:strCache>
                <c:ptCount val="1"/>
                <c:pt idx="0">
                  <c:v>Sum of Budget</c:v>
                </c:pt>
              </c:strCache>
            </c:strRef>
          </c:tx>
          <c:spPr>
            <a:solidFill>
              <a:schemeClr val="accent1"/>
            </a:solidFill>
            <a:ln>
              <a:noFill/>
            </a:ln>
            <a:effectLst/>
          </c:spPr>
          <c:invertIfNegative val="0"/>
          <c:cat>
            <c:strRef>
              <c:f>'Expense Tracking'!$L$3:$L$7</c:f>
              <c:strCache>
                <c:ptCount val="4"/>
                <c:pt idx="0">
                  <c:v>Admin</c:v>
                </c:pt>
                <c:pt idx="1">
                  <c:v>IT</c:v>
                </c:pt>
                <c:pt idx="2">
                  <c:v>Marketing</c:v>
                </c:pt>
                <c:pt idx="3">
                  <c:v>Operations</c:v>
                </c:pt>
              </c:strCache>
            </c:strRef>
          </c:cat>
          <c:val>
            <c:numRef>
              <c:f>'Expense Tracking'!$M$3:$M$7</c:f>
              <c:numCache>
                <c:formatCode>General</c:formatCode>
                <c:ptCount val="4"/>
                <c:pt idx="0">
                  <c:v>100201</c:v>
                </c:pt>
                <c:pt idx="1">
                  <c:v>86839</c:v>
                </c:pt>
                <c:pt idx="2">
                  <c:v>21818</c:v>
                </c:pt>
                <c:pt idx="3">
                  <c:v>82279</c:v>
                </c:pt>
              </c:numCache>
            </c:numRef>
          </c:val>
          <c:extLst>
            <c:ext xmlns:c16="http://schemas.microsoft.com/office/drawing/2014/chart" uri="{C3380CC4-5D6E-409C-BE32-E72D297353CC}">
              <c16:uniqueId val="{00000000-6969-41B4-9332-81A48DB0EED5}"/>
            </c:ext>
          </c:extLst>
        </c:ser>
        <c:ser>
          <c:idx val="1"/>
          <c:order val="1"/>
          <c:tx>
            <c:strRef>
              <c:f>'Expense Tracking'!$N$2</c:f>
              <c:strCache>
                <c:ptCount val="1"/>
                <c:pt idx="0">
                  <c:v>Sum of Expense Amount</c:v>
                </c:pt>
              </c:strCache>
            </c:strRef>
          </c:tx>
          <c:spPr>
            <a:solidFill>
              <a:schemeClr val="accent2"/>
            </a:solidFill>
            <a:ln>
              <a:noFill/>
            </a:ln>
            <a:effectLst/>
          </c:spPr>
          <c:invertIfNegative val="0"/>
          <c:cat>
            <c:strRef>
              <c:f>'Expense Tracking'!$L$3:$L$7</c:f>
              <c:strCache>
                <c:ptCount val="4"/>
                <c:pt idx="0">
                  <c:v>Admin</c:v>
                </c:pt>
                <c:pt idx="1">
                  <c:v>IT</c:v>
                </c:pt>
                <c:pt idx="2">
                  <c:v>Marketing</c:v>
                </c:pt>
                <c:pt idx="3">
                  <c:v>Operations</c:v>
                </c:pt>
              </c:strCache>
            </c:strRef>
          </c:cat>
          <c:val>
            <c:numRef>
              <c:f>'Expense Tracking'!$N$3:$N$7</c:f>
              <c:numCache>
                <c:formatCode>General</c:formatCode>
                <c:ptCount val="4"/>
                <c:pt idx="0">
                  <c:v>54260</c:v>
                </c:pt>
                <c:pt idx="1">
                  <c:v>48167</c:v>
                </c:pt>
                <c:pt idx="2">
                  <c:v>11562</c:v>
                </c:pt>
                <c:pt idx="3">
                  <c:v>40872</c:v>
                </c:pt>
              </c:numCache>
            </c:numRef>
          </c:val>
          <c:extLst>
            <c:ext xmlns:c16="http://schemas.microsoft.com/office/drawing/2014/chart" uri="{C3380CC4-5D6E-409C-BE32-E72D297353CC}">
              <c16:uniqueId val="{00000001-6969-41B4-9332-81A48DB0EED5}"/>
            </c:ext>
          </c:extLst>
        </c:ser>
        <c:dLbls>
          <c:showLegendKey val="0"/>
          <c:showVal val="0"/>
          <c:showCatName val="0"/>
          <c:showSerName val="0"/>
          <c:showPercent val="0"/>
          <c:showBubbleSize val="0"/>
        </c:dLbls>
        <c:gapWidth val="182"/>
        <c:axId val="598108520"/>
        <c:axId val="598111040"/>
      </c:barChart>
      <c:catAx>
        <c:axId val="598108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11040"/>
        <c:crosses val="autoZero"/>
        <c:auto val="1"/>
        <c:lblAlgn val="ctr"/>
        <c:lblOffset val="100"/>
        <c:noMultiLvlLbl val="0"/>
      </c:catAx>
      <c:valAx>
        <c:axId val="598111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0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Copy.xlsx]Customer Orders!PivotTable12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Order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Orders'!$Q$2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'Customer Orders'!$P$3:$P$13</c:f>
              <c:strCache>
                <c:ptCount val="10"/>
                <c:pt idx="0">
                  <c:v>Feb</c:v>
                </c:pt>
                <c:pt idx="1">
                  <c:v>Mar</c:v>
                </c:pt>
                <c:pt idx="2">
                  <c:v>Apr</c:v>
                </c:pt>
                <c:pt idx="3">
                  <c:v>May</c:v>
                </c:pt>
                <c:pt idx="4">
                  <c:v>Jun</c:v>
                </c:pt>
                <c:pt idx="5">
                  <c:v>Jul</c:v>
                </c:pt>
                <c:pt idx="6">
                  <c:v>Aug</c:v>
                </c:pt>
                <c:pt idx="7">
                  <c:v>Sep</c:v>
                </c:pt>
                <c:pt idx="8">
                  <c:v>Oct</c:v>
                </c:pt>
                <c:pt idx="9">
                  <c:v>Nov</c:v>
                </c:pt>
              </c:strCache>
            </c:strRef>
          </c:cat>
          <c:val>
            <c:numRef>
              <c:f>'Customer Orders'!$Q$3:$Q$13</c:f>
              <c:numCache>
                <c:formatCode>General</c:formatCode>
                <c:ptCount val="10"/>
                <c:pt idx="0">
                  <c:v>91056</c:v>
                </c:pt>
                <c:pt idx="1">
                  <c:v>14341</c:v>
                </c:pt>
                <c:pt idx="2">
                  <c:v>43861</c:v>
                </c:pt>
                <c:pt idx="3">
                  <c:v>115886</c:v>
                </c:pt>
                <c:pt idx="4">
                  <c:v>45803</c:v>
                </c:pt>
                <c:pt idx="5">
                  <c:v>140518</c:v>
                </c:pt>
                <c:pt idx="6">
                  <c:v>15431</c:v>
                </c:pt>
                <c:pt idx="7">
                  <c:v>87783</c:v>
                </c:pt>
                <c:pt idx="8">
                  <c:v>150393</c:v>
                </c:pt>
                <c:pt idx="9">
                  <c:v>80469</c:v>
                </c:pt>
              </c:numCache>
            </c:numRef>
          </c:val>
          <c:smooth val="0"/>
          <c:extLst>
            <c:ext xmlns:c16="http://schemas.microsoft.com/office/drawing/2014/chart" uri="{C3380CC4-5D6E-409C-BE32-E72D297353CC}">
              <c16:uniqueId val="{00000000-C274-446E-8A5C-006D99AFA262}"/>
            </c:ext>
          </c:extLst>
        </c:ser>
        <c:dLbls>
          <c:dLblPos val="t"/>
          <c:showLegendKey val="0"/>
          <c:showVal val="0"/>
          <c:showCatName val="0"/>
          <c:showSerName val="0"/>
          <c:showPercent val="0"/>
          <c:showBubbleSize val="0"/>
        </c:dLbls>
        <c:smooth val="0"/>
        <c:axId val="594743952"/>
        <c:axId val="594744672"/>
      </c:lineChart>
      <c:catAx>
        <c:axId val="59474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4672"/>
        <c:crosses val="autoZero"/>
        <c:auto val="1"/>
        <c:lblAlgn val="ctr"/>
        <c:lblOffset val="100"/>
        <c:noMultiLvlLbl val="0"/>
      </c:catAx>
      <c:valAx>
        <c:axId val="59474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3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[Assignment_5_Data - Copy.xlsx]Customer Orders!PivotTable13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Delayed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Orders'!$N$12:$N$13</c:f>
              <c:strCache>
                <c:ptCount val="1"/>
                <c:pt idx="0">
                  <c:v>Delayed</c:v>
                </c:pt>
              </c:strCache>
            </c:strRef>
          </c:tx>
          <c:spPr>
            <a:solidFill>
              <a:schemeClr val="accent1"/>
            </a:solidFill>
            <a:ln>
              <a:noFill/>
            </a:ln>
            <a:effectLst/>
          </c:spPr>
          <c:invertIfNegative val="0"/>
          <c:cat>
            <c:strRef>
              <c:f>'Customer Orders'!$M$14:$M$18</c:f>
              <c:strCache>
                <c:ptCount val="4"/>
                <c:pt idx="0">
                  <c:v>Flipkart</c:v>
                </c:pt>
                <c:pt idx="1">
                  <c:v>HUL</c:v>
                </c:pt>
                <c:pt idx="2">
                  <c:v>Reliance</c:v>
                </c:pt>
                <c:pt idx="3">
                  <c:v>Tata</c:v>
                </c:pt>
              </c:strCache>
            </c:strRef>
          </c:cat>
          <c:val>
            <c:numRef>
              <c:f>'Customer Orders'!$N$14:$N$18</c:f>
              <c:numCache>
                <c:formatCode>General</c:formatCode>
                <c:ptCount val="4"/>
                <c:pt idx="0">
                  <c:v>3</c:v>
                </c:pt>
                <c:pt idx="1">
                  <c:v>6</c:v>
                </c:pt>
                <c:pt idx="2">
                  <c:v>1</c:v>
                </c:pt>
                <c:pt idx="3">
                  <c:v>3</c:v>
                </c:pt>
              </c:numCache>
            </c:numRef>
          </c:val>
          <c:extLst>
            <c:ext xmlns:c16="http://schemas.microsoft.com/office/drawing/2014/chart" uri="{C3380CC4-5D6E-409C-BE32-E72D297353CC}">
              <c16:uniqueId val="{00000000-51D4-4BD4-A593-63FE19467A70}"/>
            </c:ext>
          </c:extLst>
        </c:ser>
        <c:dLbls>
          <c:showLegendKey val="0"/>
          <c:showVal val="0"/>
          <c:showCatName val="0"/>
          <c:showSerName val="0"/>
          <c:showPercent val="0"/>
          <c:showBubbleSize val="0"/>
        </c:dLbls>
        <c:gapWidth val="182"/>
        <c:axId val="594734592"/>
        <c:axId val="594734952"/>
      </c:barChart>
      <c:catAx>
        <c:axId val="594734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4952"/>
        <c:crosses val="autoZero"/>
        <c:auto val="1"/>
        <c:lblAlgn val="ctr"/>
        <c:lblOffset val="100"/>
        <c:noMultiLvlLbl val="0"/>
      </c:catAx>
      <c:valAx>
        <c:axId val="594734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Delays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4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85725</xdr:colOff>
      <xdr:row>13</xdr:row>
      <xdr:rowOff>9525</xdr:rowOff>
    </xdr:to>
    <xdr:graphicFrame macro="">
      <xdr:nvGraphicFramePr>
        <xdr:cNvPr id="2" name="Chart 1">
          <a:extLst>
            <a:ext uri="{FF2B5EF4-FFF2-40B4-BE49-F238E27FC236}">
              <a16:creationId xmlns:a16="http://schemas.microsoft.com/office/drawing/2014/main" id="{4C02A5D6-44F4-1E8B-949F-0C6E29E6E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0</xdr:row>
      <xdr:rowOff>14287</xdr:rowOff>
    </xdr:from>
    <xdr:to>
      <xdr:col>13</xdr:col>
      <xdr:colOff>371475</xdr:colOff>
      <xdr:row>13</xdr:row>
      <xdr:rowOff>19050</xdr:rowOff>
    </xdr:to>
    <xdr:graphicFrame macro="">
      <xdr:nvGraphicFramePr>
        <xdr:cNvPr id="3" name="Chart 2">
          <a:extLst>
            <a:ext uri="{FF2B5EF4-FFF2-40B4-BE49-F238E27FC236}">
              <a16:creationId xmlns:a16="http://schemas.microsoft.com/office/drawing/2014/main" id="{3A1BD10C-007C-842A-3322-13FBAE3ED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381000</xdr:colOff>
      <xdr:row>0</xdr:row>
      <xdr:rowOff>0</xdr:rowOff>
    </xdr:from>
    <xdr:to>
      <xdr:col>16</xdr:col>
      <xdr:colOff>381000</xdr:colOff>
      <xdr:row>7</xdr:row>
      <xdr:rowOff>123825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58541815-BFBD-F755-265A-4F84F0D9E8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34475" y="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466725</xdr:colOff>
      <xdr:row>14</xdr:row>
      <xdr:rowOff>76200</xdr:rowOff>
    </xdr:to>
    <xdr:graphicFrame macro="">
      <xdr:nvGraphicFramePr>
        <xdr:cNvPr id="2" name="Chart 1">
          <a:extLst>
            <a:ext uri="{FF2B5EF4-FFF2-40B4-BE49-F238E27FC236}">
              <a16:creationId xmlns:a16="http://schemas.microsoft.com/office/drawing/2014/main" id="{3B2AD612-B43D-CA6B-99A5-E2B4644C0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0</xdr:row>
      <xdr:rowOff>0</xdr:rowOff>
    </xdr:from>
    <xdr:to>
      <xdr:col>14</xdr:col>
      <xdr:colOff>152400</xdr:colOff>
      <xdr:row>14</xdr:row>
      <xdr:rowOff>76200</xdr:rowOff>
    </xdr:to>
    <xdr:graphicFrame macro="">
      <xdr:nvGraphicFramePr>
        <xdr:cNvPr id="3" name="Chart 2">
          <a:extLst>
            <a:ext uri="{FF2B5EF4-FFF2-40B4-BE49-F238E27FC236}">
              <a16:creationId xmlns:a16="http://schemas.microsoft.com/office/drawing/2014/main" id="{AFCA4B0E-7C87-8138-BBFE-59BF1DDEF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419100</xdr:colOff>
      <xdr:row>14</xdr:row>
      <xdr:rowOff>76200</xdr:rowOff>
    </xdr:to>
    <xdr:graphicFrame macro="">
      <xdr:nvGraphicFramePr>
        <xdr:cNvPr id="2" name="Chart 1">
          <a:extLst>
            <a:ext uri="{FF2B5EF4-FFF2-40B4-BE49-F238E27FC236}">
              <a16:creationId xmlns:a16="http://schemas.microsoft.com/office/drawing/2014/main" id="{6833429A-5307-4CBA-6622-866D9E287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0</xdr:row>
      <xdr:rowOff>0</xdr:rowOff>
    </xdr:from>
    <xdr:to>
      <xdr:col>12</xdr:col>
      <xdr:colOff>114300</xdr:colOff>
      <xdr:row>14</xdr:row>
      <xdr:rowOff>76200</xdr:rowOff>
    </xdr:to>
    <xdr:graphicFrame macro="">
      <xdr:nvGraphicFramePr>
        <xdr:cNvPr id="3" name="Chart 1">
          <a:extLst>
            <a:ext uri="{FF2B5EF4-FFF2-40B4-BE49-F238E27FC236}">
              <a16:creationId xmlns:a16="http://schemas.microsoft.com/office/drawing/2014/main" id="{9E8CC204-385A-17FB-4530-85AD9228F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114300</xdr:colOff>
      <xdr:row>0</xdr:row>
      <xdr:rowOff>0</xdr:rowOff>
    </xdr:from>
    <xdr:to>
      <xdr:col>15</xdr:col>
      <xdr:colOff>114300</xdr:colOff>
      <xdr:row>6</xdr:row>
      <xdr:rowOff>161925</xdr:rowOff>
    </xdr:to>
    <mc:AlternateContent xmlns:mc="http://schemas.openxmlformats.org/markup-compatibility/2006">
      <mc:Choice xmlns:a14="http://schemas.microsoft.com/office/drawing/2010/main" Requires="a14">
        <xdr:graphicFrame macro="">
          <xdr:nvGraphicFramePr>
            <xdr:cNvPr id="4" name="Warehouse">
              <a:extLst>
                <a:ext uri="{FF2B5EF4-FFF2-40B4-BE49-F238E27FC236}">
                  <a16:creationId xmlns:a16="http://schemas.microsoft.com/office/drawing/2014/main" id="{12FAD67C-2F9C-112C-17D4-8AEF2345E5EC}"/>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dr:sp macro="" textlink="">
          <xdr:nvSpPr>
            <xdr:cNvPr id="0" name=""/>
            <xdr:cNvSpPr>
              <a:spLocks noTextEdit="1"/>
            </xdr:cNvSpPr>
          </xdr:nvSpPr>
          <xdr:spPr>
            <a:xfrm>
              <a:off x="9144000" y="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D6DA213-5DE6-8A76-4AD8-2BDC83C22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57150</xdr:rowOff>
    </xdr:from>
    <xdr:to>
      <xdr:col>5</xdr:col>
      <xdr:colOff>285750</xdr:colOff>
      <xdr:row>21</xdr:row>
      <xdr:rowOff>95250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A848C92E-443D-1A5F-2DB2-EE5840D8BA7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28670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257175</xdr:colOff>
      <xdr:row>14</xdr:row>
      <xdr:rowOff>76200</xdr:rowOff>
    </xdr:to>
    <xdr:graphicFrame macro="">
      <xdr:nvGraphicFramePr>
        <xdr:cNvPr id="2" name="Chart 1">
          <a:extLst>
            <a:ext uri="{FF2B5EF4-FFF2-40B4-BE49-F238E27FC236}">
              <a16:creationId xmlns:a16="http://schemas.microsoft.com/office/drawing/2014/main" id="{A441D4A7-C9B8-2210-D795-FC9D07C47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0</xdr:row>
      <xdr:rowOff>0</xdr:rowOff>
    </xdr:from>
    <xdr:to>
      <xdr:col>11</xdr:col>
      <xdr:colOff>571500</xdr:colOff>
      <xdr:row>14</xdr:row>
      <xdr:rowOff>76200</xdr:rowOff>
    </xdr:to>
    <xdr:graphicFrame macro="">
      <xdr:nvGraphicFramePr>
        <xdr:cNvPr id="3" name="Chart 2">
          <a:extLst>
            <a:ext uri="{FF2B5EF4-FFF2-40B4-BE49-F238E27FC236}">
              <a16:creationId xmlns:a16="http://schemas.microsoft.com/office/drawing/2014/main" id="{D8DF7F71-E127-5881-62DC-3D43147D6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590550</xdr:colOff>
      <xdr:row>0</xdr:row>
      <xdr:rowOff>0</xdr:rowOff>
    </xdr:from>
    <xdr:to>
      <xdr:col>14</xdr:col>
      <xdr:colOff>590550</xdr:colOff>
      <xdr:row>7</xdr:row>
      <xdr:rowOff>142875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8E573FB1-F187-13D6-E63F-B37BAF319A5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172575" y="0"/>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el" refreshedDate="45879.799555902777" createdVersion="8" refreshedVersion="8" minRefreshableVersion="3" recordCount="30" xr:uid="{FA6B737C-3699-469B-8670-210F1AC5E096}">
  <cacheSource type="worksheet">
    <worksheetSource name="Table1"/>
  </cacheSource>
  <cacheFields count="10">
    <cacheField name="Date" numFmtId="14">
      <sharedItems containsSemiMixedTypes="0" containsNonDate="0" containsDate="1" containsString="0" minDate="2023-01-26T00:00:00" maxDate="2023-12-23T00:00:00" count="27">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sharedItems>
      <fieldGroup par="9"/>
    </cacheField>
    <cacheField name="Region" numFmtId="0">
      <sharedItems count="4">
        <s v="West"/>
        <s v="South"/>
        <s v="North"/>
        <s v="East"/>
      </sharedItems>
    </cacheField>
    <cacheField name="Salesperson" numFmtId="0">
      <sharedItems count="5">
        <s v="Bob"/>
        <s v="Alice"/>
        <s v="Eva"/>
        <s v="David"/>
        <s v="Charlie"/>
      </sharedItems>
    </cacheField>
    <cacheField name="Product" numFmtId="0">
      <sharedItems count="5">
        <s v="Tablet"/>
        <s v="Phone"/>
        <s v="Keyboard"/>
        <s v="Laptop"/>
        <s v="Monitor"/>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64" maxValue="995"/>
    </cacheField>
    <cacheField name="Revenue" numFmtId="0">
      <sharedItems containsSemiMixedTypes="0" containsString="0" containsNumber="1" containsInteger="1" minValue="970" maxValue="19500" count="30">
        <n v="9708"/>
        <n v="4180"/>
        <n v="6336"/>
        <n v="7610"/>
        <n v="4320"/>
        <n v="19500"/>
        <n v="10906"/>
        <n v="10829"/>
        <n v="16663"/>
        <n v="3474"/>
        <n v="3780"/>
        <n v="2184"/>
        <n v="10820"/>
        <n v="11320"/>
        <n v="995"/>
        <n v="17540"/>
        <n v="2180"/>
        <n v="970"/>
        <n v="2670"/>
        <n v="5406"/>
        <n v="1148"/>
        <n v="9872"/>
        <n v="3653"/>
        <n v="11635"/>
        <n v="4570"/>
        <n v="7560"/>
        <n v="7857"/>
        <n v="14076"/>
        <n v="8240"/>
        <n v="1836"/>
      </sharedItems>
    </cacheField>
    <cacheField name="Profit" numFmtId="0">
      <sharedItems containsSemiMixedTypes="0" containsString="0" containsNumber="1" minValue="194" maxValue="3900"/>
    </cacheField>
    <cacheField name="Days (Date)" numFmtId="0" databaseField="0">
      <fieldGroup base="0">
        <rangePr groupBy="days" startDate="2023-01-26T00:00:00" endDate="2023-12-23T00:00:00"/>
        <groupItems count="368">
          <s v="&lt;1/2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3/2023"/>
        </groupItems>
      </fieldGroup>
    </cacheField>
    <cacheField name="Months (Date)" numFmtId="0" databaseField="0">
      <fieldGroup base="0">
        <rangePr groupBy="months" startDate="2023-01-26T00:00:00" endDate="2023-12-23T00:00:00"/>
        <groupItems count="14">
          <s v="&lt;1/26/2023"/>
          <s v="Jan"/>
          <s v="Feb"/>
          <s v="Mar"/>
          <s v="Apr"/>
          <s v="May"/>
          <s v="Jun"/>
          <s v="Jul"/>
          <s v="Aug"/>
          <s v="Sep"/>
          <s v="Oct"/>
          <s v="Nov"/>
          <s v="Dec"/>
          <s v="&gt;12/23/2023"/>
        </groupItems>
      </fieldGroup>
    </cacheField>
  </cacheFields>
  <extLst>
    <ext xmlns:x14="http://schemas.microsoft.com/office/spreadsheetml/2009/9/main" uri="{725AE2AE-9491-48be-B2B4-4EB974FC3084}">
      <x14:pivotCacheDefinition pivotCacheId="15976910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el" refreshedDate="45879.821754861114" createdVersion="8" refreshedVersion="8" minRefreshableVersion="3" recordCount="30" xr:uid="{D9ECA71C-3B40-4118-A134-EB17A9AC6C5C}">
  <cacheSource type="worksheet">
    <worksheetSource name="Table2"/>
  </cacheSource>
  <cacheFields count="11">
    <cacheField name="Employee ID" numFmtId="0">
      <sharedItems/>
    </cacheField>
    <cacheField name="Department" numFmtId="0">
      <sharedItems count="5">
        <s v="HR"/>
        <s v="IT"/>
        <s v="Finance"/>
        <s v="Sales"/>
        <s v="Support"/>
      </sharedItems>
    </cacheField>
    <cacheField name="Gender" numFmtId="0">
      <sharedItems count="2">
        <s v="Female"/>
        <s v="Male"/>
      </sharedItems>
    </cacheField>
    <cacheField name="Age" numFmtId="0">
      <sharedItems containsSemiMixedTypes="0" containsString="0" containsNumber="1" containsInteger="1" minValue="22" maxValue="49"/>
    </cacheField>
    <cacheField name="Join Date" numFmtId="14">
      <sharedItems containsSemiMixedTypes="0" containsNonDate="0" containsDate="1" containsString="0" minDate="2020-01-22T00:00:00" maxDate="2023-12-20T00:00:00"/>
    </cacheField>
    <cacheField name="Exit Date" numFmtId="14">
      <sharedItems containsNonDate="0" containsDate="1" containsString="0" containsBlank="1" minDate="2021-05-02T00:00:00" maxDate="2026-02-02T00:00:00" count="21">
        <d v="2024-05-30T00:00:00"/>
        <d v="2024-11-29T00:00:00"/>
        <m/>
        <d v="2023-09-07T00:00:00"/>
        <d v="2024-11-18T00:00:00"/>
        <d v="2025-01-11T00:00:00"/>
        <d v="2023-04-26T00:00:00"/>
        <d v="2021-11-20T00:00:00"/>
        <d v="2025-08-18T00:00:00"/>
        <d v="2024-07-18T00:00:00"/>
        <d v="2021-05-02T00:00:00"/>
        <d v="2021-10-08T00:00:00"/>
        <d v="2023-01-23T00:00:00"/>
        <d v="2022-01-02T00:00:00"/>
        <d v="2021-12-15T00:00:00"/>
        <d v="2023-12-04T00:00:00"/>
        <d v="2024-06-06T00:00:00"/>
        <d v="2024-03-15T00:00:00"/>
        <d v="2025-03-02T00:00:00"/>
        <d v="2023-12-29T00:00:00"/>
        <d v="2026-02-01T00:00:00"/>
      </sharedItems>
      <fieldGroup par="10"/>
    </cacheField>
    <cacheField name="Status" numFmtId="0">
      <sharedItems count="2">
        <s v="Resigned"/>
        <s v="Active"/>
      </sharedItems>
    </cacheField>
    <cacheField name="Salary" numFmtId="0">
      <sharedItems containsSemiMixedTypes="0" containsString="0" containsNumber="1" containsInteger="1" minValue="30083" maxValue="107731"/>
    </cacheField>
    <cacheField name="Months (Exit Date)" numFmtId="0" databaseField="0">
      <fieldGroup base="5">
        <rangePr groupBy="months" startDate="2021-05-02T00:00:00" endDate="2026-02-02T00:00:00"/>
        <groupItems count="14">
          <s v="&lt;5/2/2021"/>
          <s v="Jan"/>
          <s v="Feb"/>
          <s v="Mar"/>
          <s v="Apr"/>
          <s v="May"/>
          <s v="Jun"/>
          <s v="Jul"/>
          <s v="Aug"/>
          <s v="Sep"/>
          <s v="Oct"/>
          <s v="Nov"/>
          <s v="Dec"/>
          <s v="&gt;2/2/2026"/>
        </groupItems>
      </fieldGroup>
    </cacheField>
    <cacheField name="Quarters (Exit Date)" numFmtId="0" databaseField="0">
      <fieldGroup base="5">
        <rangePr groupBy="quarters" startDate="2021-05-02T00:00:00" endDate="2026-02-02T00:00:00"/>
        <groupItems count="6">
          <s v="&lt;5/2/2021"/>
          <s v="Qtr1"/>
          <s v="Qtr2"/>
          <s v="Qtr3"/>
          <s v="Qtr4"/>
          <s v="&gt;2/2/2026"/>
        </groupItems>
      </fieldGroup>
    </cacheField>
    <cacheField name="Years (Exit Date)" numFmtId="0" databaseField="0">
      <fieldGroup base="5">
        <rangePr groupBy="years" startDate="2021-05-02T00:00:00" endDate="2026-02-02T00:00:00"/>
        <groupItems count="8">
          <s v="&lt;5/2/2021"/>
          <s v="2021"/>
          <s v="2022"/>
          <s v="2023"/>
          <s v="2024"/>
          <s v="2025"/>
          <s v="2026"/>
          <s v="&gt;2/2/202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el" refreshedDate="45880.482588078703" createdVersion="8" refreshedVersion="8" minRefreshableVersion="3" recordCount="30" xr:uid="{0B049071-7987-47D5-988F-7406EDE008F1}">
  <cacheSource type="worksheet">
    <worksheetSource name="Table4"/>
  </cacheSource>
  <cacheFields count="9">
    <cacheField name="Product ID" numFmtId="0">
      <sharedItems/>
    </cacheField>
    <cacheField name="Product Category" numFmtId="0">
      <sharedItems count="3">
        <s v="Electronics"/>
        <s v="Furniture"/>
        <s v="Stationery"/>
      </sharedItems>
    </cacheField>
    <cacheField name="Warehouse" numFmtId="0">
      <sharedItems count="3">
        <s v="W1"/>
        <s v="W2"/>
        <s v="W3"/>
      </sharedItems>
    </cacheField>
    <cacheField name="Opening Stock" numFmtId="0">
      <sharedItems containsSemiMixedTypes="0" containsString="0" containsNumber="1" containsInteger="1" minValue="54" maxValue="196"/>
    </cacheField>
    <cacheField name="Quantity Sold" numFmtId="0">
      <sharedItems containsSemiMixedTypes="0" containsString="0" containsNumber="1" containsInteger="1" minValue="10" maxValue="80"/>
    </cacheField>
    <cacheField name="Quantity Purchased" numFmtId="0">
      <sharedItems containsSemiMixedTypes="0" containsString="0" containsNumber="1" containsInteger="1" minValue="21" maxValue="91"/>
    </cacheField>
    <cacheField name="Date" numFmtId="14">
      <sharedItems containsSemiMixedTypes="0" containsNonDate="0" containsDate="1" containsString="0" minDate="2023-01-11T00:00:00" maxDate="2023-12-27T00:00:00" count="30">
        <d v="2023-08-17T00:00:00"/>
        <d v="2023-09-20T00:00:00"/>
        <d v="2023-02-26T00:00:00"/>
        <d v="2023-10-15T00:00:00"/>
        <d v="2023-12-18T00:00:00"/>
        <d v="2023-12-09T00:00:00"/>
        <d v="2023-09-22T00:00:00"/>
        <d v="2023-10-25T00:00:00"/>
        <d v="2023-06-17T00:00:00"/>
        <d v="2023-02-15T00:00:00"/>
        <d v="2023-01-21T00:00:00"/>
        <d v="2023-01-15T00:00:00"/>
        <d v="2023-04-25T00:00:00"/>
        <d v="2023-08-15T00:00:00"/>
        <d v="2023-04-10T00:00:00"/>
        <d v="2023-10-31T00:00:00"/>
        <d v="2023-02-21T00:00:00"/>
        <d v="2023-03-18T00:00:00"/>
        <d v="2023-03-19T00:00:00"/>
        <d v="2023-08-28T00:00:00"/>
        <d v="2023-05-06T00:00:00"/>
        <d v="2023-11-17T00:00:00"/>
        <d v="2023-06-23T00:00:00"/>
        <d v="2023-12-26T00:00:00"/>
        <d v="2023-03-02T00:00:00"/>
        <d v="2023-07-16T00:00:00"/>
        <d v="2023-01-11T00:00:00"/>
        <d v="2023-12-01T00:00:00"/>
        <d v="2023-08-09T00:00:00"/>
        <d v="2023-01-18T00:00:00"/>
      </sharedItems>
      <fieldGroup par="8"/>
    </cacheField>
    <cacheField name="Closing Stock" numFmtId="0">
      <sharedItems containsSemiMixedTypes="0" containsString="0" containsNumber="1" containsInteger="1" minValue="0" maxValue="239" count="29">
        <n v="124"/>
        <n v="106"/>
        <n v="0"/>
        <n v="190"/>
        <n v="85"/>
        <n v="159"/>
        <n v="176"/>
        <n v="239"/>
        <n v="129"/>
        <n v="126"/>
        <n v="181"/>
        <n v="105"/>
        <n v="135"/>
        <n v="182"/>
        <n v="165"/>
        <n v="100"/>
        <n v="121"/>
        <n v="177"/>
        <n v="116"/>
        <n v="76"/>
        <n v="175"/>
        <n v="82"/>
        <n v="144"/>
        <n v="60"/>
        <n v="61"/>
        <n v="58"/>
        <n v="48"/>
        <n v="138"/>
        <n v="216"/>
      </sharedItems>
    </cacheField>
    <cacheField name="Days (Date)" numFmtId="0" databaseField="0">
      <fieldGroup base="6">
        <rangePr groupBy="days" startDate="2023-01-11T00:00:00" endDate="2023-12-27T00:00:00" groupInterval="7"/>
        <groupItems count="52">
          <s v="&lt;1/11/2023"/>
          <s v="1/11/2023 - 1/17/2023"/>
          <s v="1/18/2023 - 1/24/2023"/>
          <s v="1/25/2023 - 1/31/2023"/>
          <s v="2/1/2023 - 2/7/2023"/>
          <s v="2/8/2023 - 2/14/2023"/>
          <s v="2/15/2023 - 2/21/2023"/>
          <s v="2/22/2023 - 2/28/2023"/>
          <s v="3/1/2023 - 3/7/2023"/>
          <s v="3/8/2023 - 3/14/2023"/>
          <s v="3/15/2023 - 3/21/2023"/>
          <s v="3/22/2023 - 3/28/2023"/>
          <s v="3/29/2023 - 4/4/2023"/>
          <s v="4/5/2023 - 4/11/2023"/>
          <s v="4/12/2023 - 4/18/2023"/>
          <s v="4/19/2023 - 4/25/2023"/>
          <s v="4/26/2023 - 5/2/2023"/>
          <s v="5/3/2023 - 5/9/2023"/>
          <s v="5/10/2023 - 5/16/2023"/>
          <s v="5/17/2023 - 5/23/2023"/>
          <s v="5/24/2023 - 5/30/2023"/>
          <s v="5/31/2023 - 6/6/2023"/>
          <s v="6/7/2023 - 6/13/2023"/>
          <s v="6/14/2023 - 6/20/2023"/>
          <s v="6/21/2023 - 6/27/2023"/>
          <s v="6/28/2023 - 7/4/2023"/>
          <s v="7/5/2023 - 7/11/2023"/>
          <s v="7/12/2023 - 7/18/2023"/>
          <s v="7/19/2023 - 7/25/2023"/>
          <s v="7/26/2023 - 8/1/2023"/>
          <s v="8/2/2023 - 8/8/2023"/>
          <s v="8/9/2023 - 8/15/2023"/>
          <s v="8/16/2023 - 8/22/2023"/>
          <s v="8/23/2023 - 8/29/2023"/>
          <s v="8/30/2023 - 9/5/2023"/>
          <s v="9/6/2023 - 9/12/2023"/>
          <s v="9/13/2023 - 9/19/2023"/>
          <s v="9/20/2023 - 9/26/2023"/>
          <s v="9/27/2023 - 10/3/2023"/>
          <s v="10/4/2023 - 10/10/2023"/>
          <s v="10/11/2023 - 10/17/2023"/>
          <s v="10/18/2023 - 10/24/2023"/>
          <s v="10/25/2023 - 10/31/2023"/>
          <s v="11/1/2023 - 11/7/2023"/>
          <s v="11/8/2023 - 11/14/2023"/>
          <s v="11/15/2023 - 11/21/2023"/>
          <s v="11/22/2023 - 11/28/2023"/>
          <s v="11/29/2023 - 12/5/2023"/>
          <s v="12/6/2023 - 12/12/2023"/>
          <s v="12/13/2023 - 12/19/2023"/>
          <s v="12/20/2023 - 12/26/2023"/>
          <s v="&gt;12/27/2023"/>
        </groupItems>
      </fieldGroup>
    </cacheField>
  </cacheFields>
  <extLst>
    <ext xmlns:x14="http://schemas.microsoft.com/office/spreadsheetml/2009/9/main" uri="{725AE2AE-9491-48be-B2B4-4EB974FC3084}">
      <x14:pivotCacheDefinition pivotCacheId="25438842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el" refreshedDate="45880.499379976849" createdVersion="8" refreshedVersion="8" minRefreshableVersion="3" recordCount="30" xr:uid="{A34E9479-D534-4714-B769-352619046BE5}">
  <cacheSource type="worksheet">
    <worksheetSource name="Table5"/>
  </cacheSource>
  <cacheFields count="9">
    <cacheField name="Department" numFmtId="0">
      <sharedItems count="4">
        <s v="IT"/>
        <s v="Admin"/>
        <s v="Operations"/>
        <s v="Marketing"/>
      </sharedItems>
    </cacheField>
    <cacheField name="Expense Category" numFmtId="0">
      <sharedItems count="4">
        <s v="Consulting"/>
        <s v="Travel"/>
        <s v="Supplies"/>
        <s v="Software"/>
      </sharedItems>
    </cacheField>
    <cacheField name="Expense Amount" numFmtId="0">
      <sharedItems containsSemiMixedTypes="0" containsString="0" containsNumber="1" containsInteger="1" minValue="1399" maxValue="9223"/>
    </cacheField>
    <cacheField name="Budget" numFmtId="0">
      <sharedItems containsSemiMixedTypes="0" containsString="0" containsNumber="1" containsInteger="1" minValue="5074" maxValue="14543"/>
    </cacheField>
    <cacheField name="Date" numFmtId="14">
      <sharedItems containsSemiMixedTypes="0" containsNonDate="0" containsDate="1" containsString="0" minDate="2023-01-15T00:00:00" maxDate="2023-12-21T00:00:00" count="29">
        <d v="2023-06-14T00:00:00"/>
        <d v="2023-07-04T00:00:00"/>
        <d v="2023-07-18T00:00:00"/>
        <d v="2023-12-20T00:00:00"/>
        <d v="2023-04-06T00:00:00"/>
        <d v="2023-04-18T00:00:00"/>
        <d v="2023-06-28T00:00:00"/>
        <d v="2023-11-30T00:00:00"/>
        <d v="2023-09-07T00:00:00"/>
        <d v="2023-01-15T00:00:00"/>
        <d v="2023-09-22T00:00:00"/>
        <d v="2023-08-02T00:00:00"/>
        <d v="2023-02-23T00:00:00"/>
        <d v="2023-08-14T00:00:00"/>
        <d v="2023-09-14T00:00:00"/>
        <d v="2023-11-03T00:00:00"/>
        <d v="2023-07-21T00:00:00"/>
        <d v="2023-10-11T00:00:00"/>
        <d v="2023-04-25T00:00:00"/>
        <d v="2023-07-23T00:00:00"/>
        <d v="2023-08-20T00:00:00"/>
        <d v="2023-05-20T00:00:00"/>
        <d v="2023-09-08T00:00:00"/>
        <d v="2023-03-18T00:00:00"/>
        <d v="2023-05-17T00:00:00"/>
        <d v="2023-11-29T00:00:00"/>
        <d v="2023-07-11T00:00:00"/>
        <d v="2023-12-17T00:00:00"/>
        <d v="2023-07-13T00:00:00"/>
      </sharedItems>
      <fieldGroup par="8"/>
    </cacheField>
    <cacheField name="Project Name" numFmtId="0">
      <sharedItems count="4">
        <s v="Delta"/>
        <s v="Alpha"/>
        <s v="Gamma"/>
        <s v="Beta"/>
      </sharedItems>
    </cacheField>
    <cacheField name="% of Budget Used" numFmtId="2">
      <sharedItems containsSemiMixedTypes="0" containsString="0" containsNumber="1" minValue="18.350925765703412" maxValue="133.26763894363421"/>
    </cacheField>
    <cacheField name="Days (Date)" numFmtId="0" databaseField="0">
      <fieldGroup base="4">
        <rangePr groupBy="days" startDate="2023-01-15T00:00:00" endDate="2023-12-21T00:00:00"/>
        <groupItems count="368">
          <s v="&lt;1/1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1/2023"/>
        </groupItems>
      </fieldGroup>
    </cacheField>
    <cacheField name="Months (Date)" numFmtId="0" databaseField="0">
      <fieldGroup base="4">
        <rangePr groupBy="months" startDate="2023-01-15T00:00:00" endDate="2023-12-21T00:00:00"/>
        <groupItems count="14">
          <s v="&lt;1/15/2023"/>
          <s v="Jan"/>
          <s v="Feb"/>
          <s v="Mar"/>
          <s v="Apr"/>
          <s v="May"/>
          <s v="Jun"/>
          <s v="Jul"/>
          <s v="Aug"/>
          <s v="Sep"/>
          <s v="Oct"/>
          <s v="Nov"/>
          <s v="Dec"/>
          <s v="&gt;12/21/2023"/>
        </groupItems>
      </fieldGroup>
    </cacheField>
  </cacheFields>
  <extLst>
    <ext xmlns:x14="http://schemas.microsoft.com/office/spreadsheetml/2009/9/main" uri="{725AE2AE-9491-48be-B2B4-4EB974FC3084}">
      <x14:pivotCacheDefinition pivotCacheId="209695787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el" refreshedDate="45880.521794328706" createdVersion="8" refreshedVersion="8" minRefreshableVersion="3" recordCount="30" xr:uid="{70B0B503-5E94-4428-B251-E518D18FAA38}">
  <cacheSource type="worksheet">
    <worksheetSource name="Table6"/>
  </cacheSource>
  <cacheFields count="10">
    <cacheField name="Order ID" numFmtId="0">
      <sharedItems/>
    </cacheField>
    <cacheField name="Customer Name" numFmtId="0">
      <sharedItems count="5">
        <s v="Adani"/>
        <s v="Tata"/>
        <s v="HUL"/>
        <s v="Reliance"/>
        <s v="Flipkart"/>
      </sharedItems>
    </cacheField>
    <cacheField name="Order Date" numFmtId="14">
      <sharedItems containsSemiMixedTypes="0" containsNonDate="0" containsDate="1" containsString="0" minDate="2023-02-01T00:00:00" maxDate="2023-11-24T00:00:00" count="30">
        <d v="2023-05-03T00:00:00"/>
        <d v="2023-05-19T00:00:00"/>
        <d v="2023-02-20T00:00:00"/>
        <d v="2023-10-01T00:00:00"/>
        <d v="2023-10-24T00:00:00"/>
        <d v="2023-11-08T00:00:00"/>
        <d v="2023-07-04T00:00:00"/>
        <d v="2023-08-05T00:00:00"/>
        <d v="2023-07-18T00:00:00"/>
        <d v="2023-09-30T00:00:00"/>
        <d v="2023-05-22T00:00:00"/>
        <d v="2023-10-08T00:00:00"/>
        <d v="2023-07-23T00:00:00"/>
        <d v="2023-09-13T00:00:00"/>
        <d v="2023-10-19T00:00:00"/>
        <d v="2023-03-21T00:00:00"/>
        <d v="2023-07-28T00:00:00"/>
        <d v="2023-02-01T00:00:00"/>
        <d v="2023-09-27T00:00:00"/>
        <d v="2023-11-23T00:00:00"/>
        <d v="2023-06-13T00:00:00"/>
        <d v="2023-04-23T00:00:00"/>
        <d v="2023-08-03T00:00:00"/>
        <d v="2023-05-25T00:00:00"/>
        <d v="2023-05-04T00:00:00"/>
        <d v="2023-10-12T00:00:00"/>
        <d v="2023-06-04T00:00:00"/>
        <d v="2023-02-25T00:00:00"/>
        <d v="2023-11-06T00:00:00"/>
        <d v="2023-11-20T00:00:00"/>
      </sharedItems>
      <fieldGroup par="9"/>
    </cacheField>
    <cacheField name="Delivery Date" numFmtId="14">
      <sharedItems containsSemiMixedTypes="0" containsNonDate="0" containsDate="1" containsString="0" minDate="2023-02-02T00:00:00" maxDate="2023-12-02T00:00:00"/>
    </cacheField>
    <cacheField name="Product" numFmtId="0">
      <sharedItems count="4">
        <s v="Switch"/>
        <s v="Access Point"/>
        <s v="Router"/>
        <s v="Modem"/>
      </sharedItems>
    </cacheField>
    <cacheField name="Order Value" numFmtId="0">
      <sharedItems containsSemiMixedTypes="0" containsString="0" containsNumber="1" containsInteger="1" minValue="5730" maxValue="48063"/>
    </cacheField>
    <cacheField name="Delivery Status" numFmtId="0">
      <sharedItems count="2">
        <s v="On Time"/>
        <s v="Delayed"/>
      </sharedItems>
    </cacheField>
    <cacheField name="Delivery Duration (Days)" numFmtId="0">
      <sharedItems containsSemiMixedTypes="0" containsString="0" containsNumber="1" containsInteger="1" minValue="1" maxValue="10"/>
    </cacheField>
    <cacheField name="Days (Order Date)" numFmtId="0" databaseField="0">
      <fieldGroup base="2">
        <rangePr groupBy="days" startDate="2023-02-01T00:00:00" endDate="2023-11-24T00:00:00"/>
        <groupItems count="368">
          <s v="&lt;2/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4/2023"/>
        </groupItems>
      </fieldGroup>
    </cacheField>
    <cacheField name="Months (Order Date)" numFmtId="0" databaseField="0">
      <fieldGroup base="2">
        <rangePr groupBy="months" startDate="2023-02-01T00:00:00" endDate="2023-11-24T00:00:00"/>
        <groupItems count="14">
          <s v="&lt;2/1/2023"/>
          <s v="Jan"/>
          <s v="Feb"/>
          <s v="Mar"/>
          <s v="Apr"/>
          <s v="May"/>
          <s v="Jun"/>
          <s v="Jul"/>
          <s v="Aug"/>
          <s v="Sep"/>
          <s v="Oct"/>
          <s v="Nov"/>
          <s v="Dec"/>
          <s v="&gt;11/24/2023"/>
        </groupItems>
      </fieldGroup>
    </cacheField>
  </cacheFields>
  <extLst>
    <ext xmlns:x14="http://schemas.microsoft.com/office/spreadsheetml/2009/9/main" uri="{725AE2AE-9491-48be-B2B4-4EB974FC3084}">
      <x14:pivotCacheDefinition pivotCacheId="1279500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809"/>
    <x v="0"/>
    <n v="1941.6"/>
  </r>
  <r>
    <x v="1"/>
    <x v="0"/>
    <x v="1"/>
    <x v="0"/>
    <n v="10"/>
    <n v="418"/>
    <x v="1"/>
    <n v="836"/>
  </r>
  <r>
    <x v="2"/>
    <x v="1"/>
    <x v="2"/>
    <x v="1"/>
    <n v="12"/>
    <n v="528"/>
    <x v="2"/>
    <n v="1267.2"/>
  </r>
  <r>
    <x v="3"/>
    <x v="2"/>
    <x v="3"/>
    <x v="2"/>
    <n v="10"/>
    <n v="761"/>
    <x v="3"/>
    <n v="1522"/>
  </r>
  <r>
    <x v="4"/>
    <x v="1"/>
    <x v="2"/>
    <x v="1"/>
    <n v="20"/>
    <n v="216"/>
    <x v="4"/>
    <n v="864"/>
  </r>
  <r>
    <x v="5"/>
    <x v="1"/>
    <x v="2"/>
    <x v="3"/>
    <n v="20"/>
    <n v="975"/>
    <x v="5"/>
    <n v="3900"/>
  </r>
  <r>
    <x v="6"/>
    <x v="2"/>
    <x v="1"/>
    <x v="0"/>
    <n v="14"/>
    <n v="779"/>
    <x v="6"/>
    <n v="2181.1999999999998"/>
  </r>
  <r>
    <x v="0"/>
    <x v="0"/>
    <x v="0"/>
    <x v="1"/>
    <n v="17"/>
    <n v="637"/>
    <x v="7"/>
    <n v="2165.8000000000002"/>
  </r>
  <r>
    <x v="7"/>
    <x v="2"/>
    <x v="2"/>
    <x v="3"/>
    <n v="19"/>
    <n v="877"/>
    <x v="8"/>
    <n v="3332.6"/>
  </r>
  <r>
    <x v="8"/>
    <x v="3"/>
    <x v="1"/>
    <x v="0"/>
    <n v="6"/>
    <n v="579"/>
    <x v="9"/>
    <n v="694.80000000000007"/>
  </r>
  <r>
    <x v="9"/>
    <x v="2"/>
    <x v="3"/>
    <x v="3"/>
    <n v="4"/>
    <n v="945"/>
    <x v="10"/>
    <n v="756"/>
  </r>
  <r>
    <x v="10"/>
    <x v="0"/>
    <x v="1"/>
    <x v="3"/>
    <n v="7"/>
    <n v="312"/>
    <x v="11"/>
    <n v="436.8"/>
  </r>
  <r>
    <x v="11"/>
    <x v="3"/>
    <x v="4"/>
    <x v="1"/>
    <n v="20"/>
    <n v="541"/>
    <x v="12"/>
    <n v="2164"/>
  </r>
  <r>
    <x v="12"/>
    <x v="3"/>
    <x v="0"/>
    <x v="4"/>
    <n v="20"/>
    <n v="566"/>
    <x v="13"/>
    <n v="2264"/>
  </r>
  <r>
    <x v="13"/>
    <x v="2"/>
    <x v="0"/>
    <x v="4"/>
    <n v="1"/>
    <n v="995"/>
    <x v="14"/>
    <n v="199"/>
  </r>
  <r>
    <x v="14"/>
    <x v="1"/>
    <x v="0"/>
    <x v="4"/>
    <n v="20"/>
    <n v="877"/>
    <x v="15"/>
    <n v="3508"/>
  </r>
  <r>
    <x v="15"/>
    <x v="2"/>
    <x v="1"/>
    <x v="0"/>
    <n v="4"/>
    <n v="545"/>
    <x v="16"/>
    <n v="436"/>
  </r>
  <r>
    <x v="12"/>
    <x v="3"/>
    <x v="4"/>
    <x v="3"/>
    <n v="1"/>
    <n v="970"/>
    <x v="17"/>
    <n v="194"/>
  </r>
  <r>
    <x v="16"/>
    <x v="0"/>
    <x v="3"/>
    <x v="2"/>
    <n v="10"/>
    <n v="267"/>
    <x v="18"/>
    <n v="534"/>
  </r>
  <r>
    <x v="17"/>
    <x v="2"/>
    <x v="2"/>
    <x v="4"/>
    <n v="17"/>
    <n v="318"/>
    <x v="19"/>
    <n v="1081.2"/>
  </r>
  <r>
    <x v="18"/>
    <x v="0"/>
    <x v="3"/>
    <x v="0"/>
    <n v="7"/>
    <n v="164"/>
    <x v="20"/>
    <n v="229.6"/>
  </r>
  <r>
    <x v="19"/>
    <x v="1"/>
    <x v="1"/>
    <x v="4"/>
    <n v="16"/>
    <n v="617"/>
    <x v="21"/>
    <n v="1974.4"/>
  </r>
  <r>
    <x v="20"/>
    <x v="1"/>
    <x v="2"/>
    <x v="0"/>
    <n v="13"/>
    <n v="281"/>
    <x v="22"/>
    <n v="730.6"/>
  </r>
  <r>
    <x v="21"/>
    <x v="1"/>
    <x v="2"/>
    <x v="4"/>
    <n v="13"/>
    <n v="895"/>
    <x v="23"/>
    <n v="2327"/>
  </r>
  <r>
    <x v="22"/>
    <x v="3"/>
    <x v="2"/>
    <x v="0"/>
    <n v="10"/>
    <n v="457"/>
    <x v="24"/>
    <n v="914"/>
  </r>
  <r>
    <x v="23"/>
    <x v="1"/>
    <x v="0"/>
    <x v="2"/>
    <n v="8"/>
    <n v="945"/>
    <x v="25"/>
    <n v="1512"/>
  </r>
  <r>
    <x v="24"/>
    <x v="1"/>
    <x v="2"/>
    <x v="3"/>
    <n v="9"/>
    <n v="873"/>
    <x v="26"/>
    <n v="1571.4"/>
  </r>
  <r>
    <x v="25"/>
    <x v="3"/>
    <x v="2"/>
    <x v="0"/>
    <n v="17"/>
    <n v="828"/>
    <x v="27"/>
    <n v="2815.2"/>
  </r>
  <r>
    <x v="26"/>
    <x v="2"/>
    <x v="2"/>
    <x v="3"/>
    <n v="16"/>
    <n v="515"/>
    <x v="28"/>
    <n v="1648"/>
  </r>
  <r>
    <x v="19"/>
    <x v="1"/>
    <x v="2"/>
    <x v="1"/>
    <n v="2"/>
    <n v="918"/>
    <x v="29"/>
    <n v="36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E1000"/>
    <x v="0"/>
    <x v="0"/>
    <n v="48"/>
    <d v="2023-01-30T00:00:00"/>
    <x v="0"/>
    <x v="0"/>
    <n v="57360"/>
  </r>
  <r>
    <s v="E1001"/>
    <x v="1"/>
    <x v="0"/>
    <n v="44"/>
    <d v="2023-02-04T00:00:00"/>
    <x v="1"/>
    <x v="0"/>
    <n v="39014"/>
  </r>
  <r>
    <s v="E1002"/>
    <x v="1"/>
    <x v="1"/>
    <n v="44"/>
    <d v="2021-12-04T00:00:00"/>
    <x v="2"/>
    <x v="1"/>
    <n v="30083"/>
  </r>
  <r>
    <s v="E1003"/>
    <x v="0"/>
    <x v="1"/>
    <n v="23"/>
    <d v="2021-05-04T00:00:00"/>
    <x v="3"/>
    <x v="0"/>
    <n v="71032"/>
  </r>
  <r>
    <s v="E1004"/>
    <x v="1"/>
    <x v="0"/>
    <n v="48"/>
    <d v="2022-03-28T00:00:00"/>
    <x v="2"/>
    <x v="1"/>
    <n v="46427"/>
  </r>
  <r>
    <s v="E1005"/>
    <x v="1"/>
    <x v="0"/>
    <n v="36"/>
    <d v="2023-03-15T00:00:00"/>
    <x v="4"/>
    <x v="0"/>
    <n v="104801"/>
  </r>
  <r>
    <s v="E1006"/>
    <x v="2"/>
    <x v="1"/>
    <n v="31"/>
    <d v="2023-03-18T00:00:00"/>
    <x v="5"/>
    <x v="0"/>
    <n v="63913"/>
  </r>
  <r>
    <s v="E1007"/>
    <x v="0"/>
    <x v="1"/>
    <n v="39"/>
    <d v="2020-02-06T00:00:00"/>
    <x v="2"/>
    <x v="1"/>
    <n v="79964"/>
  </r>
  <r>
    <s v="E1008"/>
    <x v="3"/>
    <x v="1"/>
    <n v="41"/>
    <d v="2021-07-18T00:00:00"/>
    <x v="6"/>
    <x v="0"/>
    <n v="71187"/>
  </r>
  <r>
    <s v="E1009"/>
    <x v="2"/>
    <x v="1"/>
    <n v="33"/>
    <d v="2020-11-25T00:00:00"/>
    <x v="7"/>
    <x v="0"/>
    <n v="85778"/>
  </r>
  <r>
    <s v="E1010"/>
    <x v="4"/>
    <x v="0"/>
    <n v="44"/>
    <d v="2023-12-19T00:00:00"/>
    <x v="8"/>
    <x v="0"/>
    <n v="38642"/>
  </r>
  <r>
    <s v="E1011"/>
    <x v="2"/>
    <x v="1"/>
    <n v="39"/>
    <d v="2023-02-03T00:00:00"/>
    <x v="9"/>
    <x v="0"/>
    <n v="52972"/>
  </r>
  <r>
    <s v="E1012"/>
    <x v="4"/>
    <x v="1"/>
    <n v="49"/>
    <d v="2021-01-31T00:00:00"/>
    <x v="10"/>
    <x v="0"/>
    <n v="105379"/>
  </r>
  <r>
    <s v="E1013"/>
    <x v="1"/>
    <x v="1"/>
    <n v="34"/>
    <d v="2023-07-12T00:00:00"/>
    <x v="2"/>
    <x v="1"/>
    <n v="107731"/>
  </r>
  <r>
    <s v="E1014"/>
    <x v="1"/>
    <x v="1"/>
    <n v="27"/>
    <d v="2021-04-13T00:00:00"/>
    <x v="2"/>
    <x v="1"/>
    <n v="32559"/>
  </r>
  <r>
    <s v="E1015"/>
    <x v="2"/>
    <x v="0"/>
    <n v="44"/>
    <d v="2020-02-21T00:00:00"/>
    <x v="11"/>
    <x v="0"/>
    <n v="55865"/>
  </r>
  <r>
    <s v="E1016"/>
    <x v="2"/>
    <x v="1"/>
    <n v="25"/>
    <d v="2022-08-03T00:00:00"/>
    <x v="12"/>
    <x v="0"/>
    <n v="98094"/>
  </r>
  <r>
    <s v="E1017"/>
    <x v="3"/>
    <x v="0"/>
    <n v="33"/>
    <d v="2021-08-28T00:00:00"/>
    <x v="2"/>
    <x v="1"/>
    <n v="90546"/>
  </r>
  <r>
    <s v="E1018"/>
    <x v="3"/>
    <x v="1"/>
    <n v="22"/>
    <d v="2020-01-22T00:00:00"/>
    <x v="13"/>
    <x v="0"/>
    <n v="34566"/>
  </r>
  <r>
    <s v="E1019"/>
    <x v="3"/>
    <x v="0"/>
    <n v="24"/>
    <d v="2020-10-25T00:00:00"/>
    <x v="14"/>
    <x v="0"/>
    <n v="105366"/>
  </r>
  <r>
    <s v="E1020"/>
    <x v="0"/>
    <x v="0"/>
    <n v="30"/>
    <d v="2022-03-04T00:00:00"/>
    <x v="2"/>
    <x v="1"/>
    <n v="63032"/>
  </r>
  <r>
    <s v="E1021"/>
    <x v="1"/>
    <x v="1"/>
    <n v="29"/>
    <d v="2021-09-25T00:00:00"/>
    <x v="2"/>
    <x v="1"/>
    <n v="65831"/>
  </r>
  <r>
    <s v="E1022"/>
    <x v="3"/>
    <x v="1"/>
    <n v="46"/>
    <d v="2022-12-03T00:00:00"/>
    <x v="15"/>
    <x v="0"/>
    <n v="34892"/>
  </r>
  <r>
    <s v="E1023"/>
    <x v="4"/>
    <x v="0"/>
    <n v="31"/>
    <d v="2020-02-23T00:00:00"/>
    <x v="2"/>
    <x v="1"/>
    <n v="31149"/>
  </r>
  <r>
    <s v="E1024"/>
    <x v="2"/>
    <x v="0"/>
    <n v="41"/>
    <d v="2023-10-09T00:00:00"/>
    <x v="16"/>
    <x v="0"/>
    <n v="42901"/>
  </r>
  <r>
    <s v="E1025"/>
    <x v="4"/>
    <x v="1"/>
    <n v="41"/>
    <d v="2023-08-09T00:00:00"/>
    <x v="2"/>
    <x v="1"/>
    <n v="84454"/>
  </r>
  <r>
    <s v="E1026"/>
    <x v="4"/>
    <x v="0"/>
    <n v="32"/>
    <d v="2022-02-09T00:00:00"/>
    <x v="17"/>
    <x v="0"/>
    <n v="57114"/>
  </r>
  <r>
    <s v="E1027"/>
    <x v="2"/>
    <x v="1"/>
    <n v="37"/>
    <d v="2023-09-10T00:00:00"/>
    <x v="18"/>
    <x v="0"/>
    <n v="64488"/>
  </r>
  <r>
    <s v="E1028"/>
    <x v="4"/>
    <x v="0"/>
    <n v="41"/>
    <d v="2022-06-27T00:00:00"/>
    <x v="19"/>
    <x v="0"/>
    <n v="89017"/>
  </r>
  <r>
    <s v="E1029"/>
    <x v="2"/>
    <x v="1"/>
    <n v="28"/>
    <d v="2023-10-11T00:00:00"/>
    <x v="20"/>
    <x v="0"/>
    <n v="1056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P100"/>
    <x v="0"/>
    <x v="0"/>
    <n v="120"/>
    <n v="80"/>
    <n v="84"/>
    <x v="0"/>
    <x v="0"/>
  </r>
  <r>
    <s v="P101"/>
    <x v="1"/>
    <x v="1"/>
    <n v="132"/>
    <n v="54"/>
    <n v="28"/>
    <x v="1"/>
    <x v="1"/>
  </r>
  <r>
    <s v="P102"/>
    <x v="0"/>
    <x v="0"/>
    <n v="54"/>
    <n v="79"/>
    <n v="25"/>
    <x v="2"/>
    <x v="2"/>
  </r>
  <r>
    <s v="P103"/>
    <x v="0"/>
    <x v="2"/>
    <n v="184"/>
    <n v="75"/>
    <n v="81"/>
    <x v="3"/>
    <x v="3"/>
  </r>
  <r>
    <s v="P104"/>
    <x v="2"/>
    <x v="0"/>
    <n v="100"/>
    <n v="44"/>
    <n v="29"/>
    <x v="4"/>
    <x v="4"/>
  </r>
  <r>
    <s v="P105"/>
    <x v="1"/>
    <x v="1"/>
    <n v="163"/>
    <n v="67"/>
    <n v="63"/>
    <x v="5"/>
    <x v="5"/>
  </r>
  <r>
    <s v="P106"/>
    <x v="2"/>
    <x v="0"/>
    <n v="196"/>
    <n v="64"/>
    <n v="44"/>
    <x v="6"/>
    <x v="6"/>
  </r>
  <r>
    <s v="P107"/>
    <x v="0"/>
    <x v="1"/>
    <n v="194"/>
    <n v="46"/>
    <n v="91"/>
    <x v="7"/>
    <x v="7"/>
  </r>
  <r>
    <s v="P108"/>
    <x v="2"/>
    <x v="0"/>
    <n v="95"/>
    <n v="15"/>
    <n v="49"/>
    <x v="8"/>
    <x v="8"/>
  </r>
  <r>
    <s v="P109"/>
    <x v="2"/>
    <x v="1"/>
    <n v="97"/>
    <n v="33"/>
    <n v="62"/>
    <x v="9"/>
    <x v="9"/>
  </r>
  <r>
    <s v="P110"/>
    <x v="2"/>
    <x v="1"/>
    <n v="177"/>
    <n v="63"/>
    <n v="67"/>
    <x v="10"/>
    <x v="10"/>
  </r>
  <r>
    <s v="P111"/>
    <x v="0"/>
    <x v="1"/>
    <n v="114"/>
    <n v="72"/>
    <n v="63"/>
    <x v="11"/>
    <x v="11"/>
  </r>
  <r>
    <s v="P112"/>
    <x v="1"/>
    <x v="1"/>
    <n v="122"/>
    <n v="55"/>
    <n v="68"/>
    <x v="12"/>
    <x v="12"/>
  </r>
  <r>
    <s v="P113"/>
    <x v="0"/>
    <x v="1"/>
    <n v="188"/>
    <n v="32"/>
    <n v="26"/>
    <x v="13"/>
    <x v="13"/>
  </r>
  <r>
    <s v="P114"/>
    <x v="0"/>
    <x v="0"/>
    <n v="181"/>
    <n v="66"/>
    <n v="50"/>
    <x v="14"/>
    <x v="14"/>
  </r>
  <r>
    <s v="P115"/>
    <x v="0"/>
    <x v="2"/>
    <n v="71"/>
    <n v="36"/>
    <n v="65"/>
    <x v="15"/>
    <x v="15"/>
  </r>
  <r>
    <s v="P116"/>
    <x v="0"/>
    <x v="2"/>
    <n v="106"/>
    <n v="10"/>
    <n v="25"/>
    <x v="16"/>
    <x v="16"/>
  </r>
  <r>
    <s v="P117"/>
    <x v="0"/>
    <x v="0"/>
    <n v="129"/>
    <n v="22"/>
    <n v="70"/>
    <x v="17"/>
    <x v="17"/>
  </r>
  <r>
    <s v="P118"/>
    <x v="0"/>
    <x v="0"/>
    <n v="170"/>
    <n v="56"/>
    <n v="21"/>
    <x v="18"/>
    <x v="12"/>
  </r>
  <r>
    <s v="P119"/>
    <x v="0"/>
    <x v="0"/>
    <n v="128"/>
    <n v="40"/>
    <n v="28"/>
    <x v="19"/>
    <x v="18"/>
  </r>
  <r>
    <s v="P120"/>
    <x v="2"/>
    <x v="0"/>
    <n v="56"/>
    <n v="46"/>
    <n v="66"/>
    <x v="20"/>
    <x v="19"/>
  </r>
  <r>
    <s v="P121"/>
    <x v="2"/>
    <x v="0"/>
    <n v="136"/>
    <n v="20"/>
    <n v="59"/>
    <x v="21"/>
    <x v="20"/>
  </r>
  <r>
    <s v="P122"/>
    <x v="0"/>
    <x v="1"/>
    <n v="68"/>
    <n v="56"/>
    <n v="70"/>
    <x v="22"/>
    <x v="21"/>
  </r>
  <r>
    <s v="P123"/>
    <x v="1"/>
    <x v="2"/>
    <n v="165"/>
    <n v="68"/>
    <n v="47"/>
    <x v="23"/>
    <x v="22"/>
  </r>
  <r>
    <s v="P124"/>
    <x v="2"/>
    <x v="1"/>
    <n v="71"/>
    <n v="68"/>
    <n v="57"/>
    <x v="24"/>
    <x v="23"/>
  </r>
  <r>
    <s v="P125"/>
    <x v="2"/>
    <x v="2"/>
    <n v="56"/>
    <n v="70"/>
    <n v="75"/>
    <x v="25"/>
    <x v="24"/>
  </r>
  <r>
    <s v="P126"/>
    <x v="2"/>
    <x v="2"/>
    <n v="80"/>
    <n v="61"/>
    <n v="39"/>
    <x v="26"/>
    <x v="25"/>
  </r>
  <r>
    <s v="P127"/>
    <x v="1"/>
    <x v="1"/>
    <n v="70"/>
    <n v="68"/>
    <n v="46"/>
    <x v="27"/>
    <x v="26"/>
  </r>
  <r>
    <s v="P128"/>
    <x v="0"/>
    <x v="0"/>
    <n v="143"/>
    <n v="49"/>
    <n v="44"/>
    <x v="28"/>
    <x v="27"/>
  </r>
  <r>
    <s v="P129"/>
    <x v="2"/>
    <x v="2"/>
    <n v="168"/>
    <n v="29"/>
    <n v="77"/>
    <x v="29"/>
    <x v="2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707"/>
    <n v="5413"/>
    <x v="0"/>
    <x v="0"/>
    <n v="68.483280990208755"/>
  </r>
  <r>
    <x v="1"/>
    <x v="1"/>
    <n v="8341"/>
    <n v="10963"/>
    <x v="1"/>
    <x v="1"/>
    <n v="76.083188908145587"/>
  </r>
  <r>
    <x v="2"/>
    <x v="2"/>
    <n v="8733"/>
    <n v="8992"/>
    <x v="2"/>
    <x v="2"/>
    <n v="97.119661921708186"/>
  </r>
  <r>
    <x v="2"/>
    <x v="3"/>
    <n v="1403"/>
    <n v="7501"/>
    <x v="3"/>
    <x v="0"/>
    <n v="18.70417277696307"/>
  </r>
  <r>
    <x v="1"/>
    <x v="3"/>
    <n v="5713"/>
    <n v="11398"/>
    <x v="4"/>
    <x v="0"/>
    <n v="50.122828566415158"/>
  </r>
  <r>
    <x v="2"/>
    <x v="0"/>
    <n v="9223"/>
    <n v="13529"/>
    <x v="5"/>
    <x v="3"/>
    <n v="68.172074802276597"/>
  </r>
  <r>
    <x v="1"/>
    <x v="1"/>
    <n v="2901"/>
    <n v="12206"/>
    <x v="6"/>
    <x v="1"/>
    <n v="23.766999836146159"/>
  </r>
  <r>
    <x v="1"/>
    <x v="2"/>
    <n v="2121"/>
    <n v="11558"/>
    <x v="7"/>
    <x v="1"/>
    <n v="18.350925765703412"/>
  </r>
  <r>
    <x v="0"/>
    <x v="2"/>
    <n v="4478"/>
    <n v="12258"/>
    <x v="8"/>
    <x v="3"/>
    <n v="36.531244901288957"/>
  </r>
  <r>
    <x v="0"/>
    <x v="1"/>
    <n v="3137"/>
    <n v="10509"/>
    <x v="9"/>
    <x v="3"/>
    <n v="29.850604243981348"/>
  </r>
  <r>
    <x v="2"/>
    <x v="3"/>
    <n v="3272"/>
    <n v="11154"/>
    <x v="10"/>
    <x v="1"/>
    <n v="29.334767796306259"/>
  </r>
  <r>
    <x v="0"/>
    <x v="3"/>
    <n v="7552"/>
    <n v="5819"/>
    <x v="11"/>
    <x v="2"/>
    <n v="129.78174944148481"/>
  </r>
  <r>
    <x v="1"/>
    <x v="1"/>
    <n v="1399"/>
    <n v="5098"/>
    <x v="12"/>
    <x v="3"/>
    <n v="27.44213417026285"/>
  </r>
  <r>
    <x v="0"/>
    <x v="2"/>
    <n v="9009"/>
    <n v="8963"/>
    <x v="13"/>
    <x v="1"/>
    <n v="100.51322101974785"/>
  </r>
  <r>
    <x v="0"/>
    <x v="0"/>
    <n v="8645"/>
    <n v="8210"/>
    <x v="14"/>
    <x v="0"/>
    <n v="105.29841656516443"/>
  </r>
  <r>
    <x v="3"/>
    <x v="3"/>
    <n v="2694"/>
    <n v="7831"/>
    <x v="15"/>
    <x v="2"/>
    <n v="34.401736687523943"/>
  </r>
  <r>
    <x v="1"/>
    <x v="3"/>
    <n v="3568"/>
    <n v="6065"/>
    <x v="16"/>
    <x v="0"/>
    <n v="58.82934872217642"/>
  </r>
  <r>
    <x v="2"/>
    <x v="1"/>
    <n v="7045"/>
    <n v="14543"/>
    <x v="17"/>
    <x v="2"/>
    <n v="48.442549680258544"/>
  </r>
  <r>
    <x v="0"/>
    <x v="0"/>
    <n v="3754"/>
    <n v="13533"/>
    <x v="18"/>
    <x v="3"/>
    <n v="27.739599497524569"/>
  </r>
  <r>
    <x v="1"/>
    <x v="1"/>
    <n v="6762"/>
    <n v="5074"/>
    <x v="19"/>
    <x v="3"/>
    <n v="133.26763894363421"/>
  </r>
  <r>
    <x v="1"/>
    <x v="1"/>
    <n v="5297"/>
    <n v="10525"/>
    <x v="20"/>
    <x v="0"/>
    <n v="50.327790973871736"/>
  </r>
  <r>
    <x v="3"/>
    <x v="3"/>
    <n v="3504"/>
    <n v="5695"/>
    <x v="21"/>
    <x v="3"/>
    <n v="61.527655838454784"/>
  </r>
  <r>
    <x v="1"/>
    <x v="2"/>
    <n v="6705"/>
    <n v="8911"/>
    <x v="22"/>
    <x v="0"/>
    <n v="75.244080350129053"/>
  </r>
  <r>
    <x v="3"/>
    <x v="2"/>
    <n v="5364"/>
    <n v="8292"/>
    <x v="3"/>
    <x v="3"/>
    <n v="64.688856729377704"/>
  </r>
  <r>
    <x v="2"/>
    <x v="1"/>
    <n v="2771"/>
    <n v="14172"/>
    <x v="23"/>
    <x v="1"/>
    <n v="19.552639006491674"/>
  </r>
  <r>
    <x v="1"/>
    <x v="2"/>
    <n v="3886"/>
    <n v="5220"/>
    <x v="24"/>
    <x v="1"/>
    <n v="74.444444444444443"/>
  </r>
  <r>
    <x v="1"/>
    <x v="1"/>
    <n v="7567"/>
    <n v="13183"/>
    <x v="25"/>
    <x v="0"/>
    <n v="57.399681407873778"/>
  </r>
  <r>
    <x v="0"/>
    <x v="1"/>
    <n v="4229"/>
    <n v="7593"/>
    <x v="26"/>
    <x v="3"/>
    <n v="55.696035822468062"/>
  </r>
  <r>
    <x v="0"/>
    <x v="2"/>
    <n v="3656"/>
    <n v="14541"/>
    <x v="27"/>
    <x v="1"/>
    <n v="25.142699951860259"/>
  </r>
  <r>
    <x v="2"/>
    <x v="1"/>
    <n v="8425"/>
    <n v="12388"/>
    <x v="28"/>
    <x v="1"/>
    <n v="68.00936390054891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O1000"/>
    <x v="0"/>
    <x v="0"/>
    <d v="2023-05-10T00:00:00"/>
    <x v="0"/>
    <n v="6604"/>
    <x v="0"/>
    <n v="7"/>
  </r>
  <r>
    <s v="O1001"/>
    <x v="0"/>
    <x v="1"/>
    <d v="2023-05-20T00:00:00"/>
    <x v="1"/>
    <n v="32671"/>
    <x v="0"/>
    <n v="1"/>
  </r>
  <r>
    <s v="O1002"/>
    <x v="1"/>
    <x v="2"/>
    <d v="2023-02-26T00:00:00"/>
    <x v="1"/>
    <n v="38799"/>
    <x v="0"/>
    <n v="6"/>
  </r>
  <r>
    <s v="O1003"/>
    <x v="2"/>
    <x v="3"/>
    <d v="2023-10-04T00:00:00"/>
    <x v="2"/>
    <n v="40016"/>
    <x v="0"/>
    <n v="3"/>
  </r>
  <r>
    <s v="O1004"/>
    <x v="2"/>
    <x v="4"/>
    <d v="2023-11-03T00:00:00"/>
    <x v="1"/>
    <n v="15591"/>
    <x v="1"/>
    <n v="10"/>
  </r>
  <r>
    <s v="O1005"/>
    <x v="3"/>
    <x v="5"/>
    <d v="2023-11-13T00:00:00"/>
    <x v="3"/>
    <n v="6929"/>
    <x v="1"/>
    <n v="5"/>
  </r>
  <r>
    <s v="O1006"/>
    <x v="1"/>
    <x v="6"/>
    <d v="2023-07-13T00:00:00"/>
    <x v="1"/>
    <n v="32236"/>
    <x v="0"/>
    <n v="9"/>
  </r>
  <r>
    <s v="O1007"/>
    <x v="1"/>
    <x v="7"/>
    <d v="2023-08-15T00:00:00"/>
    <x v="0"/>
    <n v="7082"/>
    <x v="0"/>
    <n v="10"/>
  </r>
  <r>
    <s v="O1008"/>
    <x v="3"/>
    <x v="8"/>
    <d v="2023-07-25T00:00:00"/>
    <x v="0"/>
    <n v="40232"/>
    <x v="0"/>
    <n v="7"/>
  </r>
  <r>
    <s v="O1009"/>
    <x v="0"/>
    <x v="9"/>
    <d v="2023-10-07T00:00:00"/>
    <x v="2"/>
    <n v="34502"/>
    <x v="0"/>
    <n v="7"/>
  </r>
  <r>
    <s v="O1010"/>
    <x v="1"/>
    <x v="10"/>
    <d v="2023-05-24T00:00:00"/>
    <x v="3"/>
    <n v="22818"/>
    <x v="1"/>
    <n v="2"/>
  </r>
  <r>
    <s v="O1011"/>
    <x v="2"/>
    <x v="11"/>
    <d v="2023-10-18T00:00:00"/>
    <x v="2"/>
    <n v="45236"/>
    <x v="1"/>
    <n v="10"/>
  </r>
  <r>
    <s v="O1012"/>
    <x v="3"/>
    <x v="12"/>
    <d v="2023-07-30T00:00:00"/>
    <x v="3"/>
    <n v="47188"/>
    <x v="0"/>
    <n v="7"/>
  </r>
  <r>
    <s v="O1013"/>
    <x v="2"/>
    <x v="13"/>
    <d v="2023-09-19T00:00:00"/>
    <x v="3"/>
    <n v="40135"/>
    <x v="1"/>
    <n v="6"/>
  </r>
  <r>
    <s v="O1014"/>
    <x v="4"/>
    <x v="14"/>
    <d v="2023-10-22T00:00:00"/>
    <x v="1"/>
    <n v="36682"/>
    <x v="1"/>
    <n v="3"/>
  </r>
  <r>
    <s v="O1015"/>
    <x v="2"/>
    <x v="15"/>
    <d v="2023-03-28T00:00:00"/>
    <x v="0"/>
    <n v="14341"/>
    <x v="1"/>
    <n v="7"/>
  </r>
  <r>
    <s v="O1016"/>
    <x v="4"/>
    <x v="16"/>
    <d v="2023-08-03T00:00:00"/>
    <x v="3"/>
    <n v="20862"/>
    <x v="1"/>
    <n v="6"/>
  </r>
  <r>
    <s v="O1017"/>
    <x v="2"/>
    <x v="17"/>
    <d v="2023-02-02T00:00:00"/>
    <x v="1"/>
    <n v="46396"/>
    <x v="0"/>
    <n v="1"/>
  </r>
  <r>
    <s v="O1018"/>
    <x v="1"/>
    <x v="18"/>
    <d v="2023-09-28T00:00:00"/>
    <x v="1"/>
    <n v="13146"/>
    <x v="1"/>
    <n v="1"/>
  </r>
  <r>
    <s v="O1019"/>
    <x v="4"/>
    <x v="19"/>
    <d v="2023-12-01T00:00:00"/>
    <x v="0"/>
    <n v="30201"/>
    <x v="0"/>
    <n v="8"/>
  </r>
  <r>
    <s v="O1020"/>
    <x v="4"/>
    <x v="20"/>
    <d v="2023-06-19T00:00:00"/>
    <x v="1"/>
    <n v="14442"/>
    <x v="1"/>
    <n v="6"/>
  </r>
  <r>
    <s v="O1021"/>
    <x v="0"/>
    <x v="21"/>
    <d v="2023-05-03T00:00:00"/>
    <x v="0"/>
    <n v="43861"/>
    <x v="0"/>
    <n v="10"/>
  </r>
  <r>
    <s v="O1022"/>
    <x v="2"/>
    <x v="22"/>
    <d v="2023-08-10T00:00:00"/>
    <x v="1"/>
    <n v="8349"/>
    <x v="1"/>
    <n v="7"/>
  </r>
  <r>
    <s v="O1023"/>
    <x v="1"/>
    <x v="23"/>
    <d v="2023-05-26T00:00:00"/>
    <x v="2"/>
    <n v="5730"/>
    <x v="0"/>
    <n v="1"/>
  </r>
  <r>
    <s v="O1024"/>
    <x v="2"/>
    <x v="24"/>
    <d v="2023-05-11T00:00:00"/>
    <x v="0"/>
    <n v="48063"/>
    <x v="1"/>
    <n v="7"/>
  </r>
  <r>
    <s v="O1025"/>
    <x v="0"/>
    <x v="25"/>
    <d v="2023-10-14T00:00:00"/>
    <x v="0"/>
    <n v="12868"/>
    <x v="0"/>
    <n v="2"/>
  </r>
  <r>
    <s v="O1026"/>
    <x v="3"/>
    <x v="26"/>
    <d v="2023-06-13T00:00:00"/>
    <x v="1"/>
    <n v="31361"/>
    <x v="0"/>
    <n v="9"/>
  </r>
  <r>
    <s v="O1027"/>
    <x v="1"/>
    <x v="27"/>
    <d v="2023-03-03T00:00:00"/>
    <x v="0"/>
    <n v="5861"/>
    <x v="1"/>
    <n v="6"/>
  </r>
  <r>
    <s v="O1028"/>
    <x v="4"/>
    <x v="28"/>
    <d v="2023-11-15T00:00:00"/>
    <x v="3"/>
    <n v="30084"/>
    <x v="0"/>
    <n v="9"/>
  </r>
  <r>
    <s v="O1029"/>
    <x v="2"/>
    <x v="29"/>
    <d v="2023-11-23T00:00:00"/>
    <x v="3"/>
    <n v="13255"/>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FC597-0EB5-49C8-9413-2F1E3B4A44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O8" firstHeaderRow="0"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axis="axisRow" showAll="0">
      <items count="6">
        <item x="1"/>
        <item x="0"/>
        <item x="4"/>
        <item x="3"/>
        <item x="2"/>
        <item t="default"/>
      </items>
    </pivotField>
    <pivotField showAll="0"/>
    <pivotField showAll="0"/>
    <pivotField showAll="0"/>
    <pivotField dataField="1" showAll="0">
      <items count="31">
        <item x="17"/>
        <item x="14"/>
        <item x="20"/>
        <item x="29"/>
        <item x="16"/>
        <item x="11"/>
        <item x="18"/>
        <item x="9"/>
        <item x="22"/>
        <item x="10"/>
        <item x="1"/>
        <item x="4"/>
        <item x="24"/>
        <item x="19"/>
        <item x="2"/>
        <item x="25"/>
        <item x="3"/>
        <item x="26"/>
        <item x="28"/>
        <item x="0"/>
        <item x="21"/>
        <item x="12"/>
        <item x="7"/>
        <item x="6"/>
        <item x="13"/>
        <item x="23"/>
        <item x="27"/>
        <item x="8"/>
        <item x="15"/>
        <item x="5"/>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Revenue"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0513FC-AE38-4D2D-B969-A0EFFB17593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0:N34" firstHeaderRow="1" firstDataRow="1" firstDataCol="1"/>
  <pivotFields count="9">
    <pivotField showAll="0"/>
    <pivotField showAll="0">
      <items count="4">
        <item x="0"/>
        <item x="1"/>
        <item x="2"/>
        <item t="default"/>
      </items>
    </pivotField>
    <pivotField showAll="0">
      <items count="4">
        <item x="0"/>
        <item x="1"/>
        <item x="2"/>
        <item t="default"/>
      </items>
    </pivotField>
    <pivotField showAll="0"/>
    <pivotField showAll="0"/>
    <pivotField showAll="0"/>
    <pivotField numFmtId="14"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items count="30">
        <item x="2"/>
        <item x="26"/>
        <item x="25"/>
        <item x="23"/>
        <item x="24"/>
        <item x="19"/>
        <item x="21"/>
        <item x="4"/>
        <item x="15"/>
        <item x="11"/>
        <item x="1"/>
        <item x="18"/>
        <item x="16"/>
        <item x="0"/>
        <item x="9"/>
        <item x="8"/>
        <item x="12"/>
        <item x="27"/>
        <item x="22"/>
        <item x="5"/>
        <item x="14"/>
        <item x="20"/>
        <item x="6"/>
        <item x="17"/>
        <item x="10"/>
        <item x="13"/>
        <item x="3"/>
        <item x="28"/>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count="1">
    <field x="8"/>
  </rowFields>
  <rowItems count="24">
    <i>
      <x v="1"/>
    </i>
    <i>
      <x v="2"/>
    </i>
    <i>
      <x v="6"/>
    </i>
    <i>
      <x v="7"/>
    </i>
    <i>
      <x v="8"/>
    </i>
    <i>
      <x v="10"/>
    </i>
    <i>
      <x v="13"/>
    </i>
    <i>
      <x v="15"/>
    </i>
    <i>
      <x v="17"/>
    </i>
    <i>
      <x v="23"/>
    </i>
    <i>
      <x v="24"/>
    </i>
    <i>
      <x v="27"/>
    </i>
    <i>
      <x v="31"/>
    </i>
    <i>
      <x v="32"/>
    </i>
    <i>
      <x v="33"/>
    </i>
    <i>
      <x v="37"/>
    </i>
    <i>
      <x v="40"/>
    </i>
    <i>
      <x v="42"/>
    </i>
    <i>
      <x v="45"/>
    </i>
    <i>
      <x v="47"/>
    </i>
    <i>
      <x v="48"/>
    </i>
    <i>
      <x v="49"/>
    </i>
    <i>
      <x v="50"/>
    </i>
    <i t="grand">
      <x/>
    </i>
  </rowItems>
  <colItems count="1">
    <i/>
  </colItems>
  <dataFields count="1">
    <dataField name="Sum of Closing Stock" fld="7"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4A0E19-BB5F-4B66-A50A-94D140770CE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0:K14" firstHeaderRow="1" firstDataRow="1" firstDataCol="1"/>
  <pivotFields count="9">
    <pivotField showAll="0"/>
    <pivotField axis="axisRow" showAll="0">
      <items count="4">
        <item x="0"/>
        <item x="1"/>
        <item x="2"/>
        <item t="default"/>
      </items>
    </pivotField>
    <pivotField showAll="0">
      <items count="4">
        <item x="0"/>
        <item x="1"/>
        <item x="2"/>
        <item t="default"/>
      </items>
    </pivotField>
    <pivotField showAll="0"/>
    <pivotField showAll="0"/>
    <pivotField showAll="0"/>
    <pivotField numFmtId="14"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items count="30">
        <item x="2"/>
        <item x="26"/>
        <item x="25"/>
        <item x="23"/>
        <item x="24"/>
        <item x="19"/>
        <item x="21"/>
        <item x="4"/>
        <item x="15"/>
        <item x="11"/>
        <item x="1"/>
        <item x="18"/>
        <item x="16"/>
        <item x="0"/>
        <item x="9"/>
        <item x="8"/>
        <item x="12"/>
        <item x="27"/>
        <item x="22"/>
        <item x="5"/>
        <item x="14"/>
        <item x="20"/>
        <item x="6"/>
        <item x="17"/>
        <item x="10"/>
        <item x="13"/>
        <item x="3"/>
        <item x="28"/>
        <item x="7"/>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count="1">
    <field x="1"/>
  </rowFields>
  <rowItems count="4">
    <i>
      <x/>
    </i>
    <i>
      <x v="1"/>
    </i>
    <i>
      <x v="2"/>
    </i>
    <i t="grand">
      <x/>
    </i>
  </rowItems>
  <colItems count="1">
    <i/>
  </colItems>
  <dataFields count="1">
    <dataField name="Sum of Closing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27F858-AB46-4720-8EC1-63525612036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N7" firstHeaderRow="0" firstDataRow="1" firstDataCol="1"/>
  <pivotFields count="9">
    <pivotField showAll="0"/>
    <pivotField axis="axisRow" showAll="0">
      <items count="4">
        <item x="0"/>
        <item x="1"/>
        <item x="2"/>
        <item t="default"/>
      </items>
    </pivotField>
    <pivotField showAll="0">
      <items count="4">
        <item x="0"/>
        <item x="1"/>
        <item x="2"/>
        <item t="default"/>
      </items>
    </pivotField>
    <pivotField dataField="1" showAll="0"/>
    <pivotField dataField="1" showAll="0"/>
    <pivotField dataField="1" showAll="0"/>
    <pivotField numFmtId="14"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items count="30">
        <item x="2"/>
        <item x="26"/>
        <item x="25"/>
        <item x="23"/>
        <item x="24"/>
        <item x="19"/>
        <item x="21"/>
        <item x="4"/>
        <item x="15"/>
        <item x="11"/>
        <item x="1"/>
        <item x="18"/>
        <item x="16"/>
        <item x="0"/>
        <item x="9"/>
        <item x="8"/>
        <item x="12"/>
        <item x="27"/>
        <item x="22"/>
        <item x="5"/>
        <item x="14"/>
        <item x="20"/>
        <item x="6"/>
        <item x="17"/>
        <item x="10"/>
        <item x="13"/>
        <item x="3"/>
        <item x="28"/>
        <item x="7"/>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count="1">
    <field x="1"/>
  </rowFields>
  <rowItems count="4">
    <i>
      <x/>
    </i>
    <i>
      <x v="1"/>
    </i>
    <i>
      <x v="2"/>
    </i>
    <i t="grand">
      <x/>
    </i>
  </rowItems>
  <colFields count="1">
    <field x="-2"/>
  </colFields>
  <colItems count="4">
    <i>
      <x/>
    </i>
    <i i="1">
      <x v="1"/>
    </i>
    <i i="2">
      <x v="2"/>
    </i>
    <i i="3">
      <x v="3"/>
    </i>
  </colItems>
  <dataFields count="4">
    <dataField name="Sum of Opening Stock" fld="3" baseField="0" baseItem="0"/>
    <dataField name="Sum of Quantity Sold" fld="4" baseField="0" baseItem="0"/>
    <dataField name="Sum of Quantity Purchased" fld="5" baseField="0" baseItem="0"/>
    <dataField name="Sum of Closing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684AC6A-8E4D-4708-AC8B-E815DA76332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D7" firstHeaderRow="0" firstDataRow="1" firstDataCol="1"/>
  <pivotFields count="9">
    <pivotField showAll="0"/>
    <pivotField axis="axisRow" showAll="0">
      <items count="4">
        <item x="0"/>
        <item x="1"/>
        <item x="2"/>
        <item t="default"/>
      </items>
    </pivotField>
    <pivotField showAll="0">
      <items count="4">
        <item x="0"/>
        <item x="1"/>
        <item x="2"/>
        <item t="default"/>
      </items>
    </pivotField>
    <pivotField dataField="1" showAll="0"/>
    <pivotField showAll="0"/>
    <pivotField showAll="0"/>
    <pivotField numFmtId="14" showAll="0">
      <items count="31">
        <item x="26"/>
        <item x="11"/>
        <item x="29"/>
        <item x="10"/>
        <item x="9"/>
        <item x="16"/>
        <item x="2"/>
        <item x="24"/>
        <item x="17"/>
        <item x="18"/>
        <item x="14"/>
        <item x="12"/>
        <item x="20"/>
        <item x="8"/>
        <item x="22"/>
        <item x="25"/>
        <item x="28"/>
        <item x="13"/>
        <item x="0"/>
        <item x="19"/>
        <item x="1"/>
        <item x="6"/>
        <item x="3"/>
        <item x="7"/>
        <item x="15"/>
        <item x="21"/>
        <item x="27"/>
        <item x="5"/>
        <item x="4"/>
        <item x="23"/>
        <item t="default"/>
      </items>
    </pivotField>
    <pivotField dataField="1" showAll="0"/>
    <pivotField showAll="0" defaultSubtota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s>
  <rowFields count="1">
    <field x="1"/>
  </rowFields>
  <rowItems count="4">
    <i>
      <x/>
    </i>
    <i>
      <x v="1"/>
    </i>
    <i>
      <x v="2"/>
    </i>
    <i t="grand">
      <x/>
    </i>
  </rowItems>
  <colFields count="1">
    <field x="-2"/>
  </colFields>
  <colItems count="2">
    <i>
      <x/>
    </i>
    <i i="1">
      <x v="1"/>
    </i>
  </colItems>
  <dataFields count="2">
    <dataField name="Sum of Opening Stock" fld="3" baseField="0" baseItem="0"/>
    <dataField name="Sum of Closing Stock"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CB44B9-EC5D-42F8-A12E-3A28FCEF6EE6}"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8:J23" firstHeaderRow="1" firstDataRow="1" firstDataCol="1"/>
  <pivotFields count="9">
    <pivotField showAll="0"/>
    <pivotField showAll="0">
      <items count="5">
        <item x="0"/>
        <item x="3"/>
        <item x="2"/>
        <item x="1"/>
        <item t="default"/>
      </items>
    </pivotField>
    <pivotField dataField="1" showAll="0"/>
    <pivotField showAll="0"/>
    <pivotField numFmtId="14"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axis="axisRow" showAll="0">
      <items count="5">
        <item x="1"/>
        <item x="3"/>
        <item x="0"/>
        <item x="2"/>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Expen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9715F9-A238-4E25-B270-433F2718BBB0}"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15" firstHeaderRow="1" firstDataRow="1" firstDataCol="1"/>
  <pivotFields count="9">
    <pivotField showAll="0"/>
    <pivotField showAll="0">
      <items count="5">
        <item x="0"/>
        <item x="3"/>
        <item x="2"/>
        <item x="1"/>
        <item t="default"/>
      </items>
    </pivotField>
    <pivotField dataField="1" showAll="0"/>
    <pivotField showAll="0"/>
    <pivotField axis="axisRow" numFmtId="14"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13">
    <i>
      <x v="1"/>
    </i>
    <i>
      <x v="2"/>
    </i>
    <i>
      <x v="3"/>
    </i>
    <i>
      <x v="4"/>
    </i>
    <i>
      <x v="5"/>
    </i>
    <i>
      <x v="6"/>
    </i>
    <i>
      <x v="7"/>
    </i>
    <i>
      <x v="8"/>
    </i>
    <i>
      <x v="9"/>
    </i>
    <i>
      <x v="10"/>
    </i>
    <i>
      <x v="11"/>
    </i>
    <i>
      <x v="12"/>
    </i>
    <i t="grand">
      <x/>
    </i>
  </rowItems>
  <colItems count="1">
    <i/>
  </colItems>
  <dataFields count="1">
    <dataField name="Sum of Expen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49CBDD-9233-48E4-9B0C-D13A0C224225}"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M15" firstHeaderRow="1" firstDataRow="1" firstDataCol="1"/>
  <pivotFields count="9">
    <pivotField showAll="0"/>
    <pivotField axis="axisRow" showAll="0">
      <items count="5">
        <item x="0"/>
        <item x="3"/>
        <item x="2"/>
        <item x="1"/>
        <item t="default"/>
      </items>
    </pivotField>
    <pivotField showAll="0"/>
    <pivotField showAll="0"/>
    <pivotField numFmtId="14"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Average of % of Budget Used" fld="6"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0BE1A58-0821-4F6A-81BD-270F7CE1D223}" name="PivotTable5"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L2:N7" firstHeaderRow="0" firstDataRow="1" firstDataCol="1"/>
  <pivotFields count="9">
    <pivotField axis="axisRow" showAll="0">
      <items count="5">
        <item x="1"/>
        <item x="0"/>
        <item x="3"/>
        <item x="2"/>
        <item t="default"/>
      </items>
    </pivotField>
    <pivotField showAll="0"/>
    <pivotField dataField="1" showAll="0"/>
    <pivotField dataField="1" showAll="0"/>
    <pivotField numFmtId="14"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2"/>
  </colFields>
  <colItems count="2">
    <i>
      <x/>
    </i>
    <i i="1">
      <x v="1"/>
    </i>
  </colItems>
  <dataFields count="2">
    <dataField name="Sum of Budget" fld="3" baseField="0" baseItem="0"/>
    <dataField name="Sum of Expense Amount" fld="2"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CA9982D-0A5C-4BB3-AC7B-1D9FCF66A376}"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N15" firstHeaderRow="1" firstDataRow="2" firstDataCol="1"/>
  <pivotFields count="9">
    <pivotField axis="axisCol" showAll="0">
      <items count="5">
        <item x="1"/>
        <item x="0"/>
        <item x="3"/>
        <item x="2"/>
        <item t="default"/>
      </items>
    </pivotField>
    <pivotField showAll="0"/>
    <pivotField showAll="0"/>
    <pivotField showAll="0"/>
    <pivotField numFmtId="14" showAll="0">
      <items count="30">
        <item x="9"/>
        <item x="12"/>
        <item x="23"/>
        <item x="4"/>
        <item x="5"/>
        <item x="18"/>
        <item x="24"/>
        <item x="21"/>
        <item x="0"/>
        <item x="6"/>
        <item x="1"/>
        <item x="26"/>
        <item x="28"/>
        <item x="2"/>
        <item x="16"/>
        <item x="19"/>
        <item x="11"/>
        <item x="13"/>
        <item x="20"/>
        <item x="8"/>
        <item x="22"/>
        <item x="14"/>
        <item x="10"/>
        <item x="17"/>
        <item x="15"/>
        <item x="25"/>
        <item x="7"/>
        <item x="27"/>
        <item x="3"/>
        <item t="default"/>
      </items>
    </pivotField>
    <pivotField showAll="0"/>
    <pivotField dataField="1" numFmtId="2" showAll="0"/>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Fields count="1">
    <field x="0"/>
  </colFields>
  <colItems count="5">
    <i>
      <x/>
    </i>
    <i>
      <x v="1"/>
    </i>
    <i>
      <x v="2"/>
    </i>
    <i>
      <x v="3"/>
    </i>
    <i t="grand">
      <x/>
    </i>
  </colItems>
  <dataFields count="1">
    <dataField name="Average of % of Budget Used" fld="6"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433D72B-A4A8-4F5F-A551-C64E72E430DF}"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2:O18" firstHeaderRow="1" firstDataRow="2" firstDataCol="1"/>
  <pivotFields count="10">
    <pivotField showAll="0"/>
    <pivotField axis="axisRow" showAll="0">
      <items count="6">
        <item x="0"/>
        <item x="4"/>
        <item x="2"/>
        <item x="3"/>
        <item x="1"/>
        <item t="default"/>
      </items>
    </pivotField>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items count="5">
        <item x="1"/>
        <item x="3"/>
        <item x="2"/>
        <item x="0"/>
        <item t="default"/>
      </items>
    </pivotField>
    <pivotField showAll="0"/>
    <pivotField axis="axisCol" dataField="1" showAll="0">
      <items count="3">
        <item x="1"/>
        <item h="1"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v="1"/>
    </i>
    <i>
      <x v="2"/>
    </i>
    <i>
      <x v="3"/>
    </i>
    <i>
      <x v="4"/>
    </i>
    <i t="grand">
      <x/>
    </i>
  </rowItems>
  <colFields count="1">
    <field x="6"/>
  </colFields>
  <colItems count="2">
    <i>
      <x/>
    </i>
    <i t="grand">
      <x/>
    </i>
  </colItems>
  <dataFields count="1">
    <dataField name="Count of Delivery Status" fld="6" subtotal="count" baseField="0" baseItem="0"/>
  </dataFields>
  <chartFormats count="1">
    <chartFormat chart="2" format="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9DA66-4B1D-4399-8E7C-2451C50693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7" firstHeaderRow="1"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axis="axisRow" showAll="0">
      <items count="5">
        <item x="3"/>
        <item x="2"/>
        <item x="1"/>
        <item x="0"/>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05E155D-2FC9-430D-9E21-A8D843EA6408}"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Q13" firstHeaderRow="1" firstDataRow="1" firstDataCol="1"/>
  <pivotFields count="10">
    <pivotField showAll="0"/>
    <pivotField showAll="0">
      <items count="6">
        <item x="0"/>
        <item x="4"/>
        <item x="2"/>
        <item x="3"/>
        <item x="1"/>
        <item t="default"/>
      </items>
    </pivotField>
    <pivotField axis="axisRow"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items count="5">
        <item x="1"/>
        <item x="3"/>
        <item x="2"/>
        <item x="0"/>
        <item t="default"/>
      </items>
    </pivotField>
    <pivotField dataField="1" showAll="0"/>
    <pivotField showAll="0">
      <items count="3">
        <item x="1"/>
        <item x="0"/>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2"/>
  </rowFields>
  <rowItems count="11">
    <i>
      <x v="2"/>
    </i>
    <i>
      <x v="3"/>
    </i>
    <i>
      <x v="4"/>
    </i>
    <i>
      <x v="5"/>
    </i>
    <i>
      <x v="6"/>
    </i>
    <i>
      <x v="7"/>
    </i>
    <i>
      <x v="8"/>
    </i>
    <i>
      <x v="9"/>
    </i>
    <i>
      <x v="10"/>
    </i>
    <i>
      <x v="11"/>
    </i>
    <i t="grand">
      <x/>
    </i>
  </rowItems>
  <colItems count="1">
    <i/>
  </colItems>
  <dataFields count="1">
    <dataField name="Sum of Order Value" fld="5"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1C070D8-40CD-4FAD-B34B-030C2C68E3A1}"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17" firstHeaderRow="1" firstDataRow="1" firstDataCol="1"/>
  <pivotFields count="10">
    <pivotField showAll="0"/>
    <pivotField showAll="0">
      <items count="6">
        <item x="0"/>
        <item x="4"/>
        <item x="2"/>
        <item x="3"/>
        <item x="1"/>
        <item t="default"/>
      </items>
    </pivotField>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axis="axisRow" showAll="0">
      <items count="5">
        <item x="1"/>
        <item x="3"/>
        <item x="2"/>
        <item x="0"/>
        <item t="default"/>
      </items>
    </pivotField>
    <pivotField showAll="0"/>
    <pivotField showAll="0">
      <items count="3">
        <item x="1"/>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Average of Delivery Duration (Day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6D309C7-0E52-4B14-B676-57EDDC9162DA}"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M9" firstHeaderRow="1" firstDataRow="2" firstDataCol="1"/>
  <pivotFields count="10">
    <pivotField showAll="0"/>
    <pivotField axis="axisRow" showAll="0">
      <items count="6">
        <item x="0"/>
        <item x="4"/>
        <item x="2"/>
        <item x="3"/>
        <item x="1"/>
        <item t="default"/>
      </items>
    </pivotField>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items count="5">
        <item x="1"/>
        <item x="3"/>
        <item x="2"/>
        <item x="0"/>
        <item t="default"/>
      </items>
    </pivotField>
    <pivotField showAll="0"/>
    <pivotField axis="axisCol" dataField="1"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6"/>
  </colFields>
  <colItems count="3">
    <i>
      <x/>
    </i>
    <i>
      <x v="1"/>
    </i>
    <i t="grand">
      <x/>
    </i>
  </colItems>
  <dataFields count="1">
    <dataField name="Count of Delivery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E4298C0-181C-4DCA-B7DF-3B6FFDE4A54A}"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1" firstHeaderRow="1" firstDataRow="1" firstDataCol="1"/>
  <pivotFields count="10">
    <pivotField showAll="0"/>
    <pivotField showAll="0"/>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axis="axisRow" showAll="0">
      <items count="5">
        <item x="1"/>
        <item x="3"/>
        <item x="2"/>
        <item x="0"/>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Average of Delivery Duration (Days)" fld="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BD2A32-F949-403F-8B64-AD74273BA5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7" firstHeaderRow="1" firstDataRow="1" firstDataCol="1"/>
  <pivotFields count="10">
    <pivotField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pivotField axis="axisRow" showAll="0">
      <items count="6">
        <item x="2"/>
        <item x="3"/>
        <item x="4"/>
        <item x="1"/>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Revenue" fld="6"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03650D-A34B-498B-A0DF-0AA246C6FD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0:K23" firstHeaderRow="1" firstDataRow="1" firstDataCol="1"/>
  <pivotFields count="10">
    <pivotField axis="axisRow" numFmtId="14" showAll="0">
      <items count="28">
        <item x="21"/>
        <item x="13"/>
        <item x="22"/>
        <item x="10"/>
        <item x="24"/>
        <item x="14"/>
        <item x="3"/>
        <item x="7"/>
        <item x="18"/>
        <item x="0"/>
        <item x="6"/>
        <item x="20"/>
        <item x="15"/>
        <item x="9"/>
        <item x="1"/>
        <item x="12"/>
        <item x="8"/>
        <item x="4"/>
        <item x="11"/>
        <item x="17"/>
        <item x="19"/>
        <item x="23"/>
        <item x="16"/>
        <item x="26"/>
        <item x="5"/>
        <item x="2"/>
        <item x="25"/>
        <item t="default"/>
      </items>
    </pivotField>
    <pivotField showAll="0">
      <items count="5">
        <item x="3"/>
        <item x="2"/>
        <item x="1"/>
        <item x="0"/>
        <item t="default"/>
      </items>
    </pivotField>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F9B388-FB80-48F0-B114-AFA1FBFC5F1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S5" firstHeaderRow="1" firstDataRow="1" firstDataCol="1"/>
  <pivotFields count="11">
    <pivotField showAll="0"/>
    <pivotField showAll="0">
      <items count="6">
        <item x="2"/>
        <item x="0"/>
        <item x="1"/>
        <item x="3"/>
        <item x="4"/>
        <item t="default"/>
      </items>
    </pivotField>
    <pivotField axis="axisRow" dataField="1" showAll="0">
      <items count="3">
        <item x="0"/>
        <item x="1"/>
        <item t="default"/>
      </items>
    </pivotField>
    <pivotField showAll="0"/>
    <pivotField numFmtId="14" showAll="0"/>
    <pivotField showAll="0">
      <items count="22">
        <item x="10"/>
        <item x="11"/>
        <item x="7"/>
        <item x="14"/>
        <item x="13"/>
        <item x="12"/>
        <item x="6"/>
        <item x="3"/>
        <item x="15"/>
        <item x="19"/>
        <item x="17"/>
        <item x="0"/>
        <item x="16"/>
        <item x="9"/>
        <item x="4"/>
        <item x="1"/>
        <item x="5"/>
        <item x="18"/>
        <item x="8"/>
        <item x="20"/>
        <item x="2"/>
        <item t="default"/>
      </items>
    </pivotField>
    <pivotField showAll="0">
      <items count="3">
        <item x="1"/>
        <item h="1"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3">
    <i>
      <x/>
    </i>
    <i>
      <x v="1"/>
    </i>
    <i t="grand">
      <x/>
    </i>
  </rowItems>
  <colItems count="1">
    <i/>
  </colItems>
  <dataFields count="1">
    <dataField name="Count of Gender" fld="2" subtotal="count" baseField="0" baseItem="0"/>
  </dataField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5C4F78-0AEE-4837-8A90-3AFB891B0B2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1:P19" firstHeaderRow="1" firstDataRow="2" firstDataCol="1"/>
  <pivotFields count="11">
    <pivotField showAll="0"/>
    <pivotField showAll="0">
      <items count="6">
        <item x="2"/>
        <item x="0"/>
        <item x="1"/>
        <item x="3"/>
        <item x="4"/>
        <item t="default"/>
      </items>
    </pivotField>
    <pivotField showAll="0"/>
    <pivotField showAll="0"/>
    <pivotField numFmtId="14" showAll="0"/>
    <pivotField axis="axisRow" showAll="0">
      <items count="22">
        <item x="10"/>
        <item x="11"/>
        <item x="7"/>
        <item x="14"/>
        <item x="13"/>
        <item x="12"/>
        <item x="6"/>
        <item x="3"/>
        <item x="15"/>
        <item x="19"/>
        <item x="17"/>
        <item x="0"/>
        <item x="16"/>
        <item x="9"/>
        <item x="4"/>
        <item x="1"/>
        <item x="5"/>
        <item x="18"/>
        <item x="8"/>
        <item x="20"/>
        <item x="2"/>
        <item t="default"/>
      </items>
    </pivotField>
    <pivotField axis="axisCol" dataField="1" showAll="0">
      <items count="3">
        <item h="1"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4">
    <field x="10"/>
    <field x="9"/>
    <field x="8"/>
    <field x="5"/>
  </rowFields>
  <rowItems count="7">
    <i>
      <x v="1"/>
    </i>
    <i>
      <x v="2"/>
    </i>
    <i>
      <x v="3"/>
    </i>
    <i>
      <x v="4"/>
    </i>
    <i>
      <x v="5"/>
    </i>
    <i>
      <x v="6"/>
    </i>
    <i t="grand">
      <x/>
    </i>
  </rowItems>
  <colFields count="1">
    <field x="6"/>
  </colFields>
  <colItems count="2">
    <i>
      <x v="1"/>
    </i>
    <i t="grand">
      <x/>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B42CD9-F061-4666-9F8E-F55B62BD63D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P8" firstHeaderRow="0" firstDataRow="1" firstDataCol="1"/>
  <pivotFields count="11">
    <pivotField showAll="0"/>
    <pivotField axis="axisRow" showAll="0">
      <items count="6">
        <item x="2"/>
        <item x="0"/>
        <item x="1"/>
        <item x="3"/>
        <item x="4"/>
        <item t="default"/>
      </items>
    </pivotField>
    <pivotField showAll="0"/>
    <pivotField dataField="1" showAll="0"/>
    <pivotField numFmtId="14" showAll="0"/>
    <pivotField showAll="0">
      <items count="22">
        <item x="10"/>
        <item x="11"/>
        <item x="7"/>
        <item x="14"/>
        <item x="13"/>
        <item x="12"/>
        <item x="6"/>
        <item x="3"/>
        <item x="15"/>
        <item x="19"/>
        <item x="17"/>
        <item x="0"/>
        <item x="16"/>
        <item x="9"/>
        <item x="4"/>
        <item x="1"/>
        <item x="5"/>
        <item x="18"/>
        <item x="8"/>
        <item x="20"/>
        <item x="2"/>
        <item t="default"/>
      </items>
    </pivotField>
    <pivotField showAll="0">
      <items count="3">
        <item x="1"/>
        <item h="1" x="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i>
    <i>
      <x v="1"/>
    </i>
    <i>
      <x v="2"/>
    </i>
    <i>
      <x v="3"/>
    </i>
    <i>
      <x v="4"/>
    </i>
    <i t="grand">
      <x/>
    </i>
  </rowItems>
  <colFields count="1">
    <field x="-2"/>
  </colFields>
  <colItems count="2">
    <i>
      <x/>
    </i>
    <i i="1">
      <x v="1"/>
    </i>
  </colItems>
  <dataFields count="2">
    <dataField name="Average of Age" fld="3" subtotal="average" baseField="1" baseItem="2"/>
    <dataField name="Average of Salary" fld="7" subtotal="average"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58BC19-3673-4F0B-8CF7-603921E1A71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L27" firstHeaderRow="1" firstDataRow="2" firstDataCol="1"/>
  <pivotFields count="11">
    <pivotField showAll="0"/>
    <pivotField axis="axisRow" showAll="0">
      <items count="6">
        <item x="2"/>
        <item x="0"/>
        <item x="1"/>
        <item x="3"/>
        <item x="4"/>
        <item t="default"/>
      </items>
    </pivotField>
    <pivotField axis="axisRow" showAll="0">
      <items count="3">
        <item x="0"/>
        <item x="1"/>
        <item t="default"/>
      </items>
    </pivotField>
    <pivotField showAll="0"/>
    <pivotField numFmtId="14" showAll="0"/>
    <pivotField showAll="0">
      <items count="22">
        <item x="10"/>
        <item x="11"/>
        <item x="7"/>
        <item x="14"/>
        <item x="13"/>
        <item x="12"/>
        <item x="6"/>
        <item x="3"/>
        <item x="15"/>
        <item x="19"/>
        <item x="17"/>
        <item x="0"/>
        <item x="16"/>
        <item x="9"/>
        <item x="4"/>
        <item x="1"/>
        <item x="5"/>
        <item x="18"/>
        <item x="8"/>
        <item x="20"/>
        <item x="2"/>
        <item t="default"/>
      </items>
    </pivotField>
    <pivotField axis="axisCol" dataField="1" showAll="0">
      <items count="3">
        <item h="1"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2">
    <field x="1"/>
    <field x="2"/>
  </rowFields>
  <rowItems count="15">
    <i>
      <x/>
    </i>
    <i r="1">
      <x/>
    </i>
    <i r="1">
      <x v="1"/>
    </i>
    <i>
      <x v="1"/>
    </i>
    <i r="1">
      <x/>
    </i>
    <i r="1">
      <x v="1"/>
    </i>
    <i>
      <x v="2"/>
    </i>
    <i r="1">
      <x/>
    </i>
    <i>
      <x v="3"/>
    </i>
    <i r="1">
      <x/>
    </i>
    <i r="1">
      <x v="1"/>
    </i>
    <i>
      <x v="4"/>
    </i>
    <i r="1">
      <x/>
    </i>
    <i r="1">
      <x v="1"/>
    </i>
    <i t="grand">
      <x/>
    </i>
  </rowItems>
  <colFields count="1">
    <field x="6"/>
  </colFields>
  <colItems count="2">
    <i>
      <x v="1"/>
    </i>
    <i t="grand">
      <x/>
    </i>
  </colItems>
  <dataFields count="1">
    <dataField name="Count of Status" fld="6" subtotal="count" baseField="1" baseItem="2"/>
  </dataFields>
  <chartFormats count="1">
    <chartFormat chart="2"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22742D-ED56-4CD1-927D-ED4CA0E0EC3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L8" firstHeaderRow="1" firstDataRow="2" firstDataCol="1"/>
  <pivotFields count="11">
    <pivotField showAll="0"/>
    <pivotField axis="axisRow" showAll="0">
      <items count="6">
        <item x="2"/>
        <item x="0"/>
        <item x="1"/>
        <item x="3"/>
        <item x="4"/>
        <item t="default"/>
      </items>
    </pivotField>
    <pivotField showAll="0"/>
    <pivotField showAll="0"/>
    <pivotField numFmtId="14" showAll="0"/>
    <pivotField showAll="0">
      <items count="22">
        <item x="10"/>
        <item x="11"/>
        <item x="7"/>
        <item x="14"/>
        <item x="13"/>
        <item x="12"/>
        <item x="6"/>
        <item x="3"/>
        <item x="15"/>
        <item x="19"/>
        <item x="17"/>
        <item x="0"/>
        <item x="16"/>
        <item x="9"/>
        <item x="4"/>
        <item x="1"/>
        <item x="5"/>
        <item x="18"/>
        <item x="8"/>
        <item x="20"/>
        <item x="2"/>
        <item t="default"/>
      </items>
    </pivotField>
    <pivotField axis="axisCol" dataField="1" showAll="0">
      <items count="3">
        <item x="1"/>
        <item h="1"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5">
    <i>
      <x v="1"/>
    </i>
    <i>
      <x v="2"/>
    </i>
    <i>
      <x v="3"/>
    </i>
    <i>
      <x v="4"/>
    </i>
    <i t="grand">
      <x/>
    </i>
  </rowItems>
  <colFields count="1">
    <field x="6"/>
  </colFields>
  <colItems count="2">
    <i>
      <x/>
    </i>
    <i t="grand">
      <x/>
    </i>
  </colItems>
  <dataFields count="1">
    <dataField name="Count of Status" fld="6" subtotal="count"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18002E-5E26-4417-925B-2E1E06A24D18}" sourceName="Region">
  <pivotTables>
    <pivotTable tabId="1" name="PivotTable3"/>
    <pivotTable tabId="1" name="PivotTable1"/>
    <pivotTable tabId="1" name="PivotTable2"/>
    <pivotTable tabId="1" name="PivotTable4"/>
  </pivotTables>
  <data>
    <tabular pivotCacheId="1597691056">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7E1E84A8-3DB7-4D7F-8F70-0F48F5C54EDB}" sourceName="Warehouse">
  <pivotTables>
    <pivotTable tabId="3" name="PivotTable3"/>
    <pivotTable tabId="9" name="PivotTable4"/>
    <pivotTable tabId="3" name="PivotTable1"/>
    <pivotTable tabId="3" name="PivotTable2"/>
  </pivotTables>
  <data>
    <tabular pivotCacheId="25438842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DA6D32B-EA67-4CD9-A8EE-8391D6AA2756}" sourceName="Product">
  <pivotTables>
    <pivotTable tabId="5" name="PivotTable13"/>
    <pivotTable tabId="5" name="PivotTable10"/>
    <pivotTable tabId="5" name="PivotTable11"/>
    <pivotTable tabId="5" name="PivotTable12"/>
  </pivotTables>
  <data>
    <tabular pivotCacheId="127950029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4B57FD-0055-42D8-B41D-28A273CF2C1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7F6A8686-8A43-4849-93A3-676F2BA2B208}" cache="Slicer_Warehouse" caption="Warehous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4DBCC7B-9C48-46ED-B3E7-F99F239FF6BA}"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A8670-C780-49E1-BD2C-D5136287FEC6}" name="Table1" displayName="Table1" ref="A1:H31" totalsRowShown="0" headerRowDxfId="23" headerRowBorderDxfId="22" tableBorderDxfId="21">
  <autoFilter ref="A1:H31" xr:uid="{3E7A8670-C780-49E1-BD2C-D5136287FEC6}"/>
  <tableColumns count="8">
    <tableColumn id="1" xr3:uid="{18DC5119-4090-4BE3-8DB5-FEB90A3EE9D7}" name="Date" dataDxfId="20"/>
    <tableColumn id="2" xr3:uid="{FF53858B-C519-441D-9F8B-B0A78E00C734}" name="Region"/>
    <tableColumn id="3" xr3:uid="{1DBD9CCD-44B1-4A7F-B6B3-FA55F21837B3}" name="Salesperson"/>
    <tableColumn id="4" xr3:uid="{A0FB046A-C4D2-4862-9042-0DC4AEB44366}" name="Product"/>
    <tableColumn id="5" xr3:uid="{DDBC4B37-8A6A-4557-8118-099C72EE2D1C}" name="Units Sold"/>
    <tableColumn id="6" xr3:uid="{817F8453-D296-45D9-91CA-616083B2031E}" name="Unit Price"/>
    <tableColumn id="7" xr3:uid="{DCB8EA3F-49AD-4B7F-86A1-390DCBA2DCD1}" name="Revenue"/>
    <tableColumn id="8" xr3:uid="{ABF5480F-2A85-4C61-9A06-55E51F85B800}" name="Profi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F69C17-205F-43CB-9C37-932C3E6612B8}" name="Table2" displayName="Table2" ref="A1:H31" totalsRowShown="0" headerRowDxfId="19" headerRowBorderDxfId="18" tableBorderDxfId="17">
  <autoFilter ref="A1:H31" xr:uid="{3CF69C17-205F-43CB-9C37-932C3E6612B8}"/>
  <tableColumns count="8">
    <tableColumn id="1" xr3:uid="{9E8C83B5-FE90-4A0B-96B1-F21525EF9FD0}" name="Employee ID"/>
    <tableColumn id="2" xr3:uid="{900FF92F-B4F8-46CD-AAB7-546ABA0F3E64}" name="Department"/>
    <tableColumn id="3" xr3:uid="{F077B563-410A-4DD9-BF53-C190F767EF45}" name="Gender"/>
    <tableColumn id="4" xr3:uid="{92F27FFB-281A-4A52-BE89-7D26B9B11648}" name="Age"/>
    <tableColumn id="5" xr3:uid="{E75929C4-E17D-4B17-B0CF-98336B8A54BB}" name="Join Date" dataDxfId="16"/>
    <tableColumn id="6" xr3:uid="{7D7A2062-9E24-4617-8770-DDAC9D5536C7}" name="Exit Date" dataDxfId="15"/>
    <tableColumn id="7" xr3:uid="{5AA24DAE-2DF7-4786-986E-9F9BDAC917ED}" name="Status"/>
    <tableColumn id="8" xr3:uid="{216A3CDC-C4FD-43CE-95F6-12E591B845C1}" name="Sala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488EEA-FA01-41DD-9223-284BFB0FE3DD}" name="Table4" displayName="Table4" ref="A1:H31" totalsRowShown="0" headerRowDxfId="14" headerRowBorderDxfId="13" tableBorderDxfId="12">
  <autoFilter ref="A1:H31" xr:uid="{FA488EEA-FA01-41DD-9223-284BFB0FE3DD}"/>
  <tableColumns count="8">
    <tableColumn id="1" xr3:uid="{24284808-4DC8-4D26-B631-289A6158CF8B}" name="Product ID"/>
    <tableColumn id="2" xr3:uid="{269B2EE3-FD8A-4F1B-9CFD-98CCA9872062}" name="Product Category"/>
    <tableColumn id="3" xr3:uid="{36F27F2C-13F5-47A3-9946-61EB8BE16785}" name="Warehouse"/>
    <tableColumn id="4" xr3:uid="{6571FA3B-7E42-40C1-AA6F-5364BBEFEEC7}" name="Opening Stock"/>
    <tableColumn id="5" xr3:uid="{6BFCB9E2-90C2-42D9-827E-D2C811D7FEFF}" name="Quantity Sold"/>
    <tableColumn id="6" xr3:uid="{DBEAEA12-4726-4BD9-AD4D-75AE877CD870}" name="Quantity Purchased"/>
    <tableColumn id="7" xr3:uid="{EB25044A-2F94-4FE4-8296-07E68120EBC1}" name="Date" dataDxfId="11"/>
    <tableColumn id="8" xr3:uid="{99DF4921-9F88-4E81-B45F-03387DAB33E6}" name="Closing Stock"/>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434786-F411-4F97-A2A8-03BCEB7E9B74}" name="Table5" displayName="Table5" ref="A1:G31" totalsRowShown="0" headerRowDxfId="7" headerRowBorderDxfId="9" tableBorderDxfId="10">
  <autoFilter ref="A1:G31" xr:uid="{7A434786-F411-4F97-A2A8-03BCEB7E9B74}"/>
  <tableColumns count="7">
    <tableColumn id="1" xr3:uid="{EFAC5048-4596-4C2D-9C29-048EB6959B4C}" name="Department"/>
    <tableColumn id="2" xr3:uid="{662148EB-7842-4180-8575-B73B888CCC9C}" name="Expense Category"/>
    <tableColumn id="3" xr3:uid="{61A2A446-FBC6-4175-AC83-EF3788320436}" name="Expense Amount"/>
    <tableColumn id="4" xr3:uid="{C3D31396-90DF-47C3-B8D9-A31033690508}" name="Budget"/>
    <tableColumn id="5" xr3:uid="{601B5643-3C8E-46A8-ACFA-D44EC6BF680F}" name="Date" dataDxfId="8"/>
    <tableColumn id="6" xr3:uid="{9CBF0CEB-4846-466C-9B0E-A8870C8376C4}" name="Project Name"/>
    <tableColumn id="7" xr3:uid="{E14E98E1-00BF-497C-BCCF-65564C515BA0}" name="% of Budget Used" dataDxfId="6">
      <calculatedColumnFormula>(C2/D2)*100</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A0E574-0931-4C73-93ED-37782A9FE834}" name="Table6" displayName="Table6" ref="A1:H31" totalsRowShown="0" headerRowDxfId="1" headerRowBorderDxfId="4" tableBorderDxfId="5">
  <autoFilter ref="A1:H31" xr:uid="{48A0E574-0931-4C73-93ED-37782A9FE834}"/>
  <tableColumns count="8">
    <tableColumn id="1" xr3:uid="{73C6B2BA-701E-4A6A-9271-0217466AC044}" name="Order ID"/>
    <tableColumn id="2" xr3:uid="{EE138578-E04E-48E9-A706-5DDD8CD5D10E}" name="Customer Name"/>
    <tableColumn id="3" xr3:uid="{D5886C8F-F8A2-4147-AE41-5E99B7449EFE}" name="Order Date" dataDxfId="3"/>
    <tableColumn id="4" xr3:uid="{B1D876F4-6679-45B2-9DA5-827342E0C4F0}" name="Delivery Date" dataDxfId="2"/>
    <tableColumn id="5" xr3:uid="{8C515179-D107-4C57-8269-8FDCC7159172}" name="Product"/>
    <tableColumn id="6" xr3:uid="{054952D4-6663-4A4F-AF0A-0CA4843FFC04}" name="Order Value"/>
    <tableColumn id="7" xr3:uid="{A3957369-2474-4C68-AE06-69F515F2F098}" name="Delivery Status"/>
    <tableColumn id="8" xr3:uid="{499ED0AE-A6AD-4224-9533-8126CB5E7045}" name="Delivery Duration (Day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635C6A3-18A0-4027-A98E-4CC18E28AED2}" sourceName="Date">
  <pivotTables>
    <pivotTable tabId="4" name="PivotTable5"/>
  </pivotTables>
  <state minimalRefreshVersion="6" lastRefreshVersion="6" pivotCacheId="209695787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CC862AD-9557-414C-84F4-9CC14478C7E6}" cache="NativeTimeline_Date" caption="Date" level="2" selectionLevel="2" scrollPosition="2023-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2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table" Target="../tables/table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table" Target="../tables/table5.xml"/><Relationship Id="rId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workbookViewId="0">
      <selection activeCell="M1" sqref="M1:O8"/>
    </sheetView>
  </sheetViews>
  <sheetFormatPr defaultRowHeight="15" x14ac:dyDescent="0.25"/>
  <cols>
    <col min="1" max="1" width="10.7109375" style="1" bestFit="1" customWidth="1"/>
    <col min="2" max="2" width="9.28515625" customWidth="1"/>
    <col min="3" max="3" width="13.85546875" customWidth="1"/>
    <col min="4" max="4" width="10" customWidth="1"/>
    <col min="5" max="5" width="12.140625" customWidth="1"/>
    <col min="6" max="6" width="11.85546875" customWidth="1"/>
    <col min="7" max="7" width="11" customWidth="1"/>
    <col min="8" max="8" width="8.140625" customWidth="1"/>
    <col min="9" max="9" width="6.5703125" customWidth="1"/>
    <col min="10" max="10" width="13.140625" bestFit="1" customWidth="1"/>
    <col min="11" max="11" width="15.5703125" bestFit="1" customWidth="1"/>
    <col min="12" max="12" width="6.5703125" customWidth="1"/>
    <col min="13" max="13" width="13.140625" bestFit="1" customWidth="1"/>
    <col min="14" max="14" width="15.5703125" bestFit="1" customWidth="1"/>
    <col min="15" max="15" width="12.5703125" bestFit="1" customWidth="1"/>
  </cols>
  <sheetData>
    <row r="1" spans="1:15" x14ac:dyDescent="0.25">
      <c r="A1" s="2" t="s">
        <v>0</v>
      </c>
      <c r="B1" s="3" t="s">
        <v>1</v>
      </c>
      <c r="C1" s="3" t="s">
        <v>2</v>
      </c>
      <c r="D1" s="3" t="s">
        <v>3</v>
      </c>
      <c r="E1" s="3" t="s">
        <v>4</v>
      </c>
      <c r="F1" s="3" t="s">
        <v>5</v>
      </c>
      <c r="G1" s="3" t="s">
        <v>6</v>
      </c>
      <c r="H1" s="3" t="s">
        <v>7</v>
      </c>
      <c r="J1" s="10" t="s">
        <v>191</v>
      </c>
      <c r="K1" s="10"/>
      <c r="M1" s="10" t="s">
        <v>192</v>
      </c>
      <c r="N1" s="10"/>
      <c r="O1" s="10"/>
    </row>
    <row r="2" spans="1:15" x14ac:dyDescent="0.25">
      <c r="A2" s="1">
        <v>45019</v>
      </c>
      <c r="B2" t="s">
        <v>8</v>
      </c>
      <c r="C2" t="s">
        <v>9</v>
      </c>
      <c r="D2" t="s">
        <v>10</v>
      </c>
      <c r="E2">
        <v>12</v>
      </c>
      <c r="F2">
        <v>809</v>
      </c>
      <c r="G2">
        <v>9708</v>
      </c>
      <c r="H2">
        <v>1941.6</v>
      </c>
      <c r="J2" s="4" t="s">
        <v>176</v>
      </c>
      <c r="K2" t="s">
        <v>175</v>
      </c>
      <c r="M2" s="4" t="s">
        <v>176</v>
      </c>
      <c r="N2" t="s">
        <v>175</v>
      </c>
      <c r="O2" t="s">
        <v>178</v>
      </c>
    </row>
    <row r="3" spans="1:15" x14ac:dyDescent="0.25">
      <c r="A3" s="1">
        <v>45109</v>
      </c>
      <c r="B3" t="s">
        <v>8</v>
      </c>
      <c r="C3" t="s">
        <v>11</v>
      </c>
      <c r="D3" t="s">
        <v>10</v>
      </c>
      <c r="E3">
        <v>10</v>
      </c>
      <c r="F3">
        <v>418</v>
      </c>
      <c r="G3">
        <v>4180</v>
      </c>
      <c r="H3">
        <v>836</v>
      </c>
      <c r="J3" s="5" t="s">
        <v>19</v>
      </c>
      <c r="K3">
        <v>45230</v>
      </c>
      <c r="M3" s="5" t="s">
        <v>11</v>
      </c>
      <c r="N3">
        <v>32796</v>
      </c>
      <c r="O3">
        <v>6559.2000000000007</v>
      </c>
    </row>
    <row r="4" spans="1:15" x14ac:dyDescent="0.25">
      <c r="A4" s="1">
        <v>45267</v>
      </c>
      <c r="B4" t="s">
        <v>12</v>
      </c>
      <c r="C4" t="s">
        <v>13</v>
      </c>
      <c r="D4" t="s">
        <v>14</v>
      </c>
      <c r="E4">
        <v>12</v>
      </c>
      <c r="F4">
        <v>528</v>
      </c>
      <c r="G4">
        <v>6336</v>
      </c>
      <c r="H4">
        <v>1267.2</v>
      </c>
      <c r="J4" s="5" t="s">
        <v>15</v>
      </c>
      <c r="K4">
        <v>55780</v>
      </c>
      <c r="M4" s="5" t="s">
        <v>9</v>
      </c>
      <c r="N4">
        <v>57952</v>
      </c>
      <c r="O4">
        <v>11590.4</v>
      </c>
    </row>
    <row r="5" spans="1:15" x14ac:dyDescent="0.25">
      <c r="A5" s="1">
        <v>44998</v>
      </c>
      <c r="B5" t="s">
        <v>15</v>
      </c>
      <c r="C5" t="s">
        <v>16</v>
      </c>
      <c r="D5" t="s">
        <v>17</v>
      </c>
      <c r="E5">
        <v>10</v>
      </c>
      <c r="F5">
        <v>761</v>
      </c>
      <c r="G5">
        <v>7610</v>
      </c>
      <c r="H5">
        <v>1522</v>
      </c>
      <c r="J5" s="5" t="s">
        <v>12</v>
      </c>
      <c r="K5">
        <v>90109</v>
      </c>
      <c r="M5" s="5" t="s">
        <v>20</v>
      </c>
      <c r="N5">
        <v>11790</v>
      </c>
      <c r="O5">
        <v>2358</v>
      </c>
    </row>
    <row r="6" spans="1:15" x14ac:dyDescent="0.25">
      <c r="A6" s="1">
        <v>45149</v>
      </c>
      <c r="B6" t="s">
        <v>12</v>
      </c>
      <c r="C6" t="s">
        <v>13</v>
      </c>
      <c r="D6" t="s">
        <v>14</v>
      </c>
      <c r="E6">
        <v>20</v>
      </c>
      <c r="F6">
        <v>216</v>
      </c>
      <c r="G6">
        <v>4320</v>
      </c>
      <c r="H6">
        <v>864</v>
      </c>
      <c r="J6" s="5" t="s">
        <v>8</v>
      </c>
      <c r="K6">
        <v>30719</v>
      </c>
      <c r="M6" s="5" t="s">
        <v>16</v>
      </c>
      <c r="N6">
        <v>15208</v>
      </c>
      <c r="O6">
        <v>3041.6</v>
      </c>
    </row>
    <row r="7" spans="1:15" x14ac:dyDescent="0.25">
      <c r="A7" s="1">
        <v>45249</v>
      </c>
      <c r="B7" t="s">
        <v>12</v>
      </c>
      <c r="C7" t="s">
        <v>13</v>
      </c>
      <c r="D7" t="s">
        <v>18</v>
      </c>
      <c r="E7">
        <v>20</v>
      </c>
      <c r="F7">
        <v>975</v>
      </c>
      <c r="G7">
        <v>19500</v>
      </c>
      <c r="H7">
        <v>3900</v>
      </c>
      <c r="J7" s="5" t="s">
        <v>177</v>
      </c>
      <c r="K7">
        <v>221838</v>
      </c>
      <c r="M7" s="5" t="s">
        <v>13</v>
      </c>
      <c r="N7">
        <v>104092</v>
      </c>
      <c r="O7">
        <v>20818.400000000001</v>
      </c>
    </row>
    <row r="8" spans="1:15" x14ac:dyDescent="0.25">
      <c r="A8" s="1">
        <v>45024</v>
      </c>
      <c r="B8" t="s">
        <v>15</v>
      </c>
      <c r="C8" t="s">
        <v>11</v>
      </c>
      <c r="D8" t="s">
        <v>10</v>
      </c>
      <c r="E8">
        <v>14</v>
      </c>
      <c r="F8">
        <v>779</v>
      </c>
      <c r="G8">
        <v>10906</v>
      </c>
      <c r="H8">
        <v>2181.1999999999998</v>
      </c>
      <c r="M8" s="5" t="s">
        <v>177</v>
      </c>
      <c r="N8">
        <v>221838</v>
      </c>
      <c r="O8">
        <v>44367.6</v>
      </c>
    </row>
    <row r="9" spans="1:15" x14ac:dyDescent="0.25">
      <c r="A9" s="1">
        <v>45019</v>
      </c>
      <c r="B9" t="s">
        <v>8</v>
      </c>
      <c r="C9" t="s">
        <v>9</v>
      </c>
      <c r="D9" t="s">
        <v>14</v>
      </c>
      <c r="E9">
        <v>17</v>
      </c>
      <c r="F9">
        <v>637</v>
      </c>
      <c r="G9">
        <v>10829</v>
      </c>
      <c r="H9">
        <v>2165.8000000000002</v>
      </c>
      <c r="J9" s="10" t="s">
        <v>193</v>
      </c>
      <c r="K9" s="10"/>
    </row>
    <row r="10" spans="1:15" x14ac:dyDescent="0.25">
      <c r="A10" s="1">
        <v>45008</v>
      </c>
      <c r="B10" t="s">
        <v>15</v>
      </c>
      <c r="C10" t="s">
        <v>13</v>
      </c>
      <c r="D10" t="s">
        <v>18</v>
      </c>
      <c r="E10">
        <v>19</v>
      </c>
      <c r="F10">
        <v>877</v>
      </c>
      <c r="G10">
        <v>16663</v>
      </c>
      <c r="H10">
        <v>3332.6</v>
      </c>
      <c r="J10" s="4" t="s">
        <v>176</v>
      </c>
      <c r="K10" t="s">
        <v>175</v>
      </c>
      <c r="M10" s="10" t="s">
        <v>194</v>
      </c>
      <c r="N10" s="10"/>
    </row>
    <row r="11" spans="1:15" x14ac:dyDescent="0.25">
      <c r="A11" s="1">
        <v>45139</v>
      </c>
      <c r="B11" t="s">
        <v>19</v>
      </c>
      <c r="C11" t="s">
        <v>11</v>
      </c>
      <c r="D11" t="s">
        <v>10</v>
      </c>
      <c r="E11">
        <v>6</v>
      </c>
      <c r="F11">
        <v>579</v>
      </c>
      <c r="G11">
        <v>3474</v>
      </c>
      <c r="H11">
        <v>694.80000000000007</v>
      </c>
      <c r="J11" s="5" t="s">
        <v>179</v>
      </c>
      <c r="K11">
        <v>12630</v>
      </c>
      <c r="M11" s="4" t="s">
        <v>176</v>
      </c>
      <c r="N11" t="s">
        <v>175</v>
      </c>
    </row>
    <row r="12" spans="1:15" x14ac:dyDescent="0.25">
      <c r="A12" s="1">
        <v>45106</v>
      </c>
      <c r="B12" t="s">
        <v>15</v>
      </c>
      <c r="C12" t="s">
        <v>16</v>
      </c>
      <c r="D12" t="s">
        <v>18</v>
      </c>
      <c r="E12">
        <v>4</v>
      </c>
      <c r="F12">
        <v>945</v>
      </c>
      <c r="G12">
        <v>3780</v>
      </c>
      <c r="H12">
        <v>756</v>
      </c>
      <c r="J12" s="5" t="s">
        <v>180</v>
      </c>
      <c r="K12">
        <v>32151</v>
      </c>
      <c r="M12" s="5" t="s">
        <v>17</v>
      </c>
      <c r="N12">
        <v>17840</v>
      </c>
    </row>
    <row r="13" spans="1:15" x14ac:dyDescent="0.25">
      <c r="A13" s="1">
        <v>44969</v>
      </c>
      <c r="B13" t="s">
        <v>8</v>
      </c>
      <c r="C13" t="s">
        <v>11</v>
      </c>
      <c r="D13" t="s">
        <v>18</v>
      </c>
      <c r="E13">
        <v>7</v>
      </c>
      <c r="F13">
        <v>312</v>
      </c>
      <c r="G13">
        <v>2184</v>
      </c>
      <c r="H13">
        <v>436.8</v>
      </c>
      <c r="J13" s="5" t="s">
        <v>181</v>
      </c>
      <c r="K13">
        <v>24273</v>
      </c>
      <c r="M13" s="5" t="s">
        <v>18</v>
      </c>
      <c r="N13">
        <v>59194</v>
      </c>
    </row>
    <row r="14" spans="1:15" x14ac:dyDescent="0.25">
      <c r="A14" s="1">
        <v>45155</v>
      </c>
      <c r="B14" t="s">
        <v>19</v>
      </c>
      <c r="C14" t="s">
        <v>20</v>
      </c>
      <c r="D14" t="s">
        <v>14</v>
      </c>
      <c r="E14">
        <v>20</v>
      </c>
      <c r="F14">
        <v>541</v>
      </c>
      <c r="G14">
        <v>10820</v>
      </c>
      <c r="H14">
        <v>2164</v>
      </c>
      <c r="J14" s="5" t="s">
        <v>182</v>
      </c>
      <c r="K14">
        <v>36244</v>
      </c>
      <c r="M14" s="5" t="s">
        <v>21</v>
      </c>
      <c r="N14">
        <v>56768</v>
      </c>
    </row>
    <row r="15" spans="1:15" x14ac:dyDescent="0.25">
      <c r="A15" s="1">
        <v>45116</v>
      </c>
      <c r="B15" t="s">
        <v>19</v>
      </c>
      <c r="C15" t="s">
        <v>9</v>
      </c>
      <c r="D15" t="s">
        <v>21</v>
      </c>
      <c r="E15">
        <v>20</v>
      </c>
      <c r="F15">
        <v>566</v>
      </c>
      <c r="G15">
        <v>11320</v>
      </c>
      <c r="H15">
        <v>2264</v>
      </c>
      <c r="J15" s="5" t="s">
        <v>183</v>
      </c>
      <c r="K15">
        <v>2180</v>
      </c>
      <c r="M15" s="5" t="s">
        <v>14</v>
      </c>
      <c r="N15">
        <v>34141</v>
      </c>
    </row>
    <row r="16" spans="1:15" x14ac:dyDescent="0.25">
      <c r="A16" s="1">
        <v>44954</v>
      </c>
      <c r="B16" t="s">
        <v>15</v>
      </c>
      <c r="C16" t="s">
        <v>9</v>
      </c>
      <c r="D16" t="s">
        <v>21</v>
      </c>
      <c r="E16">
        <v>1</v>
      </c>
      <c r="F16">
        <v>995</v>
      </c>
      <c r="G16">
        <v>995</v>
      </c>
      <c r="H16">
        <v>199</v>
      </c>
      <c r="J16" s="5" t="s">
        <v>184</v>
      </c>
      <c r="K16">
        <v>3780</v>
      </c>
      <c r="M16" s="5" t="s">
        <v>10</v>
      </c>
      <c r="N16">
        <v>53895</v>
      </c>
    </row>
    <row r="17" spans="1:14" x14ac:dyDescent="0.25">
      <c r="A17" s="1">
        <v>44972</v>
      </c>
      <c r="B17" t="s">
        <v>12</v>
      </c>
      <c r="C17" t="s">
        <v>9</v>
      </c>
      <c r="D17" t="s">
        <v>21</v>
      </c>
      <c r="E17">
        <v>20</v>
      </c>
      <c r="F17">
        <v>877</v>
      </c>
      <c r="G17">
        <v>17540</v>
      </c>
      <c r="H17">
        <v>3508</v>
      </c>
      <c r="J17" s="5" t="s">
        <v>185</v>
      </c>
      <c r="K17">
        <v>16470</v>
      </c>
      <c r="M17" s="5" t="s">
        <v>177</v>
      </c>
      <c r="N17">
        <v>221838</v>
      </c>
    </row>
    <row r="18" spans="1:14" x14ac:dyDescent="0.25">
      <c r="A18" s="1">
        <v>45049</v>
      </c>
      <c r="B18" t="s">
        <v>15</v>
      </c>
      <c r="C18" t="s">
        <v>11</v>
      </c>
      <c r="D18" t="s">
        <v>10</v>
      </c>
      <c r="E18">
        <v>4</v>
      </c>
      <c r="F18">
        <v>545</v>
      </c>
      <c r="G18">
        <v>2180</v>
      </c>
      <c r="H18">
        <v>436</v>
      </c>
      <c r="J18" s="5" t="s">
        <v>186</v>
      </c>
      <c r="K18">
        <v>18614</v>
      </c>
    </row>
    <row r="19" spans="1:14" x14ac:dyDescent="0.25">
      <c r="A19" s="1">
        <v>45116</v>
      </c>
      <c r="B19" t="s">
        <v>19</v>
      </c>
      <c r="C19" t="s">
        <v>20</v>
      </c>
      <c r="D19" t="s">
        <v>18</v>
      </c>
      <c r="E19">
        <v>1</v>
      </c>
      <c r="F19">
        <v>970</v>
      </c>
      <c r="G19">
        <v>970</v>
      </c>
      <c r="H19">
        <v>194</v>
      </c>
      <c r="J19" s="5" t="s">
        <v>187</v>
      </c>
      <c r="K19">
        <v>24674</v>
      </c>
    </row>
    <row r="20" spans="1:14" x14ac:dyDescent="0.25">
      <c r="A20" s="1">
        <v>45202</v>
      </c>
      <c r="B20" t="s">
        <v>8</v>
      </c>
      <c r="C20" t="s">
        <v>16</v>
      </c>
      <c r="D20" t="s">
        <v>17</v>
      </c>
      <c r="E20">
        <v>10</v>
      </c>
      <c r="F20">
        <v>267</v>
      </c>
      <c r="G20">
        <v>2670</v>
      </c>
      <c r="H20">
        <v>534</v>
      </c>
      <c r="J20" s="5" t="s">
        <v>188</v>
      </c>
      <c r="K20">
        <v>2670</v>
      </c>
    </row>
    <row r="21" spans="1:14" x14ac:dyDescent="0.25">
      <c r="A21" s="1">
        <v>45170</v>
      </c>
      <c r="B21" t="s">
        <v>15</v>
      </c>
      <c r="C21" t="s">
        <v>13</v>
      </c>
      <c r="D21" t="s">
        <v>21</v>
      </c>
      <c r="E21">
        <v>17</v>
      </c>
      <c r="F21">
        <v>318</v>
      </c>
      <c r="G21">
        <v>5406</v>
      </c>
      <c r="H21">
        <v>1081.2</v>
      </c>
      <c r="J21" s="5" t="s">
        <v>189</v>
      </c>
      <c r="K21">
        <v>27740</v>
      </c>
    </row>
    <row r="22" spans="1:14" x14ac:dyDescent="0.25">
      <c r="A22" s="1">
        <v>45017</v>
      </c>
      <c r="B22" t="s">
        <v>8</v>
      </c>
      <c r="C22" t="s">
        <v>16</v>
      </c>
      <c r="D22" t="s">
        <v>10</v>
      </c>
      <c r="E22">
        <v>7</v>
      </c>
      <c r="F22">
        <v>164</v>
      </c>
      <c r="G22">
        <v>1148</v>
      </c>
      <c r="H22">
        <v>229.6</v>
      </c>
      <c r="J22" s="5" t="s">
        <v>190</v>
      </c>
      <c r="K22">
        <v>20412</v>
      </c>
    </row>
    <row r="23" spans="1:14" x14ac:dyDescent="0.25">
      <c r="A23" s="1">
        <v>45177</v>
      </c>
      <c r="B23" t="s">
        <v>12</v>
      </c>
      <c r="C23" t="s">
        <v>11</v>
      </c>
      <c r="D23" t="s">
        <v>21</v>
      </c>
      <c r="E23">
        <v>16</v>
      </c>
      <c r="F23">
        <v>617</v>
      </c>
      <c r="G23">
        <v>9872</v>
      </c>
      <c r="H23">
        <v>1974.4</v>
      </c>
      <c r="J23" s="5" t="s">
        <v>177</v>
      </c>
      <c r="K23">
        <v>221838</v>
      </c>
    </row>
    <row r="24" spans="1:14" x14ac:dyDescent="0.25">
      <c r="A24" s="1">
        <v>45046</v>
      </c>
      <c r="B24" t="s">
        <v>12</v>
      </c>
      <c r="C24" t="s">
        <v>13</v>
      </c>
      <c r="D24" t="s">
        <v>10</v>
      </c>
      <c r="E24">
        <v>13</v>
      </c>
      <c r="F24">
        <v>281</v>
      </c>
      <c r="G24">
        <v>3653</v>
      </c>
      <c r="H24">
        <v>730.6</v>
      </c>
    </row>
    <row r="25" spans="1:14" x14ac:dyDescent="0.25">
      <c r="A25" s="1">
        <v>44952</v>
      </c>
      <c r="B25" t="s">
        <v>12</v>
      </c>
      <c r="C25" t="s">
        <v>13</v>
      </c>
      <c r="D25" t="s">
        <v>21</v>
      </c>
      <c r="E25">
        <v>13</v>
      </c>
      <c r="F25">
        <v>895</v>
      </c>
      <c r="G25">
        <v>11635</v>
      </c>
      <c r="H25">
        <v>2327</v>
      </c>
    </row>
    <row r="26" spans="1:14" x14ac:dyDescent="0.25">
      <c r="A26" s="1">
        <v>44963</v>
      </c>
      <c r="B26" t="s">
        <v>19</v>
      </c>
      <c r="C26" t="s">
        <v>13</v>
      </c>
      <c r="D26" t="s">
        <v>10</v>
      </c>
      <c r="E26">
        <v>10</v>
      </c>
      <c r="F26">
        <v>457</v>
      </c>
      <c r="G26">
        <v>4570</v>
      </c>
      <c r="H26">
        <v>914</v>
      </c>
    </row>
    <row r="27" spans="1:14" x14ac:dyDescent="0.25">
      <c r="A27" s="1">
        <v>45178</v>
      </c>
      <c r="B27" t="s">
        <v>12</v>
      </c>
      <c r="C27" t="s">
        <v>9</v>
      </c>
      <c r="D27" t="s">
        <v>17</v>
      </c>
      <c r="E27">
        <v>8</v>
      </c>
      <c r="F27">
        <v>945</v>
      </c>
      <c r="G27">
        <v>7560</v>
      </c>
      <c r="H27">
        <v>1512</v>
      </c>
    </row>
    <row r="28" spans="1:14" x14ac:dyDescent="0.25">
      <c r="A28" s="1">
        <v>44970</v>
      </c>
      <c r="B28" t="s">
        <v>12</v>
      </c>
      <c r="C28" t="s">
        <v>13</v>
      </c>
      <c r="D28" t="s">
        <v>18</v>
      </c>
      <c r="E28">
        <v>9</v>
      </c>
      <c r="F28">
        <v>873</v>
      </c>
      <c r="G28">
        <v>7857</v>
      </c>
      <c r="H28">
        <v>1571.4</v>
      </c>
    </row>
    <row r="29" spans="1:14" x14ac:dyDescent="0.25">
      <c r="A29" s="1">
        <v>45282</v>
      </c>
      <c r="B29" t="s">
        <v>19</v>
      </c>
      <c r="C29" t="s">
        <v>13</v>
      </c>
      <c r="D29" t="s">
        <v>10</v>
      </c>
      <c r="E29">
        <v>17</v>
      </c>
      <c r="F29">
        <v>828</v>
      </c>
      <c r="G29">
        <v>14076</v>
      </c>
      <c r="H29">
        <v>2815.2</v>
      </c>
    </row>
    <row r="30" spans="1:14" x14ac:dyDescent="0.25">
      <c r="A30" s="1">
        <v>45247</v>
      </c>
      <c r="B30" t="s">
        <v>15</v>
      </c>
      <c r="C30" t="s">
        <v>13</v>
      </c>
      <c r="D30" t="s">
        <v>18</v>
      </c>
      <c r="E30">
        <v>16</v>
      </c>
      <c r="F30">
        <v>515</v>
      </c>
      <c r="G30">
        <v>8240</v>
      </c>
      <c r="H30">
        <v>1648</v>
      </c>
    </row>
    <row r="31" spans="1:14" x14ac:dyDescent="0.25">
      <c r="A31" s="1">
        <v>45177</v>
      </c>
      <c r="B31" t="s">
        <v>12</v>
      </c>
      <c r="C31" t="s">
        <v>13</v>
      </c>
      <c r="D31" t="s">
        <v>14</v>
      </c>
      <c r="E31">
        <v>2</v>
      </c>
      <c r="F31">
        <v>918</v>
      </c>
      <c r="G31">
        <v>1836</v>
      </c>
      <c r="H31">
        <v>367.2</v>
      </c>
    </row>
  </sheetData>
  <mergeCells count="4">
    <mergeCell ref="J1:K1"/>
    <mergeCell ref="M1:O1"/>
    <mergeCell ref="J9:K9"/>
    <mergeCell ref="M10:N10"/>
  </mergeCells>
  <pageMargins left="0.75" right="0.75" top="1" bottom="1" header="0.5" footer="0.5"/>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D751-D808-407F-8E06-93E2D68211A6}">
  <dimension ref="A16:B21"/>
  <sheetViews>
    <sheetView workbookViewId="0">
      <selection activeCell="H19" sqref="H19"/>
    </sheetView>
  </sheetViews>
  <sheetFormatPr defaultRowHeight="15" x14ac:dyDescent="0.25"/>
  <cols>
    <col min="1" max="1" width="13.140625" bestFit="1" customWidth="1"/>
    <col min="2" max="2" width="33.28515625" bestFit="1" customWidth="1"/>
  </cols>
  <sheetData>
    <row r="16" spans="1:2" x14ac:dyDescent="0.25">
      <c r="A16" s="4" t="s">
        <v>176</v>
      </c>
      <c r="B16" t="s">
        <v>252</v>
      </c>
    </row>
    <row r="17" spans="1:2" x14ac:dyDescent="0.25">
      <c r="A17" s="5" t="s">
        <v>139</v>
      </c>
      <c r="B17" s="14">
        <v>5.3</v>
      </c>
    </row>
    <row r="18" spans="1:2" x14ac:dyDescent="0.25">
      <c r="A18" s="5" t="s">
        <v>149</v>
      </c>
      <c r="B18" s="14">
        <v>5.4285714285714288</v>
      </c>
    </row>
    <row r="19" spans="1:2" x14ac:dyDescent="0.25">
      <c r="A19" s="5" t="s">
        <v>144</v>
      </c>
      <c r="B19" s="14">
        <v>5.25</v>
      </c>
    </row>
    <row r="20" spans="1:2" x14ac:dyDescent="0.25">
      <c r="A20" s="5" t="s">
        <v>136</v>
      </c>
      <c r="B20" s="14">
        <v>7.1111111111111107</v>
      </c>
    </row>
    <row r="21" spans="1:2" x14ac:dyDescent="0.25">
      <c r="A21" s="5" t="s">
        <v>177</v>
      </c>
      <c r="B21" s="14">
        <v>5.8666666666666663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389-18BA-4041-8823-C26680C54251}">
  <dimension ref="A13:D21"/>
  <sheetViews>
    <sheetView workbookViewId="0">
      <selection activeCell="O12" sqref="O12"/>
    </sheetView>
  </sheetViews>
  <sheetFormatPr defaultRowHeight="15" x14ac:dyDescent="0.25"/>
  <cols>
    <col min="1" max="1" width="11.7109375" bestFit="1" customWidth="1"/>
    <col min="2" max="2" width="15.5703125" bestFit="1" customWidth="1"/>
    <col min="3" max="3" width="12.5703125" bestFit="1" customWidth="1"/>
  </cols>
  <sheetData>
    <row r="13" spans="1:4" ht="15" customHeight="1" x14ac:dyDescent="0.25"/>
    <row r="14" spans="1:4" x14ac:dyDescent="0.25">
      <c r="A14" s="11" t="s">
        <v>192</v>
      </c>
      <c r="B14" s="11"/>
      <c r="C14" s="11"/>
      <c r="D14" s="11"/>
    </row>
    <row r="15" spans="1:4" x14ac:dyDescent="0.25">
      <c r="A15" s="9" t="s">
        <v>2</v>
      </c>
      <c r="B15" s="9" t="s">
        <v>175</v>
      </c>
      <c r="C15" s="9" t="s">
        <v>178</v>
      </c>
      <c r="D15" s="7" t="s">
        <v>195</v>
      </c>
    </row>
    <row r="16" spans="1:4" x14ac:dyDescent="0.25">
      <c r="A16" s="8" t="s">
        <v>13</v>
      </c>
      <c r="B16" s="8">
        <v>104092</v>
      </c>
      <c r="C16" s="8">
        <v>20818.400000000001</v>
      </c>
      <c r="D16" s="8">
        <v>1</v>
      </c>
    </row>
    <row r="17" spans="1:4" x14ac:dyDescent="0.25">
      <c r="A17" s="8" t="s">
        <v>9</v>
      </c>
      <c r="B17" s="8">
        <v>57952</v>
      </c>
      <c r="C17" s="8">
        <v>11590.4</v>
      </c>
      <c r="D17" s="8">
        <v>2</v>
      </c>
    </row>
    <row r="18" spans="1:4" x14ac:dyDescent="0.25">
      <c r="A18" s="8" t="s">
        <v>11</v>
      </c>
      <c r="B18" s="8">
        <v>32796</v>
      </c>
      <c r="C18" s="8">
        <v>6559.2000000000007</v>
      </c>
      <c r="D18" s="8">
        <v>3</v>
      </c>
    </row>
    <row r="19" spans="1:4" x14ac:dyDescent="0.25">
      <c r="A19" s="8" t="s">
        <v>16</v>
      </c>
      <c r="B19" s="8">
        <v>15208</v>
      </c>
      <c r="C19" s="8">
        <v>3041.6</v>
      </c>
      <c r="D19" s="8">
        <v>4</v>
      </c>
    </row>
    <row r="20" spans="1:4" x14ac:dyDescent="0.25">
      <c r="A20" s="8" t="s">
        <v>20</v>
      </c>
      <c r="B20" s="8">
        <v>11790</v>
      </c>
      <c r="C20" s="8">
        <v>2358</v>
      </c>
      <c r="D20" s="8">
        <v>5</v>
      </c>
    </row>
    <row r="21" spans="1:4" x14ac:dyDescent="0.25">
      <c r="A21" s="7" t="s">
        <v>177</v>
      </c>
      <c r="B21" s="7">
        <v>221838</v>
      </c>
      <c r="C21" s="7">
        <v>44367.6</v>
      </c>
      <c r="D21" s="8"/>
    </row>
  </sheetData>
  <sortState xmlns:xlrd2="http://schemas.microsoft.com/office/spreadsheetml/2017/richdata2" ref="A16:C20">
    <sortCondition descending="1" ref="B16:B20"/>
  </sortState>
  <mergeCells count="1">
    <mergeCell ref="A14:D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
  <sheetViews>
    <sheetView topLeftCell="B10" workbookViewId="0">
      <selection activeCell="N25" sqref="N25:P25"/>
    </sheetView>
  </sheetViews>
  <sheetFormatPr defaultRowHeight="15" x14ac:dyDescent="0.25"/>
  <cols>
    <col min="1" max="1" width="14.28515625" customWidth="1"/>
    <col min="2" max="2" width="13.85546875" customWidth="1"/>
    <col min="3" max="3" width="9.85546875" customWidth="1"/>
    <col min="4" max="4" width="6.5703125" customWidth="1"/>
    <col min="5" max="5" width="11.28515625" style="1" customWidth="1"/>
    <col min="6" max="6" width="11" style="1" customWidth="1"/>
    <col min="8" max="8" width="8.42578125" customWidth="1"/>
    <col min="10" max="10" width="14.5703125" bestFit="1" customWidth="1"/>
    <col min="11" max="11" width="16.28515625" bestFit="1" customWidth="1"/>
    <col min="12" max="12" width="11.28515625" bestFit="1" customWidth="1"/>
    <col min="13" max="13" width="5.85546875" customWidth="1"/>
    <col min="14" max="14" width="14.5703125" bestFit="1" customWidth="1"/>
    <col min="15" max="15" width="16.28515625" bestFit="1" customWidth="1"/>
    <col min="16" max="16" width="16.42578125" bestFit="1" customWidth="1"/>
    <col min="18" max="18" width="13.140625" bestFit="1" customWidth="1"/>
    <col min="19" max="19" width="15.85546875" bestFit="1" customWidth="1"/>
    <col min="20" max="20" width="11.28515625" bestFit="1" customWidth="1"/>
  </cols>
  <sheetData>
    <row r="1" spans="1:19" x14ac:dyDescent="0.25">
      <c r="A1" s="3" t="s">
        <v>22</v>
      </c>
      <c r="B1" s="3" t="s">
        <v>23</v>
      </c>
      <c r="C1" s="3" t="s">
        <v>24</v>
      </c>
      <c r="D1" s="3" t="s">
        <v>25</v>
      </c>
      <c r="E1" s="2" t="s">
        <v>26</v>
      </c>
      <c r="F1" s="2" t="s">
        <v>27</v>
      </c>
      <c r="G1" s="3" t="s">
        <v>28</v>
      </c>
      <c r="H1" s="3" t="s">
        <v>29</v>
      </c>
    </row>
    <row r="2" spans="1:19" x14ac:dyDescent="0.25">
      <c r="A2" t="s">
        <v>30</v>
      </c>
      <c r="B2" t="s">
        <v>31</v>
      </c>
      <c r="C2" t="s">
        <v>32</v>
      </c>
      <c r="D2">
        <v>48</v>
      </c>
      <c r="E2" s="1">
        <v>44956</v>
      </c>
      <c r="F2" s="1">
        <v>45442</v>
      </c>
      <c r="G2" t="s">
        <v>33</v>
      </c>
      <c r="H2">
        <v>57360</v>
      </c>
      <c r="J2" s="4" t="s">
        <v>196</v>
      </c>
      <c r="K2" s="4" t="s">
        <v>197</v>
      </c>
      <c r="N2" s="4" t="s">
        <v>176</v>
      </c>
      <c r="O2" t="s">
        <v>199</v>
      </c>
      <c r="P2" t="s">
        <v>200</v>
      </c>
      <c r="R2" s="4" t="s">
        <v>176</v>
      </c>
      <c r="S2" t="s">
        <v>198</v>
      </c>
    </row>
    <row r="3" spans="1:19" x14ac:dyDescent="0.25">
      <c r="A3" t="s">
        <v>34</v>
      </c>
      <c r="B3" t="s">
        <v>35</v>
      </c>
      <c r="C3" t="s">
        <v>32</v>
      </c>
      <c r="D3">
        <v>44</v>
      </c>
      <c r="E3" s="1">
        <v>44961</v>
      </c>
      <c r="F3" s="1">
        <v>45625</v>
      </c>
      <c r="G3" t="s">
        <v>33</v>
      </c>
      <c r="H3">
        <v>39014</v>
      </c>
      <c r="J3" s="4" t="s">
        <v>176</v>
      </c>
      <c r="K3" t="s">
        <v>38</v>
      </c>
      <c r="L3" t="s">
        <v>177</v>
      </c>
      <c r="N3" s="5" t="s">
        <v>43</v>
      </c>
      <c r="O3">
        <v>34.75</v>
      </c>
      <c r="P3">
        <v>71203.75</v>
      </c>
      <c r="R3" s="5" t="s">
        <v>32</v>
      </c>
      <c r="S3">
        <v>13</v>
      </c>
    </row>
    <row r="4" spans="1:19" x14ac:dyDescent="0.25">
      <c r="A4" t="s">
        <v>36</v>
      </c>
      <c r="B4" t="s">
        <v>35</v>
      </c>
      <c r="C4" t="s">
        <v>37</v>
      </c>
      <c r="D4">
        <v>44</v>
      </c>
      <c r="E4" s="1">
        <v>44534</v>
      </c>
      <c r="G4" t="s">
        <v>38</v>
      </c>
      <c r="H4">
        <v>30083</v>
      </c>
      <c r="J4" s="5" t="s">
        <v>31</v>
      </c>
      <c r="K4">
        <v>2</v>
      </c>
      <c r="L4">
        <v>2</v>
      </c>
      <c r="N4" s="5" t="s">
        <v>31</v>
      </c>
      <c r="O4">
        <v>35</v>
      </c>
      <c r="P4">
        <v>67847</v>
      </c>
      <c r="R4" s="5" t="s">
        <v>37</v>
      </c>
      <c r="S4">
        <v>17</v>
      </c>
    </row>
    <row r="5" spans="1:19" x14ac:dyDescent="0.25">
      <c r="A5" t="s">
        <v>39</v>
      </c>
      <c r="B5" t="s">
        <v>31</v>
      </c>
      <c r="C5" t="s">
        <v>37</v>
      </c>
      <c r="D5">
        <v>23</v>
      </c>
      <c r="E5" s="1">
        <v>44320</v>
      </c>
      <c r="F5" s="1">
        <v>45176</v>
      </c>
      <c r="G5" t="s">
        <v>33</v>
      </c>
      <c r="H5">
        <v>71032</v>
      </c>
      <c r="J5" s="5" t="s">
        <v>35</v>
      </c>
      <c r="K5">
        <v>5</v>
      </c>
      <c r="L5">
        <v>5</v>
      </c>
      <c r="N5" s="5" t="s">
        <v>35</v>
      </c>
      <c r="O5">
        <v>37.428571428571431</v>
      </c>
      <c r="P5">
        <v>60920.857142857145</v>
      </c>
      <c r="R5" s="5" t="s">
        <v>177</v>
      </c>
      <c r="S5">
        <v>30</v>
      </c>
    </row>
    <row r="6" spans="1:19" x14ac:dyDescent="0.25">
      <c r="A6" t="s">
        <v>40</v>
      </c>
      <c r="B6" t="s">
        <v>35</v>
      </c>
      <c r="C6" t="s">
        <v>32</v>
      </c>
      <c r="D6">
        <v>48</v>
      </c>
      <c r="E6" s="1">
        <v>44648</v>
      </c>
      <c r="G6" t="s">
        <v>38</v>
      </c>
      <c r="H6">
        <v>46427</v>
      </c>
      <c r="J6" s="5" t="s">
        <v>46</v>
      </c>
      <c r="K6">
        <v>1</v>
      </c>
      <c r="L6">
        <v>1</v>
      </c>
      <c r="N6" s="5" t="s">
        <v>46</v>
      </c>
      <c r="O6">
        <v>33.200000000000003</v>
      </c>
      <c r="P6">
        <v>67311.399999999994</v>
      </c>
    </row>
    <row r="7" spans="1:19" x14ac:dyDescent="0.25">
      <c r="A7" t="s">
        <v>41</v>
      </c>
      <c r="B7" t="s">
        <v>35</v>
      </c>
      <c r="C7" t="s">
        <v>32</v>
      </c>
      <c r="D7">
        <v>36</v>
      </c>
      <c r="E7" s="1">
        <v>45000</v>
      </c>
      <c r="F7" s="1">
        <v>45614</v>
      </c>
      <c r="G7" t="s">
        <v>33</v>
      </c>
      <c r="H7">
        <v>104801</v>
      </c>
      <c r="J7" s="5" t="s">
        <v>49</v>
      </c>
      <c r="K7">
        <v>2</v>
      </c>
      <c r="L7">
        <v>2</v>
      </c>
      <c r="N7" s="5" t="s">
        <v>49</v>
      </c>
      <c r="O7">
        <v>39.666666666666664</v>
      </c>
      <c r="P7">
        <v>67625.833333333328</v>
      </c>
    </row>
    <row r="8" spans="1:19" x14ac:dyDescent="0.25">
      <c r="A8" t="s">
        <v>42</v>
      </c>
      <c r="B8" t="s">
        <v>43</v>
      </c>
      <c r="C8" t="s">
        <v>37</v>
      </c>
      <c r="D8">
        <v>31</v>
      </c>
      <c r="E8" s="1">
        <v>45003</v>
      </c>
      <c r="F8" s="1">
        <v>45668</v>
      </c>
      <c r="G8" t="s">
        <v>33</v>
      </c>
      <c r="H8">
        <v>63913</v>
      </c>
      <c r="J8" s="5" t="s">
        <v>177</v>
      </c>
      <c r="K8">
        <v>10</v>
      </c>
      <c r="L8">
        <v>10</v>
      </c>
      <c r="N8" s="5" t="s">
        <v>177</v>
      </c>
      <c r="O8">
        <v>36.133333333333333</v>
      </c>
      <c r="P8">
        <v>66992.53333333334</v>
      </c>
    </row>
    <row r="9" spans="1:19" x14ac:dyDescent="0.25">
      <c r="A9" t="s">
        <v>44</v>
      </c>
      <c r="B9" t="s">
        <v>31</v>
      </c>
      <c r="C9" t="s">
        <v>37</v>
      </c>
      <c r="D9">
        <v>39</v>
      </c>
      <c r="E9" s="1">
        <v>43867</v>
      </c>
      <c r="G9" t="s">
        <v>38</v>
      </c>
      <c r="H9">
        <v>79964</v>
      </c>
    </row>
    <row r="10" spans="1:19" x14ac:dyDescent="0.25">
      <c r="A10" t="s">
        <v>45</v>
      </c>
      <c r="B10" t="s">
        <v>46</v>
      </c>
      <c r="C10" t="s">
        <v>37</v>
      </c>
      <c r="D10">
        <v>41</v>
      </c>
      <c r="E10" s="1">
        <v>44395</v>
      </c>
      <c r="F10" s="1">
        <v>45042</v>
      </c>
      <c r="G10" t="s">
        <v>33</v>
      </c>
      <c r="H10">
        <v>71187</v>
      </c>
    </row>
    <row r="11" spans="1:19" x14ac:dyDescent="0.25">
      <c r="A11" t="s">
        <v>47</v>
      </c>
      <c r="B11" t="s">
        <v>43</v>
      </c>
      <c r="C11" t="s">
        <v>37</v>
      </c>
      <c r="D11">
        <v>33</v>
      </c>
      <c r="E11" s="1">
        <v>44160</v>
      </c>
      <c r="F11" s="1">
        <v>44520</v>
      </c>
      <c r="G11" t="s">
        <v>33</v>
      </c>
      <c r="H11">
        <v>85778</v>
      </c>
      <c r="J11" s="4" t="s">
        <v>196</v>
      </c>
      <c r="K11" s="4" t="s">
        <v>197</v>
      </c>
      <c r="N11" s="4" t="s">
        <v>196</v>
      </c>
      <c r="O11" s="4" t="s">
        <v>197</v>
      </c>
    </row>
    <row r="12" spans="1:19" x14ac:dyDescent="0.25">
      <c r="A12" t="s">
        <v>48</v>
      </c>
      <c r="B12" t="s">
        <v>49</v>
      </c>
      <c r="C12" t="s">
        <v>32</v>
      </c>
      <c r="D12">
        <v>44</v>
      </c>
      <c r="E12" s="1">
        <v>45279</v>
      </c>
      <c r="F12" s="1">
        <v>45887</v>
      </c>
      <c r="G12" t="s">
        <v>33</v>
      </c>
      <c r="H12">
        <v>38642</v>
      </c>
      <c r="J12" s="4" t="s">
        <v>176</v>
      </c>
      <c r="K12" t="s">
        <v>33</v>
      </c>
      <c r="L12" t="s">
        <v>177</v>
      </c>
      <c r="N12" s="4" t="s">
        <v>176</v>
      </c>
      <c r="O12" t="s">
        <v>33</v>
      </c>
      <c r="P12" t="s">
        <v>177</v>
      </c>
    </row>
    <row r="13" spans="1:19" x14ac:dyDescent="0.25">
      <c r="A13" t="s">
        <v>50</v>
      </c>
      <c r="B13" t="s">
        <v>43</v>
      </c>
      <c r="C13" t="s">
        <v>37</v>
      </c>
      <c r="D13">
        <v>39</v>
      </c>
      <c r="E13" s="1">
        <v>44960</v>
      </c>
      <c r="F13" s="1">
        <v>45491</v>
      </c>
      <c r="G13" t="s">
        <v>33</v>
      </c>
      <c r="H13">
        <v>52972</v>
      </c>
      <c r="J13" s="5" t="s">
        <v>43</v>
      </c>
      <c r="K13">
        <v>8</v>
      </c>
      <c r="L13">
        <v>8</v>
      </c>
      <c r="N13" s="5" t="s">
        <v>201</v>
      </c>
      <c r="O13">
        <v>4</v>
      </c>
      <c r="P13">
        <v>4</v>
      </c>
    </row>
    <row r="14" spans="1:19" x14ac:dyDescent="0.25">
      <c r="A14" t="s">
        <v>51</v>
      </c>
      <c r="B14" t="s">
        <v>49</v>
      </c>
      <c r="C14" t="s">
        <v>37</v>
      </c>
      <c r="D14">
        <v>49</v>
      </c>
      <c r="E14" s="1">
        <v>44227</v>
      </c>
      <c r="F14" s="1">
        <v>44318</v>
      </c>
      <c r="G14" t="s">
        <v>33</v>
      </c>
      <c r="H14">
        <v>105379</v>
      </c>
      <c r="J14" s="6" t="s">
        <v>32</v>
      </c>
      <c r="K14">
        <v>2</v>
      </c>
      <c r="L14">
        <v>2</v>
      </c>
      <c r="N14" s="5" t="s">
        <v>202</v>
      </c>
      <c r="O14">
        <v>1</v>
      </c>
      <c r="P14">
        <v>1</v>
      </c>
    </row>
    <row r="15" spans="1:19" x14ac:dyDescent="0.25">
      <c r="A15" t="s">
        <v>52</v>
      </c>
      <c r="B15" t="s">
        <v>35</v>
      </c>
      <c r="C15" t="s">
        <v>37</v>
      </c>
      <c r="D15">
        <v>34</v>
      </c>
      <c r="E15" s="1">
        <v>45119</v>
      </c>
      <c r="G15" t="s">
        <v>38</v>
      </c>
      <c r="H15">
        <v>107731</v>
      </c>
      <c r="J15" s="6" t="s">
        <v>37</v>
      </c>
      <c r="K15">
        <v>6</v>
      </c>
      <c r="L15">
        <v>6</v>
      </c>
      <c r="N15" s="5" t="s">
        <v>203</v>
      </c>
      <c r="O15">
        <v>5</v>
      </c>
      <c r="P15">
        <v>5</v>
      </c>
    </row>
    <row r="16" spans="1:19" x14ac:dyDescent="0.25">
      <c r="A16" t="s">
        <v>53</v>
      </c>
      <c r="B16" t="s">
        <v>35</v>
      </c>
      <c r="C16" t="s">
        <v>37</v>
      </c>
      <c r="D16">
        <v>27</v>
      </c>
      <c r="E16" s="1">
        <v>44299</v>
      </c>
      <c r="G16" t="s">
        <v>38</v>
      </c>
      <c r="H16">
        <v>32559</v>
      </c>
      <c r="J16" s="5" t="s">
        <v>31</v>
      </c>
      <c r="K16">
        <v>2</v>
      </c>
      <c r="L16">
        <v>2</v>
      </c>
      <c r="N16" s="5" t="s">
        <v>204</v>
      </c>
      <c r="O16">
        <v>6</v>
      </c>
      <c r="P16">
        <v>6</v>
      </c>
    </row>
    <row r="17" spans="1:16" x14ac:dyDescent="0.25">
      <c r="A17" t="s">
        <v>54</v>
      </c>
      <c r="B17" t="s">
        <v>43</v>
      </c>
      <c r="C17" t="s">
        <v>32</v>
      </c>
      <c r="D17">
        <v>44</v>
      </c>
      <c r="E17" s="1">
        <v>43882</v>
      </c>
      <c r="F17" s="1">
        <v>44477</v>
      </c>
      <c r="G17" t="s">
        <v>33</v>
      </c>
      <c r="H17">
        <v>55865</v>
      </c>
      <c r="J17" s="6" t="s">
        <v>32</v>
      </c>
      <c r="K17">
        <v>1</v>
      </c>
      <c r="L17">
        <v>1</v>
      </c>
      <c r="N17" s="5" t="s">
        <v>205</v>
      </c>
      <c r="O17">
        <v>3</v>
      </c>
      <c r="P17">
        <v>3</v>
      </c>
    </row>
    <row r="18" spans="1:16" x14ac:dyDescent="0.25">
      <c r="A18" t="s">
        <v>55</v>
      </c>
      <c r="B18" t="s">
        <v>43</v>
      </c>
      <c r="C18" t="s">
        <v>37</v>
      </c>
      <c r="D18">
        <v>25</v>
      </c>
      <c r="E18" s="1">
        <v>44776</v>
      </c>
      <c r="F18" s="1">
        <v>44949</v>
      </c>
      <c r="G18" t="s">
        <v>33</v>
      </c>
      <c r="H18">
        <v>98094</v>
      </c>
      <c r="J18" s="6" t="s">
        <v>37</v>
      </c>
      <c r="K18">
        <v>1</v>
      </c>
      <c r="L18">
        <v>1</v>
      </c>
      <c r="N18" s="5" t="s">
        <v>206</v>
      </c>
      <c r="O18">
        <v>1</v>
      </c>
      <c r="P18">
        <v>1</v>
      </c>
    </row>
    <row r="19" spans="1:16" x14ac:dyDescent="0.25">
      <c r="A19" t="s">
        <v>56</v>
      </c>
      <c r="B19" t="s">
        <v>46</v>
      </c>
      <c r="C19" t="s">
        <v>32</v>
      </c>
      <c r="D19">
        <v>33</v>
      </c>
      <c r="E19" s="1">
        <v>44436</v>
      </c>
      <c r="G19" t="s">
        <v>38</v>
      </c>
      <c r="H19">
        <v>90546</v>
      </c>
      <c r="J19" s="5" t="s">
        <v>35</v>
      </c>
      <c r="K19">
        <v>2</v>
      </c>
      <c r="L19">
        <v>2</v>
      </c>
      <c r="N19" s="5" t="s">
        <v>177</v>
      </c>
      <c r="O19">
        <v>20</v>
      </c>
      <c r="P19">
        <v>20</v>
      </c>
    </row>
    <row r="20" spans="1:16" x14ac:dyDescent="0.25">
      <c r="A20" t="s">
        <v>57</v>
      </c>
      <c r="B20" t="s">
        <v>46</v>
      </c>
      <c r="C20" t="s">
        <v>37</v>
      </c>
      <c r="D20">
        <v>22</v>
      </c>
      <c r="E20" s="1">
        <v>43852</v>
      </c>
      <c r="F20" s="1">
        <v>44563</v>
      </c>
      <c r="G20" t="s">
        <v>33</v>
      </c>
      <c r="H20">
        <v>34566</v>
      </c>
      <c r="J20" s="6" t="s">
        <v>32</v>
      </c>
      <c r="K20">
        <v>2</v>
      </c>
      <c r="L20">
        <v>2</v>
      </c>
    </row>
    <row r="21" spans="1:16" x14ac:dyDescent="0.25">
      <c r="A21" t="s">
        <v>58</v>
      </c>
      <c r="B21" t="s">
        <v>46</v>
      </c>
      <c r="C21" t="s">
        <v>32</v>
      </c>
      <c r="D21">
        <v>24</v>
      </c>
      <c r="E21" s="1">
        <v>44129</v>
      </c>
      <c r="F21" s="1">
        <v>44545</v>
      </c>
      <c r="G21" t="s">
        <v>33</v>
      </c>
      <c r="H21">
        <v>105366</v>
      </c>
      <c r="J21" s="5" t="s">
        <v>46</v>
      </c>
      <c r="K21">
        <v>4</v>
      </c>
      <c r="L21">
        <v>4</v>
      </c>
    </row>
    <row r="22" spans="1:16" x14ac:dyDescent="0.25">
      <c r="A22" t="s">
        <v>59</v>
      </c>
      <c r="B22" t="s">
        <v>31</v>
      </c>
      <c r="C22" t="s">
        <v>32</v>
      </c>
      <c r="D22">
        <v>30</v>
      </c>
      <c r="E22" s="1">
        <v>44624</v>
      </c>
      <c r="G22" t="s">
        <v>38</v>
      </c>
      <c r="H22">
        <v>63032</v>
      </c>
      <c r="J22" s="6" t="s">
        <v>32</v>
      </c>
      <c r="K22">
        <v>1</v>
      </c>
      <c r="L22">
        <v>1</v>
      </c>
    </row>
    <row r="23" spans="1:16" x14ac:dyDescent="0.25">
      <c r="A23" t="s">
        <v>60</v>
      </c>
      <c r="B23" t="s">
        <v>35</v>
      </c>
      <c r="C23" t="s">
        <v>37</v>
      </c>
      <c r="D23">
        <v>29</v>
      </c>
      <c r="E23" s="1">
        <v>44464</v>
      </c>
      <c r="G23" t="s">
        <v>38</v>
      </c>
      <c r="H23">
        <v>65831</v>
      </c>
      <c r="J23" s="6" t="s">
        <v>37</v>
      </c>
      <c r="K23">
        <v>3</v>
      </c>
      <c r="L23">
        <v>3</v>
      </c>
    </row>
    <row r="24" spans="1:16" x14ac:dyDescent="0.25">
      <c r="A24" t="s">
        <v>61</v>
      </c>
      <c r="B24" t="s">
        <v>46</v>
      </c>
      <c r="C24" t="s">
        <v>37</v>
      </c>
      <c r="D24">
        <v>46</v>
      </c>
      <c r="E24" s="1">
        <v>44898</v>
      </c>
      <c r="F24" s="1">
        <v>45264</v>
      </c>
      <c r="G24" t="s">
        <v>33</v>
      </c>
      <c r="H24">
        <v>34892</v>
      </c>
      <c r="J24" s="5" t="s">
        <v>49</v>
      </c>
      <c r="K24">
        <v>4</v>
      </c>
      <c r="L24">
        <v>4</v>
      </c>
    </row>
    <row r="25" spans="1:16" x14ac:dyDescent="0.25">
      <c r="A25" t="s">
        <v>62</v>
      </c>
      <c r="B25" t="s">
        <v>49</v>
      </c>
      <c r="C25" t="s">
        <v>32</v>
      </c>
      <c r="D25">
        <v>31</v>
      </c>
      <c r="E25" s="1">
        <v>43884</v>
      </c>
      <c r="G25" t="s">
        <v>38</v>
      </c>
      <c r="H25">
        <v>31149</v>
      </c>
      <c r="J25" s="6" t="s">
        <v>32</v>
      </c>
      <c r="K25">
        <v>3</v>
      </c>
      <c r="L25">
        <v>3</v>
      </c>
    </row>
    <row r="26" spans="1:16" x14ac:dyDescent="0.25">
      <c r="A26" t="s">
        <v>63</v>
      </c>
      <c r="B26" t="s">
        <v>43</v>
      </c>
      <c r="C26" t="s">
        <v>32</v>
      </c>
      <c r="D26">
        <v>41</v>
      </c>
      <c r="E26" s="1">
        <v>45208</v>
      </c>
      <c r="F26" s="1">
        <v>45449</v>
      </c>
      <c r="G26" t="s">
        <v>33</v>
      </c>
      <c r="H26">
        <v>42901</v>
      </c>
      <c r="J26" s="6" t="s">
        <v>37</v>
      </c>
      <c r="K26">
        <v>1</v>
      </c>
      <c r="L26">
        <v>1</v>
      </c>
    </row>
    <row r="27" spans="1:16" x14ac:dyDescent="0.25">
      <c r="A27" t="s">
        <v>64</v>
      </c>
      <c r="B27" t="s">
        <v>49</v>
      </c>
      <c r="C27" t="s">
        <v>37</v>
      </c>
      <c r="D27">
        <v>41</v>
      </c>
      <c r="E27" s="1">
        <v>45147</v>
      </c>
      <c r="G27" t="s">
        <v>38</v>
      </c>
      <c r="H27">
        <v>84454</v>
      </c>
      <c r="J27" s="5" t="s">
        <v>177</v>
      </c>
      <c r="K27">
        <v>20</v>
      </c>
      <c r="L27">
        <v>20</v>
      </c>
    </row>
    <row r="28" spans="1:16" x14ac:dyDescent="0.25">
      <c r="A28" t="s">
        <v>65</v>
      </c>
      <c r="B28" t="s">
        <v>49</v>
      </c>
      <c r="C28" t="s">
        <v>32</v>
      </c>
      <c r="D28">
        <v>32</v>
      </c>
      <c r="E28" s="1">
        <v>44601</v>
      </c>
      <c r="F28" s="1">
        <v>45366</v>
      </c>
      <c r="G28" t="s">
        <v>33</v>
      </c>
      <c r="H28">
        <v>57114</v>
      </c>
    </row>
    <row r="29" spans="1:16" x14ac:dyDescent="0.25">
      <c r="A29" t="s">
        <v>66</v>
      </c>
      <c r="B29" t="s">
        <v>43</v>
      </c>
      <c r="C29" t="s">
        <v>37</v>
      </c>
      <c r="D29">
        <v>37</v>
      </c>
      <c r="E29" s="1">
        <v>45179</v>
      </c>
      <c r="F29" s="1">
        <v>45718</v>
      </c>
      <c r="G29" t="s">
        <v>33</v>
      </c>
      <c r="H29">
        <v>64488</v>
      </c>
    </row>
    <row r="30" spans="1:16" x14ac:dyDescent="0.25">
      <c r="A30" t="s">
        <v>67</v>
      </c>
      <c r="B30" t="s">
        <v>49</v>
      </c>
      <c r="C30" t="s">
        <v>32</v>
      </c>
      <c r="D30">
        <v>41</v>
      </c>
      <c r="E30" s="1">
        <v>44739</v>
      </c>
      <c r="F30" s="1">
        <v>45289</v>
      </c>
      <c r="G30" t="s">
        <v>33</v>
      </c>
      <c r="H30">
        <v>89017</v>
      </c>
    </row>
    <row r="31" spans="1:16" x14ac:dyDescent="0.25">
      <c r="A31" t="s">
        <v>68</v>
      </c>
      <c r="B31" t="s">
        <v>43</v>
      </c>
      <c r="C31" t="s">
        <v>37</v>
      </c>
      <c r="D31">
        <v>28</v>
      </c>
      <c r="E31" s="1">
        <v>45210</v>
      </c>
      <c r="F31" s="1">
        <v>46054</v>
      </c>
      <c r="G31" t="s">
        <v>33</v>
      </c>
      <c r="H31">
        <v>105619</v>
      </c>
    </row>
  </sheetData>
  <pageMargins left="0.75" right="0.75" top="1" bottom="1" header="0.5" footer="0.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C0C3-84E5-49DB-84F3-2A7109DC3874}">
  <dimension ref="I2:Q12"/>
  <sheetViews>
    <sheetView workbookViewId="0">
      <selection activeCell="P7" sqref="P7:Q8"/>
    </sheetView>
  </sheetViews>
  <sheetFormatPr defaultRowHeight="15" x14ac:dyDescent="0.25"/>
  <sheetData>
    <row r="2" spans="9:17" ht="18.75" x14ac:dyDescent="0.3">
      <c r="P2" s="12" t="s">
        <v>207</v>
      </c>
      <c r="Q2" s="12"/>
    </row>
    <row r="3" spans="9:17" x14ac:dyDescent="0.25">
      <c r="I3">
        <v>10</v>
      </c>
      <c r="J3">
        <v>63177.599999999999</v>
      </c>
      <c r="K3">
        <v>35.6</v>
      </c>
      <c r="P3" s="13">
        <f>I3</f>
        <v>10</v>
      </c>
      <c r="Q3" s="13"/>
    </row>
    <row r="4" spans="9:17" x14ac:dyDescent="0.25">
      <c r="P4" s="13"/>
      <c r="Q4" s="13"/>
    </row>
    <row r="6" spans="9:17" ht="18.75" x14ac:dyDescent="0.3">
      <c r="P6" s="12" t="s">
        <v>208</v>
      </c>
      <c r="Q6" s="12"/>
    </row>
    <row r="7" spans="9:17" x14ac:dyDescent="0.25">
      <c r="P7" s="13">
        <f>K3</f>
        <v>35.6</v>
      </c>
      <c r="Q7" s="13"/>
    </row>
    <row r="8" spans="9:17" x14ac:dyDescent="0.25">
      <c r="P8" s="13"/>
      <c r="Q8" s="13"/>
    </row>
    <row r="10" spans="9:17" ht="18.75" x14ac:dyDescent="0.3">
      <c r="P10" s="12" t="s">
        <v>209</v>
      </c>
      <c r="Q10" s="12"/>
    </row>
    <row r="11" spans="9:17" x14ac:dyDescent="0.25">
      <c r="P11" s="13">
        <f>J3</f>
        <v>63177.599999999999</v>
      </c>
      <c r="Q11" s="13"/>
    </row>
    <row r="12" spans="9:17" x14ac:dyDescent="0.25">
      <c r="P12" s="13"/>
      <c r="Q12" s="13"/>
    </row>
  </sheetData>
  <mergeCells count="6">
    <mergeCell ref="P11:Q12"/>
    <mergeCell ref="P2:Q2"/>
    <mergeCell ref="P3:Q4"/>
    <mergeCell ref="P6:Q6"/>
    <mergeCell ref="P7:Q8"/>
    <mergeCell ref="P10:Q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workbookViewId="0">
      <selection activeCell="L13" sqref="L13"/>
    </sheetView>
  </sheetViews>
  <sheetFormatPr defaultRowHeight="15" x14ac:dyDescent="0.25"/>
  <cols>
    <col min="1" max="1" width="12.28515625" customWidth="1"/>
    <col min="2" max="2" width="18.28515625" customWidth="1"/>
    <col min="3" max="3" width="13.42578125" customWidth="1"/>
    <col min="4" max="4" width="15.85546875" customWidth="1"/>
    <col min="5" max="5" width="15.140625" customWidth="1"/>
    <col min="6" max="6" width="20.42578125" customWidth="1"/>
    <col min="7" max="7" width="10.7109375" style="1" bestFit="1" customWidth="1"/>
    <col min="8" max="8" width="14.7109375" customWidth="1"/>
    <col min="10" max="10" width="13.140625" bestFit="1" customWidth="1"/>
    <col min="11" max="11" width="19.42578125" bestFit="1" customWidth="1"/>
    <col min="12" max="12" width="19.85546875" bestFit="1" customWidth="1"/>
    <col min="13" max="13" width="25.28515625" bestFit="1" customWidth="1"/>
    <col min="14" max="14" width="19.42578125" bestFit="1" customWidth="1"/>
  </cols>
  <sheetData>
    <row r="1" spans="1:14" x14ac:dyDescent="0.25">
      <c r="A1" s="3" t="s">
        <v>69</v>
      </c>
      <c r="B1" s="3" t="s">
        <v>70</v>
      </c>
      <c r="C1" s="3" t="s">
        <v>71</v>
      </c>
      <c r="D1" s="3" t="s">
        <v>72</v>
      </c>
      <c r="E1" s="3" t="s">
        <v>73</v>
      </c>
      <c r="F1" s="3" t="s">
        <v>74</v>
      </c>
      <c r="G1" s="2" t="s">
        <v>0</v>
      </c>
      <c r="H1" s="3" t="s">
        <v>75</v>
      </c>
    </row>
    <row r="2" spans="1:14" x14ac:dyDescent="0.25">
      <c r="A2" t="s">
        <v>76</v>
      </c>
      <c r="B2" t="s">
        <v>77</v>
      </c>
      <c r="C2" t="s">
        <v>78</v>
      </c>
      <c r="D2">
        <v>120</v>
      </c>
      <c r="E2">
        <v>80</v>
      </c>
      <c r="F2">
        <v>84</v>
      </c>
      <c r="G2" s="1">
        <v>45155</v>
      </c>
      <c r="H2">
        <v>124</v>
      </c>
      <c r="J2" s="10" t="s">
        <v>238</v>
      </c>
      <c r="K2" s="10"/>
      <c r="L2" s="10"/>
      <c r="M2" s="10"/>
      <c r="N2" s="10"/>
    </row>
    <row r="3" spans="1:14" x14ac:dyDescent="0.25">
      <c r="A3" t="s">
        <v>79</v>
      </c>
      <c r="B3" t="s">
        <v>80</v>
      </c>
      <c r="C3" t="s">
        <v>81</v>
      </c>
      <c r="D3">
        <v>132</v>
      </c>
      <c r="E3">
        <v>54</v>
      </c>
      <c r="F3">
        <v>28</v>
      </c>
      <c r="G3" s="1">
        <v>45189</v>
      </c>
      <c r="H3">
        <v>106</v>
      </c>
      <c r="J3" s="4" t="s">
        <v>176</v>
      </c>
      <c r="K3" t="s">
        <v>212</v>
      </c>
      <c r="L3" t="s">
        <v>211</v>
      </c>
      <c r="M3" t="s">
        <v>210</v>
      </c>
      <c r="N3" t="s">
        <v>213</v>
      </c>
    </row>
    <row r="4" spans="1:14" x14ac:dyDescent="0.25">
      <c r="A4" t="s">
        <v>82</v>
      </c>
      <c r="B4" t="s">
        <v>77</v>
      </c>
      <c r="C4" t="s">
        <v>78</v>
      </c>
      <c r="D4">
        <v>54</v>
      </c>
      <c r="E4">
        <v>79</v>
      </c>
      <c r="F4">
        <v>25</v>
      </c>
      <c r="G4" s="1">
        <v>44983</v>
      </c>
      <c r="H4">
        <v>0</v>
      </c>
      <c r="J4" s="5" t="s">
        <v>77</v>
      </c>
      <c r="K4" s="14">
        <v>1850</v>
      </c>
      <c r="L4" s="14">
        <v>719</v>
      </c>
      <c r="M4" s="14">
        <v>743</v>
      </c>
      <c r="N4" s="14">
        <v>1874</v>
      </c>
    </row>
    <row r="5" spans="1:14" x14ac:dyDescent="0.25">
      <c r="A5" t="s">
        <v>83</v>
      </c>
      <c r="B5" t="s">
        <v>77</v>
      </c>
      <c r="C5" t="s">
        <v>84</v>
      </c>
      <c r="D5">
        <v>184</v>
      </c>
      <c r="E5">
        <v>75</v>
      </c>
      <c r="F5">
        <v>81</v>
      </c>
      <c r="G5" s="1">
        <v>45214</v>
      </c>
      <c r="H5">
        <v>190</v>
      </c>
      <c r="J5" s="5" t="s">
        <v>80</v>
      </c>
      <c r="K5" s="14">
        <v>652</v>
      </c>
      <c r="L5" s="14">
        <v>312</v>
      </c>
      <c r="M5" s="14">
        <v>252</v>
      </c>
      <c r="N5" s="14">
        <v>592</v>
      </c>
    </row>
    <row r="6" spans="1:14" x14ac:dyDescent="0.25">
      <c r="A6" t="s">
        <v>85</v>
      </c>
      <c r="B6" t="s">
        <v>86</v>
      </c>
      <c r="C6" t="s">
        <v>78</v>
      </c>
      <c r="D6">
        <v>100</v>
      </c>
      <c r="E6">
        <v>44</v>
      </c>
      <c r="F6">
        <v>29</v>
      </c>
      <c r="G6" s="1">
        <v>45278</v>
      </c>
      <c r="H6">
        <v>85</v>
      </c>
      <c r="J6" s="5" t="s">
        <v>86</v>
      </c>
      <c r="K6" s="14">
        <v>1232</v>
      </c>
      <c r="L6" s="14">
        <v>513</v>
      </c>
      <c r="M6" s="14">
        <v>624</v>
      </c>
      <c r="N6" s="14">
        <v>1343</v>
      </c>
    </row>
    <row r="7" spans="1:14" x14ac:dyDescent="0.25">
      <c r="A7" t="s">
        <v>87</v>
      </c>
      <c r="B7" t="s">
        <v>80</v>
      </c>
      <c r="C7" t="s">
        <v>81</v>
      </c>
      <c r="D7">
        <v>163</v>
      </c>
      <c r="E7">
        <v>67</v>
      </c>
      <c r="F7">
        <v>63</v>
      </c>
      <c r="G7" s="1">
        <v>45269</v>
      </c>
      <c r="H7">
        <v>159</v>
      </c>
      <c r="J7" s="5" t="s">
        <v>177</v>
      </c>
      <c r="K7" s="14">
        <v>3734</v>
      </c>
      <c r="L7" s="14">
        <v>1544</v>
      </c>
      <c r="M7" s="14">
        <v>1619</v>
      </c>
      <c r="N7" s="14">
        <v>3809</v>
      </c>
    </row>
    <row r="8" spans="1:14" x14ac:dyDescent="0.25">
      <c r="A8" t="s">
        <v>88</v>
      </c>
      <c r="B8" t="s">
        <v>86</v>
      </c>
      <c r="C8" t="s">
        <v>78</v>
      </c>
      <c r="D8">
        <v>196</v>
      </c>
      <c r="E8">
        <v>64</v>
      </c>
      <c r="F8">
        <v>44</v>
      </c>
      <c r="G8" s="1">
        <v>45191</v>
      </c>
      <c r="H8">
        <v>176</v>
      </c>
    </row>
    <row r="9" spans="1:14" x14ac:dyDescent="0.25">
      <c r="A9" t="s">
        <v>89</v>
      </c>
      <c r="B9" t="s">
        <v>77</v>
      </c>
      <c r="C9" t="s">
        <v>81</v>
      </c>
      <c r="D9">
        <v>194</v>
      </c>
      <c r="E9">
        <v>46</v>
      </c>
      <c r="F9">
        <v>91</v>
      </c>
      <c r="G9" s="1">
        <v>45224</v>
      </c>
      <c r="H9">
        <v>239</v>
      </c>
      <c r="J9" s="10" t="s">
        <v>239</v>
      </c>
      <c r="K9" s="10"/>
      <c r="M9" s="10" t="s">
        <v>237</v>
      </c>
      <c r="N9" s="10"/>
    </row>
    <row r="10" spans="1:14" x14ac:dyDescent="0.25">
      <c r="A10" t="s">
        <v>90</v>
      </c>
      <c r="B10" t="s">
        <v>86</v>
      </c>
      <c r="C10" t="s">
        <v>78</v>
      </c>
      <c r="D10">
        <v>95</v>
      </c>
      <c r="E10">
        <v>15</v>
      </c>
      <c r="F10">
        <v>49</v>
      </c>
      <c r="G10" s="1">
        <v>45094</v>
      </c>
      <c r="H10">
        <v>129</v>
      </c>
      <c r="J10" s="4" t="s">
        <v>176</v>
      </c>
      <c r="K10" t="s">
        <v>213</v>
      </c>
      <c r="M10" s="4" t="s">
        <v>176</v>
      </c>
      <c r="N10" t="s">
        <v>213</v>
      </c>
    </row>
    <row r="11" spans="1:14" x14ac:dyDescent="0.25">
      <c r="A11" t="s">
        <v>91</v>
      </c>
      <c r="B11" t="s">
        <v>86</v>
      </c>
      <c r="C11" t="s">
        <v>81</v>
      </c>
      <c r="D11">
        <v>97</v>
      </c>
      <c r="E11">
        <v>33</v>
      </c>
      <c r="F11">
        <v>62</v>
      </c>
      <c r="G11" s="1">
        <v>44972</v>
      </c>
      <c r="H11">
        <v>126</v>
      </c>
      <c r="J11" s="5" t="s">
        <v>77</v>
      </c>
      <c r="K11" s="14">
        <v>1874</v>
      </c>
      <c r="M11" s="5" t="s">
        <v>214</v>
      </c>
      <c r="N11" s="14">
        <v>163</v>
      </c>
    </row>
    <row r="12" spans="1:14" x14ac:dyDescent="0.25">
      <c r="A12" t="s">
        <v>92</v>
      </c>
      <c r="B12" t="s">
        <v>86</v>
      </c>
      <c r="C12" t="s">
        <v>81</v>
      </c>
      <c r="D12">
        <v>177</v>
      </c>
      <c r="E12">
        <v>63</v>
      </c>
      <c r="F12">
        <v>67</v>
      </c>
      <c r="G12" s="1">
        <v>44947</v>
      </c>
      <c r="H12">
        <v>181</v>
      </c>
      <c r="J12" s="5" t="s">
        <v>80</v>
      </c>
      <c r="K12" s="14">
        <v>592</v>
      </c>
      <c r="M12" s="5" t="s">
        <v>215</v>
      </c>
      <c r="N12" s="14">
        <v>397</v>
      </c>
    </row>
    <row r="13" spans="1:14" x14ac:dyDescent="0.25">
      <c r="A13" t="s">
        <v>93</v>
      </c>
      <c r="B13" t="s">
        <v>77</v>
      </c>
      <c r="C13" t="s">
        <v>81</v>
      </c>
      <c r="D13">
        <v>114</v>
      </c>
      <c r="E13">
        <v>72</v>
      </c>
      <c r="F13">
        <v>63</v>
      </c>
      <c r="G13" s="1">
        <v>44941</v>
      </c>
      <c r="H13">
        <v>105</v>
      </c>
      <c r="J13" s="5" t="s">
        <v>86</v>
      </c>
      <c r="K13" s="14">
        <v>1343</v>
      </c>
      <c r="M13" s="5" t="s">
        <v>216</v>
      </c>
      <c r="N13" s="14">
        <v>247</v>
      </c>
    </row>
    <row r="14" spans="1:14" x14ac:dyDescent="0.25">
      <c r="A14" t="s">
        <v>94</v>
      </c>
      <c r="B14" t="s">
        <v>80</v>
      </c>
      <c r="C14" t="s">
        <v>81</v>
      </c>
      <c r="D14">
        <v>122</v>
      </c>
      <c r="E14">
        <v>55</v>
      </c>
      <c r="F14">
        <v>68</v>
      </c>
      <c r="G14" s="1">
        <v>45041</v>
      </c>
      <c r="H14">
        <v>135</v>
      </c>
      <c r="J14" s="5" t="s">
        <v>177</v>
      </c>
      <c r="K14" s="14">
        <v>3809</v>
      </c>
      <c r="M14" s="5" t="s">
        <v>217</v>
      </c>
      <c r="N14" s="14">
        <v>0</v>
      </c>
    </row>
    <row r="15" spans="1:14" x14ac:dyDescent="0.25">
      <c r="A15" t="s">
        <v>95</v>
      </c>
      <c r="B15" t="s">
        <v>77</v>
      </c>
      <c r="C15" t="s">
        <v>81</v>
      </c>
      <c r="D15">
        <v>188</v>
      </c>
      <c r="E15">
        <v>32</v>
      </c>
      <c r="F15">
        <v>26</v>
      </c>
      <c r="G15" s="1">
        <v>45153</v>
      </c>
      <c r="H15">
        <v>182</v>
      </c>
      <c r="M15" s="5" t="s">
        <v>218</v>
      </c>
      <c r="N15" s="14">
        <v>60</v>
      </c>
    </row>
    <row r="16" spans="1:14" x14ac:dyDescent="0.25">
      <c r="A16" t="s">
        <v>96</v>
      </c>
      <c r="B16" t="s">
        <v>77</v>
      </c>
      <c r="C16" t="s">
        <v>78</v>
      </c>
      <c r="D16">
        <v>181</v>
      </c>
      <c r="E16">
        <v>66</v>
      </c>
      <c r="F16">
        <v>50</v>
      </c>
      <c r="G16" s="1">
        <v>45026</v>
      </c>
      <c r="H16">
        <v>165</v>
      </c>
      <c r="M16" s="5" t="s">
        <v>219</v>
      </c>
      <c r="N16" s="14">
        <v>312</v>
      </c>
    </row>
    <row r="17" spans="1:14" x14ac:dyDescent="0.25">
      <c r="A17" t="s">
        <v>97</v>
      </c>
      <c r="B17" t="s">
        <v>77</v>
      </c>
      <c r="C17" t="s">
        <v>84</v>
      </c>
      <c r="D17">
        <v>71</v>
      </c>
      <c r="E17">
        <v>36</v>
      </c>
      <c r="F17">
        <v>65</v>
      </c>
      <c r="G17" s="1">
        <v>45230</v>
      </c>
      <c r="H17">
        <v>100</v>
      </c>
      <c r="M17" s="5" t="s">
        <v>220</v>
      </c>
      <c r="N17" s="14">
        <v>165</v>
      </c>
    </row>
    <row r="18" spans="1:14" x14ac:dyDescent="0.25">
      <c r="A18" t="s">
        <v>98</v>
      </c>
      <c r="B18" t="s">
        <v>77</v>
      </c>
      <c r="C18" t="s">
        <v>84</v>
      </c>
      <c r="D18">
        <v>106</v>
      </c>
      <c r="E18">
        <v>10</v>
      </c>
      <c r="F18">
        <v>25</v>
      </c>
      <c r="G18" s="1">
        <v>44978</v>
      </c>
      <c r="H18">
        <v>121</v>
      </c>
      <c r="M18" s="5" t="s">
        <v>221</v>
      </c>
      <c r="N18" s="14">
        <v>135</v>
      </c>
    </row>
    <row r="19" spans="1:14" x14ac:dyDescent="0.25">
      <c r="A19" t="s">
        <v>99</v>
      </c>
      <c r="B19" t="s">
        <v>77</v>
      </c>
      <c r="C19" t="s">
        <v>78</v>
      </c>
      <c r="D19">
        <v>129</v>
      </c>
      <c r="E19">
        <v>22</v>
      </c>
      <c r="F19">
        <v>70</v>
      </c>
      <c r="G19" s="1">
        <v>45003</v>
      </c>
      <c r="H19">
        <v>177</v>
      </c>
      <c r="M19" s="5" t="s">
        <v>222</v>
      </c>
      <c r="N19" s="14">
        <v>76</v>
      </c>
    </row>
    <row r="20" spans="1:14" x14ac:dyDescent="0.25">
      <c r="A20" t="s">
        <v>100</v>
      </c>
      <c r="B20" t="s">
        <v>77</v>
      </c>
      <c r="C20" t="s">
        <v>78</v>
      </c>
      <c r="D20">
        <v>170</v>
      </c>
      <c r="E20">
        <v>56</v>
      </c>
      <c r="F20">
        <v>21</v>
      </c>
      <c r="G20" s="1">
        <v>45004</v>
      </c>
      <c r="H20">
        <v>135</v>
      </c>
      <c r="M20" s="5" t="s">
        <v>223</v>
      </c>
      <c r="N20" s="14">
        <v>129</v>
      </c>
    </row>
    <row r="21" spans="1:14" x14ac:dyDescent="0.25">
      <c r="A21" t="s">
        <v>101</v>
      </c>
      <c r="B21" t="s">
        <v>77</v>
      </c>
      <c r="C21" t="s">
        <v>78</v>
      </c>
      <c r="D21">
        <v>128</v>
      </c>
      <c r="E21">
        <v>40</v>
      </c>
      <c r="F21">
        <v>28</v>
      </c>
      <c r="G21" s="1">
        <v>45166</v>
      </c>
      <c r="H21">
        <v>116</v>
      </c>
      <c r="M21" s="5" t="s">
        <v>224</v>
      </c>
      <c r="N21" s="14">
        <v>82</v>
      </c>
    </row>
    <row r="22" spans="1:14" x14ac:dyDescent="0.25">
      <c r="A22" t="s">
        <v>102</v>
      </c>
      <c r="B22" t="s">
        <v>86</v>
      </c>
      <c r="C22" t="s">
        <v>78</v>
      </c>
      <c r="D22">
        <v>56</v>
      </c>
      <c r="E22">
        <v>46</v>
      </c>
      <c r="F22">
        <v>66</v>
      </c>
      <c r="G22" s="1">
        <v>45052</v>
      </c>
      <c r="H22">
        <v>76</v>
      </c>
      <c r="M22" s="5" t="s">
        <v>225</v>
      </c>
      <c r="N22" s="14">
        <v>61</v>
      </c>
    </row>
    <row r="23" spans="1:14" x14ac:dyDescent="0.25">
      <c r="A23" t="s">
        <v>103</v>
      </c>
      <c r="B23" t="s">
        <v>86</v>
      </c>
      <c r="C23" t="s">
        <v>78</v>
      </c>
      <c r="D23">
        <v>136</v>
      </c>
      <c r="E23">
        <v>20</v>
      </c>
      <c r="F23">
        <v>59</v>
      </c>
      <c r="G23" s="1">
        <v>45247</v>
      </c>
      <c r="H23">
        <v>175</v>
      </c>
      <c r="M23" s="5" t="s">
        <v>226</v>
      </c>
      <c r="N23" s="14">
        <v>320</v>
      </c>
    </row>
    <row r="24" spans="1:14" x14ac:dyDescent="0.25">
      <c r="A24" t="s">
        <v>104</v>
      </c>
      <c r="B24" t="s">
        <v>77</v>
      </c>
      <c r="C24" t="s">
        <v>81</v>
      </c>
      <c r="D24">
        <v>68</v>
      </c>
      <c r="E24">
        <v>56</v>
      </c>
      <c r="F24">
        <v>70</v>
      </c>
      <c r="G24" s="1">
        <v>45100</v>
      </c>
      <c r="H24">
        <v>82</v>
      </c>
      <c r="M24" s="5" t="s">
        <v>227</v>
      </c>
      <c r="N24" s="14">
        <v>124</v>
      </c>
    </row>
    <row r="25" spans="1:14" x14ac:dyDescent="0.25">
      <c r="A25" t="s">
        <v>105</v>
      </c>
      <c r="B25" t="s">
        <v>80</v>
      </c>
      <c r="C25" t="s">
        <v>84</v>
      </c>
      <c r="D25">
        <v>165</v>
      </c>
      <c r="E25">
        <v>68</v>
      </c>
      <c r="F25">
        <v>47</v>
      </c>
      <c r="G25" s="1">
        <v>45286</v>
      </c>
      <c r="H25">
        <v>144</v>
      </c>
      <c r="M25" s="5" t="s">
        <v>228</v>
      </c>
      <c r="N25" s="14">
        <v>116</v>
      </c>
    </row>
    <row r="26" spans="1:14" x14ac:dyDescent="0.25">
      <c r="A26" t="s">
        <v>106</v>
      </c>
      <c r="B26" t="s">
        <v>86</v>
      </c>
      <c r="C26" t="s">
        <v>81</v>
      </c>
      <c r="D26">
        <v>71</v>
      </c>
      <c r="E26">
        <v>68</v>
      </c>
      <c r="F26">
        <v>57</v>
      </c>
      <c r="G26" s="1">
        <v>44987</v>
      </c>
      <c r="H26">
        <v>60</v>
      </c>
      <c r="M26" s="5" t="s">
        <v>229</v>
      </c>
      <c r="N26" s="14">
        <v>282</v>
      </c>
    </row>
    <row r="27" spans="1:14" x14ac:dyDescent="0.25">
      <c r="A27" t="s">
        <v>107</v>
      </c>
      <c r="B27" t="s">
        <v>86</v>
      </c>
      <c r="C27" t="s">
        <v>84</v>
      </c>
      <c r="D27">
        <v>56</v>
      </c>
      <c r="E27">
        <v>70</v>
      </c>
      <c r="F27">
        <v>75</v>
      </c>
      <c r="G27" s="1">
        <v>45123</v>
      </c>
      <c r="H27">
        <v>61</v>
      </c>
      <c r="M27" s="5" t="s">
        <v>230</v>
      </c>
      <c r="N27" s="14">
        <v>190</v>
      </c>
    </row>
    <row r="28" spans="1:14" x14ac:dyDescent="0.25">
      <c r="A28" t="s">
        <v>108</v>
      </c>
      <c r="B28" t="s">
        <v>86</v>
      </c>
      <c r="C28" t="s">
        <v>84</v>
      </c>
      <c r="D28">
        <v>80</v>
      </c>
      <c r="E28">
        <v>61</v>
      </c>
      <c r="F28">
        <v>39</v>
      </c>
      <c r="G28" s="1">
        <v>44937</v>
      </c>
      <c r="H28">
        <v>58</v>
      </c>
      <c r="M28" s="5" t="s">
        <v>231</v>
      </c>
      <c r="N28" s="14">
        <v>339</v>
      </c>
    </row>
    <row r="29" spans="1:14" x14ac:dyDescent="0.25">
      <c r="A29" t="s">
        <v>109</v>
      </c>
      <c r="B29" t="s">
        <v>80</v>
      </c>
      <c r="C29" t="s">
        <v>81</v>
      </c>
      <c r="D29">
        <v>70</v>
      </c>
      <c r="E29">
        <v>68</v>
      </c>
      <c r="F29">
        <v>46</v>
      </c>
      <c r="G29" s="1">
        <v>45261</v>
      </c>
      <c r="H29">
        <v>48</v>
      </c>
      <c r="M29" s="5" t="s">
        <v>232</v>
      </c>
      <c r="N29" s="14">
        <v>175</v>
      </c>
    </row>
    <row r="30" spans="1:14" x14ac:dyDescent="0.25">
      <c r="A30" t="s">
        <v>110</v>
      </c>
      <c r="B30" t="s">
        <v>77</v>
      </c>
      <c r="C30" t="s">
        <v>78</v>
      </c>
      <c r="D30">
        <v>143</v>
      </c>
      <c r="E30">
        <v>49</v>
      </c>
      <c r="F30">
        <v>44</v>
      </c>
      <c r="G30" s="1">
        <v>45147</v>
      </c>
      <c r="H30">
        <v>138</v>
      </c>
      <c r="M30" s="5" t="s">
        <v>233</v>
      </c>
      <c r="N30" s="14">
        <v>48</v>
      </c>
    </row>
    <row r="31" spans="1:14" x14ac:dyDescent="0.25">
      <c r="A31" t="s">
        <v>111</v>
      </c>
      <c r="B31" t="s">
        <v>86</v>
      </c>
      <c r="C31" t="s">
        <v>84</v>
      </c>
      <c r="D31">
        <v>168</v>
      </c>
      <c r="E31">
        <v>29</v>
      </c>
      <c r="F31">
        <v>77</v>
      </c>
      <c r="G31" s="1">
        <v>44944</v>
      </c>
      <c r="H31">
        <v>216</v>
      </c>
      <c r="M31" s="5" t="s">
        <v>234</v>
      </c>
      <c r="N31" s="14">
        <v>159</v>
      </c>
    </row>
    <row r="32" spans="1:14" x14ac:dyDescent="0.25">
      <c r="M32" s="5" t="s">
        <v>235</v>
      </c>
      <c r="N32" s="14">
        <v>85</v>
      </c>
    </row>
    <row r="33" spans="13:14" x14ac:dyDescent="0.25">
      <c r="M33" s="5" t="s">
        <v>236</v>
      </c>
      <c r="N33" s="14">
        <v>144</v>
      </c>
    </row>
    <row r="34" spans="13:14" x14ac:dyDescent="0.25">
      <c r="M34" s="5" t="s">
        <v>177</v>
      </c>
      <c r="N34" s="14">
        <v>3809</v>
      </c>
    </row>
  </sheetData>
  <mergeCells count="3">
    <mergeCell ref="M9:N9"/>
    <mergeCell ref="J2:N2"/>
    <mergeCell ref="J9:K9"/>
  </mergeCells>
  <conditionalFormatting sqref="H2:H31">
    <cfRule type="cellIs" dxfId="0" priority="1" operator="lessThan">
      <formula>20</formula>
    </cfRule>
  </conditionalFormatting>
  <pageMargins left="0.75" right="0.75" top="1" bottom="1" header="0.5" footer="0.5"/>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5049-55BD-4377-9506-B4B87EAEEC07}">
  <dimension ref="B3:D7"/>
  <sheetViews>
    <sheetView workbookViewId="0">
      <selection activeCell="L18" sqref="L18"/>
    </sheetView>
  </sheetViews>
  <sheetFormatPr defaultRowHeight="15" x14ac:dyDescent="0.25"/>
  <cols>
    <col min="2" max="2" width="13.140625" bestFit="1" customWidth="1"/>
    <col min="3" max="3" width="20.5703125" bestFit="1" customWidth="1"/>
    <col min="4" max="4" width="19.42578125" bestFit="1" customWidth="1"/>
  </cols>
  <sheetData>
    <row r="3" spans="2:4" x14ac:dyDescent="0.25">
      <c r="B3" s="4" t="s">
        <v>176</v>
      </c>
      <c r="C3" t="s">
        <v>212</v>
      </c>
      <c r="D3" t="s">
        <v>213</v>
      </c>
    </row>
    <row r="4" spans="2:4" x14ac:dyDescent="0.25">
      <c r="B4" s="5" t="s">
        <v>77</v>
      </c>
      <c r="C4" s="14">
        <v>1850</v>
      </c>
      <c r="D4" s="14">
        <v>1874</v>
      </c>
    </row>
    <row r="5" spans="2:4" x14ac:dyDescent="0.25">
      <c r="B5" s="5" t="s">
        <v>80</v>
      </c>
      <c r="C5" s="14">
        <v>652</v>
      </c>
      <c r="D5" s="14">
        <v>592</v>
      </c>
    </row>
    <row r="6" spans="2:4" x14ac:dyDescent="0.25">
      <c r="B6" s="5" t="s">
        <v>86</v>
      </c>
      <c r="C6" s="14">
        <v>1232</v>
      </c>
      <c r="D6" s="14">
        <v>1343</v>
      </c>
    </row>
    <row r="7" spans="2:4" x14ac:dyDescent="0.25">
      <c r="B7" s="5" t="s">
        <v>177</v>
      </c>
      <c r="C7" s="14">
        <v>3734</v>
      </c>
      <c r="D7" s="14">
        <v>3809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1"/>
  <sheetViews>
    <sheetView topLeftCell="A12" workbookViewId="0">
      <selection activeCell="D2" sqref="D2:D31"/>
    </sheetView>
  </sheetViews>
  <sheetFormatPr defaultRowHeight="15" x14ac:dyDescent="0.25"/>
  <cols>
    <col min="1" max="1" width="13.85546875" customWidth="1"/>
    <col min="2" max="2" width="18.85546875" customWidth="1"/>
    <col min="3" max="3" width="18.140625" customWidth="1"/>
    <col min="4" max="4" width="9.42578125" customWidth="1"/>
    <col min="5" max="5" width="10.7109375" style="1" bestFit="1" customWidth="1"/>
    <col min="6" max="7" width="15.140625" customWidth="1"/>
    <col min="9" max="9" width="13.140625" bestFit="1" customWidth="1"/>
    <col min="10" max="10" width="23" bestFit="1" customWidth="1"/>
    <col min="11" max="11" width="7.42578125" customWidth="1"/>
    <col min="12" max="12" width="13.140625" bestFit="1" customWidth="1"/>
    <col min="13" max="13" width="14" bestFit="1" customWidth="1"/>
    <col min="14" max="14" width="23" bestFit="1" customWidth="1"/>
    <col min="15" max="15" width="10.140625" bestFit="1" customWidth="1"/>
    <col min="16" max="16" width="10.85546875" bestFit="1" customWidth="1"/>
    <col min="17" max="17" width="11.28515625" bestFit="1" customWidth="1"/>
    <col min="18" max="19" width="5.5703125" bestFit="1" customWidth="1"/>
    <col min="20" max="20" width="6.5703125" bestFit="1" customWidth="1"/>
    <col min="21" max="24" width="5.5703125" bestFit="1" customWidth="1"/>
    <col min="25" max="25" width="11.28515625" bestFit="1" customWidth="1"/>
  </cols>
  <sheetData>
    <row r="1" spans="1:14" x14ac:dyDescent="0.25">
      <c r="A1" s="3" t="s">
        <v>23</v>
      </c>
      <c r="B1" s="3" t="s">
        <v>112</v>
      </c>
      <c r="C1" s="3" t="s">
        <v>113</v>
      </c>
      <c r="D1" s="3" t="s">
        <v>114</v>
      </c>
      <c r="E1" s="2" t="s">
        <v>0</v>
      </c>
      <c r="F1" s="3" t="s">
        <v>115</v>
      </c>
      <c r="G1" s="16" t="s">
        <v>243</v>
      </c>
      <c r="I1" s="10" t="s">
        <v>246</v>
      </c>
      <c r="J1" s="10"/>
      <c r="L1" s="10" t="s">
        <v>242</v>
      </c>
      <c r="M1" s="10"/>
      <c r="N1" s="10"/>
    </row>
    <row r="2" spans="1:14" x14ac:dyDescent="0.25">
      <c r="A2" t="s">
        <v>35</v>
      </c>
      <c r="B2" t="s">
        <v>116</v>
      </c>
      <c r="C2">
        <v>3707</v>
      </c>
      <c r="D2">
        <v>5413</v>
      </c>
      <c r="E2" s="1">
        <v>45091</v>
      </c>
      <c r="F2" t="s">
        <v>117</v>
      </c>
      <c r="G2" s="17">
        <f t="shared" ref="G2:G31" si="0">(C2/D2)*100</f>
        <v>68.483280990208755</v>
      </c>
      <c r="I2" s="4" t="s">
        <v>176</v>
      </c>
      <c r="J2" t="s">
        <v>241</v>
      </c>
      <c r="L2" s="4" t="s">
        <v>176</v>
      </c>
      <c r="M2" t="s">
        <v>240</v>
      </c>
      <c r="N2" t="s">
        <v>241</v>
      </c>
    </row>
    <row r="3" spans="1:14" x14ac:dyDescent="0.25">
      <c r="A3" t="s">
        <v>118</v>
      </c>
      <c r="B3" t="s">
        <v>119</v>
      </c>
      <c r="C3">
        <v>8341</v>
      </c>
      <c r="D3">
        <v>10963</v>
      </c>
      <c r="E3" s="1">
        <v>45111</v>
      </c>
      <c r="F3" t="s">
        <v>120</v>
      </c>
      <c r="G3" s="17">
        <f t="shared" si="0"/>
        <v>76.083188908145587</v>
      </c>
      <c r="I3" s="5" t="s">
        <v>179</v>
      </c>
      <c r="J3" s="14">
        <v>3137</v>
      </c>
      <c r="L3" s="5" t="s">
        <v>118</v>
      </c>
      <c r="M3" s="14">
        <v>100201</v>
      </c>
      <c r="N3" s="14">
        <v>54260</v>
      </c>
    </row>
    <row r="4" spans="1:14" x14ac:dyDescent="0.25">
      <c r="A4" t="s">
        <v>121</v>
      </c>
      <c r="B4" t="s">
        <v>122</v>
      </c>
      <c r="C4">
        <v>8733</v>
      </c>
      <c r="D4">
        <v>8992</v>
      </c>
      <c r="E4" s="1">
        <v>45125</v>
      </c>
      <c r="F4" t="s">
        <v>123</v>
      </c>
      <c r="G4" s="17">
        <f t="shared" si="0"/>
        <v>97.119661921708186</v>
      </c>
      <c r="I4" s="5" t="s">
        <v>180</v>
      </c>
      <c r="J4" s="14">
        <v>1399</v>
      </c>
      <c r="L4" s="5" t="s">
        <v>35</v>
      </c>
      <c r="M4" s="14">
        <v>86839</v>
      </c>
      <c r="N4" s="14">
        <v>48167</v>
      </c>
    </row>
    <row r="5" spans="1:14" x14ac:dyDescent="0.25">
      <c r="A5" t="s">
        <v>121</v>
      </c>
      <c r="B5" t="s">
        <v>124</v>
      </c>
      <c r="C5">
        <v>1403</v>
      </c>
      <c r="D5">
        <v>7501</v>
      </c>
      <c r="E5" s="1">
        <v>45280</v>
      </c>
      <c r="F5" t="s">
        <v>117</v>
      </c>
      <c r="G5" s="17">
        <f t="shared" si="0"/>
        <v>18.70417277696307</v>
      </c>
      <c r="I5" s="5" t="s">
        <v>181</v>
      </c>
      <c r="J5" s="14">
        <v>2771</v>
      </c>
      <c r="L5" s="5" t="s">
        <v>126</v>
      </c>
      <c r="M5" s="14">
        <v>21818</v>
      </c>
      <c r="N5" s="14">
        <v>11562</v>
      </c>
    </row>
    <row r="6" spans="1:14" x14ac:dyDescent="0.25">
      <c r="A6" t="s">
        <v>118</v>
      </c>
      <c r="B6" t="s">
        <v>124</v>
      </c>
      <c r="C6">
        <v>5713</v>
      </c>
      <c r="D6">
        <v>11398</v>
      </c>
      <c r="E6" s="1">
        <v>45022</v>
      </c>
      <c r="F6" t="s">
        <v>117</v>
      </c>
      <c r="G6" s="17">
        <f t="shared" si="0"/>
        <v>50.122828566415158</v>
      </c>
      <c r="I6" s="5" t="s">
        <v>182</v>
      </c>
      <c r="J6" s="14">
        <v>18690</v>
      </c>
      <c r="L6" s="5" t="s">
        <v>121</v>
      </c>
      <c r="M6" s="14">
        <v>82279</v>
      </c>
      <c r="N6" s="14">
        <v>40872</v>
      </c>
    </row>
    <row r="7" spans="1:14" x14ac:dyDescent="0.25">
      <c r="A7" t="s">
        <v>121</v>
      </c>
      <c r="B7" t="s">
        <v>116</v>
      </c>
      <c r="C7">
        <v>9223</v>
      </c>
      <c r="D7">
        <v>13529</v>
      </c>
      <c r="E7" s="1">
        <v>45034</v>
      </c>
      <c r="F7" t="s">
        <v>125</v>
      </c>
      <c r="G7" s="17">
        <f t="shared" si="0"/>
        <v>68.172074802276597</v>
      </c>
      <c r="I7" s="5" t="s">
        <v>183</v>
      </c>
      <c r="J7" s="14">
        <v>7390</v>
      </c>
      <c r="L7" s="5" t="s">
        <v>177</v>
      </c>
      <c r="M7" s="14">
        <v>291137</v>
      </c>
      <c r="N7" s="14">
        <v>154861</v>
      </c>
    </row>
    <row r="8" spans="1:14" x14ac:dyDescent="0.25">
      <c r="A8" t="s">
        <v>118</v>
      </c>
      <c r="B8" t="s">
        <v>119</v>
      </c>
      <c r="C8">
        <v>2901</v>
      </c>
      <c r="D8">
        <v>12206</v>
      </c>
      <c r="E8" s="1">
        <v>45105</v>
      </c>
      <c r="F8" t="s">
        <v>120</v>
      </c>
      <c r="G8" s="17">
        <f t="shared" si="0"/>
        <v>23.766999836146159</v>
      </c>
      <c r="I8" s="5" t="s">
        <v>184</v>
      </c>
      <c r="J8" s="14">
        <v>6608</v>
      </c>
    </row>
    <row r="9" spans="1:14" x14ac:dyDescent="0.25">
      <c r="A9" t="s">
        <v>118</v>
      </c>
      <c r="B9" t="s">
        <v>122</v>
      </c>
      <c r="C9">
        <v>2121</v>
      </c>
      <c r="D9">
        <v>11558</v>
      </c>
      <c r="E9" s="1">
        <v>45260</v>
      </c>
      <c r="F9" t="s">
        <v>120</v>
      </c>
      <c r="G9" s="17">
        <f t="shared" si="0"/>
        <v>18.350925765703412</v>
      </c>
      <c r="I9" s="5" t="s">
        <v>185</v>
      </c>
      <c r="J9" s="14">
        <v>40058</v>
      </c>
      <c r="L9" s="10" t="s">
        <v>245</v>
      </c>
      <c r="M9" s="10"/>
    </row>
    <row r="10" spans="1:14" x14ac:dyDescent="0.25">
      <c r="A10" t="s">
        <v>35</v>
      </c>
      <c r="B10" t="s">
        <v>122</v>
      </c>
      <c r="C10">
        <v>4478</v>
      </c>
      <c r="D10">
        <v>12258</v>
      </c>
      <c r="E10" s="1">
        <v>45176</v>
      </c>
      <c r="F10" t="s">
        <v>125</v>
      </c>
      <c r="G10" s="17">
        <f t="shared" si="0"/>
        <v>36.531244901288957</v>
      </c>
      <c r="I10" s="5" t="s">
        <v>186</v>
      </c>
      <c r="J10" s="14">
        <v>21858</v>
      </c>
      <c r="L10" s="4" t="s">
        <v>176</v>
      </c>
      <c r="M10" t="s">
        <v>244</v>
      </c>
      <c r="N10" s="18"/>
    </row>
    <row r="11" spans="1:14" x14ac:dyDescent="0.25">
      <c r="A11" t="s">
        <v>35</v>
      </c>
      <c r="B11" t="s">
        <v>119</v>
      </c>
      <c r="C11">
        <v>3137</v>
      </c>
      <c r="D11">
        <v>10509</v>
      </c>
      <c r="E11" s="1">
        <v>44941</v>
      </c>
      <c r="F11" t="s">
        <v>125</v>
      </c>
      <c r="G11" s="17">
        <f t="shared" si="0"/>
        <v>29.850604243981348</v>
      </c>
      <c r="I11" s="5" t="s">
        <v>187</v>
      </c>
      <c r="J11" s="14">
        <v>23100</v>
      </c>
      <c r="L11" s="5" t="s">
        <v>116</v>
      </c>
      <c r="M11" s="17">
        <v>67.423342963793587</v>
      </c>
    </row>
    <row r="12" spans="1:14" x14ac:dyDescent="0.25">
      <c r="A12" t="s">
        <v>121</v>
      </c>
      <c r="B12" t="s">
        <v>124</v>
      </c>
      <c r="C12">
        <v>3272</v>
      </c>
      <c r="D12">
        <v>11154</v>
      </c>
      <c r="E12" s="1">
        <v>45191</v>
      </c>
      <c r="F12" t="s">
        <v>120</v>
      </c>
      <c r="G12" s="17">
        <f t="shared" si="0"/>
        <v>29.334767796306259</v>
      </c>
      <c r="I12" s="5" t="s">
        <v>188</v>
      </c>
      <c r="J12" s="14">
        <v>7045</v>
      </c>
      <c r="L12" s="5" t="s">
        <v>124</v>
      </c>
      <c r="M12" s="17">
        <v>54.671751404189202</v>
      </c>
    </row>
    <row r="13" spans="1:14" x14ac:dyDescent="0.25">
      <c r="A13" t="s">
        <v>35</v>
      </c>
      <c r="B13" t="s">
        <v>124</v>
      </c>
      <c r="C13">
        <v>7552</v>
      </c>
      <c r="D13">
        <v>5819</v>
      </c>
      <c r="E13" s="1">
        <v>45140</v>
      </c>
      <c r="F13" t="s">
        <v>123</v>
      </c>
      <c r="G13" s="17">
        <f t="shared" si="0"/>
        <v>129.78174944148481</v>
      </c>
      <c r="I13" s="5" t="s">
        <v>189</v>
      </c>
      <c r="J13" s="14">
        <v>12382</v>
      </c>
      <c r="L13" s="5" t="s">
        <v>122</v>
      </c>
      <c r="M13" s="17">
        <v>61.504391885532478</v>
      </c>
    </row>
    <row r="14" spans="1:14" x14ac:dyDescent="0.25">
      <c r="A14" t="s">
        <v>118</v>
      </c>
      <c r="B14" t="s">
        <v>119</v>
      </c>
      <c r="C14">
        <v>1399</v>
      </c>
      <c r="D14">
        <v>5098</v>
      </c>
      <c r="E14" s="1">
        <v>44980</v>
      </c>
      <c r="F14" t="s">
        <v>125</v>
      </c>
      <c r="G14" s="17">
        <f t="shared" si="0"/>
        <v>27.44213417026285</v>
      </c>
      <c r="I14" s="5" t="s">
        <v>190</v>
      </c>
      <c r="J14" s="14">
        <v>10423</v>
      </c>
      <c r="L14" s="5" t="s">
        <v>119</v>
      </c>
      <c r="M14" s="17">
        <v>53.621693353971175</v>
      </c>
    </row>
    <row r="15" spans="1:14" x14ac:dyDescent="0.25">
      <c r="A15" t="s">
        <v>35</v>
      </c>
      <c r="B15" t="s">
        <v>122</v>
      </c>
      <c r="C15">
        <v>9009</v>
      </c>
      <c r="D15">
        <v>8963</v>
      </c>
      <c r="E15" s="1">
        <v>45152</v>
      </c>
      <c r="F15" t="s">
        <v>120</v>
      </c>
      <c r="G15" s="17">
        <f t="shared" si="0"/>
        <v>100.51322101974785</v>
      </c>
      <c r="I15" s="5" t="s">
        <v>177</v>
      </c>
      <c r="J15" s="14">
        <v>154861</v>
      </c>
      <c r="L15" s="5" t="s">
        <v>177</v>
      </c>
      <c r="M15" s="17">
        <v>57.808979788748033</v>
      </c>
    </row>
    <row r="16" spans="1:14" x14ac:dyDescent="0.25">
      <c r="A16" t="s">
        <v>35</v>
      </c>
      <c r="B16" t="s">
        <v>116</v>
      </c>
      <c r="C16">
        <v>8645</v>
      </c>
      <c r="D16">
        <v>8210</v>
      </c>
      <c r="E16" s="1">
        <v>45183</v>
      </c>
      <c r="F16" t="s">
        <v>117</v>
      </c>
      <c r="G16" s="17">
        <f t="shared" si="0"/>
        <v>105.29841656516443</v>
      </c>
    </row>
    <row r="17" spans="1:10" x14ac:dyDescent="0.25">
      <c r="A17" t="s">
        <v>126</v>
      </c>
      <c r="B17" t="s">
        <v>124</v>
      </c>
      <c r="C17">
        <v>2694</v>
      </c>
      <c r="D17">
        <v>7831</v>
      </c>
      <c r="E17" s="1">
        <v>45233</v>
      </c>
      <c r="F17" t="s">
        <v>123</v>
      </c>
      <c r="G17" s="17">
        <f t="shared" si="0"/>
        <v>34.401736687523943</v>
      </c>
      <c r="I17" s="10" t="s">
        <v>247</v>
      </c>
      <c r="J17" s="10"/>
    </row>
    <row r="18" spans="1:10" x14ac:dyDescent="0.25">
      <c r="A18" t="s">
        <v>118</v>
      </c>
      <c r="B18" t="s">
        <v>124</v>
      </c>
      <c r="C18">
        <v>3568</v>
      </c>
      <c r="D18">
        <v>6065</v>
      </c>
      <c r="E18" s="1">
        <v>45128</v>
      </c>
      <c r="F18" t="s">
        <v>117</v>
      </c>
      <c r="G18" s="17">
        <f t="shared" si="0"/>
        <v>58.82934872217642</v>
      </c>
      <c r="I18" s="4" t="s">
        <v>176</v>
      </c>
      <c r="J18" t="s">
        <v>241</v>
      </c>
    </row>
    <row r="19" spans="1:10" x14ac:dyDescent="0.25">
      <c r="A19" t="s">
        <v>121</v>
      </c>
      <c r="B19" t="s">
        <v>119</v>
      </c>
      <c r="C19">
        <v>7045</v>
      </c>
      <c r="D19">
        <v>14543</v>
      </c>
      <c r="E19" s="1">
        <v>45210</v>
      </c>
      <c r="F19" t="s">
        <v>123</v>
      </c>
      <c r="G19" s="17">
        <f t="shared" si="0"/>
        <v>48.442549680258544</v>
      </c>
      <c r="I19" s="5" t="s">
        <v>120</v>
      </c>
      <c r="J19" s="14">
        <v>44382</v>
      </c>
    </row>
    <row r="20" spans="1:10" x14ac:dyDescent="0.25">
      <c r="A20" t="s">
        <v>35</v>
      </c>
      <c r="B20" t="s">
        <v>116</v>
      </c>
      <c r="C20">
        <v>3754</v>
      </c>
      <c r="D20">
        <v>13533</v>
      </c>
      <c r="E20" s="1">
        <v>45041</v>
      </c>
      <c r="F20" t="s">
        <v>125</v>
      </c>
      <c r="G20" s="17">
        <f t="shared" si="0"/>
        <v>27.739599497524569</v>
      </c>
      <c r="I20" s="5" t="s">
        <v>125</v>
      </c>
      <c r="J20" s="14">
        <v>41850</v>
      </c>
    </row>
    <row r="21" spans="1:10" x14ac:dyDescent="0.25">
      <c r="A21" t="s">
        <v>118</v>
      </c>
      <c r="B21" t="s">
        <v>119</v>
      </c>
      <c r="C21">
        <v>6762</v>
      </c>
      <c r="D21">
        <v>5074</v>
      </c>
      <c r="E21" s="1">
        <v>45130</v>
      </c>
      <c r="F21" t="s">
        <v>125</v>
      </c>
      <c r="G21" s="17">
        <f t="shared" si="0"/>
        <v>133.26763894363421</v>
      </c>
      <c r="I21" s="5" t="s">
        <v>117</v>
      </c>
      <c r="J21" s="14">
        <v>42605</v>
      </c>
    </row>
    <row r="22" spans="1:10" x14ac:dyDescent="0.25">
      <c r="A22" t="s">
        <v>118</v>
      </c>
      <c r="B22" t="s">
        <v>119</v>
      </c>
      <c r="C22">
        <v>5297</v>
      </c>
      <c r="D22">
        <v>10525</v>
      </c>
      <c r="E22" s="1">
        <v>45158</v>
      </c>
      <c r="F22" t="s">
        <v>117</v>
      </c>
      <c r="G22" s="17">
        <f t="shared" si="0"/>
        <v>50.327790973871736</v>
      </c>
      <c r="I22" s="5" t="s">
        <v>123</v>
      </c>
      <c r="J22" s="14">
        <v>26024</v>
      </c>
    </row>
    <row r="23" spans="1:10" x14ac:dyDescent="0.25">
      <c r="A23" t="s">
        <v>126</v>
      </c>
      <c r="B23" t="s">
        <v>124</v>
      </c>
      <c r="C23">
        <v>3504</v>
      </c>
      <c r="D23">
        <v>5695</v>
      </c>
      <c r="E23" s="1">
        <v>45066</v>
      </c>
      <c r="F23" t="s">
        <v>125</v>
      </c>
      <c r="G23" s="17">
        <f t="shared" si="0"/>
        <v>61.527655838454784</v>
      </c>
      <c r="I23" s="5" t="s">
        <v>177</v>
      </c>
      <c r="J23" s="14">
        <v>154861</v>
      </c>
    </row>
    <row r="24" spans="1:10" x14ac:dyDescent="0.25">
      <c r="A24" t="s">
        <v>118</v>
      </c>
      <c r="B24" t="s">
        <v>122</v>
      </c>
      <c r="C24">
        <v>6705</v>
      </c>
      <c r="D24">
        <v>8911</v>
      </c>
      <c r="E24" s="1">
        <v>45177</v>
      </c>
      <c r="F24" t="s">
        <v>117</v>
      </c>
      <c r="G24" s="17">
        <f t="shared" si="0"/>
        <v>75.244080350129053</v>
      </c>
    </row>
    <row r="25" spans="1:10" x14ac:dyDescent="0.25">
      <c r="A25" t="s">
        <v>126</v>
      </c>
      <c r="B25" t="s">
        <v>122</v>
      </c>
      <c r="C25">
        <v>5364</v>
      </c>
      <c r="D25">
        <v>8292</v>
      </c>
      <c r="E25" s="1">
        <v>45280</v>
      </c>
      <c r="F25" t="s">
        <v>125</v>
      </c>
      <c r="G25" s="17">
        <f t="shared" si="0"/>
        <v>64.688856729377704</v>
      </c>
    </row>
    <row r="26" spans="1:10" x14ac:dyDescent="0.25">
      <c r="A26" t="s">
        <v>121</v>
      </c>
      <c r="B26" t="s">
        <v>119</v>
      </c>
      <c r="C26">
        <v>2771</v>
      </c>
      <c r="D26">
        <v>14172</v>
      </c>
      <c r="E26" s="1">
        <v>45003</v>
      </c>
      <c r="F26" t="s">
        <v>120</v>
      </c>
      <c r="G26" s="17">
        <f t="shared" si="0"/>
        <v>19.552639006491674</v>
      </c>
    </row>
    <row r="27" spans="1:10" x14ac:dyDescent="0.25">
      <c r="A27" t="s">
        <v>118</v>
      </c>
      <c r="B27" t="s">
        <v>122</v>
      </c>
      <c r="C27">
        <v>3886</v>
      </c>
      <c r="D27">
        <v>5220</v>
      </c>
      <c r="E27" s="1">
        <v>45063</v>
      </c>
      <c r="F27" t="s">
        <v>120</v>
      </c>
      <c r="G27" s="17">
        <f t="shared" si="0"/>
        <v>74.444444444444443</v>
      </c>
    </row>
    <row r="28" spans="1:10" x14ac:dyDescent="0.25">
      <c r="A28" t="s">
        <v>118</v>
      </c>
      <c r="B28" t="s">
        <v>119</v>
      </c>
      <c r="C28">
        <v>7567</v>
      </c>
      <c r="D28">
        <v>13183</v>
      </c>
      <c r="E28" s="1">
        <v>45259</v>
      </c>
      <c r="F28" t="s">
        <v>117</v>
      </c>
      <c r="G28" s="17">
        <f t="shared" si="0"/>
        <v>57.399681407873778</v>
      </c>
    </row>
    <row r="29" spans="1:10" x14ac:dyDescent="0.25">
      <c r="A29" t="s">
        <v>35</v>
      </c>
      <c r="B29" t="s">
        <v>119</v>
      </c>
      <c r="C29">
        <v>4229</v>
      </c>
      <c r="D29">
        <v>7593</v>
      </c>
      <c r="E29" s="1">
        <v>45118</v>
      </c>
      <c r="F29" t="s">
        <v>125</v>
      </c>
      <c r="G29" s="17">
        <f t="shared" si="0"/>
        <v>55.696035822468062</v>
      </c>
    </row>
    <row r="30" spans="1:10" x14ac:dyDescent="0.25">
      <c r="A30" t="s">
        <v>35</v>
      </c>
      <c r="B30" t="s">
        <v>122</v>
      </c>
      <c r="C30">
        <v>3656</v>
      </c>
      <c r="D30">
        <v>14541</v>
      </c>
      <c r="E30" s="1">
        <v>45277</v>
      </c>
      <c r="F30" t="s">
        <v>120</v>
      </c>
      <c r="G30" s="17">
        <f t="shared" si="0"/>
        <v>25.142699951860259</v>
      </c>
    </row>
    <row r="31" spans="1:10" x14ac:dyDescent="0.25">
      <c r="A31" t="s">
        <v>121</v>
      </c>
      <c r="B31" t="s">
        <v>119</v>
      </c>
      <c r="C31">
        <v>8425</v>
      </c>
      <c r="D31">
        <v>12388</v>
      </c>
      <c r="E31" s="1">
        <v>45120</v>
      </c>
      <c r="F31" t="s">
        <v>120</v>
      </c>
      <c r="G31" s="17">
        <f t="shared" si="0"/>
        <v>68.009363900548919</v>
      </c>
    </row>
  </sheetData>
  <mergeCells count="4">
    <mergeCell ref="I1:J1"/>
    <mergeCell ref="L1:N1"/>
    <mergeCell ref="L9:M9"/>
    <mergeCell ref="I17:J17"/>
  </mergeCells>
  <conditionalFormatting sqref="G2:G31">
    <cfRule type="colorScale" priority="2">
      <colorScale>
        <cfvo type="min"/>
        <cfvo type="percentile" val="50"/>
        <cfvo type="max"/>
        <color rgb="FF63BE7B"/>
        <color rgb="FFFFEB84"/>
        <color rgb="FFF8696B"/>
      </colorScale>
    </cfRule>
  </conditionalFormatting>
  <conditionalFormatting sqref="G5">
    <cfRule type="colorScale" priority="3">
      <colorScale>
        <cfvo type="min"/>
        <cfvo type="percentile" val="50"/>
        <cfvo type="max"/>
        <color rgb="FF63BE7B"/>
        <color rgb="FFFFEB84"/>
        <color rgb="FFF8696B"/>
      </colorScale>
    </cfRule>
  </conditionalFormatting>
  <pageMargins left="0.75" right="0.75" top="1" bottom="1" header="0.5" footer="0.5"/>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6651-C9F4-4740-9FC5-CF0DBD05A1CF}">
  <dimension ref="I1:Q15"/>
  <sheetViews>
    <sheetView workbookViewId="0">
      <selection activeCell="P16" sqref="P16"/>
    </sheetView>
  </sheetViews>
  <sheetFormatPr defaultRowHeight="15" x14ac:dyDescent="0.25"/>
  <cols>
    <col min="8" max="8" width="5" customWidth="1"/>
    <col min="9" max="9" width="27.140625" bestFit="1" customWidth="1"/>
    <col min="10" max="10" width="16.28515625" bestFit="1" customWidth="1"/>
    <col min="11" max="11" width="6.5703125" bestFit="1" customWidth="1"/>
    <col min="12" max="12" width="10.140625" bestFit="1" customWidth="1"/>
    <col min="13" max="13" width="10.85546875" bestFit="1" customWidth="1"/>
    <col min="14" max="14" width="11.28515625" bestFit="1" customWidth="1"/>
  </cols>
  <sheetData>
    <row r="1" spans="9:17" ht="18.75" x14ac:dyDescent="0.3">
      <c r="I1" s="4" t="s">
        <v>244</v>
      </c>
      <c r="J1" s="4" t="s">
        <v>197</v>
      </c>
      <c r="P1" s="19" t="s">
        <v>248</v>
      </c>
      <c r="Q1" s="20"/>
    </row>
    <row r="2" spans="9:17" x14ac:dyDescent="0.25">
      <c r="I2" s="4" t="s">
        <v>176</v>
      </c>
      <c r="J2" t="s">
        <v>118</v>
      </c>
      <c r="K2" t="s">
        <v>35</v>
      </c>
      <c r="L2" t="s">
        <v>126</v>
      </c>
      <c r="M2" t="s">
        <v>121</v>
      </c>
      <c r="N2" t="s">
        <v>177</v>
      </c>
      <c r="P2" s="22">
        <f>SUM('Expense Tracking'!D2:D31)</f>
        <v>291137</v>
      </c>
      <c r="Q2" s="22"/>
    </row>
    <row r="3" spans="9:17" x14ac:dyDescent="0.25">
      <c r="I3" s="5" t="s">
        <v>179</v>
      </c>
      <c r="J3" s="17"/>
      <c r="K3" s="17">
        <v>29.850604243981348</v>
      </c>
      <c r="L3" s="17"/>
      <c r="M3" s="17"/>
      <c r="N3" s="17">
        <v>29.850604243981348</v>
      </c>
      <c r="P3" s="22"/>
      <c r="Q3" s="22"/>
    </row>
    <row r="4" spans="9:17" x14ac:dyDescent="0.25">
      <c r="I4" s="5" t="s">
        <v>180</v>
      </c>
      <c r="J4" s="17">
        <v>27.44213417026285</v>
      </c>
      <c r="K4" s="17"/>
      <c r="L4" s="17"/>
      <c r="M4" s="17"/>
      <c r="N4" s="17">
        <v>27.44213417026285</v>
      </c>
    </row>
    <row r="5" spans="9:17" ht="18.75" x14ac:dyDescent="0.3">
      <c r="I5" s="5" t="s">
        <v>181</v>
      </c>
      <c r="J5" s="17"/>
      <c r="K5" s="17"/>
      <c r="L5" s="17"/>
      <c r="M5" s="17">
        <v>19.552639006491674</v>
      </c>
      <c r="N5" s="17">
        <v>19.552639006491674</v>
      </c>
      <c r="P5" s="21" t="s">
        <v>249</v>
      </c>
      <c r="Q5" s="21"/>
    </row>
    <row r="6" spans="9:17" x14ac:dyDescent="0.25">
      <c r="I6" s="5" t="s">
        <v>182</v>
      </c>
      <c r="J6" s="17">
        <v>50.122828566415158</v>
      </c>
      <c r="K6" s="17">
        <v>27.739599497524569</v>
      </c>
      <c r="L6" s="17"/>
      <c r="M6" s="17">
        <v>68.172074802276597</v>
      </c>
      <c r="N6" s="17">
        <v>48.678167622072102</v>
      </c>
      <c r="P6" s="23">
        <f>SUM('Expense Tracking'!C2:C31)</f>
        <v>154861</v>
      </c>
      <c r="Q6" s="23"/>
    </row>
    <row r="7" spans="9:17" x14ac:dyDescent="0.25">
      <c r="I7" s="5" t="s">
        <v>183</v>
      </c>
      <c r="J7" s="17">
        <v>74.444444444444443</v>
      </c>
      <c r="K7" s="17"/>
      <c r="L7" s="17">
        <v>61.527655838454784</v>
      </c>
      <c r="M7" s="17"/>
      <c r="N7" s="17">
        <v>67.98605014144961</v>
      </c>
      <c r="P7" s="23"/>
      <c r="Q7" s="23"/>
    </row>
    <row r="8" spans="9:17" x14ac:dyDescent="0.25">
      <c r="I8" s="5" t="s">
        <v>184</v>
      </c>
      <c r="J8" s="17">
        <v>23.766999836146159</v>
      </c>
      <c r="K8" s="17">
        <v>68.483280990208755</v>
      </c>
      <c r="L8" s="17"/>
      <c r="M8" s="17"/>
      <c r="N8" s="17">
        <v>46.125140413177455</v>
      </c>
    </row>
    <row r="9" spans="9:17" ht="18.75" x14ac:dyDescent="0.3">
      <c r="I9" s="5" t="s">
        <v>185</v>
      </c>
      <c r="J9" s="17">
        <v>89.393392191318739</v>
      </c>
      <c r="K9" s="17">
        <v>55.696035822468062</v>
      </c>
      <c r="L9" s="17"/>
      <c r="M9" s="17">
        <v>82.56451291112856</v>
      </c>
      <c r="N9" s="17">
        <v>81.50087303644689</v>
      </c>
      <c r="P9" s="25" t="s">
        <v>250</v>
      </c>
      <c r="Q9" s="25"/>
    </row>
    <row r="10" spans="9:17" x14ac:dyDescent="0.25">
      <c r="I10" s="5" t="s">
        <v>186</v>
      </c>
      <c r="J10" s="17">
        <v>50.327790973871736</v>
      </c>
      <c r="K10" s="17">
        <v>115.14748523061633</v>
      </c>
      <c r="L10" s="17"/>
      <c r="M10" s="17"/>
      <c r="N10" s="17">
        <v>93.540920478368136</v>
      </c>
      <c r="P10" s="24">
        <f>(P6-P2)/P2</f>
        <v>-0.46808203697915413</v>
      </c>
      <c r="Q10" s="24"/>
    </row>
    <row r="11" spans="9:17" x14ac:dyDescent="0.25">
      <c r="I11" s="5" t="s">
        <v>187</v>
      </c>
      <c r="J11" s="17">
        <v>75.244080350129053</v>
      </c>
      <c r="K11" s="17">
        <v>70.914830733226694</v>
      </c>
      <c r="L11" s="17"/>
      <c r="M11" s="17">
        <v>29.334767796306259</v>
      </c>
      <c r="N11" s="17">
        <v>61.602127403222177</v>
      </c>
      <c r="P11" s="24"/>
      <c r="Q11" s="24"/>
    </row>
    <row r="12" spans="9:17" x14ac:dyDescent="0.25">
      <c r="I12" s="5" t="s">
        <v>188</v>
      </c>
      <c r="J12" s="17"/>
      <c r="K12" s="17"/>
      <c r="L12" s="17"/>
      <c r="M12" s="17">
        <v>48.442549680258544</v>
      </c>
      <c r="N12" s="17">
        <v>48.442549680258544</v>
      </c>
    </row>
    <row r="13" spans="9:17" x14ac:dyDescent="0.25">
      <c r="I13" s="5" t="s">
        <v>189</v>
      </c>
      <c r="J13" s="17">
        <v>37.875303586788597</v>
      </c>
      <c r="K13" s="17"/>
      <c r="L13" s="17">
        <v>34.401736687523943</v>
      </c>
      <c r="M13" s="17"/>
      <c r="N13" s="17">
        <v>36.717447953700379</v>
      </c>
    </row>
    <row r="14" spans="9:17" x14ac:dyDescent="0.25">
      <c r="I14" s="5" t="s">
        <v>190</v>
      </c>
      <c r="J14" s="17"/>
      <c r="K14" s="17">
        <v>25.142699951860259</v>
      </c>
      <c r="L14" s="17">
        <v>64.688856729377704</v>
      </c>
      <c r="M14" s="17">
        <v>18.70417277696307</v>
      </c>
      <c r="N14" s="17">
        <v>36.178576486067016</v>
      </c>
    </row>
    <row r="15" spans="9:17" x14ac:dyDescent="0.25">
      <c r="I15" s="5" t="s">
        <v>177</v>
      </c>
      <c r="J15" s="17">
        <v>58.661732917163903</v>
      </c>
      <c r="K15" s="17">
        <v>64.337428048192109</v>
      </c>
      <c r="L15" s="17">
        <v>53.539416418452141</v>
      </c>
      <c r="M15" s="17">
        <v>49.905032840650456</v>
      </c>
      <c r="N15" s="17">
        <v>57.808979788748054</v>
      </c>
    </row>
  </sheetData>
  <mergeCells count="6">
    <mergeCell ref="P2:Q3"/>
    <mergeCell ref="P1:Q1"/>
    <mergeCell ref="P5:Q5"/>
    <mergeCell ref="P6:Q7"/>
    <mergeCell ref="P9:Q9"/>
    <mergeCell ref="P10:Q11"/>
  </mergeCells>
  <conditionalFormatting sqref="I3:N14">
    <cfRule type="colorScale" priority="2">
      <colorScale>
        <cfvo type="min"/>
        <cfvo type="percentile" val="50"/>
        <cfvo type="max"/>
        <color rgb="FF63BE7B"/>
        <color rgb="FFFFEB84"/>
        <color rgb="FFF8696B"/>
      </colorScale>
    </cfRule>
  </conditionalFormatting>
  <conditionalFormatting sqref="P10:Q11">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tabSelected="1" topLeftCell="E1" workbookViewId="0">
      <selection activeCell="P21" sqref="P21"/>
    </sheetView>
  </sheetViews>
  <sheetFormatPr defaultRowHeight="15" x14ac:dyDescent="0.25"/>
  <cols>
    <col min="1" max="1" width="10.5703125" customWidth="1"/>
    <col min="2" max="2" width="17.42578125" customWidth="1"/>
    <col min="3" max="3" width="12.85546875" style="1" customWidth="1"/>
    <col min="4" max="4" width="15.140625" style="1" customWidth="1"/>
    <col min="5" max="5" width="10" customWidth="1"/>
    <col min="6" max="6" width="13.85546875" customWidth="1"/>
    <col min="7" max="7" width="16.42578125" customWidth="1"/>
    <col min="8" max="8" width="24.85546875" customWidth="1"/>
    <col min="9" max="9" width="4.140625" customWidth="1"/>
    <col min="10" max="10" width="13.140625" bestFit="1" customWidth="1"/>
    <col min="11" max="11" width="33.28515625" bestFit="1" customWidth="1"/>
    <col min="12" max="12" width="8.42578125" bestFit="1" customWidth="1"/>
    <col min="13" max="13" width="11.28515625" bestFit="1" customWidth="1"/>
    <col min="14" max="14" width="5.42578125" customWidth="1"/>
    <col min="15" max="16" width="13.140625" bestFit="1" customWidth="1"/>
    <col min="17" max="17" width="18.5703125" bestFit="1" customWidth="1"/>
  </cols>
  <sheetData>
    <row r="1" spans="1:17" x14ac:dyDescent="0.25">
      <c r="A1" s="3" t="s">
        <v>127</v>
      </c>
      <c r="B1" s="3" t="s">
        <v>128</v>
      </c>
      <c r="C1" s="2" t="s">
        <v>129</v>
      </c>
      <c r="D1" s="2" t="s">
        <v>130</v>
      </c>
      <c r="E1" s="3" t="s">
        <v>3</v>
      </c>
      <c r="F1" s="3" t="s">
        <v>131</v>
      </c>
      <c r="G1" s="3" t="s">
        <v>132</v>
      </c>
      <c r="H1" s="3" t="s">
        <v>133</v>
      </c>
      <c r="J1" s="10" t="s">
        <v>256</v>
      </c>
      <c r="K1" s="10"/>
      <c r="L1" s="10"/>
      <c r="M1" s="10"/>
      <c r="P1" s="10" t="s">
        <v>255</v>
      </c>
      <c r="Q1" s="15"/>
    </row>
    <row r="2" spans="1:17" x14ac:dyDescent="0.25">
      <c r="A2" t="s">
        <v>134</v>
      </c>
      <c r="B2" t="s">
        <v>135</v>
      </c>
      <c r="C2" s="1">
        <v>45049</v>
      </c>
      <c r="D2" s="1">
        <v>45056</v>
      </c>
      <c r="E2" t="s">
        <v>136</v>
      </c>
      <c r="F2">
        <v>6604</v>
      </c>
      <c r="G2" t="s">
        <v>137</v>
      </c>
      <c r="H2">
        <v>7</v>
      </c>
      <c r="J2" s="4" t="s">
        <v>251</v>
      </c>
      <c r="K2" s="4" t="s">
        <v>197</v>
      </c>
      <c r="P2" s="4" t="s">
        <v>176</v>
      </c>
      <c r="Q2" t="s">
        <v>253</v>
      </c>
    </row>
    <row r="3" spans="1:17" x14ac:dyDescent="0.25">
      <c r="A3" t="s">
        <v>138</v>
      </c>
      <c r="B3" t="s">
        <v>135</v>
      </c>
      <c r="C3" s="1">
        <v>45065</v>
      </c>
      <c r="D3" s="1">
        <v>45066</v>
      </c>
      <c r="E3" t="s">
        <v>139</v>
      </c>
      <c r="F3">
        <v>32671</v>
      </c>
      <c r="G3" t="s">
        <v>137</v>
      </c>
      <c r="H3">
        <v>1</v>
      </c>
      <c r="J3" s="4" t="s">
        <v>176</v>
      </c>
      <c r="K3" t="s">
        <v>146</v>
      </c>
      <c r="L3" t="s">
        <v>137</v>
      </c>
      <c r="M3" t="s">
        <v>177</v>
      </c>
      <c r="P3" s="5" t="s">
        <v>180</v>
      </c>
      <c r="Q3" s="14">
        <v>91056</v>
      </c>
    </row>
    <row r="4" spans="1:17" x14ac:dyDescent="0.25">
      <c r="A4" t="s">
        <v>140</v>
      </c>
      <c r="B4" t="s">
        <v>141</v>
      </c>
      <c r="C4" s="1">
        <v>44977</v>
      </c>
      <c r="D4" s="1">
        <v>44983</v>
      </c>
      <c r="E4" t="s">
        <v>139</v>
      </c>
      <c r="F4">
        <v>38799</v>
      </c>
      <c r="G4" t="s">
        <v>137</v>
      </c>
      <c r="H4">
        <v>6</v>
      </c>
      <c r="J4" s="5" t="s">
        <v>135</v>
      </c>
      <c r="K4" s="14"/>
      <c r="L4" s="14">
        <v>5</v>
      </c>
      <c r="M4" s="14">
        <v>5</v>
      </c>
      <c r="P4" s="5" t="s">
        <v>181</v>
      </c>
      <c r="Q4" s="14">
        <v>14341</v>
      </c>
    </row>
    <row r="5" spans="1:17" x14ac:dyDescent="0.25">
      <c r="A5" t="s">
        <v>142</v>
      </c>
      <c r="B5" t="s">
        <v>143</v>
      </c>
      <c r="C5" s="1">
        <v>45200</v>
      </c>
      <c r="D5" s="1">
        <v>45203</v>
      </c>
      <c r="E5" t="s">
        <v>144</v>
      </c>
      <c r="F5">
        <v>40016</v>
      </c>
      <c r="G5" t="s">
        <v>137</v>
      </c>
      <c r="H5">
        <v>3</v>
      </c>
      <c r="J5" s="5" t="s">
        <v>159</v>
      </c>
      <c r="K5" s="14">
        <v>3</v>
      </c>
      <c r="L5" s="14">
        <v>2</v>
      </c>
      <c r="M5" s="14">
        <v>5</v>
      </c>
      <c r="P5" s="5" t="s">
        <v>182</v>
      </c>
      <c r="Q5" s="14">
        <v>43861</v>
      </c>
    </row>
    <row r="6" spans="1:17" x14ac:dyDescent="0.25">
      <c r="A6" t="s">
        <v>145</v>
      </c>
      <c r="B6" t="s">
        <v>143</v>
      </c>
      <c r="C6" s="1">
        <v>45223</v>
      </c>
      <c r="D6" s="1">
        <v>45233</v>
      </c>
      <c r="E6" t="s">
        <v>139</v>
      </c>
      <c r="F6">
        <v>15591</v>
      </c>
      <c r="G6" t="s">
        <v>146</v>
      </c>
      <c r="H6">
        <v>10</v>
      </c>
      <c r="J6" s="5" t="s">
        <v>143</v>
      </c>
      <c r="K6" s="14">
        <v>6</v>
      </c>
      <c r="L6" s="14">
        <v>3</v>
      </c>
      <c r="M6" s="14">
        <v>9</v>
      </c>
      <c r="P6" s="5" t="s">
        <v>183</v>
      </c>
      <c r="Q6" s="14">
        <v>115886</v>
      </c>
    </row>
    <row r="7" spans="1:17" x14ac:dyDescent="0.25">
      <c r="A7" t="s">
        <v>147</v>
      </c>
      <c r="B7" t="s">
        <v>148</v>
      </c>
      <c r="C7" s="1">
        <v>45238</v>
      </c>
      <c r="D7" s="1">
        <v>45243</v>
      </c>
      <c r="E7" t="s">
        <v>149</v>
      </c>
      <c r="F7">
        <v>6929</v>
      </c>
      <c r="G7" t="s">
        <v>146</v>
      </c>
      <c r="H7">
        <v>5</v>
      </c>
      <c r="J7" s="5" t="s">
        <v>148</v>
      </c>
      <c r="K7" s="14">
        <v>1</v>
      </c>
      <c r="L7" s="14">
        <v>3</v>
      </c>
      <c r="M7" s="14">
        <v>4</v>
      </c>
      <c r="P7" s="5" t="s">
        <v>184</v>
      </c>
      <c r="Q7" s="14">
        <v>45803</v>
      </c>
    </row>
    <row r="8" spans="1:17" x14ac:dyDescent="0.25">
      <c r="A8" t="s">
        <v>150</v>
      </c>
      <c r="B8" t="s">
        <v>141</v>
      </c>
      <c r="C8" s="1">
        <v>45111</v>
      </c>
      <c r="D8" s="1">
        <v>45120</v>
      </c>
      <c r="E8" t="s">
        <v>139</v>
      </c>
      <c r="F8">
        <v>32236</v>
      </c>
      <c r="G8" t="s">
        <v>137</v>
      </c>
      <c r="H8">
        <v>9</v>
      </c>
      <c r="J8" s="5" t="s">
        <v>141</v>
      </c>
      <c r="K8" s="14">
        <v>3</v>
      </c>
      <c r="L8" s="14">
        <v>4</v>
      </c>
      <c r="M8" s="14">
        <v>7</v>
      </c>
      <c r="P8" s="5" t="s">
        <v>185</v>
      </c>
      <c r="Q8" s="14">
        <v>140518</v>
      </c>
    </row>
    <row r="9" spans="1:17" x14ac:dyDescent="0.25">
      <c r="A9" t="s">
        <v>151</v>
      </c>
      <c r="B9" t="s">
        <v>141</v>
      </c>
      <c r="C9" s="1">
        <v>45143</v>
      </c>
      <c r="D9" s="1">
        <v>45153</v>
      </c>
      <c r="E9" t="s">
        <v>136</v>
      </c>
      <c r="F9">
        <v>7082</v>
      </c>
      <c r="G9" t="s">
        <v>137</v>
      </c>
      <c r="H9">
        <v>10</v>
      </c>
      <c r="J9" s="5" t="s">
        <v>177</v>
      </c>
      <c r="K9" s="14">
        <v>13</v>
      </c>
      <c r="L9" s="14">
        <v>17</v>
      </c>
      <c r="M9" s="14">
        <v>30</v>
      </c>
      <c r="P9" s="5" t="s">
        <v>186</v>
      </c>
      <c r="Q9" s="14">
        <v>15431</v>
      </c>
    </row>
    <row r="10" spans="1:17" x14ac:dyDescent="0.25">
      <c r="A10" t="s">
        <v>152</v>
      </c>
      <c r="B10" t="s">
        <v>148</v>
      </c>
      <c r="C10" s="1">
        <v>45125</v>
      </c>
      <c r="D10" s="1">
        <v>45132</v>
      </c>
      <c r="E10" t="s">
        <v>136</v>
      </c>
      <c r="F10">
        <v>40232</v>
      </c>
      <c r="G10" t="s">
        <v>137</v>
      </c>
      <c r="H10">
        <v>7</v>
      </c>
      <c r="P10" s="5" t="s">
        <v>187</v>
      </c>
      <c r="Q10" s="14">
        <v>87783</v>
      </c>
    </row>
    <row r="11" spans="1:17" x14ac:dyDescent="0.25">
      <c r="A11" t="s">
        <v>153</v>
      </c>
      <c r="B11" t="s">
        <v>135</v>
      </c>
      <c r="C11" s="1">
        <v>45199</v>
      </c>
      <c r="D11" s="1">
        <v>45206</v>
      </c>
      <c r="E11" t="s">
        <v>144</v>
      </c>
      <c r="F11">
        <v>34502</v>
      </c>
      <c r="G11" t="s">
        <v>137</v>
      </c>
      <c r="H11">
        <v>7</v>
      </c>
      <c r="J11" s="10" t="s">
        <v>257</v>
      </c>
      <c r="K11" s="10"/>
      <c r="M11" s="10" t="s">
        <v>254</v>
      </c>
      <c r="N11" s="10"/>
      <c r="O11" s="10"/>
      <c r="P11" s="5" t="s">
        <v>188</v>
      </c>
      <c r="Q11" s="14">
        <v>150393</v>
      </c>
    </row>
    <row r="12" spans="1:17" x14ac:dyDescent="0.25">
      <c r="A12" t="s">
        <v>154</v>
      </c>
      <c r="B12" t="s">
        <v>141</v>
      </c>
      <c r="C12" s="1">
        <v>45068</v>
      </c>
      <c r="D12" s="1">
        <v>45070</v>
      </c>
      <c r="E12" t="s">
        <v>149</v>
      </c>
      <c r="F12">
        <v>22818</v>
      </c>
      <c r="G12" t="s">
        <v>146</v>
      </c>
      <c r="H12">
        <v>2</v>
      </c>
      <c r="J12" s="4" t="s">
        <v>176</v>
      </c>
      <c r="K12" t="s">
        <v>252</v>
      </c>
      <c r="M12" s="4" t="s">
        <v>251</v>
      </c>
      <c r="N12" s="4" t="s">
        <v>197</v>
      </c>
      <c r="P12" s="5" t="s">
        <v>189</v>
      </c>
      <c r="Q12" s="14">
        <v>80469</v>
      </c>
    </row>
    <row r="13" spans="1:17" x14ac:dyDescent="0.25">
      <c r="A13" t="s">
        <v>155</v>
      </c>
      <c r="B13" t="s">
        <v>143</v>
      </c>
      <c r="C13" s="1">
        <v>45207</v>
      </c>
      <c r="D13" s="1">
        <v>45217</v>
      </c>
      <c r="E13" t="s">
        <v>144</v>
      </c>
      <c r="F13">
        <v>45236</v>
      </c>
      <c r="G13" t="s">
        <v>146</v>
      </c>
      <c r="H13">
        <v>10</v>
      </c>
      <c r="J13" s="5" t="s">
        <v>139</v>
      </c>
      <c r="K13" s="14">
        <v>5.3</v>
      </c>
      <c r="M13" s="4" t="s">
        <v>176</v>
      </c>
      <c r="N13" t="s">
        <v>146</v>
      </c>
      <c r="O13" t="s">
        <v>177</v>
      </c>
      <c r="P13" s="5" t="s">
        <v>177</v>
      </c>
      <c r="Q13" s="14">
        <v>785541</v>
      </c>
    </row>
    <row r="14" spans="1:17" x14ac:dyDescent="0.25">
      <c r="A14" t="s">
        <v>156</v>
      </c>
      <c r="B14" t="s">
        <v>148</v>
      </c>
      <c r="C14" s="1">
        <v>45130</v>
      </c>
      <c r="D14" s="1">
        <v>45137</v>
      </c>
      <c r="E14" t="s">
        <v>149</v>
      </c>
      <c r="F14">
        <v>47188</v>
      </c>
      <c r="G14" t="s">
        <v>137</v>
      </c>
      <c r="H14">
        <v>7</v>
      </c>
      <c r="J14" s="5" t="s">
        <v>149</v>
      </c>
      <c r="K14" s="14">
        <v>5.4285714285714288</v>
      </c>
      <c r="M14" s="5" t="s">
        <v>159</v>
      </c>
      <c r="N14" s="14">
        <v>3</v>
      </c>
      <c r="O14" s="14">
        <v>3</v>
      </c>
    </row>
    <row r="15" spans="1:17" x14ac:dyDescent="0.25">
      <c r="A15" t="s">
        <v>157</v>
      </c>
      <c r="B15" t="s">
        <v>143</v>
      </c>
      <c r="C15" s="1">
        <v>45182</v>
      </c>
      <c r="D15" s="1">
        <v>45188</v>
      </c>
      <c r="E15" t="s">
        <v>149</v>
      </c>
      <c r="F15">
        <v>40135</v>
      </c>
      <c r="G15" t="s">
        <v>146</v>
      </c>
      <c r="H15">
        <v>6</v>
      </c>
      <c r="J15" s="5" t="s">
        <v>144</v>
      </c>
      <c r="K15" s="14">
        <v>5.25</v>
      </c>
      <c r="M15" s="5" t="s">
        <v>143</v>
      </c>
      <c r="N15" s="14">
        <v>6</v>
      </c>
      <c r="O15" s="14">
        <v>6</v>
      </c>
    </row>
    <row r="16" spans="1:17" x14ac:dyDescent="0.25">
      <c r="A16" t="s">
        <v>158</v>
      </c>
      <c r="B16" t="s">
        <v>159</v>
      </c>
      <c r="C16" s="1">
        <v>45218</v>
      </c>
      <c r="D16" s="1">
        <v>45221</v>
      </c>
      <c r="E16" t="s">
        <v>139</v>
      </c>
      <c r="F16">
        <v>36682</v>
      </c>
      <c r="G16" t="s">
        <v>146</v>
      </c>
      <c r="H16">
        <v>3</v>
      </c>
      <c r="J16" s="5" t="s">
        <v>136</v>
      </c>
      <c r="K16" s="14">
        <v>7.1111111111111107</v>
      </c>
      <c r="M16" s="5" t="s">
        <v>148</v>
      </c>
      <c r="N16" s="14">
        <v>1</v>
      </c>
      <c r="O16" s="14">
        <v>1</v>
      </c>
    </row>
    <row r="17" spans="1:15" x14ac:dyDescent="0.25">
      <c r="A17" t="s">
        <v>160</v>
      </c>
      <c r="B17" t="s">
        <v>143</v>
      </c>
      <c r="C17" s="1">
        <v>45006</v>
      </c>
      <c r="D17" s="1">
        <v>45013</v>
      </c>
      <c r="E17" t="s">
        <v>136</v>
      </c>
      <c r="F17">
        <v>14341</v>
      </c>
      <c r="G17" t="s">
        <v>146</v>
      </c>
      <c r="H17">
        <v>7</v>
      </c>
      <c r="J17" s="5" t="s">
        <v>177</v>
      </c>
      <c r="K17" s="14">
        <v>5.8666666666666663</v>
      </c>
      <c r="M17" s="5" t="s">
        <v>141</v>
      </c>
      <c r="N17" s="14">
        <v>3</v>
      </c>
      <c r="O17" s="14">
        <v>3</v>
      </c>
    </row>
    <row r="18" spans="1:15" x14ac:dyDescent="0.25">
      <c r="A18" t="s">
        <v>161</v>
      </c>
      <c r="B18" t="s">
        <v>159</v>
      </c>
      <c r="C18" s="1">
        <v>45135</v>
      </c>
      <c r="D18" s="1">
        <v>45141</v>
      </c>
      <c r="E18" t="s">
        <v>149</v>
      </c>
      <c r="F18">
        <v>20862</v>
      </c>
      <c r="G18" t="s">
        <v>146</v>
      </c>
      <c r="H18">
        <v>6</v>
      </c>
      <c r="M18" s="5" t="s">
        <v>177</v>
      </c>
      <c r="N18" s="14">
        <v>13</v>
      </c>
      <c r="O18" s="14">
        <v>13</v>
      </c>
    </row>
    <row r="19" spans="1:15" x14ac:dyDescent="0.25">
      <c r="A19" t="s">
        <v>162</v>
      </c>
      <c r="B19" t="s">
        <v>143</v>
      </c>
      <c r="C19" s="1">
        <v>44958</v>
      </c>
      <c r="D19" s="1">
        <v>44959</v>
      </c>
      <c r="E19" t="s">
        <v>139</v>
      </c>
      <c r="F19">
        <v>46396</v>
      </c>
      <c r="G19" t="s">
        <v>137</v>
      </c>
      <c r="H19">
        <v>1</v>
      </c>
    </row>
    <row r="20" spans="1:15" x14ac:dyDescent="0.25">
      <c r="A20" t="s">
        <v>163</v>
      </c>
      <c r="B20" t="s">
        <v>141</v>
      </c>
      <c r="C20" s="1">
        <v>45196</v>
      </c>
      <c r="D20" s="1">
        <v>45197</v>
      </c>
      <c r="E20" t="s">
        <v>139</v>
      </c>
      <c r="F20">
        <v>13146</v>
      </c>
      <c r="G20" t="s">
        <v>146</v>
      </c>
      <c r="H20">
        <v>1</v>
      </c>
    </row>
    <row r="21" spans="1:15" x14ac:dyDescent="0.25">
      <c r="A21" t="s">
        <v>164</v>
      </c>
      <c r="B21" t="s">
        <v>159</v>
      </c>
      <c r="C21" s="1">
        <v>45253</v>
      </c>
      <c r="D21" s="1">
        <v>45261</v>
      </c>
      <c r="E21" t="s">
        <v>136</v>
      </c>
      <c r="F21">
        <v>30201</v>
      </c>
      <c r="G21" t="s">
        <v>137</v>
      </c>
      <c r="H21">
        <v>8</v>
      </c>
    </row>
    <row r="22" spans="1:15" x14ac:dyDescent="0.25">
      <c r="A22" t="s">
        <v>165</v>
      </c>
      <c r="B22" t="s">
        <v>159</v>
      </c>
      <c r="C22" s="1">
        <v>45090</v>
      </c>
      <c r="D22" s="1">
        <v>45096</v>
      </c>
      <c r="E22" t="s">
        <v>139</v>
      </c>
      <c r="F22">
        <v>14442</v>
      </c>
      <c r="G22" t="s">
        <v>146</v>
      </c>
      <c r="H22">
        <v>6</v>
      </c>
    </row>
    <row r="23" spans="1:15" x14ac:dyDescent="0.25">
      <c r="A23" t="s">
        <v>166</v>
      </c>
      <c r="B23" t="s">
        <v>135</v>
      </c>
      <c r="C23" s="1">
        <v>45039</v>
      </c>
      <c r="D23" s="1">
        <v>45049</v>
      </c>
      <c r="E23" t="s">
        <v>136</v>
      </c>
      <c r="F23">
        <v>43861</v>
      </c>
      <c r="G23" t="s">
        <v>137</v>
      </c>
      <c r="H23">
        <v>10</v>
      </c>
    </row>
    <row r="24" spans="1:15" x14ac:dyDescent="0.25">
      <c r="A24" t="s">
        <v>167</v>
      </c>
      <c r="B24" t="s">
        <v>143</v>
      </c>
      <c r="C24" s="1">
        <v>45141</v>
      </c>
      <c r="D24" s="1">
        <v>45148</v>
      </c>
      <c r="E24" t="s">
        <v>139</v>
      </c>
      <c r="F24">
        <v>8349</v>
      </c>
      <c r="G24" t="s">
        <v>146</v>
      </c>
      <c r="H24">
        <v>7</v>
      </c>
    </row>
    <row r="25" spans="1:15" x14ac:dyDescent="0.25">
      <c r="A25" t="s">
        <v>168</v>
      </c>
      <c r="B25" t="s">
        <v>141</v>
      </c>
      <c r="C25" s="1">
        <v>45071</v>
      </c>
      <c r="D25" s="1">
        <v>45072</v>
      </c>
      <c r="E25" t="s">
        <v>144</v>
      </c>
      <c r="F25">
        <v>5730</v>
      </c>
      <c r="G25" t="s">
        <v>137</v>
      </c>
      <c r="H25">
        <v>1</v>
      </c>
    </row>
    <row r="26" spans="1:15" x14ac:dyDescent="0.25">
      <c r="A26" t="s">
        <v>169</v>
      </c>
      <c r="B26" t="s">
        <v>143</v>
      </c>
      <c r="C26" s="1">
        <v>45050</v>
      </c>
      <c r="D26" s="1">
        <v>45057</v>
      </c>
      <c r="E26" t="s">
        <v>136</v>
      </c>
      <c r="F26">
        <v>48063</v>
      </c>
      <c r="G26" t="s">
        <v>146</v>
      </c>
      <c r="H26">
        <v>7</v>
      </c>
    </row>
    <row r="27" spans="1:15" x14ac:dyDescent="0.25">
      <c r="A27" t="s">
        <v>170</v>
      </c>
      <c r="B27" t="s">
        <v>135</v>
      </c>
      <c r="C27" s="1">
        <v>45211</v>
      </c>
      <c r="D27" s="1">
        <v>45213</v>
      </c>
      <c r="E27" t="s">
        <v>136</v>
      </c>
      <c r="F27">
        <v>12868</v>
      </c>
      <c r="G27" t="s">
        <v>137</v>
      </c>
      <c r="H27">
        <v>2</v>
      </c>
    </row>
    <row r="28" spans="1:15" x14ac:dyDescent="0.25">
      <c r="A28" t="s">
        <v>171</v>
      </c>
      <c r="B28" t="s">
        <v>148</v>
      </c>
      <c r="C28" s="1">
        <v>45081</v>
      </c>
      <c r="D28" s="1">
        <v>45090</v>
      </c>
      <c r="E28" t="s">
        <v>139</v>
      </c>
      <c r="F28">
        <v>31361</v>
      </c>
      <c r="G28" t="s">
        <v>137</v>
      </c>
      <c r="H28">
        <v>9</v>
      </c>
    </row>
    <row r="29" spans="1:15" x14ac:dyDescent="0.25">
      <c r="A29" t="s">
        <v>172</v>
      </c>
      <c r="B29" t="s">
        <v>141</v>
      </c>
      <c r="C29" s="1">
        <v>44982</v>
      </c>
      <c r="D29" s="1">
        <v>44988</v>
      </c>
      <c r="E29" t="s">
        <v>136</v>
      </c>
      <c r="F29">
        <v>5861</v>
      </c>
      <c r="G29" t="s">
        <v>146</v>
      </c>
      <c r="H29">
        <v>6</v>
      </c>
    </row>
    <row r="30" spans="1:15" x14ac:dyDescent="0.25">
      <c r="A30" t="s">
        <v>173</v>
      </c>
      <c r="B30" t="s">
        <v>159</v>
      </c>
      <c r="C30" s="1">
        <v>45236</v>
      </c>
      <c r="D30" s="1">
        <v>45245</v>
      </c>
      <c r="E30" t="s">
        <v>149</v>
      </c>
      <c r="F30">
        <v>30084</v>
      </c>
      <c r="G30" t="s">
        <v>137</v>
      </c>
      <c r="H30">
        <v>9</v>
      </c>
    </row>
    <row r="31" spans="1:15" x14ac:dyDescent="0.25">
      <c r="A31" t="s">
        <v>174</v>
      </c>
      <c r="B31" t="s">
        <v>143</v>
      </c>
      <c r="C31" s="1">
        <v>45250</v>
      </c>
      <c r="D31" s="1">
        <v>45253</v>
      </c>
      <c r="E31" t="s">
        <v>149</v>
      </c>
      <c r="F31">
        <v>13255</v>
      </c>
      <c r="G31" t="s">
        <v>137</v>
      </c>
      <c r="H31">
        <v>3</v>
      </c>
    </row>
  </sheetData>
  <mergeCells count="4">
    <mergeCell ref="P1:Q1"/>
    <mergeCell ref="J1:M1"/>
    <mergeCell ref="J11:K11"/>
    <mergeCell ref="M11:O11"/>
  </mergeCells>
  <pageMargins left="0.75" right="0.75" top="1" bottom="1" header="0.5" footer="0.5"/>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Analysis</vt:lpstr>
      <vt:lpstr>Dashboard (SA)</vt:lpstr>
      <vt:lpstr>HR Attrition</vt:lpstr>
      <vt:lpstr>Dashboard (HRA)</vt:lpstr>
      <vt:lpstr>Inventory</vt:lpstr>
      <vt:lpstr>Dashboard (In)</vt:lpstr>
      <vt:lpstr>Expense Tracking</vt:lpstr>
      <vt:lpstr>Dashboard (ET)</vt:lpstr>
      <vt:lpstr>Customer Orders</vt:lpstr>
      <vt:lpstr>Dashboard (CO)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Mohd Walid Ansari</cp:lastModifiedBy>
  <dcterms:created xsi:type="dcterms:W3CDTF">2025-08-04T18:34:22Z</dcterms:created>
  <dcterms:modified xsi:type="dcterms:W3CDTF">2025-08-11T07:20:56Z</dcterms:modified>
</cp:coreProperties>
</file>