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Yusuf\Documents\Downloads\Excel\Portfolio Projects\hr_dashboard_files_yt\"/>
    </mc:Choice>
  </mc:AlternateContent>
  <xr:revisionPtr revIDLastSave="0" documentId="13_ncr:1_{1348CA4A-B03F-488A-9075-17DD63439E5D}" xr6:coauthVersionLast="47" xr6:coauthVersionMax="47" xr10:uidLastSave="{00000000-0000-0000-0000-000000000000}"/>
  <bookViews>
    <workbookView xWindow="-120" yWindow="-120" windowWidth="29040" windowHeight="15720" tabRatio="802" xr2:uid="{AC4A802F-F891-475D-9991-C1A47073CB0C}"/>
  </bookViews>
  <sheets>
    <sheet name="Dashboard" sheetId="1" r:id="rId1"/>
    <sheet name="Ethnicity" sheetId="3" r:id="rId2"/>
    <sheet name="Tenure" sheetId="4" r:id="rId3"/>
    <sheet name="Actives" sheetId="2" r:id="rId4"/>
    <sheet name="Separations" sheetId="6" r:id="rId5"/>
    <sheet name="Term Reason" sheetId="7" r:id="rId6"/>
    <sheet name="Region" sheetId="5" r:id="rId7"/>
    <sheet name="Headline" sheetId="8"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8" r:id="rId9"/>
    <pivotCache cacheId="44" r:id="rId10"/>
    <pivotCache cacheId="47" r:id="rId11"/>
    <pivotCache cacheId="50" r:id="rId12"/>
    <pivotCache cacheId="53" r:id="rId13"/>
    <pivotCache cacheId="56" r:id="rId14"/>
    <pivotCache cacheId="59" r:id="rId15"/>
    <pivotCache cacheId="62" r:id="rId16"/>
    <pivotCache cacheId="65" r:id="rId17"/>
    <pivotCache cacheId="68" r:id="rId18"/>
    <pivotCache cacheId="71"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ddd639b7-729f-4e57-b8dd-bac7ba072876"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 i="1" l="1"/>
  <c r="G5" i="1"/>
  <c r="T5" i="1"/>
  <c r="S5" i="1"/>
  <c r="H5" i="1"/>
  <c r="N5" i="1"/>
  <c r="J4" i="1"/>
  <c r="N4" i="1"/>
  <c r="K5" i="1"/>
  <c r="M4" i="1"/>
  <c r="J5" i="1"/>
  <c r="M5" i="1"/>
  <c r="F5" i="1"/>
  <c r="K4" i="1"/>
  <c r="H2" i="1" l="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F9B1E6-DBC2-472F-802B-0C7B5DA7858B}" name="Query - HR Data" description="Connection to the 'HR Data' query in the workbook." type="100" refreshedVersion="8" minRefreshableVersion="5">
    <extLst>
      <ext xmlns:x15="http://schemas.microsoft.com/office/spreadsheetml/2010/11/main" uri="{DE250136-89BD-433C-8126-D09CA5730AF9}">
        <x15:connection id="f14ca8b5-ec9f-4588-b210-a0e0908782d1"/>
      </ext>
    </extLst>
  </connection>
  <connection id="2" xr16:uid="{C0E002E1-BC96-48FB-A8FF-16F29A509D1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0AE902-320B-47EE-AD75-BE0FAEAFA48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DDE3C4E-261D-429F-A550-73731241359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248B21F-F06E-4343-B19B-55B8566AC39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548212F-2244-45B2-9993-17552949B9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<sst xmlns="http://schemas.openxmlformats.org/spreadsheetml/2006/main" count="232" uniqueCount="67">
  <si>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</si>
  <si>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</si>
  <si>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</si>
  <si>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</si>
  <si>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</si>
  <si>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</si>
  <si>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</si>
  <si>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</si>
  <si>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</si>
  <si>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</si>
  <si>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</si>
  <si>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</si>
  <si>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</si>
  <si>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</si>
  <si>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</si>
  <si>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</si>
  <si>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</si>
  <si>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</si>
  <si>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</si>
  <si>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</si>
  <si>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</si>
  <si>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</si>
  <si>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</si>
  <si>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</si>
  <si>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</si>
  <si>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</si>
  <si>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</si>
  <si>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</si>
  <si>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</si>
  <si>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</si>
  <si>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</si>
  <si>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</si>
  <si>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</si>
  <si>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</si>
  <si>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</si>
  <si>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</si>
  <si>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</si>
  <si>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</si>
  <si>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</si>
  <si>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</si>
  <si>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</si>
  <si>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</si>
  <si>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</si>
  <si>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</si>
  <si>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</si>
  <si>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</si>
  <si>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</si>
  <si>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</si>
  <si>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</si>
  <si>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</si>
  <si>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</si>
  <si>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</si>
  <si>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</si>
  <si>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 Hires</t>
  </si>
  <si>
    <t>Involuntary</t>
  </si>
  <si>
    <t>Voluntary</t>
  </si>
  <si>
    <t>HR Management Dashboard</t>
  </si>
  <si>
    <t>Total Emp</t>
  </si>
  <si>
    <t>Hourly</t>
  </si>
  <si>
    <t>Salary</t>
  </si>
  <si>
    <t>Full Time</t>
  </si>
  <si>
    <t>Part Time</t>
  </si>
  <si>
    <t>&lt;30</t>
  </si>
  <si>
    <t>30-49</t>
  </si>
  <si>
    <t>50+</t>
  </si>
  <si>
    <t>TO%</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</si>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</sst>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7" x14ac:knownFonts="1">
    <font>
      <sz val="11"/>
      <color theme="1"/>
      <name val="Calibri"/>
      <family val="2"/>
      <scheme val="minor"/>
    </font>
    <font>
      <sz val="11"/>
      <color theme="1"/>
      <name val="Calibri"/>
      <family val="2"/>
      <scheme val="minor"/>
    </font>
    <font>
      <b/>
      <sz val="18"/>
      <color rgb="FF099AA2"/>
      <name val="Calibri"/>
      <family val="2"/>
      <scheme val="minor"/>
    </font>
    <font>
      <b/>
      <sz val="12"/>
      <color rgb="FF05666B"/>
      <name val="Calibri"/>
      <family val="2"/>
      <scheme val="minor"/>
    </font>
    <font>
      <b/>
      <sz val="14"/>
      <color rgb="FF05666B"/>
      <name val="Calibri"/>
      <family val="2"/>
      <scheme val="minor"/>
    </font>
    <font>
      <b/>
      <sz val="14"/>
      <color rgb="FF089CA3"/>
      <name val="Calibri"/>
      <family val="2"/>
      <scheme val="minor"/>
    </font>
    <font>
      <b/>
      <sz val="14"/>
      <color rgb="FF0BD0D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9" fontId="5" fillId="0" borderId="0" xfId="1" applyFont="1" applyAlignment="1">
      <alignment horizontal="center" vertical="center"/>
    </xf>
    <xf numFmtId="9" fontId="6" fillId="0" borderId="0" xfId="1" applyFont="1" applyAlignment="1">
      <alignment horizontal="center" vertical="center"/>
    </xf>
    <xf numFmtId="10" fontId="0" fillId="0" borderId="0" xfId="0" applyNumberFormat="1"/>
    <xf numFmtId="0" fontId="6" fillId="0" borderId="0" xfId="0" applyFont="1" applyAlignment="1">
      <alignment horizontal="center" vertical="center"/>
    </xf>
    <xf numFmtId="0" fontId="5" fillId="0" borderId="0" xfId="0" applyFont="1" applyAlignment="1">
      <alignment horizontal="center" vertical="center"/>
    </xf>
    <xf numFmtId="164" fontId="0" fillId="0" borderId="0" xfId="0" applyNumberFormat="1"/>
    <xf numFmtId="9" fontId="4" fillId="0" borderId="0" xfId="1" applyFont="1" applyAlignment="1">
      <alignment horizontal="center" vertical="center"/>
    </xf>
    <xf numFmtId="0" fontId="2" fillId="0" borderId="0" xfId="0" applyFont="1" applyAlignment="1">
      <alignment horizontal="center"/>
    </xf>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05666B"/>
      <color rgb="FF009DD9"/>
      <color rgb="FF0F6FC6"/>
      <color rgb="FF099AA2"/>
      <color rgb="FF0BD0D9"/>
      <color rgb="FF089C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20" Type="http://schemas.openxmlformats.org/officeDocument/2006/relationships/pivotCacheDefinition" Target="pivotCache/pivotCacheDefinition12.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99AA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BD0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8866287547389923E-2"/>
          <c:w val="0.90583110995423088"/>
          <c:h val="0.62340472440944883"/>
        </c:manualLayout>
      </c:layout>
      <c:barChart>
        <c:barDir val="col"/>
        <c:grouping val="clustered"/>
        <c:varyColors val="0"/>
        <c:ser>
          <c:idx val="0"/>
          <c:order val="0"/>
          <c:tx>
            <c:strRef>
              <c:f>Headline!$B$26:$B$27</c:f>
              <c:strCache>
                <c:ptCount val="1"/>
                <c:pt idx="0">
                  <c:v>M</c:v>
                </c:pt>
              </c:strCache>
            </c:strRef>
          </c:tx>
          <c:spPr>
            <a:solidFill>
              <a:srgbClr val="0BD0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165</c:v>
                </c:pt>
                <c:pt idx="1">
                  <c:v>105</c:v>
                </c:pt>
                <c:pt idx="2">
                  <c:v>83</c:v>
                </c:pt>
              </c:numCache>
            </c:numRef>
          </c:val>
          <c:extLst>
            <c:ext xmlns:c16="http://schemas.microsoft.com/office/drawing/2014/chart" uri="{C3380CC4-5D6E-409C-BE32-E72D297353CC}">
              <c16:uniqueId val="{00000000-0F6E-425C-BECA-83AB0502718C}"/>
            </c:ext>
          </c:extLst>
        </c:ser>
        <c:ser>
          <c:idx val="1"/>
          <c:order val="1"/>
          <c:tx>
            <c:strRef>
              <c:f>Headline!$C$26:$C$27</c:f>
              <c:strCache>
                <c:ptCount val="1"/>
                <c:pt idx="0">
                  <c:v>F</c:v>
                </c:pt>
              </c:strCache>
            </c:strRef>
          </c:tx>
          <c:spPr>
            <a:solidFill>
              <a:srgbClr val="099AA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172</c:v>
                </c:pt>
                <c:pt idx="1">
                  <c:v>81</c:v>
                </c:pt>
                <c:pt idx="2">
                  <c:v>44</c:v>
                </c:pt>
              </c:numCache>
            </c:numRef>
          </c:val>
          <c:extLst>
            <c:ext xmlns:c16="http://schemas.microsoft.com/office/drawing/2014/chart" uri="{C3380CC4-5D6E-409C-BE32-E72D297353CC}">
              <c16:uniqueId val="{00000001-0F6E-425C-BECA-83AB0502718C}"/>
            </c:ext>
          </c:extLst>
        </c:ser>
        <c:dLbls>
          <c:dLblPos val="inEnd"/>
          <c:showLegendKey val="0"/>
          <c:showVal val="1"/>
          <c:showCatName val="0"/>
          <c:showSerName val="0"/>
          <c:showPercent val="0"/>
          <c:showBubbleSize val="0"/>
        </c:dLbls>
        <c:gapWidth val="50"/>
        <c:axId val="972445311"/>
        <c:axId val="1221108415"/>
      </c:barChart>
      <c:catAx>
        <c:axId val="97244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08415"/>
        <c:crosses val="autoZero"/>
        <c:auto val="1"/>
        <c:lblAlgn val="ctr"/>
        <c:lblOffset val="100"/>
        <c:noMultiLvlLbl val="0"/>
      </c:catAx>
      <c:valAx>
        <c:axId val="1221108415"/>
        <c:scaling>
          <c:orientation val="minMax"/>
        </c:scaling>
        <c:delete val="1"/>
        <c:axPos val="l"/>
        <c:numFmt formatCode="#,##0" sourceLinked="1"/>
        <c:majorTickMark val="none"/>
        <c:minorTickMark val="none"/>
        <c:tickLblPos val="nextTo"/>
        <c:crossAx val="972445311"/>
        <c:crosses val="autoZero"/>
        <c:crossBetween val="between"/>
      </c:valAx>
      <c:spPr>
        <a:noFill/>
        <a:ln>
          <a:noFill/>
        </a:ln>
        <a:effectLst/>
      </c:spPr>
    </c:plotArea>
    <c:legend>
      <c:legendPos val="t"/>
      <c:layout>
        <c:manualLayout>
          <c:xMode val="edge"/>
          <c:yMode val="edge"/>
          <c:x val="0.72924286591835608"/>
          <c:y val="0.11962340191347047"/>
          <c:w val="0.2151703802982074"/>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4.9250113085709493E-2"/>
          <c:y val="4.514989676849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77B4-475F-8A28-8017EEF839C4}"/>
            </c:ext>
          </c:extLst>
        </c:ser>
        <c:ser>
          <c:idx val="1"/>
          <c:order val="1"/>
          <c:tx>
            <c:strRef>
              <c:f>Actives!$C$3</c:f>
              <c:strCache>
                <c:ptCount val="1"/>
                <c:pt idx="0">
                  <c:v>New Hires</c:v>
                </c:pt>
              </c:strCache>
            </c:strRef>
          </c:tx>
          <c:spPr>
            <a:solidFill>
              <a:srgbClr val="009DD9"/>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7B4-475F-8A28-8017EEF839C4}"/>
            </c:ext>
          </c:extLst>
        </c:ser>
        <c:dLbls>
          <c:showLegendKey val="0"/>
          <c:showVal val="0"/>
          <c:showCatName val="0"/>
          <c:showSerName val="0"/>
          <c:showPercent val="0"/>
          <c:showBubbleSize val="0"/>
        </c:dLbls>
        <c:gapWidth val="50"/>
        <c:overlap val="100"/>
        <c:axId val="696002992"/>
        <c:axId val="474758176"/>
      </c:barChart>
      <c:catAx>
        <c:axId val="69600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58176"/>
        <c:crosses val="autoZero"/>
        <c:auto val="1"/>
        <c:lblAlgn val="ctr"/>
        <c:lblOffset val="100"/>
        <c:noMultiLvlLbl val="0"/>
      </c:catAx>
      <c:valAx>
        <c:axId val="4747581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02992"/>
        <c:crosses val="autoZero"/>
        <c:crossBetween val="between"/>
      </c:valAx>
      <c:spPr>
        <a:noFill/>
        <a:ln>
          <a:noFill/>
        </a:ln>
        <a:effectLst/>
      </c:spPr>
    </c:plotArea>
    <c:legend>
      <c:legendPos val="t"/>
      <c:layout>
        <c:manualLayout>
          <c:xMode val="edge"/>
          <c:yMode val="edge"/>
          <c:x val="0.78480333921108159"/>
          <c:y val="5.6691339129940156E-2"/>
          <c:w val="0.20094704880156231"/>
          <c:h val="4.761936503958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5.4050336731164418E-2"/>
          <c:y val="4.4049137600061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5725682804500927"/>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0177-4D2A-9BEF-DB1C606AD779}"/>
            </c:ext>
          </c:extLst>
        </c:ser>
        <c:ser>
          <c:idx val="1"/>
          <c:order val="1"/>
          <c:tx>
            <c:strRef>
              <c:f>Separations!$C$3</c:f>
              <c:strCache>
                <c:ptCount val="1"/>
                <c:pt idx="0">
                  <c:v>Bad Hires</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0177-4D2A-9BEF-DB1C606AD779}"/>
            </c:ext>
          </c:extLst>
        </c:ser>
        <c:dLbls>
          <c:dLblPos val="inEnd"/>
          <c:showLegendKey val="0"/>
          <c:showVal val="1"/>
          <c:showCatName val="0"/>
          <c:showSerName val="0"/>
          <c:showPercent val="0"/>
          <c:showBubbleSize val="0"/>
        </c:dLbls>
        <c:gapWidth val="50"/>
        <c:overlap val="10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3.1447079753328708E-2"/>
          <c:y val="0.20818239304245384"/>
          <c:w val="0.15254305977710234"/>
          <c:h val="0.1446649861836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 Reason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5.4050371363154076E-2"/>
          <c:y val="5.284997791117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5725682804500927"/>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7270-4EC8-A6FD-B63A7F15C0D7}"/>
            </c:ext>
          </c:extLst>
        </c:ser>
        <c:ser>
          <c:idx val="1"/>
          <c:order val="1"/>
          <c:tx>
            <c:strRef>
              <c:f>'Term Reason'!$C$3:$C$4</c:f>
              <c:strCache>
                <c:ptCount val="1"/>
                <c:pt idx="0">
                  <c:v>Voluntary</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7270-4EC8-A6FD-B63A7F15C0D7}"/>
            </c:ext>
          </c:extLst>
        </c:ser>
        <c:dLbls>
          <c:dLblPos val="inEnd"/>
          <c:showLegendKey val="0"/>
          <c:showVal val="1"/>
          <c:showCatName val="0"/>
          <c:showSerName val="0"/>
          <c:showPercent val="0"/>
          <c:showBubbleSize val="0"/>
        </c:dLbls>
        <c:gapWidth val="5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3.7526107108951795E-2"/>
          <c:y val="0.20818239304245384"/>
          <c:w val="0.15618265801881148"/>
          <c:h val="0.15786630631567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0.10905352119596597"/>
          <c:y val="2.9850746268656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DD9"/>
          </a:solidFill>
          <a:ln>
            <a:noFill/>
          </a:ln>
          <a:effectLst/>
        </c:spPr>
      </c:pivotFmt>
    </c:pivotFmts>
    <c:plotArea>
      <c:layout>
        <c:manualLayout>
          <c:layoutTarget val="inner"/>
          <c:xMode val="edge"/>
          <c:yMode val="edge"/>
          <c:x val="0.11178219727214285"/>
          <c:y val="0.13255428892283988"/>
          <c:w val="0.8511091183804832"/>
          <c:h val="0.7905028662461968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ED28-4C8C-8E60-42DC9C545FA9}"/>
            </c:ext>
          </c:extLst>
        </c:ser>
        <c:ser>
          <c:idx val="1"/>
          <c:order val="1"/>
          <c:tx>
            <c:strRef>
              <c:f>Region!$C$3:$C$4</c:f>
              <c:strCache>
                <c:ptCount val="1"/>
                <c:pt idx="0">
                  <c:v>PT</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ED28-4C8C-8E60-42DC9C545FA9}"/>
            </c:ext>
          </c:extLst>
        </c:ser>
        <c:dLbls>
          <c:dLblPos val="inEnd"/>
          <c:showLegendKey val="0"/>
          <c:showVal val="1"/>
          <c:showCatName val="0"/>
          <c:showSerName val="0"/>
          <c:showPercent val="0"/>
          <c:showBubbleSize val="0"/>
        </c:dLbls>
        <c:gapWidth val="182"/>
        <c:axId val="1837402320"/>
        <c:axId val="1908545312"/>
      </c:barChart>
      <c:catAx>
        <c:axId val="18374023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312"/>
        <c:crosses val="autoZero"/>
        <c:auto val="1"/>
        <c:lblAlgn val="ctr"/>
        <c:lblOffset val="100"/>
        <c:noMultiLvlLbl val="0"/>
      </c:catAx>
      <c:valAx>
        <c:axId val="1908545312"/>
        <c:scaling>
          <c:orientation val="minMax"/>
        </c:scaling>
        <c:delete val="1"/>
        <c:axPos val="t"/>
        <c:numFmt formatCode="#,##0" sourceLinked="1"/>
        <c:majorTickMark val="none"/>
        <c:minorTickMark val="none"/>
        <c:tickLblPos val="nextTo"/>
        <c:crossAx val="1837402320"/>
        <c:crosses val="autoZero"/>
        <c:crossBetween val="between"/>
      </c:valAx>
      <c:spPr>
        <a:noFill/>
        <a:ln>
          <a:noFill/>
        </a:ln>
        <a:effectLst/>
      </c:spPr>
    </c:plotArea>
    <c:legend>
      <c:legendPos val="t"/>
      <c:layout>
        <c:manualLayout>
          <c:xMode val="edge"/>
          <c:yMode val="edge"/>
          <c:x val="0.85902883044455636"/>
          <c:y val="5.0049751243781103E-2"/>
          <c:w val="9.3174788408859191E-2"/>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Dashboard.xlsx]Headline!AgeGroup</c:name>
    <c:fmtId val="0"/>
  </c:pivotSource>
  <c:chart>
    <c:autoTitleDeleted val="1"/>
    <c:pivotFmts>
      <c:pivotFmt>
        <c:idx val="0"/>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8866287547389923E-2"/>
          <c:w val="0.93888888888888888"/>
          <c:h val="0.71673827808560964"/>
        </c:manualLayout>
      </c:layout>
      <c:barChart>
        <c:barDir val="col"/>
        <c:grouping val="clustered"/>
        <c:varyColors val="0"/>
        <c:ser>
          <c:idx val="0"/>
          <c:order val="0"/>
          <c:tx>
            <c:strRef>
              <c:f>Headline!$B$26:$B$27</c:f>
              <c:strCache>
                <c:ptCount val="1"/>
                <c:pt idx="0">
                  <c:v>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165</c:v>
                </c:pt>
                <c:pt idx="1">
                  <c:v>105</c:v>
                </c:pt>
                <c:pt idx="2">
                  <c:v>83</c:v>
                </c:pt>
              </c:numCache>
            </c:numRef>
          </c:val>
          <c:extLst>
            <c:ext xmlns:c16="http://schemas.microsoft.com/office/drawing/2014/chart" uri="{C3380CC4-5D6E-409C-BE32-E72D297353CC}">
              <c16:uniqueId val="{00000000-74F5-4FEC-9818-1011CA98877D}"/>
            </c:ext>
          </c:extLst>
        </c:ser>
        <c:ser>
          <c:idx val="1"/>
          <c:order val="1"/>
          <c:tx>
            <c:strRef>
              <c:f>Headline!$C$26:$C$27</c:f>
              <c:strCache>
                <c:ptCount val="1"/>
                <c:pt idx="0">
                  <c:v>F</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172</c:v>
                </c:pt>
                <c:pt idx="1">
                  <c:v>81</c:v>
                </c:pt>
                <c:pt idx="2">
                  <c:v>44</c:v>
                </c:pt>
              </c:numCache>
            </c:numRef>
          </c:val>
          <c:extLst>
            <c:ext xmlns:c16="http://schemas.microsoft.com/office/drawing/2014/chart" uri="{C3380CC4-5D6E-409C-BE32-E72D297353CC}">
              <c16:uniqueId val="{00000001-74F5-4FEC-9818-1011CA98877D}"/>
            </c:ext>
          </c:extLst>
        </c:ser>
        <c:dLbls>
          <c:dLblPos val="inEnd"/>
          <c:showLegendKey val="0"/>
          <c:showVal val="1"/>
          <c:showCatName val="0"/>
          <c:showSerName val="0"/>
          <c:showPercent val="0"/>
          <c:showBubbleSize val="0"/>
        </c:dLbls>
        <c:gapWidth val="50"/>
        <c:axId val="972445311"/>
        <c:axId val="1221108415"/>
      </c:barChart>
      <c:catAx>
        <c:axId val="97244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108415"/>
        <c:crosses val="autoZero"/>
        <c:auto val="1"/>
        <c:lblAlgn val="ctr"/>
        <c:lblOffset val="100"/>
        <c:noMultiLvlLbl val="0"/>
      </c:catAx>
      <c:valAx>
        <c:axId val="1221108415"/>
        <c:scaling>
          <c:orientation val="minMax"/>
        </c:scaling>
        <c:delete val="1"/>
        <c:axPos val="l"/>
        <c:numFmt formatCode="#,##0" sourceLinked="1"/>
        <c:majorTickMark val="none"/>
        <c:minorTickMark val="none"/>
        <c:tickLblPos val="nextTo"/>
        <c:crossAx val="972445311"/>
        <c:crosses val="autoZero"/>
        <c:crossBetween val="between"/>
      </c:valAx>
      <c:spPr>
        <a:noFill/>
        <a:ln>
          <a:noFill/>
        </a:ln>
        <a:effectLst/>
      </c:spPr>
    </c:plotArea>
    <c:legend>
      <c:legendPos val="t"/>
      <c:layout>
        <c:manualLayout>
          <c:xMode val="edge"/>
          <c:yMode val="edge"/>
          <c:x val="0.72924286591835608"/>
          <c:y val="0.11962340191347047"/>
          <c:w val="0.20894644367801132"/>
          <c:h val="0.14516230632461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4.9250113085709493E-2"/>
          <c:y val="4.5149896768493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47E4-486A-8AD5-1776440E1622}"/>
            </c:ext>
          </c:extLst>
        </c:ser>
        <c:ser>
          <c:idx val="1"/>
          <c:order val="1"/>
          <c:tx>
            <c:strRef>
              <c:f>Actives!$C$3</c:f>
              <c:strCache>
                <c:ptCount val="1"/>
                <c:pt idx="0">
                  <c:v>New Hires</c:v>
                </c:pt>
              </c:strCache>
            </c:strRef>
          </c:tx>
          <c:spPr>
            <a:solidFill>
              <a:srgbClr val="009DD9"/>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47E4-486A-8AD5-1776440E1622}"/>
            </c:ext>
          </c:extLst>
        </c:ser>
        <c:dLbls>
          <c:showLegendKey val="0"/>
          <c:showVal val="0"/>
          <c:showCatName val="0"/>
          <c:showSerName val="0"/>
          <c:showPercent val="0"/>
          <c:showBubbleSize val="0"/>
        </c:dLbls>
        <c:gapWidth val="50"/>
        <c:overlap val="100"/>
        <c:axId val="696002992"/>
        <c:axId val="474758176"/>
      </c:barChart>
      <c:catAx>
        <c:axId val="696002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58176"/>
        <c:crosses val="autoZero"/>
        <c:auto val="1"/>
        <c:lblAlgn val="ctr"/>
        <c:lblOffset val="100"/>
        <c:noMultiLvlLbl val="0"/>
      </c:catAx>
      <c:valAx>
        <c:axId val="47475817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002992"/>
        <c:crosses val="autoZero"/>
        <c:crossBetween val="between"/>
      </c:valAx>
      <c:spPr>
        <a:noFill/>
        <a:ln>
          <a:noFill/>
        </a:ln>
        <a:effectLst/>
      </c:spPr>
    </c:plotArea>
    <c:legend>
      <c:legendPos val="t"/>
      <c:layout>
        <c:manualLayout>
          <c:xMode val="edge"/>
          <c:yMode val="edge"/>
          <c:x val="0.78480333921108159"/>
          <c:y val="5.6691339129940156E-2"/>
          <c:w val="0.20094704880156231"/>
          <c:h val="4.7619365039581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0.11225598282065877"/>
          <c:y val="3.7167442137914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F6F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71336627660277E-2"/>
          <c:y val="0.16369243617275114"/>
          <c:w val="0.894647708202434"/>
          <c:h val="0.61497763063707944"/>
        </c:manualLayout>
      </c:layout>
      <c:barChart>
        <c:barDir val="col"/>
        <c:grouping val="clustered"/>
        <c:varyColors val="0"/>
        <c:ser>
          <c:idx val="0"/>
          <c:order val="0"/>
          <c:tx>
            <c:strRef>
              <c:f>Ethnicity!$B$3:$B$4</c:f>
              <c:strCache>
                <c:ptCount val="1"/>
                <c:pt idx="0">
                  <c:v>FT</c:v>
                </c:pt>
              </c:strCache>
            </c:strRef>
          </c:tx>
          <c:spPr>
            <a:solidFill>
              <a:srgbClr val="0F6FC6"/>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1AD-4523-BB13-B619C9228FC2}"/>
            </c:ext>
          </c:extLst>
        </c:ser>
        <c:ser>
          <c:idx val="1"/>
          <c:order val="1"/>
          <c:tx>
            <c:strRef>
              <c:f>Ethnicity!$C$3:$C$4</c:f>
              <c:strCache>
                <c:ptCount val="1"/>
                <c:pt idx="0">
                  <c:v>PT</c:v>
                </c:pt>
              </c:strCache>
            </c:strRef>
          </c:tx>
          <c:spPr>
            <a:solidFill>
              <a:srgbClr val="009DD9"/>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41AD-4523-BB13-B619C9228FC2}"/>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77696893848533832"/>
          <c:y val="5.2257702615669081E-2"/>
          <c:w val="0.19324839361967169"/>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0.12098958154248186"/>
          <c:y val="3.3379643193162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01971369299357E-2"/>
          <c:y val="0.15698825695096957"/>
          <c:w val="0.89000997146099092"/>
          <c:h val="0.62168199558125892"/>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769E-4D01-BF8F-03FE163412B2}"/>
            </c:ext>
          </c:extLst>
        </c:ser>
        <c:ser>
          <c:idx val="1"/>
          <c:order val="1"/>
          <c:tx>
            <c:strRef>
              <c:f>Tenure!$C$3:$C$4</c:f>
              <c:strCache>
                <c:ptCount val="1"/>
                <c:pt idx="0">
                  <c:v>PT</c:v>
                </c:pt>
              </c:strCache>
            </c:strRef>
          </c:tx>
          <c:spPr>
            <a:solidFill>
              <a:srgbClr val="009DD9"/>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769E-4D01-BF8F-03FE163412B2}"/>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378429515930762"/>
          <c:y val="5.2257592800899887E-2"/>
          <c:w val="0.13672696767334461"/>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by Region</a:t>
            </a:r>
            <a:endParaRPr lang="en-IN"/>
          </a:p>
        </c:rich>
      </c:tx>
      <c:layout>
        <c:manualLayout>
          <c:xMode val="edge"/>
          <c:yMode val="edge"/>
          <c:x val="9.4968947543528873E-2"/>
          <c:y val="2.98507554590866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9DD9"/>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7186055968356"/>
          <c:y val="0.13255428892283988"/>
          <c:w val="0.84171952977708775"/>
          <c:h val="0.79050286624619681"/>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710-4384-8D28-45A3085E562F}"/>
            </c:ext>
          </c:extLst>
        </c:ser>
        <c:ser>
          <c:idx val="1"/>
          <c:order val="1"/>
          <c:tx>
            <c:strRef>
              <c:f>Region!$C$3:$C$4</c:f>
              <c:strCache>
                <c:ptCount val="1"/>
                <c:pt idx="0">
                  <c:v>PT</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710-4384-8D28-45A3085E562F}"/>
            </c:ext>
          </c:extLst>
        </c:ser>
        <c:dLbls>
          <c:showLegendKey val="0"/>
          <c:showVal val="0"/>
          <c:showCatName val="0"/>
          <c:showSerName val="0"/>
          <c:showPercent val="0"/>
          <c:showBubbleSize val="0"/>
        </c:dLbls>
        <c:gapWidth val="100"/>
        <c:axId val="1837402320"/>
        <c:axId val="1908545312"/>
      </c:barChart>
      <c:catAx>
        <c:axId val="183740232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545312"/>
        <c:crosses val="autoZero"/>
        <c:auto val="1"/>
        <c:lblAlgn val="ctr"/>
        <c:lblOffset val="100"/>
        <c:noMultiLvlLbl val="0"/>
      </c:catAx>
      <c:valAx>
        <c:axId val="1908545312"/>
        <c:scaling>
          <c:orientation val="minMax"/>
        </c:scaling>
        <c:delete val="1"/>
        <c:axPos val="t"/>
        <c:numFmt formatCode="#,##0" sourceLinked="1"/>
        <c:majorTickMark val="none"/>
        <c:minorTickMark val="none"/>
        <c:tickLblPos val="nextTo"/>
        <c:crossAx val="1837402320"/>
        <c:crosses val="autoZero"/>
        <c:crossBetween val="between"/>
      </c:valAx>
      <c:spPr>
        <a:noFill/>
        <a:ln>
          <a:noFill/>
        </a:ln>
        <a:effectLst/>
      </c:spPr>
    </c:plotArea>
    <c:legend>
      <c:legendPos val="t"/>
      <c:layout>
        <c:manualLayout>
          <c:xMode val="edge"/>
          <c:yMode val="edge"/>
          <c:x val="0.85902883044455636"/>
          <c:y val="5.0049751243781103E-2"/>
          <c:w val="9.3174788408859191E-2"/>
          <c:h val="5.59705409958083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Separations</a:t>
            </a:r>
          </a:p>
        </c:rich>
      </c:tx>
      <c:layout>
        <c:manualLayout>
          <c:xMode val="edge"/>
          <c:yMode val="edge"/>
          <c:x val="0.1084722572943688"/>
          <c:y val="3.5968481050835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662771745367E-2"/>
          <c:y val="0.1655825376321719"/>
          <c:w val="0.95542046605876396"/>
          <c:h val="0.70118218224651419"/>
        </c:manualLayout>
      </c:layout>
      <c:barChart>
        <c:barDir val="col"/>
        <c:grouping val="clustered"/>
        <c:varyColors val="0"/>
        <c:ser>
          <c:idx val="0"/>
          <c:order val="0"/>
          <c:tx>
            <c:strRef>
              <c:f>Separations!$B$3</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954-4D3C-B8F0-767AE8AD0071}"/>
            </c:ext>
          </c:extLst>
        </c:ser>
        <c:ser>
          <c:idx val="1"/>
          <c:order val="1"/>
          <c:tx>
            <c:strRef>
              <c:f>Separations!$C$3</c:f>
              <c:strCache>
                <c:ptCount val="1"/>
                <c:pt idx="0">
                  <c:v>Bad Hires</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954-4D3C-B8F0-767AE8AD0071}"/>
            </c:ext>
          </c:extLst>
        </c:ser>
        <c:dLbls>
          <c:dLblPos val="inEnd"/>
          <c:showLegendKey val="0"/>
          <c:showVal val="1"/>
          <c:showCatName val="0"/>
          <c:showSerName val="0"/>
          <c:showPercent val="0"/>
          <c:showBubbleSize val="0"/>
        </c:dLbls>
        <c:gapWidth val="50"/>
        <c:overlap val="10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7.4094411667929266E-2"/>
          <c:y val="0.20818248107374143"/>
          <c:w val="0.28007942485450193"/>
          <c:h val="0.111423939043630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0.11252996884161409"/>
          <c:y val="5.285014811745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89766970618033E-2"/>
          <c:y val="0.14066058574361373"/>
          <c:w val="0.95542046605876396"/>
          <c:h val="0.70471158590258243"/>
        </c:manualLayout>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36F1-40FB-BEA6-03FB894FDA50}"/>
            </c:ext>
          </c:extLst>
        </c:ser>
        <c:ser>
          <c:idx val="1"/>
          <c:order val="1"/>
          <c:tx>
            <c:strRef>
              <c:f>'Term Reason'!$C$3:$C$4</c:f>
              <c:strCache>
                <c:ptCount val="1"/>
                <c:pt idx="0">
                  <c:v>Voluntary</c:v>
                </c:pt>
              </c:strCache>
            </c:strRef>
          </c:tx>
          <c:spPr>
            <a:solidFill>
              <a:srgbClr val="009DD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36F1-40FB-BEA6-03FB894FDA50}"/>
            </c:ext>
          </c:extLst>
        </c:ser>
        <c:dLbls>
          <c:dLblPos val="inEnd"/>
          <c:showLegendKey val="0"/>
          <c:showVal val="1"/>
          <c:showCatName val="0"/>
          <c:showSerName val="0"/>
          <c:showPercent val="0"/>
          <c:showBubbleSize val="0"/>
        </c:dLbls>
        <c:gapWidth val="50"/>
        <c:axId val="708926240"/>
        <c:axId val="1987099248"/>
      </c:barChart>
      <c:catAx>
        <c:axId val="70892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9248"/>
        <c:crosses val="autoZero"/>
        <c:auto val="1"/>
        <c:lblAlgn val="ctr"/>
        <c:lblOffset val="100"/>
        <c:noMultiLvlLbl val="0"/>
      </c:catAx>
      <c:valAx>
        <c:axId val="1987099248"/>
        <c:scaling>
          <c:orientation val="minMax"/>
        </c:scaling>
        <c:delete val="1"/>
        <c:axPos val="l"/>
        <c:numFmt formatCode="#,##0" sourceLinked="1"/>
        <c:majorTickMark val="none"/>
        <c:minorTickMark val="none"/>
        <c:tickLblPos val="nextTo"/>
        <c:crossAx val="708926240"/>
        <c:crosses val="autoZero"/>
        <c:crossBetween val="between"/>
      </c:valAx>
      <c:spPr>
        <a:noFill/>
        <a:ln>
          <a:noFill/>
        </a:ln>
        <a:effectLst/>
      </c:spPr>
    </c:plotArea>
    <c:legend>
      <c:legendPos val="t"/>
      <c:layout>
        <c:manualLayout>
          <c:xMode val="edge"/>
          <c:yMode val="edge"/>
          <c:x val="9.600558702092063E-2"/>
          <c:y val="0.20818222283618057"/>
          <c:w val="0.24974996546484318"/>
          <c:h val="0.157866306315670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5.9854312282727508E-2"/>
          <c:y val="3.337968914543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7792736906326E-2"/>
          <c:y val="0.13338938473318734"/>
          <c:w val="0.92726129202648422"/>
          <c:h val="0.6452807894778341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F12-4039-8D19-E5F40EDAFC05}"/>
            </c:ext>
          </c:extLst>
        </c:ser>
        <c:ser>
          <c:idx val="1"/>
          <c:order val="1"/>
          <c:tx>
            <c:strRef>
              <c:f>Ethnicity!$C$3:$C$4</c:f>
              <c:strCache>
                <c:ptCount val="1"/>
                <c:pt idx="0">
                  <c:v>PT</c:v>
                </c:pt>
              </c:strCache>
            </c:strRef>
          </c:tx>
          <c:spPr>
            <a:solidFill>
              <a:srgbClr val="009DD9"/>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4F12-4039-8D19-E5F40EDAFC05}"/>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6526908005454073"/>
          <c:y val="5.2257757784359635E-2"/>
          <c:w val="9.3174788408859191E-2"/>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endParaRPr lang="en-IN"/>
          </a:p>
        </c:rich>
      </c:tx>
      <c:layout>
        <c:manualLayout>
          <c:xMode val="edge"/>
          <c:yMode val="edge"/>
          <c:x val="5.9854312282727508E-2"/>
          <c:y val="3.3379689145439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DD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57792736906326E-2"/>
          <c:y val="0.13338938473318734"/>
          <c:w val="0.92726129202648422"/>
          <c:h val="0.6452807894778341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4149-4B4C-8958-848D2A019DDA}"/>
            </c:ext>
          </c:extLst>
        </c:ser>
        <c:ser>
          <c:idx val="1"/>
          <c:order val="1"/>
          <c:tx>
            <c:strRef>
              <c:f>Tenure!$C$3:$C$4</c:f>
              <c:strCache>
                <c:ptCount val="1"/>
                <c:pt idx="0">
                  <c:v>PT</c:v>
                </c:pt>
              </c:strCache>
            </c:strRef>
          </c:tx>
          <c:spPr>
            <a:solidFill>
              <a:srgbClr val="009DD9"/>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4149-4B4C-8958-848D2A019DDA}"/>
            </c:ext>
          </c:extLst>
        </c:ser>
        <c:dLbls>
          <c:showLegendKey val="0"/>
          <c:showVal val="0"/>
          <c:showCatName val="0"/>
          <c:showSerName val="0"/>
          <c:showPercent val="0"/>
          <c:showBubbleSize val="0"/>
        </c:dLbls>
        <c:gapWidth val="219"/>
        <c:overlap val="-27"/>
        <c:axId val="850872960"/>
        <c:axId val="1987095408"/>
      </c:barChart>
      <c:catAx>
        <c:axId val="85087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95408"/>
        <c:crosses val="autoZero"/>
        <c:auto val="1"/>
        <c:lblAlgn val="ctr"/>
        <c:lblOffset val="100"/>
        <c:noMultiLvlLbl val="0"/>
      </c:catAx>
      <c:valAx>
        <c:axId val="19870954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60"/>
        <c:crosses val="autoZero"/>
        <c:crossBetween val="between"/>
      </c:valAx>
      <c:spPr>
        <a:noFill/>
        <a:ln>
          <a:noFill/>
        </a:ln>
        <a:effectLst/>
      </c:spPr>
    </c:plotArea>
    <c:legend>
      <c:legendPos val="t"/>
      <c:layout>
        <c:manualLayout>
          <c:xMode val="edge"/>
          <c:yMode val="edge"/>
          <c:x val="0.86526908005454073"/>
          <c:y val="5.2257757784359635E-2"/>
          <c:w val="6.7106785809077238E-2"/>
          <c:h val="6.25873552013615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image" Target="../media/image11.png"/><Relationship Id="rId26" Type="http://schemas.openxmlformats.org/officeDocument/2006/relationships/image" Target="../media/image19.png"/><Relationship Id="rId3" Type="http://schemas.openxmlformats.org/officeDocument/2006/relationships/image" Target="../media/image3.png"/><Relationship Id="rId21" Type="http://schemas.openxmlformats.org/officeDocument/2006/relationships/image" Target="../media/image14.svg"/><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5" Type="http://schemas.openxmlformats.org/officeDocument/2006/relationships/image" Target="../media/image18.svg"/><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3.png"/><Relationship Id="rId29" Type="http://schemas.openxmlformats.org/officeDocument/2006/relationships/image" Target="../media/image2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chart" Target="../charts/chart5.xml"/><Relationship Id="rId23" Type="http://schemas.openxmlformats.org/officeDocument/2006/relationships/image" Target="../media/image16.svg"/><Relationship Id="rId28" Type="http://schemas.openxmlformats.org/officeDocument/2006/relationships/image" Target="../media/image21.png"/><Relationship Id="rId10" Type="http://schemas.openxmlformats.org/officeDocument/2006/relationships/image" Target="../media/image10.svg"/><Relationship Id="rId19" Type="http://schemas.openxmlformats.org/officeDocument/2006/relationships/image" Target="../media/image12.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 Id="rId22" Type="http://schemas.openxmlformats.org/officeDocument/2006/relationships/image" Target="../media/image15.png"/><Relationship Id="rId27" Type="http://schemas.openxmlformats.org/officeDocument/2006/relationships/image" Target="../media/image20.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11</xdr:col>
      <xdr:colOff>133350</xdr:colOff>
      <xdr:row>1</xdr:row>
      <xdr:rowOff>19050</xdr:rowOff>
    </xdr:from>
    <xdr:to>
      <xdr:col>11</xdr:col>
      <xdr:colOff>572550</xdr:colOff>
      <xdr:row>2</xdr:row>
      <xdr:rowOff>162975</xdr:rowOff>
    </xdr:to>
    <xdr:pic>
      <xdr:nvPicPr>
        <xdr:cNvPr id="3" name="Graphic 2" descr="Clock with solid fill">
          <a:extLst>
            <a:ext uri="{FF2B5EF4-FFF2-40B4-BE49-F238E27FC236}">
              <a16:creationId xmlns:a16="http://schemas.microsoft.com/office/drawing/2014/main" id="{BB93EBE1-CF13-9340-E6E0-C53217DA54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67625" y="209550"/>
          <a:ext cx="439200" cy="439200"/>
        </a:xfrm>
        <a:prstGeom prst="rect">
          <a:avLst/>
        </a:prstGeom>
      </xdr:spPr>
    </xdr:pic>
    <xdr:clientData/>
  </xdr:twoCellAnchor>
  <xdr:twoCellAnchor editAs="oneCell">
    <xdr:from>
      <xdr:col>8</xdr:col>
      <xdr:colOff>73800</xdr:colOff>
      <xdr:row>1</xdr:row>
      <xdr:rowOff>16650</xdr:rowOff>
    </xdr:from>
    <xdr:to>
      <xdr:col>8</xdr:col>
      <xdr:colOff>513000</xdr:colOff>
      <xdr:row>2</xdr:row>
      <xdr:rowOff>160575</xdr:rowOff>
    </xdr:to>
    <xdr:pic>
      <xdr:nvPicPr>
        <xdr:cNvPr id="5" name="Graphic 4" descr="Coins with solid fill">
          <a:extLst>
            <a:ext uri="{FF2B5EF4-FFF2-40B4-BE49-F238E27FC236}">
              <a16:creationId xmlns:a16="http://schemas.microsoft.com/office/drawing/2014/main" id="{988974FC-44DE-75A5-490C-116C10708B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79275" y="207150"/>
          <a:ext cx="439200" cy="439200"/>
        </a:xfrm>
        <a:prstGeom prst="rect">
          <a:avLst/>
        </a:prstGeom>
      </xdr:spPr>
    </xdr:pic>
    <xdr:clientData/>
  </xdr:twoCellAnchor>
  <xdr:twoCellAnchor editAs="oneCell">
    <xdr:from>
      <xdr:col>6</xdr:col>
      <xdr:colOff>82087</xdr:colOff>
      <xdr:row>1</xdr:row>
      <xdr:rowOff>283312</xdr:rowOff>
    </xdr:from>
    <xdr:to>
      <xdr:col>6</xdr:col>
      <xdr:colOff>522675</xdr:colOff>
      <xdr:row>4</xdr:row>
      <xdr:rowOff>0</xdr:rowOff>
    </xdr:to>
    <xdr:pic>
      <xdr:nvPicPr>
        <xdr:cNvPr id="7" name="Graphic 6" descr="Man with solid fill">
          <a:extLst>
            <a:ext uri="{FF2B5EF4-FFF2-40B4-BE49-F238E27FC236}">
              <a16:creationId xmlns:a16="http://schemas.microsoft.com/office/drawing/2014/main" id="{B96B1922-29CE-924A-DD21-5D0E795A0E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68362" y="473812"/>
          <a:ext cx="440588" cy="440588"/>
        </a:xfrm>
        <a:prstGeom prst="rect">
          <a:avLst/>
        </a:prstGeom>
      </xdr:spPr>
    </xdr:pic>
    <xdr:clientData/>
  </xdr:twoCellAnchor>
  <xdr:twoCellAnchor editAs="oneCell">
    <xdr:from>
      <xdr:col>7</xdr:col>
      <xdr:colOff>116625</xdr:colOff>
      <xdr:row>1</xdr:row>
      <xdr:rowOff>283312</xdr:rowOff>
    </xdr:from>
    <xdr:to>
      <xdr:col>7</xdr:col>
      <xdr:colOff>555825</xdr:colOff>
      <xdr:row>3</xdr:row>
      <xdr:rowOff>236737</xdr:rowOff>
    </xdr:to>
    <xdr:pic>
      <xdr:nvPicPr>
        <xdr:cNvPr id="9" name="Graphic 8" descr="Woman with solid fill">
          <a:extLst>
            <a:ext uri="{FF2B5EF4-FFF2-40B4-BE49-F238E27FC236}">
              <a16:creationId xmlns:a16="http://schemas.microsoft.com/office/drawing/2014/main" id="{28EBB26D-AAD8-AAC6-4FFA-16DEA9BAE49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212500" y="473812"/>
          <a:ext cx="439200" cy="439200"/>
        </a:xfrm>
        <a:prstGeom prst="rect">
          <a:avLst/>
        </a:prstGeom>
      </xdr:spPr>
    </xdr:pic>
    <xdr:clientData/>
  </xdr:twoCellAnchor>
  <xdr:twoCellAnchor editAs="oneCell">
    <xdr:from>
      <xdr:col>5</xdr:col>
      <xdr:colOff>209475</xdr:colOff>
      <xdr:row>1</xdr:row>
      <xdr:rowOff>283312</xdr:rowOff>
    </xdr:from>
    <xdr:to>
      <xdr:col>5</xdr:col>
      <xdr:colOff>648675</xdr:colOff>
      <xdr:row>3</xdr:row>
      <xdr:rowOff>236737</xdr:rowOff>
    </xdr:to>
    <xdr:pic>
      <xdr:nvPicPr>
        <xdr:cNvPr id="11" name="Graphic 10" descr="Users with solid fill">
          <a:extLst>
            <a:ext uri="{FF2B5EF4-FFF2-40B4-BE49-F238E27FC236}">
              <a16:creationId xmlns:a16="http://schemas.microsoft.com/office/drawing/2014/main" id="{E38F353D-9AAA-C858-4EBA-0ABFA4B2491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867075" y="473812"/>
          <a:ext cx="439200" cy="439200"/>
        </a:xfrm>
        <a:prstGeom prst="rect">
          <a:avLst/>
        </a:prstGeom>
      </xdr:spPr>
    </xdr:pic>
    <xdr:clientData/>
  </xdr:twoCellAnchor>
  <xdr:twoCellAnchor editAs="oneCell">
    <xdr:from>
      <xdr:col>9</xdr:col>
      <xdr:colOff>110662</xdr:colOff>
      <xdr:row>1</xdr:row>
      <xdr:rowOff>7087</xdr:rowOff>
    </xdr:from>
    <xdr:to>
      <xdr:col>9</xdr:col>
      <xdr:colOff>549862</xdr:colOff>
      <xdr:row>2</xdr:row>
      <xdr:rowOff>151012</xdr:rowOff>
    </xdr:to>
    <xdr:pic>
      <xdr:nvPicPr>
        <xdr:cNvPr id="15" name="Graphic 14" descr="Man with solid fill">
          <a:extLst>
            <a:ext uri="{FF2B5EF4-FFF2-40B4-BE49-F238E27FC236}">
              <a16:creationId xmlns:a16="http://schemas.microsoft.com/office/drawing/2014/main" id="{1E3EB6A3-ACE4-8A1D-AAEB-015358BA2E8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25737" y="197587"/>
          <a:ext cx="439200" cy="439200"/>
        </a:xfrm>
        <a:prstGeom prst="rect">
          <a:avLst/>
        </a:prstGeom>
      </xdr:spPr>
    </xdr:pic>
    <xdr:clientData/>
  </xdr:twoCellAnchor>
  <xdr:twoCellAnchor editAs="oneCell">
    <xdr:from>
      <xdr:col>10</xdr:col>
      <xdr:colOff>107100</xdr:colOff>
      <xdr:row>1</xdr:row>
      <xdr:rowOff>7087</xdr:rowOff>
    </xdr:from>
    <xdr:to>
      <xdr:col>10</xdr:col>
      <xdr:colOff>546300</xdr:colOff>
      <xdr:row>2</xdr:row>
      <xdr:rowOff>151012</xdr:rowOff>
    </xdr:to>
    <xdr:pic>
      <xdr:nvPicPr>
        <xdr:cNvPr id="16" name="Graphic 15" descr="Woman with solid fill">
          <a:extLst>
            <a:ext uri="{FF2B5EF4-FFF2-40B4-BE49-F238E27FC236}">
              <a16:creationId xmlns:a16="http://schemas.microsoft.com/office/drawing/2014/main" id="{678B3EE6-8ED5-3377-DD00-E324D46282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31775" y="197587"/>
          <a:ext cx="439200" cy="439200"/>
        </a:xfrm>
        <a:prstGeom prst="rect">
          <a:avLst/>
        </a:prstGeom>
      </xdr:spPr>
    </xdr:pic>
    <xdr:clientData/>
  </xdr:twoCellAnchor>
  <xdr:twoCellAnchor editAs="oneCell">
    <xdr:from>
      <xdr:col>12</xdr:col>
      <xdr:colOff>82087</xdr:colOff>
      <xdr:row>1</xdr:row>
      <xdr:rowOff>7087</xdr:rowOff>
    </xdr:from>
    <xdr:to>
      <xdr:col>12</xdr:col>
      <xdr:colOff>521287</xdr:colOff>
      <xdr:row>2</xdr:row>
      <xdr:rowOff>151012</xdr:rowOff>
    </xdr:to>
    <xdr:pic>
      <xdr:nvPicPr>
        <xdr:cNvPr id="17" name="Graphic 16" descr="Man with solid fill">
          <a:extLst>
            <a:ext uri="{FF2B5EF4-FFF2-40B4-BE49-F238E27FC236}">
              <a16:creationId xmlns:a16="http://schemas.microsoft.com/office/drawing/2014/main" id="{3DACEE0C-6A7C-5D11-ABB5-F625B5CF38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311687" y="197587"/>
          <a:ext cx="439200" cy="439200"/>
        </a:xfrm>
        <a:prstGeom prst="rect">
          <a:avLst/>
        </a:prstGeom>
      </xdr:spPr>
    </xdr:pic>
    <xdr:clientData/>
  </xdr:twoCellAnchor>
  <xdr:twoCellAnchor editAs="oneCell">
    <xdr:from>
      <xdr:col>13</xdr:col>
      <xdr:colOff>78525</xdr:colOff>
      <xdr:row>1</xdr:row>
      <xdr:rowOff>7087</xdr:rowOff>
    </xdr:from>
    <xdr:to>
      <xdr:col>13</xdr:col>
      <xdr:colOff>517725</xdr:colOff>
      <xdr:row>2</xdr:row>
      <xdr:rowOff>151012</xdr:rowOff>
    </xdr:to>
    <xdr:pic>
      <xdr:nvPicPr>
        <xdr:cNvPr id="18" name="Graphic 17" descr="Woman with solid fill">
          <a:extLst>
            <a:ext uri="{FF2B5EF4-FFF2-40B4-BE49-F238E27FC236}">
              <a16:creationId xmlns:a16="http://schemas.microsoft.com/office/drawing/2014/main" id="{56245B29-6C1A-AFC3-4AB0-C569B29FA97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917725" y="197587"/>
          <a:ext cx="439200" cy="439200"/>
        </a:xfrm>
        <a:prstGeom prst="rect">
          <a:avLst/>
        </a:prstGeom>
      </xdr:spPr>
    </xdr:pic>
    <xdr:clientData/>
  </xdr:twoCellAnchor>
  <xdr:twoCellAnchor>
    <xdr:from>
      <xdr:col>13</xdr:col>
      <xdr:colOff>609599</xdr:colOff>
      <xdr:row>1</xdr:row>
      <xdr:rowOff>1</xdr:rowOff>
    </xdr:from>
    <xdr:to>
      <xdr:col>18</xdr:col>
      <xdr:colOff>9524</xdr:colOff>
      <xdr:row>5</xdr:row>
      <xdr:rowOff>114300</xdr:rowOff>
    </xdr:to>
    <xdr:graphicFrame macro="">
      <xdr:nvGraphicFramePr>
        <xdr:cNvPr id="19" name="Chart 18">
          <a:extLst>
            <a:ext uri="{FF2B5EF4-FFF2-40B4-BE49-F238E27FC236}">
              <a16:creationId xmlns:a16="http://schemas.microsoft.com/office/drawing/2014/main" id="{8660FAE8-A2D6-4F9C-8448-AD075B847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90993</xdr:colOff>
      <xdr:row>2</xdr:row>
      <xdr:rowOff>9525</xdr:rowOff>
    </xdr:from>
    <xdr:to>
      <xdr:col>19</xdr:col>
      <xdr:colOff>531581</xdr:colOff>
      <xdr:row>4</xdr:row>
      <xdr:rowOff>19050</xdr:rowOff>
    </xdr:to>
    <xdr:pic>
      <xdr:nvPicPr>
        <xdr:cNvPr id="20" name="Graphic 19" descr="Man with solid fill">
          <a:extLst>
            <a:ext uri="{FF2B5EF4-FFF2-40B4-BE49-F238E27FC236}">
              <a16:creationId xmlns:a16="http://schemas.microsoft.com/office/drawing/2014/main" id="{059021D2-56DC-41C7-8C24-57A9CD439B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587793" y="495300"/>
          <a:ext cx="440588" cy="438150"/>
        </a:xfrm>
        <a:prstGeom prst="rect">
          <a:avLst/>
        </a:prstGeom>
      </xdr:spPr>
    </xdr:pic>
    <xdr:clientData/>
  </xdr:twoCellAnchor>
  <xdr:twoCellAnchor editAs="oneCell">
    <xdr:from>
      <xdr:col>20</xdr:col>
      <xdr:colOff>78600</xdr:colOff>
      <xdr:row>2</xdr:row>
      <xdr:rowOff>0</xdr:rowOff>
    </xdr:from>
    <xdr:to>
      <xdr:col>20</xdr:col>
      <xdr:colOff>517800</xdr:colOff>
      <xdr:row>4</xdr:row>
      <xdr:rowOff>10575</xdr:rowOff>
    </xdr:to>
    <xdr:pic>
      <xdr:nvPicPr>
        <xdr:cNvPr id="21" name="Graphic 20" descr="Woman with solid fill">
          <a:extLst>
            <a:ext uri="{FF2B5EF4-FFF2-40B4-BE49-F238E27FC236}">
              <a16:creationId xmlns:a16="http://schemas.microsoft.com/office/drawing/2014/main" id="{E0227394-5BF5-4219-95D2-61B62C83A89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185000" y="485775"/>
          <a:ext cx="439200" cy="439200"/>
        </a:xfrm>
        <a:prstGeom prst="rect">
          <a:avLst/>
        </a:prstGeom>
      </xdr:spPr>
    </xdr:pic>
    <xdr:clientData/>
  </xdr:twoCellAnchor>
  <xdr:twoCellAnchor editAs="oneCell">
    <xdr:from>
      <xdr:col>18</xdr:col>
      <xdr:colOff>104775</xdr:colOff>
      <xdr:row>2</xdr:row>
      <xdr:rowOff>0</xdr:rowOff>
    </xdr:from>
    <xdr:to>
      <xdr:col>18</xdr:col>
      <xdr:colOff>543975</xdr:colOff>
      <xdr:row>4</xdr:row>
      <xdr:rowOff>10575</xdr:rowOff>
    </xdr:to>
    <xdr:pic>
      <xdr:nvPicPr>
        <xdr:cNvPr id="22" name="Graphic 21" descr="Users with solid fill">
          <a:extLst>
            <a:ext uri="{FF2B5EF4-FFF2-40B4-BE49-F238E27FC236}">
              <a16:creationId xmlns:a16="http://schemas.microsoft.com/office/drawing/2014/main" id="{1CCBF91F-E5ED-4A1C-BC9D-BE1005726A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991975" y="485775"/>
          <a:ext cx="439200" cy="439200"/>
        </a:xfrm>
        <a:prstGeom prst="rect">
          <a:avLst/>
        </a:prstGeom>
      </xdr:spPr>
    </xdr:pic>
    <xdr:clientData/>
  </xdr:twoCellAnchor>
  <xdr:twoCellAnchor>
    <xdr:from>
      <xdr:col>3</xdr:col>
      <xdr:colOff>95251</xdr:colOff>
      <xdr:row>6</xdr:row>
      <xdr:rowOff>9525</xdr:rowOff>
    </xdr:from>
    <xdr:to>
      <xdr:col>16</xdr:col>
      <xdr:colOff>600075</xdr:colOff>
      <xdr:row>23</xdr:row>
      <xdr:rowOff>133350</xdr:rowOff>
    </xdr:to>
    <xdr:graphicFrame macro="">
      <xdr:nvGraphicFramePr>
        <xdr:cNvPr id="23" name="Chart 22">
          <a:extLst>
            <a:ext uri="{FF2B5EF4-FFF2-40B4-BE49-F238E27FC236}">
              <a16:creationId xmlns:a16="http://schemas.microsoft.com/office/drawing/2014/main" id="{0C90EBA0-EA27-4972-800B-AB00296DB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57151</xdr:colOff>
      <xdr:row>6</xdr:row>
      <xdr:rowOff>9526</xdr:rowOff>
    </xdr:from>
    <xdr:to>
      <xdr:col>24</xdr:col>
      <xdr:colOff>95250</xdr:colOff>
      <xdr:row>23</xdr:row>
      <xdr:rowOff>123826</xdr:rowOff>
    </xdr:to>
    <xdr:graphicFrame macro="">
      <xdr:nvGraphicFramePr>
        <xdr:cNvPr id="24" name="Chart 23">
          <a:extLst>
            <a:ext uri="{FF2B5EF4-FFF2-40B4-BE49-F238E27FC236}">
              <a16:creationId xmlns:a16="http://schemas.microsoft.com/office/drawing/2014/main" id="{0B761291-5CDF-438D-9FA2-1F0831E4F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66675</xdr:colOff>
      <xdr:row>24</xdr:row>
      <xdr:rowOff>9526</xdr:rowOff>
    </xdr:from>
    <xdr:to>
      <xdr:col>24</xdr:col>
      <xdr:colOff>104775</xdr:colOff>
      <xdr:row>41</xdr:row>
      <xdr:rowOff>0</xdr:rowOff>
    </xdr:to>
    <xdr:graphicFrame macro="">
      <xdr:nvGraphicFramePr>
        <xdr:cNvPr id="25" name="Chart 24">
          <a:extLst>
            <a:ext uri="{FF2B5EF4-FFF2-40B4-BE49-F238E27FC236}">
              <a16:creationId xmlns:a16="http://schemas.microsoft.com/office/drawing/2014/main" id="{BBB46984-EFC6-4E1C-B73D-1913FCB04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171451</xdr:colOff>
      <xdr:row>24</xdr:row>
      <xdr:rowOff>0</xdr:rowOff>
    </xdr:from>
    <xdr:to>
      <xdr:col>17</xdr:col>
      <xdr:colOff>9526</xdr:colOff>
      <xdr:row>41</xdr:row>
      <xdr:rowOff>9525</xdr:rowOff>
    </xdr:to>
    <xdr:graphicFrame macro="">
      <xdr:nvGraphicFramePr>
        <xdr:cNvPr id="26" name="Chart 25">
          <a:extLst>
            <a:ext uri="{FF2B5EF4-FFF2-40B4-BE49-F238E27FC236}">
              <a16:creationId xmlns:a16="http://schemas.microsoft.com/office/drawing/2014/main" id="{CE10955C-64B4-480C-884C-C2B6DAF42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95250</xdr:colOff>
      <xdr:row>24</xdr:row>
      <xdr:rowOff>1</xdr:rowOff>
    </xdr:from>
    <xdr:to>
      <xdr:col>8</xdr:col>
      <xdr:colOff>95250</xdr:colOff>
      <xdr:row>32</xdr:row>
      <xdr:rowOff>47627</xdr:rowOff>
    </xdr:to>
    <xdr:graphicFrame macro="">
      <xdr:nvGraphicFramePr>
        <xdr:cNvPr id="27" name="Chart 26">
          <a:extLst>
            <a:ext uri="{FF2B5EF4-FFF2-40B4-BE49-F238E27FC236}">
              <a16:creationId xmlns:a16="http://schemas.microsoft.com/office/drawing/2014/main" id="{A8DFD60F-FE5E-4A20-AD23-863BD3568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95250</xdr:colOff>
      <xdr:row>32</xdr:row>
      <xdr:rowOff>104775</xdr:rowOff>
    </xdr:from>
    <xdr:to>
      <xdr:col>8</xdr:col>
      <xdr:colOff>85725</xdr:colOff>
      <xdr:row>41</xdr:row>
      <xdr:rowOff>19050</xdr:rowOff>
    </xdr:to>
    <xdr:graphicFrame macro="">
      <xdr:nvGraphicFramePr>
        <xdr:cNvPr id="28" name="Chart 27">
          <a:extLst>
            <a:ext uri="{FF2B5EF4-FFF2-40B4-BE49-F238E27FC236}">
              <a16:creationId xmlns:a16="http://schemas.microsoft.com/office/drawing/2014/main" id="{01A22424-3E03-490B-8F49-A9C3EF306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0</xdr:row>
      <xdr:rowOff>180974</xdr:rowOff>
    </xdr:from>
    <xdr:to>
      <xdr:col>5</xdr:col>
      <xdr:colOff>0</xdr:colOff>
      <xdr:row>5</xdr:row>
      <xdr:rowOff>449</xdr:rowOff>
    </xdr:to>
    <xdr:cxnSp macro="">
      <xdr:nvCxnSpPr>
        <xdr:cNvPr id="30" name="Straight Connector 29">
          <a:extLst>
            <a:ext uri="{FF2B5EF4-FFF2-40B4-BE49-F238E27FC236}">
              <a16:creationId xmlns:a16="http://schemas.microsoft.com/office/drawing/2014/main" id="{4DD93917-3F02-3F4F-F48A-4E63C88B2137}"/>
            </a:ext>
          </a:extLst>
        </xdr:cNvPr>
        <xdr:cNvCxnSpPr/>
      </xdr:nvCxnSpPr>
      <xdr:spPr>
        <a:xfrm>
          <a:off x="3048000"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0</xdr:row>
      <xdr:rowOff>190499</xdr:rowOff>
    </xdr:from>
    <xdr:to>
      <xdr:col>8</xdr:col>
      <xdr:colOff>0</xdr:colOff>
      <xdr:row>5</xdr:row>
      <xdr:rowOff>9974</xdr:rowOff>
    </xdr:to>
    <xdr:cxnSp macro="">
      <xdr:nvCxnSpPr>
        <xdr:cNvPr id="31" name="Straight Connector 30">
          <a:extLst>
            <a:ext uri="{FF2B5EF4-FFF2-40B4-BE49-F238E27FC236}">
              <a16:creationId xmlns:a16="http://schemas.microsoft.com/office/drawing/2014/main" id="{08009DDF-3273-F3EB-0B47-25D7184DCB2B}"/>
            </a:ext>
          </a:extLst>
        </xdr:cNvPr>
        <xdr:cNvCxnSpPr/>
      </xdr:nvCxnSpPr>
      <xdr:spPr>
        <a:xfrm>
          <a:off x="5095875" y="190499"/>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0</xdr:row>
      <xdr:rowOff>180974</xdr:rowOff>
    </xdr:from>
    <xdr:to>
      <xdr:col>11</xdr:col>
      <xdr:colOff>0</xdr:colOff>
      <xdr:row>5</xdr:row>
      <xdr:rowOff>449</xdr:rowOff>
    </xdr:to>
    <xdr:cxnSp macro="">
      <xdr:nvCxnSpPr>
        <xdr:cNvPr id="32" name="Straight Connector 31">
          <a:extLst>
            <a:ext uri="{FF2B5EF4-FFF2-40B4-BE49-F238E27FC236}">
              <a16:creationId xmlns:a16="http://schemas.microsoft.com/office/drawing/2014/main" id="{EF962BFD-E4B5-E40E-36C6-7C581FE76DE6}"/>
            </a:ext>
          </a:extLst>
        </xdr:cNvPr>
        <xdr:cNvCxnSpPr/>
      </xdr:nvCxnSpPr>
      <xdr:spPr>
        <a:xfrm>
          <a:off x="6924675"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0</xdr:row>
      <xdr:rowOff>180974</xdr:rowOff>
    </xdr:from>
    <xdr:to>
      <xdr:col>14</xdr:col>
      <xdr:colOff>0</xdr:colOff>
      <xdr:row>5</xdr:row>
      <xdr:rowOff>449</xdr:rowOff>
    </xdr:to>
    <xdr:cxnSp macro="">
      <xdr:nvCxnSpPr>
        <xdr:cNvPr id="33" name="Straight Connector 32">
          <a:extLst>
            <a:ext uri="{FF2B5EF4-FFF2-40B4-BE49-F238E27FC236}">
              <a16:creationId xmlns:a16="http://schemas.microsoft.com/office/drawing/2014/main" id="{9D8CC1ED-35DC-9E7E-F8A9-B9B962B1B812}"/>
            </a:ext>
          </a:extLst>
        </xdr:cNvPr>
        <xdr:cNvCxnSpPr/>
      </xdr:nvCxnSpPr>
      <xdr:spPr>
        <a:xfrm>
          <a:off x="8839200" y="180974"/>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0</xdr:row>
      <xdr:rowOff>190499</xdr:rowOff>
    </xdr:from>
    <xdr:to>
      <xdr:col>18</xdr:col>
      <xdr:colOff>0</xdr:colOff>
      <xdr:row>5</xdr:row>
      <xdr:rowOff>9974</xdr:rowOff>
    </xdr:to>
    <xdr:cxnSp macro="">
      <xdr:nvCxnSpPr>
        <xdr:cNvPr id="34" name="Straight Connector 33">
          <a:extLst>
            <a:ext uri="{FF2B5EF4-FFF2-40B4-BE49-F238E27FC236}">
              <a16:creationId xmlns:a16="http://schemas.microsoft.com/office/drawing/2014/main" id="{50E50971-041D-FEDC-4B09-81950D5CEDBB}"/>
            </a:ext>
          </a:extLst>
        </xdr:cNvPr>
        <xdr:cNvCxnSpPr/>
      </xdr:nvCxnSpPr>
      <xdr:spPr>
        <a:xfrm>
          <a:off x="11277600" y="190499"/>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0</xdr:row>
      <xdr:rowOff>180975</xdr:rowOff>
    </xdr:from>
    <xdr:to>
      <xdr:col>21</xdr:col>
      <xdr:colOff>0</xdr:colOff>
      <xdr:row>5</xdr:row>
      <xdr:rowOff>450</xdr:rowOff>
    </xdr:to>
    <xdr:cxnSp macro="">
      <xdr:nvCxnSpPr>
        <xdr:cNvPr id="2" name="Straight Connector 1">
          <a:extLst>
            <a:ext uri="{FF2B5EF4-FFF2-40B4-BE49-F238E27FC236}">
              <a16:creationId xmlns:a16="http://schemas.microsoft.com/office/drawing/2014/main" id="{365B7D1C-CCF9-439E-A2DC-8EEA71229A36}"/>
            </a:ext>
          </a:extLst>
        </xdr:cNvPr>
        <xdr:cNvCxnSpPr/>
      </xdr:nvCxnSpPr>
      <xdr:spPr>
        <a:xfrm>
          <a:off x="13163550" y="180975"/>
          <a:ext cx="0" cy="97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5</xdr:row>
      <xdr:rowOff>47625</xdr:rowOff>
    </xdr:from>
    <xdr:to>
      <xdr:col>27</xdr:col>
      <xdr:colOff>600075</xdr:colOff>
      <xdr:row>5</xdr:row>
      <xdr:rowOff>85725</xdr:rowOff>
    </xdr:to>
    <xdr:cxnSp macro="">
      <xdr:nvCxnSpPr>
        <xdr:cNvPr id="6" name="Straight Connector 5">
          <a:extLst>
            <a:ext uri="{FF2B5EF4-FFF2-40B4-BE49-F238E27FC236}">
              <a16:creationId xmlns:a16="http://schemas.microsoft.com/office/drawing/2014/main" id="{9ADEE29D-D2E6-C653-1587-577DDC27285E}"/>
            </a:ext>
          </a:extLst>
        </xdr:cNvPr>
        <xdr:cNvCxnSpPr/>
      </xdr:nvCxnSpPr>
      <xdr:spPr>
        <a:xfrm>
          <a:off x="0" y="1200150"/>
          <a:ext cx="17421225" cy="38100"/>
        </a:xfrm>
        <a:prstGeom prst="line">
          <a:avLst/>
        </a:prstGeom>
        <a:ln w="28575">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104775</xdr:colOff>
      <xdr:row>1</xdr:row>
      <xdr:rowOff>0</xdr:rowOff>
    </xdr:from>
    <xdr:to>
      <xdr:col>24</xdr:col>
      <xdr:colOff>104775</xdr:colOff>
      <xdr:row>5</xdr:row>
      <xdr:rowOff>0</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87BE88B6-54B5-B4F9-4302-F06BDFFBA8A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268325" y="19050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29</xdr:row>
      <xdr:rowOff>9526</xdr:rowOff>
    </xdr:from>
    <xdr:to>
      <xdr:col>3</xdr:col>
      <xdr:colOff>9525</xdr:colOff>
      <xdr:row>41</xdr:row>
      <xdr:rowOff>9526</xdr:rowOff>
    </xdr:to>
    <mc:AlternateContent xmlns:mc="http://schemas.openxmlformats.org/markup-compatibility/2006" xmlns:a14="http://schemas.microsoft.com/office/drawing/2010/main">
      <mc:Choice Requires="a14">
        <xdr:graphicFrame macro="">
          <xdr:nvGraphicFramePr>
            <xdr:cNvPr id="14" name="EthnicGroup">
              <a:extLst>
                <a:ext uri="{FF2B5EF4-FFF2-40B4-BE49-F238E27FC236}">
                  <a16:creationId xmlns:a16="http://schemas.microsoft.com/office/drawing/2014/main" id="{9BE3533F-A472-718F-68AE-75A78428003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66675" y="5734051"/>
              <a:ext cx="177165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6</xdr:row>
      <xdr:rowOff>9526</xdr:rowOff>
    </xdr:from>
    <xdr:to>
      <xdr:col>3</xdr:col>
      <xdr:colOff>9525</xdr:colOff>
      <xdr:row>9</xdr:row>
      <xdr:rowOff>180976</xdr:rowOff>
    </xdr:to>
    <mc:AlternateContent xmlns:mc="http://schemas.openxmlformats.org/markup-compatibility/2006" xmlns:a14="http://schemas.microsoft.com/office/drawing/2010/main">
      <mc:Choice Requires="a14">
        <xdr:graphicFrame macro="">
          <xdr:nvGraphicFramePr>
            <xdr:cNvPr id="29" name="FP">
              <a:extLst>
                <a:ext uri="{FF2B5EF4-FFF2-40B4-BE49-F238E27FC236}">
                  <a16:creationId xmlns:a16="http://schemas.microsoft.com/office/drawing/2014/main" id="{B7ABCDCA-5E41-CDAA-FDEE-4EBC378A03F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66675" y="1352551"/>
              <a:ext cx="1771650" cy="742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76200</xdr:colOff>
      <xdr:row>11</xdr:row>
      <xdr:rowOff>0</xdr:rowOff>
    </xdr:from>
    <xdr:to>
      <xdr:col>3</xdr:col>
      <xdr:colOff>19050</xdr:colOff>
      <xdr:row>15</xdr:row>
      <xdr:rowOff>0</xdr:rowOff>
    </xdr:to>
    <mc:AlternateContent xmlns:mc="http://schemas.openxmlformats.org/markup-compatibility/2006" xmlns:a14="http://schemas.microsoft.com/office/drawing/2010/main">
      <mc:Choice Requires="a14">
        <xdr:graphicFrame macro="">
          <xdr:nvGraphicFramePr>
            <xdr:cNvPr id="35" name="Gender">
              <a:extLst>
                <a:ext uri="{FF2B5EF4-FFF2-40B4-BE49-F238E27FC236}">
                  <a16:creationId xmlns:a16="http://schemas.microsoft.com/office/drawing/2014/main" id="{39F9829E-02D1-A43C-78EF-460FDEDA681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2295525"/>
              <a:ext cx="177165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66675</xdr:colOff>
      <xdr:row>16</xdr:row>
      <xdr:rowOff>0</xdr:rowOff>
    </xdr:from>
    <xdr:to>
      <xdr:col>3</xdr:col>
      <xdr:colOff>9525</xdr:colOff>
      <xdr:row>28</xdr:row>
      <xdr:rowOff>9525</xdr:rowOff>
    </xdr:to>
    <mc:AlternateContent xmlns:mc="http://schemas.openxmlformats.org/markup-compatibility/2006" xmlns:a14="http://schemas.microsoft.com/office/drawing/2010/main">
      <mc:Choice Requires="a14">
        <xdr:graphicFrame macro="">
          <xdr:nvGraphicFramePr>
            <xdr:cNvPr id="36" name="BU Region">
              <a:extLst>
                <a:ext uri="{FF2B5EF4-FFF2-40B4-BE49-F238E27FC236}">
                  <a16:creationId xmlns:a16="http://schemas.microsoft.com/office/drawing/2014/main" id="{10E9BB98-8494-7CF1-9552-959D3B3F81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66675" y="3248025"/>
              <a:ext cx="1771650" cy="2295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178593</xdr:colOff>
      <xdr:row>6</xdr:row>
      <xdr:rowOff>152400</xdr:rowOff>
    </xdr:from>
    <xdr:to>
      <xdr:col>3</xdr:col>
      <xdr:colOff>449218</xdr:colOff>
      <xdr:row>8</xdr:row>
      <xdr:rowOff>42957</xdr:rowOff>
    </xdr:to>
    <xdr:pic>
      <xdr:nvPicPr>
        <xdr:cNvPr id="37" name="Graphic 36" descr="Employee Badge">
          <a:extLst>
            <a:ext uri="{FF2B5EF4-FFF2-40B4-BE49-F238E27FC236}">
              <a16:creationId xmlns:a16="http://schemas.microsoft.com/office/drawing/2014/main" id="{F30B7E33-33B2-4F10-8822-9D1EAEF430C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007393" y="1495425"/>
          <a:ext cx="270625" cy="271557"/>
        </a:xfrm>
        <a:prstGeom prst="rect">
          <a:avLst/>
        </a:prstGeom>
      </xdr:spPr>
    </xdr:pic>
    <xdr:clientData/>
  </xdr:twoCellAnchor>
  <xdr:twoCellAnchor>
    <xdr:from>
      <xdr:col>3</xdr:col>
      <xdr:colOff>166687</xdr:colOff>
      <xdr:row>24</xdr:row>
      <xdr:rowOff>78582</xdr:rowOff>
    </xdr:from>
    <xdr:to>
      <xdr:col>3</xdr:col>
      <xdr:colOff>385761</xdr:colOff>
      <xdr:row>25</xdr:row>
      <xdr:rowOff>107156</xdr:rowOff>
    </xdr:to>
    <xdr:pic>
      <xdr:nvPicPr>
        <xdr:cNvPr id="38" name="Graphic 37" descr="Warning">
          <a:extLst>
            <a:ext uri="{FF2B5EF4-FFF2-40B4-BE49-F238E27FC236}">
              <a16:creationId xmlns:a16="http://schemas.microsoft.com/office/drawing/2014/main" id="{7D59E7E8-28E0-4264-91C7-24F95A0003A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995487" y="4850607"/>
          <a:ext cx="219074" cy="219074"/>
        </a:xfrm>
        <a:prstGeom prst="rect">
          <a:avLst/>
        </a:prstGeom>
      </xdr:spPr>
    </xdr:pic>
    <xdr:clientData/>
  </xdr:twoCellAnchor>
  <xdr:twoCellAnchor>
    <xdr:from>
      <xdr:col>3</xdr:col>
      <xdr:colOff>161925</xdr:colOff>
      <xdr:row>32</xdr:row>
      <xdr:rowOff>180976</xdr:rowOff>
    </xdr:from>
    <xdr:to>
      <xdr:col>3</xdr:col>
      <xdr:colOff>414995</xdr:colOff>
      <xdr:row>34</xdr:row>
      <xdr:rowOff>47626</xdr:rowOff>
    </xdr:to>
    <xdr:pic>
      <xdr:nvPicPr>
        <xdr:cNvPr id="39" name="Graphic 38" descr="Information">
          <a:extLst>
            <a:ext uri="{FF2B5EF4-FFF2-40B4-BE49-F238E27FC236}">
              <a16:creationId xmlns:a16="http://schemas.microsoft.com/office/drawing/2014/main" id="{985D87E4-16DA-47E5-A5CF-219D57B2ED6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90725" y="6477001"/>
          <a:ext cx="253070" cy="247650"/>
        </a:xfrm>
        <a:prstGeom prst="rect">
          <a:avLst/>
        </a:prstGeom>
      </xdr:spPr>
    </xdr:pic>
    <xdr:clientData/>
  </xdr:twoCellAnchor>
  <xdr:twoCellAnchor>
    <xdr:from>
      <xdr:col>8</xdr:col>
      <xdr:colOff>273843</xdr:colOff>
      <xdr:row>24</xdr:row>
      <xdr:rowOff>59530</xdr:rowOff>
    </xdr:from>
    <xdr:to>
      <xdr:col>9</xdr:col>
      <xdr:colOff>4743</xdr:colOff>
      <xdr:row>26</xdr:row>
      <xdr:rowOff>23793</xdr:rowOff>
    </xdr:to>
    <xdr:pic>
      <xdr:nvPicPr>
        <xdr:cNvPr id="40" name="Graphic 39" descr="Marker">
          <a:extLst>
            <a:ext uri="{FF2B5EF4-FFF2-40B4-BE49-F238E27FC236}">
              <a16:creationId xmlns:a16="http://schemas.microsoft.com/office/drawing/2014/main" id="{848248C3-A092-4B87-960B-A142897C6B93}"/>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369718" y="4831555"/>
          <a:ext cx="340500" cy="345263"/>
        </a:xfrm>
        <a:prstGeom prst="rect">
          <a:avLst/>
        </a:prstGeom>
      </xdr:spPr>
    </xdr:pic>
    <xdr:clientData/>
  </xdr:twoCellAnchor>
  <xdr:twoCellAnchor>
    <xdr:from>
      <xdr:col>17</xdr:col>
      <xdr:colOff>204789</xdr:colOff>
      <xdr:row>6</xdr:row>
      <xdr:rowOff>100012</xdr:rowOff>
    </xdr:from>
    <xdr:to>
      <xdr:col>17</xdr:col>
      <xdr:colOff>502164</xdr:colOff>
      <xdr:row>8</xdr:row>
      <xdr:rowOff>20817</xdr:rowOff>
    </xdr:to>
    <xdr:pic>
      <xdr:nvPicPr>
        <xdr:cNvPr id="41" name="Graphic 40" descr="Earth Globe Europe-Africa">
          <a:extLst>
            <a:ext uri="{FF2B5EF4-FFF2-40B4-BE49-F238E27FC236}">
              <a16:creationId xmlns:a16="http://schemas.microsoft.com/office/drawing/2014/main" id="{810D56ED-5FA9-49CB-8BCC-D5EC1231951F}"/>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0872789" y="1443037"/>
          <a:ext cx="297375" cy="301805"/>
        </a:xfrm>
        <a:prstGeom prst="rect">
          <a:avLst/>
        </a:prstGeom>
      </xdr:spPr>
    </xdr:pic>
    <xdr:clientData/>
  </xdr:twoCellAnchor>
  <xdr:twoCellAnchor editAs="oneCell">
    <xdr:from>
      <xdr:col>17</xdr:col>
      <xdr:colOff>223838</xdr:colOff>
      <xdr:row>24</xdr:row>
      <xdr:rowOff>112340</xdr:rowOff>
    </xdr:from>
    <xdr:to>
      <xdr:col>17</xdr:col>
      <xdr:colOff>519920</xdr:colOff>
      <xdr:row>26</xdr:row>
      <xdr:rowOff>27037</xdr:rowOff>
    </xdr:to>
    <xdr:pic>
      <xdr:nvPicPr>
        <xdr:cNvPr id="42" name="Graphic 1" descr="Clock">
          <a:extLst>
            <a:ext uri="{FF2B5EF4-FFF2-40B4-BE49-F238E27FC236}">
              <a16:creationId xmlns:a16="http://schemas.microsoft.com/office/drawing/2014/main" id="{1373FD52-ACEB-430E-9ABF-4D51FF58864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0891838" y="4884365"/>
          <a:ext cx="296082" cy="295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609599</xdr:colOff>
      <xdr:row>3</xdr:row>
      <xdr:rowOff>14287</xdr:rowOff>
    </xdr:from>
    <xdr:to>
      <xdr:col>16</xdr:col>
      <xdr:colOff>9524</xdr:colOff>
      <xdr:row>21</xdr:row>
      <xdr:rowOff>9525</xdr:rowOff>
    </xdr:to>
    <xdr:graphicFrame macro="">
      <xdr:nvGraphicFramePr>
        <xdr:cNvPr id="2" name="Chart 1">
          <a:extLst>
            <a:ext uri="{FF2B5EF4-FFF2-40B4-BE49-F238E27FC236}">
              <a16:creationId xmlns:a16="http://schemas.microsoft.com/office/drawing/2014/main" id="{B7FEE1AD-1A50-1EB2-1B29-78E238CF5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609599</xdr:colOff>
      <xdr:row>3</xdr:row>
      <xdr:rowOff>14287</xdr:rowOff>
    </xdr:from>
    <xdr:to>
      <xdr:col>16</xdr:col>
      <xdr:colOff>9524</xdr:colOff>
      <xdr:row>21</xdr:row>
      <xdr:rowOff>9525</xdr:rowOff>
    </xdr:to>
    <xdr:graphicFrame macro="">
      <xdr:nvGraphicFramePr>
        <xdr:cNvPr id="2" name="Chart 1">
          <a:extLst>
            <a:ext uri="{FF2B5EF4-FFF2-40B4-BE49-F238E27FC236}">
              <a16:creationId xmlns:a16="http://schemas.microsoft.com/office/drawing/2014/main" id="{A5EC8A56-CC33-486C-9D30-EF0D13C9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542924</xdr:colOff>
      <xdr:row>3</xdr:row>
      <xdr:rowOff>147636</xdr:rowOff>
    </xdr:from>
    <xdr:to>
      <xdr:col>20</xdr:col>
      <xdr:colOff>19049</xdr:colOff>
      <xdr:row>27</xdr:row>
      <xdr:rowOff>76200</xdr:rowOff>
    </xdr:to>
    <xdr:graphicFrame macro="">
      <xdr:nvGraphicFramePr>
        <xdr:cNvPr id="2" name="Chart 1">
          <a:extLst>
            <a:ext uri="{FF2B5EF4-FFF2-40B4-BE49-F238E27FC236}">
              <a16:creationId xmlns:a16="http://schemas.microsoft.com/office/drawing/2014/main" id="{F90B701D-4BB6-9DF1-A8C0-BCB0DEDA2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600075</xdr:colOff>
      <xdr:row>3</xdr:row>
      <xdr:rowOff>133350</xdr:rowOff>
    </xdr:from>
    <xdr:to>
      <xdr:col>16</xdr:col>
      <xdr:colOff>161925</xdr:colOff>
      <xdr:row>18</xdr:row>
      <xdr:rowOff>161925</xdr:rowOff>
    </xdr:to>
    <xdr:graphicFrame macro="">
      <xdr:nvGraphicFramePr>
        <xdr:cNvPr id="2" name="Chart 1">
          <a:extLst>
            <a:ext uri="{FF2B5EF4-FFF2-40B4-BE49-F238E27FC236}">
              <a16:creationId xmlns:a16="http://schemas.microsoft.com/office/drawing/2014/main" id="{C825A9E5-8A17-BE7D-4A14-2D6C70B98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600075</xdr:colOff>
      <xdr:row>3</xdr:row>
      <xdr:rowOff>133350</xdr:rowOff>
    </xdr:from>
    <xdr:to>
      <xdr:col>16</xdr:col>
      <xdr:colOff>161925</xdr:colOff>
      <xdr:row>18</xdr:row>
      <xdr:rowOff>161925</xdr:rowOff>
    </xdr:to>
    <xdr:graphicFrame macro="">
      <xdr:nvGraphicFramePr>
        <xdr:cNvPr id="2" name="Chart 1">
          <a:extLst>
            <a:ext uri="{FF2B5EF4-FFF2-40B4-BE49-F238E27FC236}">
              <a16:creationId xmlns:a16="http://schemas.microsoft.com/office/drawing/2014/main" id="{C50CE8CC-4546-486C-AAD1-9FC26FC3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609599</xdr:colOff>
      <xdr:row>2</xdr:row>
      <xdr:rowOff>9525</xdr:rowOff>
    </xdr:from>
    <xdr:to>
      <xdr:col>16</xdr:col>
      <xdr:colOff>9524</xdr:colOff>
      <xdr:row>22</xdr:row>
      <xdr:rowOff>28575</xdr:rowOff>
    </xdr:to>
    <xdr:graphicFrame macro="">
      <xdr:nvGraphicFramePr>
        <xdr:cNvPr id="2" name="Chart 1">
          <a:extLst>
            <a:ext uri="{FF2B5EF4-FFF2-40B4-BE49-F238E27FC236}">
              <a16:creationId xmlns:a16="http://schemas.microsoft.com/office/drawing/2014/main" id="{6E731367-7053-661A-535A-3447CE123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342900</xdr:colOff>
      <xdr:row>31</xdr:row>
      <xdr:rowOff>38100</xdr:rowOff>
    </xdr:from>
    <xdr:to>
      <xdr:col>3</xdr:col>
      <xdr:colOff>104775</xdr:colOff>
      <xdr:row>38</xdr:row>
      <xdr:rowOff>180975</xdr:rowOff>
    </xdr:to>
    <xdr:graphicFrame macro="">
      <xdr:nvGraphicFramePr>
        <xdr:cNvPr id="2" name="Chart 1">
          <a:extLst>
            <a:ext uri="{FF2B5EF4-FFF2-40B4-BE49-F238E27FC236}">
              <a16:creationId xmlns:a16="http://schemas.microsoft.com/office/drawing/2014/main" id="{674AC88A-B703-EF59-EB09-7303CDC5A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619611111113" backgroundQuery="1" createdVersion="8" refreshedVersion="8" minRefreshableVersion="3" recordCount="0" supportSubquery="1" supportAdvancedDrill="1" xr:uid="{70BC79A1-7827-49D2-A817-FE13427A58D7}">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FP].[FP]" caption="FP" numFmtId="0" hierarchy="5" level="1">
      <sharedItems count="2">
        <s v="FT"/>
        <s v="PT"/>
      </sharedItems>
    </cacheField>
    <cacheField name="[HR Data].[Gender].[Gender]" caption="Gender" numFmtId="0" hierarchy="2"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40046293" backgroundQuery="1" createdVersion="8" refreshedVersion="8" minRefreshableVersion="3" recordCount="0" supportSubquery="1" supportAdvancedDrill="1" xr:uid="{0DA5C298-C6B3-4BD7-AAE8-B5C6D87B3ED4}">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8"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40509262" backgroundQuery="1" createdVersion="8" refreshedVersion="8" minRefreshableVersion="3" recordCount="0" supportSubquery="1" supportAdvancedDrill="1" xr:uid="{D2FD15C8-5F27-4CE5-9D5E-D18232CBF784}">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196.892679861114" backgroundQuery="1" createdVersion="3" refreshedVersion="8" minRefreshableVersion="3" recordCount="0" supportSubquery="1" supportAdvancedDrill="1" xr:uid="{C8E893A6-2D74-476A-AB8A-3525E831314C}">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468527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6805553" backgroundQuery="1" createdVersion="8" refreshedVersion="8" minRefreshableVersion="3" recordCount="0" supportSubquery="1" supportAdvancedDrill="1" xr:uid="{7A00869D-EEA3-40C3-AA01-971E38114072}">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6"/>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738426" backgroundQuery="1" createdVersion="8" refreshedVersion="8" minRefreshableVersion="3" recordCount="0" supportSubquery="1" supportAdvancedDrill="1" xr:uid="{1026638E-253D-4FB7-AF1C-5116E1FA3DBC}">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7731484" backgroundQuery="1" createdVersion="8" refreshedVersion="8" minRefreshableVersion="3" recordCount="0" supportSubquery="1" supportAdvancedDrill="1" xr:uid="{4C3FC9A0-AE4B-491A-9C6F-742AFCC3FF31}">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AgeGroup].[AgeGroup]" caption="AgeGroup" numFmtId="0" hierarchy="12" level="1">
      <sharedItems count="3">
        <s v="&lt;30"/>
        <s v="30-49"/>
        <s v="50+"/>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8194446" backgroundQuery="1" createdVersion="8" refreshedVersion="8" minRefreshableVersion="3" recordCount="0" supportSubquery="1" supportAdvancedDrill="1" xr:uid="{0E2DBC7F-521B-45B5-9FD0-799D59C9F830}">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8541669" backgroundQuery="1" createdVersion="8" refreshedVersion="8" minRefreshableVersion="3" recordCount="0" supportSubquery="1" supportAdvancedDrill="1" xr:uid="{90EE1D74-627B-42C1-ABCD-71623AED8BCA}">
  <cacheSource type="external" connectionId="6"/>
  <cacheFields count="3">
    <cacheField name="[HR Data].[Gender].[Gender]" caption="Gender" numFmtId="0" hierarchy="2" level="1">
      <sharedItems count="2">
        <s v="F"/>
        <s v="M"/>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8888892" backgroundQuery="1" createdVersion="8" refreshedVersion="8" minRefreshableVersion="3" recordCount="0" supportSubquery="1" supportAdvancedDrill="1" xr:uid="{2D78AD4D-9BDD-41F0-B327-6D41A663FDD4}">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9236108" backgroundQuery="1" createdVersion="8" refreshedVersion="8" minRefreshableVersion="3" recordCount="0" supportSubquery="1" supportAdvancedDrill="1" xr:uid="{5346C5CC-69B2-448C-81AC-3864E733E683}">
  <cacheSource type="external" connectionId="6"/>
  <cacheFields count="4">
    <cacheField name="[Measures].[TO%]" caption="TO%" numFmtId="0" hierarchy="30"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suf" refreshedDate="45200.969039583331" backgroundQuery="1" createdVersion="8" refreshedVersion="8" minRefreshableVersion="3" recordCount="0" supportSubquery="1" supportAdvancedDrill="1" xr:uid="{CE5DED9A-21FA-48C2-BC48-655EE7D14D43}">
  <cacheSource type="external" connectionId="6"/>
  <cacheFields count="4">
    <cacheField name="[Measures].[Separations]" caption="Separations" numFmtId="0" hierarchy="29"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BU Region].[BU Region]" caption="BU Region" numFmtId="0" hierarchy="8"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366EEF-B690-41FE-8153-4A4F39AE4BAB}" name="Ethnicity" cacheId="47" applyNumberFormats="0" applyBorderFormats="0" applyFontFormats="0" applyPatternFormats="0" applyAlignmentFormats="0" applyWidthHeightFormats="1" dataCaption="Values" tag="6352a115-6865-4b51-86d0-dfc9aff3b4af" updatedVersion="8" minRefreshableVersion="3" useAutoFormatting="1" itemPrintTitles="1" createdVersion="8"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972DC2-F1C6-41D5-8FAD-E46ADFFB2230}" name="FT_PT" cacheId="53"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5EE89B-BE5A-44B4-B0AA-4BE785524E4F}" name="PayType" cacheId="59"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AD2B91-8604-427F-A65D-7C7419D72A06}" name="Tenure" cacheId="68" applyNumberFormats="0" applyBorderFormats="0" applyFontFormats="0" applyPatternFormats="0" applyAlignmentFormats="0" applyWidthHeightFormats="1" dataCaption="Values" tag="e6b7c781-e915-4ce2-8237-3f2232e4dc27" updatedVersion="8" minRefreshableVersion="3" useAutoFormatting="1" itemPrintTitles="1" createdVersion="8"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3" format="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18AC2-2160-4F8B-A0C4-8DFC497D1D21}" name="Actives" cacheId="44" applyNumberFormats="0" applyBorderFormats="0" applyFontFormats="0" applyPatternFormats="0" applyAlignmentFormats="0" applyWidthHeightFormats="1" dataCaption="Values" tag="deb416b6-3502-4fff-a5e8-cad717898c55" updatedVersion="8" minRefreshableVersion="3" useAutoFormatting="1" subtotalHiddenItems="1" itemPrintTitles="1" createdVersion="8" indent="0" outline="1" outlineData="1" multipleFieldFilters="0" chartFormat="3">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604AA-2BE3-43F8-B3A1-52E4DC11F0D2}" name="Separations" cacheId="65" applyNumberFormats="0" applyBorderFormats="0" applyFontFormats="0" applyPatternFormats="0" applyAlignmentFormats="0" applyWidthHeightFormats="1" dataCaption="Values" tag="333d69ad-9fe7-4c24-a574-08abc6c67016" updatedVersion="8" minRefreshableVersion="3" useAutoFormatting="1" subtotalHiddenItems="1" itemPrintTitles="1" createdVersion="8"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A2507-658B-451A-8CE0-AA3ECD9E974D}" name="Term Reason" cacheId="71" applyNumberFormats="0" applyBorderFormats="0" applyFontFormats="0" applyPatternFormats="0" applyAlignmentFormats="0" applyWidthHeightFormats="1" dataCaption="Values" tag="52149e9f-afc6-4c8a-af59-c8ea6f1ac505" updatedVersion="8" minRefreshableVersion="3" useAutoFormatting="1" subtotalHiddenItems="1" itemPrintTitles="1" createdVersion="8"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586B56-0AD5-4F50-83A7-85D57F9C7C7C}" name="Region" cacheId="8" applyNumberFormats="0" applyBorderFormats="0" applyFontFormats="0" applyPatternFormats="0" applyAlignmentFormats="0" applyWidthHeightFormats="1" dataCaption="Values" tag="92906b53-53a6-41ff-a494-415abbd1d291" updatedVersion="8" minRefreshableVersion="3" useAutoFormatting="1" subtotalHiddenItems="1" itemPrintTitles="1" createdVersion="8"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0"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C4F6E2-52F6-4949-B88B-81EAB96289B9}" name="Gender" cacheId="56"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1AA00E-0923-4DD2-9634-86A7B79C844E}" name="Turnover" cacheId="62" applyNumberFormats="0" applyBorderFormats="0" applyFontFormats="0" applyPatternFormats="0" applyAlignmentFormats="0" applyWidthHeightFormats="1" dataCaption="Values" tag="fe624ac2-7b6a-491a-9c7f-084aa36063e5" updatedVersion="8" minRefreshableVersion="3" useAutoFormatting="1" itemPrintTitles="1" createdVersion="8" indent="0" outline="1" outlineData="1" multipleFieldFilters="0">
  <location ref="F3:I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EC751B-7DA3-476E-A21B-8337E4455DFE}" name="AgeGroup" cacheId="50" applyNumberFormats="0" applyBorderFormats="0" applyFontFormats="0" applyPatternFormats="0" applyAlignmentFormats="0" applyWidthHeightFormats="1" dataCaption="Values" tag="ab386479-83f5-4eec-9501-5acb0e222267" updatedVersion="8" minRefreshableVersion="3" useAutoFormatting="1" subtotalHiddenItems="1" itemPrintTitles="1" createdVersion="8" indent="0" outline="1" outlineData="1" multipleFieldFilters="0" chartFormat="3">
  <location ref="A26:D31" firstHeaderRow="1" firstDataRow="2" firstDataCol="1"/>
  <pivotFields count="4">
    <pivotField axis="axisCol" allDrilled="1" subtotalTop="0" showAll="0" defaultSubtotal="0" defaultAttributeDrillState="1">
      <items count="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961C745-46D6-4816-91CD-808CD4014A16}" sourceName="[HR Data].[Date (Year)]">
  <pivotTables>
    <pivotTable tabId="3" name="Ethnicity"/>
    <pivotTable tabId="8" name="AgeGroup"/>
    <pivotTable tabId="8" name="FT_PT"/>
    <pivotTable tabId="8" name="Gender"/>
    <pivotTable tabId="8" name="PayType"/>
    <pivotTable tabId="8" name="Turnover"/>
    <pivotTable tabId="5" name="Region"/>
    <pivotTable tabId="6" name="Separations"/>
    <pivotTable tabId="4" name="Tenure"/>
    <pivotTable tabId="7" name="Term Reason"/>
  </pivotTables>
  <data>
    <olap pivotCacheId="646852768">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2C5468D-A99E-4B39-A828-BF13C902890B}" sourceName="[HR Data].[EthnicGroup]">
  <pivotTables>
    <pivotTable tabId="2" name="Actives"/>
    <pivotTable tabId="8" name="AgeGroup"/>
    <pivotTable tabId="8" name="FT_PT"/>
    <pivotTable tabId="8" name="Gender"/>
    <pivotTable tabId="8" name="PayType"/>
    <pivotTable tabId="8" name="Turnover"/>
    <pivotTable tabId="5" name="Region"/>
    <pivotTable tabId="6" name="Separations"/>
    <pivotTable tabId="7" name="Term Reason"/>
  </pivotTables>
  <data>
    <olap pivotCacheId="646852768">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6B20D0CC-B140-47AE-B36D-F9CF16919522}" sourceName="[HR Data].[FP]">
  <pivotTables>
    <pivotTable tabId="2" name="Actives"/>
    <pivotTable tabId="8" name="AgeGroup"/>
    <pivotTable tabId="8" name="Gender"/>
    <pivotTable tabId="8" name="PayType"/>
    <pivotTable tabId="6" name="Separations"/>
    <pivotTable tabId="7" name="Term Reason"/>
  </pivotTables>
  <data>
    <olap pivotCacheId="646852768">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692EDC-9054-4E83-9587-32C9153D961D}" sourceName="[HR Data].[Gender]">
  <pivotTables>
    <pivotTable tabId="2" name="Actives"/>
    <pivotTable tabId="5" name="Region"/>
    <pivotTable tabId="6" name="Separations"/>
    <pivotTable tabId="7" name="Term Reason"/>
  </pivotTables>
  <data>
    <olap pivotCacheId="646852768">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554787BA-8340-41FE-8313-783F6F2BA4A3}" sourceName="[HR Data].[BU Region]">
  <pivotTables>
    <pivotTable tabId="2" name="Actives"/>
    <pivotTable tabId="3" name="Ethnicity"/>
    <pivotTable tabId="8" name="AgeGroup"/>
    <pivotTable tabId="8" name="FT_PT"/>
    <pivotTable tabId="8" name="Gender"/>
    <pivotTable tabId="8" name="PayType"/>
    <pivotTable tabId="8" name="Turnover"/>
    <pivotTable tabId="6" name="Separations"/>
    <pivotTable tabId="4" name="Tenure"/>
    <pivotTable tabId="7" name="Term Reason"/>
  </pivotTables>
  <data>
    <olap pivotCacheId="646852768">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9149687-DA29-43BD-8782-357862074939}" cache="Slicer_Date__Year" caption="Year" columnCount="2" level="1" lockedPosition="1" rowHeight="241300"/>
  <slicer name="EthnicGroup" xr10:uid="{A41E90C0-2F9B-4FEA-8832-46F1055A8184}" cache="Slicer_EthnicGroup" caption="Ethnicity" level="1" lockedPosition="1" rowHeight="241300"/>
  <slicer name="FP" xr10:uid="{23CE011B-07ED-40F6-B1C0-07C677C37444}" cache="Slicer_FP" caption="Full/Part Time" columnCount="2" level="1" lockedPosition="1" rowHeight="241300"/>
  <slicer name="Gender" xr10:uid="{293EA353-91B4-411D-B12F-4FAA31CC4D0F}" cache="Slicer_Gender" caption="Gender" columnCount="2" level="1" lockedPosition="1" rowHeight="241300"/>
  <slicer name="BU Region" xr10:uid="{5296E05B-3523-40E0-85BB-7CF71D11DB41}" cache="Slicer_BU_Region" caption="Region" level="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8.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D41E-B2C9-4B6E-B8E1-8B9962398CAD}">
  <dimension ref="A2:U5"/>
  <sheetViews>
    <sheetView showGridLines="0" tabSelected="1" workbookViewId="0">
      <selection activeCell="D5" sqref="D5"/>
    </sheetView>
  </sheetViews>
  <sheetFormatPr defaultRowHeight="15" x14ac:dyDescent="0.25"/>
  <cols>
    <col min="6" max="6" width="12.42578125" bestFit="1" customWidth="1"/>
    <col min="12" max="12" width="10.42578125" bestFit="1" customWidth="1"/>
    <col min="20" max="20" width="10" bestFit="1" customWidth="1"/>
  </cols>
  <sheetData>
    <row r="2" spans="1:21" ht="23.25" x14ac:dyDescent="0.35">
      <c r="A2" s="15" t="s">
        <v>56</v>
      </c>
      <c r="B2" s="15"/>
      <c r="C2" s="15"/>
      <c r="D2" s="15"/>
      <c r="E2" s="15"/>
      <c r="F2" s="6" t="s">
        <v>57</v>
      </c>
      <c r="G2" s="9">
        <f>G5/$F$5</f>
        <v>0.54307692307692312</v>
      </c>
      <c r="H2" s="8">
        <f>H5/$F$5</f>
        <v>0.45692307692307693</v>
      </c>
      <c r="T2" s="6" t="s">
        <v>66</v>
      </c>
    </row>
    <row r="4" spans="1:21" ht="18.75" x14ac:dyDescent="0.25">
      <c r="I4" s="6" t="s">
        <v>58</v>
      </c>
      <c r="J4" s="9">
        <f>GETPIVOTDATA("[Measures].[Active Employees]",Headline!$A$10,"[HR Data].[Gender]","[HR Data].[Gender].&amp;[M]","[HR Data].[PayType]","[HR Data].[PayType].&amp;[Hourly]")</f>
        <v>0.91501416430594906</v>
      </c>
      <c r="K4" s="8">
        <f>GETPIVOTDATA("[Measures].[Active Employees]",Headline!$A$10,"[HR Data].[Gender]","[HR Data].[Gender].&amp;[F]","[HR Data].[PayType]","[HR Data].[PayType].&amp;[Hourly]")</f>
        <v>0.81818181818181823</v>
      </c>
      <c r="L4" s="6" t="s">
        <v>60</v>
      </c>
      <c r="M4" s="9">
        <f>GETPIVOTDATA("[Measures].[Active Employees]",Headline!$A$18,"[HR Data].[Gender]","[HR Data].[Gender].&amp;[M]","[HR Data].[FP]","[HR Data].[FP].&amp;[FT]")</f>
        <v>0.27762039660056659</v>
      </c>
      <c r="N4" s="8">
        <f>GETPIVOTDATA("[Measures].[Active Employees]",Headline!$A$18,"[HR Data].[Gender]","[HR Data].[Gender].&amp;[F]","[HR Data].[FP]","[HR Data].[FP].&amp;[FT]")</f>
        <v>0.50168350168350173</v>
      </c>
    </row>
    <row r="5" spans="1:21" ht="18.75" x14ac:dyDescent="0.25">
      <c r="F5" s="7">
        <f>GETPIVOTDATA("[Measures].[Active Employees]",Headline!$A$3)</f>
        <v>650</v>
      </c>
      <c r="G5" s="11">
        <f>GETPIVOTDATA("[Measures].[Active Employees]",Headline!$A$3,"[HR Data].[Gender]","[HR Data].[Gender].&amp;[M]")</f>
        <v>353</v>
      </c>
      <c r="H5" s="12">
        <f>GETPIVOTDATA("[Measures].[Active Employees]",Headline!$A$3,"[HR Data].[Gender]","[HR Data].[Gender].&amp;[F]")</f>
        <v>297</v>
      </c>
      <c r="I5" s="6" t="s">
        <v>59</v>
      </c>
      <c r="J5" s="9">
        <f>GETPIVOTDATA("[Measures].[Active Employees]",Headline!$A$10,"[HR Data].[Gender]","[HR Data].[Gender].&amp;[M]","[HR Data].[PayType]","[HR Data].[PayType].&amp;[Salary]")</f>
        <v>8.4985835694050993E-2</v>
      </c>
      <c r="K5" s="8">
        <f>GETPIVOTDATA("[Measures].[Active Employees]",Headline!$A$10,"[HR Data].[Gender]","[HR Data].[Gender].&amp;[F]","[HR Data].[PayType]","[HR Data].[PayType].&amp;[Salary]")</f>
        <v>0.18181818181818182</v>
      </c>
      <c r="L5" s="6" t="s">
        <v>61</v>
      </c>
      <c r="M5" s="9">
        <f>GETPIVOTDATA("[Measures].[Active Employees]",Headline!$A$18,"[HR Data].[Gender]","[HR Data].[Gender].&amp;[M]","[HR Data].[FP]","[HR Data].[FP].&amp;[PT]")</f>
        <v>0.72237960339943341</v>
      </c>
      <c r="N5" s="8">
        <f>GETPIVOTDATA("[Measures].[Active Employees]",Headline!$A$18,"[HR Data].[Gender]","[HR Data].[Gender].&amp;[F]","[HR Data].[FP]","[HR Data].[FP].&amp;[PT]")</f>
        <v>0.49831649831649832</v>
      </c>
      <c r="S5" s="14">
        <f>GETPIVOTDATA("[Measures].[TO%]",Headline!$F$3)</f>
        <v>2.5476923076923077</v>
      </c>
      <c r="T5" s="9">
        <f>GETPIVOTDATA("[Measures].[TO%]",Headline!$F$3,"[HR Data].[Gender]","[HR Data].[Gender].&amp;[M]")</f>
        <v>2.5552407932011332</v>
      </c>
      <c r="U5" s="8">
        <f>GETPIVOTDATA("[Measures].[TO%]",Headline!$F$3,"[HR Data].[Gender]","[HR Data].[Gender].&amp;[F]")</f>
        <v>2.5387205387205389</v>
      </c>
    </row>
  </sheetData>
  <sheetProtection selectLockedCells="1" pivotTables="0" selectUnlockedCells="1"/>
  <mergeCells count="1">
    <mergeCell ref="A2:E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E433E-FEDD-4F75-8C96-7F83849D3B2D}">
  <dimension ref="A3:D26"/>
  <sheetViews>
    <sheetView workbookViewId="0">
      <selection activeCell="A10" sqref="A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32</v>
      </c>
      <c r="B5" s="16"/>
      <c r="C5" s="16"/>
      <c r="D5" s="16"/>
    </row>
    <row r="6" spans="1:4" x14ac:dyDescent="0.25">
      <c r="A6" s="3" t="s">
        <v>39</v>
      </c>
      <c r="B6" s="5">
        <v>20</v>
      </c>
      <c r="C6" s="5">
        <v>25</v>
      </c>
      <c r="D6" s="5">
        <v>45</v>
      </c>
    </row>
    <row r="7" spans="1:4" x14ac:dyDescent="0.25">
      <c r="A7" s="3" t="s">
        <v>40</v>
      </c>
      <c r="B7" s="5">
        <v>14</v>
      </c>
      <c r="C7" s="5">
        <v>35</v>
      </c>
      <c r="D7" s="5">
        <v>49</v>
      </c>
    </row>
    <row r="8" spans="1:4" x14ac:dyDescent="0.25">
      <c r="A8" s="2" t="s">
        <v>33</v>
      </c>
      <c r="B8" s="16"/>
      <c r="C8" s="16"/>
      <c r="D8" s="16"/>
    </row>
    <row r="9" spans="1:4" x14ac:dyDescent="0.25">
      <c r="A9" s="3" t="s">
        <v>39</v>
      </c>
      <c r="B9" s="5">
        <v>25</v>
      </c>
      <c r="C9" s="5">
        <v>17</v>
      </c>
      <c r="D9" s="5">
        <v>42</v>
      </c>
    </row>
    <row r="10" spans="1:4" x14ac:dyDescent="0.25">
      <c r="A10" s="3" t="s">
        <v>40</v>
      </c>
      <c r="B10" s="5">
        <v>15</v>
      </c>
      <c r="C10" s="5">
        <v>35</v>
      </c>
      <c r="D10" s="5">
        <v>50</v>
      </c>
    </row>
    <row r="11" spans="1:4" x14ac:dyDescent="0.25">
      <c r="A11" s="2" t="s">
        <v>34</v>
      </c>
      <c r="B11" s="16"/>
      <c r="C11" s="16"/>
      <c r="D11" s="16"/>
    </row>
    <row r="12" spans="1:4" x14ac:dyDescent="0.25">
      <c r="A12" s="3" t="s">
        <v>39</v>
      </c>
      <c r="B12" s="5">
        <v>14</v>
      </c>
      <c r="C12" s="5">
        <v>16</v>
      </c>
      <c r="D12" s="5">
        <v>30</v>
      </c>
    </row>
    <row r="13" spans="1:4" x14ac:dyDescent="0.25">
      <c r="A13" s="3" t="s">
        <v>40</v>
      </c>
      <c r="B13" s="5">
        <v>11</v>
      </c>
      <c r="C13" s="5">
        <v>50</v>
      </c>
      <c r="D13" s="5">
        <v>61</v>
      </c>
    </row>
    <row r="14" spans="1:4" x14ac:dyDescent="0.25">
      <c r="A14" s="2" t="s">
        <v>35</v>
      </c>
      <c r="B14" s="16"/>
      <c r="C14" s="16"/>
      <c r="D14" s="16"/>
    </row>
    <row r="15" spans="1:4" x14ac:dyDescent="0.25">
      <c r="A15" s="3" t="s">
        <v>39</v>
      </c>
      <c r="B15" s="5">
        <v>19</v>
      </c>
      <c r="C15" s="5">
        <v>24</v>
      </c>
      <c r="D15" s="5">
        <v>43</v>
      </c>
    </row>
    <row r="16" spans="1:4" x14ac:dyDescent="0.25">
      <c r="A16" s="3" t="s">
        <v>40</v>
      </c>
      <c r="B16" s="5">
        <v>13</v>
      </c>
      <c r="C16" s="5">
        <v>35</v>
      </c>
      <c r="D16" s="5">
        <v>48</v>
      </c>
    </row>
    <row r="17" spans="1:4" x14ac:dyDescent="0.25">
      <c r="A17" s="2" t="s">
        <v>36</v>
      </c>
      <c r="B17" s="16"/>
      <c r="C17" s="16"/>
      <c r="D17" s="16"/>
    </row>
    <row r="18" spans="1:4" x14ac:dyDescent="0.25">
      <c r="A18" s="3" t="s">
        <v>39</v>
      </c>
      <c r="B18" s="5">
        <v>27</v>
      </c>
      <c r="C18" s="5">
        <v>22</v>
      </c>
      <c r="D18" s="5">
        <v>49</v>
      </c>
    </row>
    <row r="19" spans="1:4" x14ac:dyDescent="0.25">
      <c r="A19" s="3" t="s">
        <v>40</v>
      </c>
      <c r="B19" s="5">
        <v>13</v>
      </c>
      <c r="C19" s="5">
        <v>30</v>
      </c>
      <c r="D19" s="5">
        <v>43</v>
      </c>
    </row>
    <row r="20" spans="1:4" x14ac:dyDescent="0.25">
      <c r="A20" s="2" t="s">
        <v>37</v>
      </c>
      <c r="B20" s="16"/>
      <c r="C20" s="16"/>
      <c r="D20" s="16"/>
    </row>
    <row r="21" spans="1:4" x14ac:dyDescent="0.25">
      <c r="A21" s="3" t="s">
        <v>39</v>
      </c>
      <c r="B21" s="5">
        <v>23</v>
      </c>
      <c r="C21" s="5">
        <v>25</v>
      </c>
      <c r="D21" s="5">
        <v>48</v>
      </c>
    </row>
    <row r="22" spans="1:4" x14ac:dyDescent="0.25">
      <c r="A22" s="3" t="s">
        <v>40</v>
      </c>
      <c r="B22" s="5">
        <v>14</v>
      </c>
      <c r="C22" s="5">
        <v>40</v>
      </c>
      <c r="D22" s="5">
        <v>54</v>
      </c>
    </row>
    <row r="23" spans="1:4" x14ac:dyDescent="0.25">
      <c r="A23" s="2" t="s">
        <v>38</v>
      </c>
      <c r="B23" s="16"/>
      <c r="C23" s="16"/>
      <c r="D23" s="16"/>
    </row>
    <row r="24" spans="1:4" x14ac:dyDescent="0.25">
      <c r="A24" s="3" t="s">
        <v>39</v>
      </c>
      <c r="B24" s="5">
        <v>21</v>
      </c>
      <c r="C24" s="5">
        <v>19</v>
      </c>
      <c r="D24" s="5">
        <v>40</v>
      </c>
    </row>
    <row r="25" spans="1:4" x14ac:dyDescent="0.25">
      <c r="A25" s="3" t="s">
        <v>40</v>
      </c>
      <c r="B25" s="5">
        <v>18</v>
      </c>
      <c r="C25" s="5">
        <v>30</v>
      </c>
      <c r="D25" s="5">
        <v>48</v>
      </c>
    </row>
    <row r="26" spans="1:4" x14ac:dyDescent="0.25">
      <c r="A26" s="2" t="s">
        <v>1</v>
      </c>
      <c r="B26" s="5">
        <v>247</v>
      </c>
      <c r="C26" s="5">
        <v>403</v>
      </c>
      <c r="D26" s="5">
        <v>650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0CB61-E4F6-42B3-B586-B23BF1498D18}">
  <dimension ref="A3:D26"/>
  <sheetViews>
    <sheetView workbookViewId="0">
      <selection activeCell="A7" sqref="A6:A7 A9:A10 A12:A13 A15:A16 A18:A19 A21:A22 A24:A25"/>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3" spans="1:4" x14ac:dyDescent="0.25">
      <c r="A3" s="1" t="s">
        <v>44</v>
      </c>
      <c r="B3" s="1" t="s">
        <v>41</v>
      </c>
    </row>
    <row r="4" spans="1:4" x14ac:dyDescent="0.25">
      <c r="A4" s="1" t="s">
        <v>0</v>
      </c>
      <c r="B4" t="s">
        <v>42</v>
      </c>
      <c r="C4" t="s">
        <v>43</v>
      </c>
      <c r="D4" t="s">
        <v>1</v>
      </c>
    </row>
    <row r="5" spans="1:4" x14ac:dyDescent="0.25">
      <c r="A5" s="2" t="s">
        <v>32</v>
      </c>
      <c r="B5" s="16"/>
      <c r="C5" s="16"/>
      <c r="D5" s="16"/>
    </row>
    <row r="6" spans="1:4" x14ac:dyDescent="0.25">
      <c r="A6" s="3" t="s">
        <v>39</v>
      </c>
      <c r="B6" s="5">
        <v>76.815238095238087</v>
      </c>
      <c r="C6" s="5">
        <v>28.947199999999999</v>
      </c>
      <c r="D6" s="5">
        <v>50.800000000000004</v>
      </c>
    </row>
    <row r="7" spans="1:4" x14ac:dyDescent="0.25">
      <c r="A7" s="3" t="s">
        <v>40</v>
      </c>
      <c r="B7" s="5">
        <v>112.63642857142858</v>
      </c>
      <c r="C7" s="5">
        <v>20.302857142857142</v>
      </c>
      <c r="D7" s="5">
        <v>46.683877551020416</v>
      </c>
    </row>
    <row r="8" spans="1:4" x14ac:dyDescent="0.25">
      <c r="A8" s="2" t="s">
        <v>33</v>
      </c>
      <c r="B8" s="16"/>
      <c r="C8" s="16"/>
      <c r="D8" s="16"/>
    </row>
    <row r="9" spans="1:4" x14ac:dyDescent="0.25">
      <c r="A9" s="3" t="s">
        <v>39</v>
      </c>
      <c r="B9" s="5">
        <v>86.816800000000001</v>
      </c>
      <c r="C9" s="5">
        <v>15.668823529411766</v>
      </c>
      <c r="D9" s="5">
        <v>58.018809523809523</v>
      </c>
    </row>
    <row r="10" spans="1:4" x14ac:dyDescent="0.25">
      <c r="A10" s="3" t="s">
        <v>40</v>
      </c>
      <c r="B10" s="5">
        <v>63.764000000000003</v>
      </c>
      <c r="C10" s="5">
        <v>16.629428571428569</v>
      </c>
      <c r="D10" s="5">
        <v>30.7698</v>
      </c>
    </row>
    <row r="11" spans="1:4" x14ac:dyDescent="0.25">
      <c r="A11" s="2" t="s">
        <v>34</v>
      </c>
      <c r="B11" s="16"/>
      <c r="C11" s="16"/>
      <c r="D11" s="16"/>
    </row>
    <row r="12" spans="1:4" x14ac:dyDescent="0.25">
      <c r="A12" s="3" t="s">
        <v>39</v>
      </c>
      <c r="B12" s="5">
        <v>55.166428571428575</v>
      </c>
      <c r="C12" s="5">
        <v>10.90764705882353</v>
      </c>
      <c r="D12" s="5">
        <v>30.895483870967741</v>
      </c>
    </row>
    <row r="13" spans="1:4" x14ac:dyDescent="0.25">
      <c r="A13" s="3" t="s">
        <v>40</v>
      </c>
      <c r="B13" s="5">
        <v>130.64363636363635</v>
      </c>
      <c r="C13" s="5">
        <v>18.820399999999999</v>
      </c>
      <c r="D13" s="5">
        <v>38.985245901639345</v>
      </c>
    </row>
    <row r="14" spans="1:4" x14ac:dyDescent="0.25">
      <c r="A14" s="2" t="s">
        <v>35</v>
      </c>
      <c r="B14" s="16"/>
      <c r="C14" s="16"/>
      <c r="D14" s="16"/>
    </row>
    <row r="15" spans="1:4" x14ac:dyDescent="0.25">
      <c r="A15" s="3" t="s">
        <v>39</v>
      </c>
      <c r="B15" s="5">
        <v>88.446315789473687</v>
      </c>
      <c r="C15" s="5">
        <v>18.317083333333333</v>
      </c>
      <c r="D15" s="5">
        <v>49.304418604651168</v>
      </c>
    </row>
    <row r="16" spans="1:4" x14ac:dyDescent="0.25">
      <c r="A16" s="3" t="s">
        <v>40</v>
      </c>
      <c r="B16" s="5">
        <v>83.696923076923071</v>
      </c>
      <c r="C16" s="5">
        <v>18.36611111111111</v>
      </c>
      <c r="D16" s="5">
        <v>35.698775510204079</v>
      </c>
    </row>
    <row r="17" spans="1:4" x14ac:dyDescent="0.25">
      <c r="A17" s="2" t="s">
        <v>36</v>
      </c>
      <c r="B17" s="16"/>
      <c r="C17" s="16"/>
      <c r="D17" s="16"/>
    </row>
    <row r="18" spans="1:4" x14ac:dyDescent="0.25">
      <c r="A18" s="3" t="s">
        <v>39</v>
      </c>
      <c r="B18" s="5">
        <v>86.20703703703704</v>
      </c>
      <c r="C18" s="5">
        <v>12.388260869565217</v>
      </c>
      <c r="D18" s="5">
        <v>52.250399999999999</v>
      </c>
    </row>
    <row r="19" spans="1:4" x14ac:dyDescent="0.25">
      <c r="A19" s="3" t="s">
        <v>40</v>
      </c>
      <c r="B19" s="5">
        <v>66.261538461538464</v>
      </c>
      <c r="C19" s="5">
        <v>33.782258064516128</v>
      </c>
      <c r="D19" s="5">
        <v>43.378409090909095</v>
      </c>
    </row>
    <row r="20" spans="1:4" x14ac:dyDescent="0.25">
      <c r="A20" s="2" t="s">
        <v>37</v>
      </c>
      <c r="B20" s="16"/>
      <c r="C20" s="16"/>
      <c r="D20" s="16"/>
    </row>
    <row r="21" spans="1:4" x14ac:dyDescent="0.25">
      <c r="A21" s="3" t="s">
        <v>39</v>
      </c>
      <c r="B21" s="5">
        <v>68.317826086956515</v>
      </c>
      <c r="C21" s="5">
        <v>12.6516</v>
      </c>
      <c r="D21" s="5">
        <v>39.324999999999996</v>
      </c>
    </row>
    <row r="22" spans="1:4" x14ac:dyDescent="0.25">
      <c r="A22" s="3" t="s">
        <v>40</v>
      </c>
      <c r="B22" s="5">
        <v>74.398571428571429</v>
      </c>
      <c r="C22" s="5">
        <v>19.814146341463413</v>
      </c>
      <c r="D22" s="5">
        <v>33.708363636363636</v>
      </c>
    </row>
    <row r="23" spans="1:4" x14ac:dyDescent="0.25">
      <c r="A23" s="2" t="s">
        <v>38</v>
      </c>
      <c r="B23" s="16"/>
      <c r="C23" s="16"/>
      <c r="D23" s="16"/>
    </row>
    <row r="24" spans="1:4" x14ac:dyDescent="0.25">
      <c r="A24" s="3" t="s">
        <v>39</v>
      </c>
      <c r="B24" s="5">
        <v>73.84571428571428</v>
      </c>
      <c r="C24" s="5">
        <v>7.696315789473684</v>
      </c>
      <c r="D24" s="5">
        <v>42.424750000000003</v>
      </c>
    </row>
    <row r="25" spans="1:4" x14ac:dyDescent="0.25">
      <c r="A25" s="3" t="s">
        <v>40</v>
      </c>
      <c r="B25" s="5">
        <v>93.846666666666664</v>
      </c>
      <c r="C25" s="5">
        <v>17.697741935483872</v>
      </c>
      <c r="D25" s="5">
        <v>45.670816326530613</v>
      </c>
    </row>
    <row r="26" spans="1:4" x14ac:dyDescent="0.25">
      <c r="A26" s="2" t="s">
        <v>1</v>
      </c>
      <c r="B26" s="5">
        <v>82.002983870967753</v>
      </c>
      <c r="C26" s="5">
        <v>18.742371638141808</v>
      </c>
      <c r="D26" s="5">
        <v>42.621567732115679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B67B-4306-423B-B332-ACF16DF483AC}">
  <dimension ref="A3:C92"/>
  <sheetViews>
    <sheetView workbookViewId="0">
      <selection activeCell="AB11" sqref="AB11"/>
    </sheetView>
  </sheetViews>
  <sheetFormatPr defaultRowHeight="15" x14ac:dyDescent="0.25"/>
  <cols>
    <col min="1" max="1" width="13.140625" bestFit="1" customWidth="1"/>
    <col min="2" max="2" width="16.85546875" bestFit="1" customWidth="1"/>
    <col min="3" max="4" width="10.140625" bestFit="1" customWidth="1"/>
  </cols>
  <sheetData>
    <row r="3" spans="1:3" x14ac:dyDescent="0.25">
      <c r="A3" s="1" t="s">
        <v>0</v>
      </c>
      <c r="B3" t="s">
        <v>30</v>
      </c>
      <c r="C3" t="s">
        <v>31</v>
      </c>
    </row>
    <row r="4" spans="1:3" x14ac:dyDescent="0.25">
      <c r="A4" s="2" t="s">
        <v>2</v>
      </c>
      <c r="B4" s="16"/>
      <c r="C4" s="16"/>
    </row>
    <row r="5" spans="1:3" x14ac:dyDescent="0.25">
      <c r="A5" s="3" t="s">
        <v>3</v>
      </c>
      <c r="B5" s="16"/>
      <c r="C5" s="16"/>
    </row>
    <row r="6" spans="1:3" x14ac:dyDescent="0.25">
      <c r="A6" s="4" t="s">
        <v>4</v>
      </c>
      <c r="B6" s="5">
        <v>228</v>
      </c>
      <c r="C6" s="5">
        <v>1</v>
      </c>
    </row>
    <row r="7" spans="1:3" x14ac:dyDescent="0.25">
      <c r="A7" s="4" t="s">
        <v>5</v>
      </c>
      <c r="B7" s="5">
        <v>229</v>
      </c>
      <c r="C7" s="5">
        <v>1</v>
      </c>
    </row>
    <row r="8" spans="1:3" x14ac:dyDescent="0.25">
      <c r="A8" s="4" t="s">
        <v>6</v>
      </c>
      <c r="B8" s="5">
        <v>229</v>
      </c>
      <c r="C8" s="5">
        <v>1</v>
      </c>
    </row>
    <row r="9" spans="1:3" x14ac:dyDescent="0.25">
      <c r="A9" s="3" t="s">
        <v>22</v>
      </c>
      <c r="B9" s="5">
        <v>229</v>
      </c>
      <c r="C9" s="5">
        <v>3</v>
      </c>
    </row>
    <row r="10" spans="1:3" x14ac:dyDescent="0.25">
      <c r="A10" s="3" t="s">
        <v>7</v>
      </c>
      <c r="B10" s="16"/>
      <c r="C10" s="16"/>
    </row>
    <row r="11" spans="1:3" x14ac:dyDescent="0.25">
      <c r="A11" s="4" t="s">
        <v>8</v>
      </c>
      <c r="B11" s="5">
        <v>233</v>
      </c>
      <c r="C11" s="5">
        <v>4</v>
      </c>
    </row>
    <row r="12" spans="1:3" x14ac:dyDescent="0.25">
      <c r="A12" s="4" t="s">
        <v>9</v>
      </c>
      <c r="B12" s="5">
        <v>242</v>
      </c>
      <c r="C12" s="5">
        <v>8</v>
      </c>
    </row>
    <row r="13" spans="1:3" x14ac:dyDescent="0.25">
      <c r="A13" s="4" t="s">
        <v>10</v>
      </c>
      <c r="B13" s="5">
        <v>251</v>
      </c>
      <c r="C13" s="5">
        <v>9</v>
      </c>
    </row>
    <row r="14" spans="1:3" x14ac:dyDescent="0.25">
      <c r="A14" s="3" t="s">
        <v>23</v>
      </c>
      <c r="B14" s="5">
        <v>251</v>
      </c>
      <c r="C14" s="5">
        <v>21</v>
      </c>
    </row>
    <row r="15" spans="1:3" x14ac:dyDescent="0.25">
      <c r="A15" s="3" t="s">
        <v>11</v>
      </c>
      <c r="B15" s="16"/>
      <c r="C15" s="16"/>
    </row>
    <row r="16" spans="1:3" x14ac:dyDescent="0.25">
      <c r="A16" s="4" t="s">
        <v>12</v>
      </c>
      <c r="B16" s="5">
        <v>258</v>
      </c>
      <c r="C16" s="5">
        <v>7</v>
      </c>
    </row>
    <row r="17" spans="1:3" x14ac:dyDescent="0.25">
      <c r="A17" s="4" t="s">
        <v>13</v>
      </c>
      <c r="B17" s="5">
        <v>269</v>
      </c>
      <c r="C17" s="5">
        <v>11</v>
      </c>
    </row>
    <row r="18" spans="1:3" x14ac:dyDescent="0.25">
      <c r="A18" s="4" t="s">
        <v>14</v>
      </c>
      <c r="B18" s="5">
        <v>275</v>
      </c>
      <c r="C18" s="5">
        <v>6</v>
      </c>
    </row>
    <row r="19" spans="1:3" x14ac:dyDescent="0.25">
      <c r="A19" s="3" t="s">
        <v>24</v>
      </c>
      <c r="B19" s="5">
        <v>275</v>
      </c>
      <c r="C19" s="5">
        <v>24</v>
      </c>
    </row>
    <row r="20" spans="1:3" x14ac:dyDescent="0.25">
      <c r="A20" s="3" t="s">
        <v>15</v>
      </c>
      <c r="B20" s="16"/>
      <c r="C20" s="16"/>
    </row>
    <row r="21" spans="1:3" x14ac:dyDescent="0.25">
      <c r="A21" s="4" t="s">
        <v>16</v>
      </c>
      <c r="B21" s="5">
        <v>289</v>
      </c>
      <c r="C21" s="5">
        <v>14</v>
      </c>
    </row>
    <row r="22" spans="1:3" x14ac:dyDescent="0.25">
      <c r="A22" s="4" t="s">
        <v>17</v>
      </c>
      <c r="B22" s="5">
        <v>291</v>
      </c>
      <c r="C22" s="5">
        <v>9</v>
      </c>
    </row>
    <row r="23" spans="1:3" x14ac:dyDescent="0.25">
      <c r="A23" s="4" t="s">
        <v>18</v>
      </c>
      <c r="B23" s="5">
        <v>300</v>
      </c>
      <c r="C23" s="5">
        <v>7</v>
      </c>
    </row>
    <row r="24" spans="1:3" x14ac:dyDescent="0.25">
      <c r="A24" s="3" t="s">
        <v>25</v>
      </c>
      <c r="B24" s="5">
        <v>300</v>
      </c>
      <c r="C24" s="5">
        <v>30</v>
      </c>
    </row>
    <row r="25" spans="1:3" x14ac:dyDescent="0.25">
      <c r="A25" s="2" t="s">
        <v>26</v>
      </c>
      <c r="B25" s="5">
        <v>300</v>
      </c>
      <c r="C25" s="5">
        <v>78</v>
      </c>
    </row>
    <row r="26" spans="1:3" x14ac:dyDescent="0.25">
      <c r="A26" s="2" t="s">
        <v>19</v>
      </c>
      <c r="B26" s="16"/>
      <c r="C26" s="16"/>
    </row>
    <row r="27" spans="1:3" x14ac:dyDescent="0.25">
      <c r="A27" s="3" t="s">
        <v>3</v>
      </c>
      <c r="B27" s="16"/>
      <c r="C27" s="16"/>
    </row>
    <row r="28" spans="1:3" x14ac:dyDescent="0.25">
      <c r="A28" s="4" t="s">
        <v>4</v>
      </c>
      <c r="B28" s="5">
        <v>312</v>
      </c>
      <c r="C28" s="5">
        <v>10</v>
      </c>
    </row>
    <row r="29" spans="1:3" x14ac:dyDescent="0.25">
      <c r="A29" s="4" t="s">
        <v>5</v>
      </c>
      <c r="B29" s="5">
        <v>322</v>
      </c>
      <c r="C29" s="5">
        <v>9</v>
      </c>
    </row>
    <row r="30" spans="1:3" x14ac:dyDescent="0.25">
      <c r="A30" s="4" t="s">
        <v>6</v>
      </c>
      <c r="B30" s="5">
        <v>338</v>
      </c>
      <c r="C30" s="5">
        <v>18</v>
      </c>
    </row>
    <row r="31" spans="1:3" x14ac:dyDescent="0.25">
      <c r="A31" s="3" t="s">
        <v>22</v>
      </c>
      <c r="B31" s="5">
        <v>338</v>
      </c>
      <c r="C31" s="5">
        <v>37</v>
      </c>
    </row>
    <row r="32" spans="1:3" x14ac:dyDescent="0.25">
      <c r="A32" s="3" t="s">
        <v>7</v>
      </c>
      <c r="B32" s="16"/>
      <c r="C32" s="16"/>
    </row>
    <row r="33" spans="1:3" x14ac:dyDescent="0.25">
      <c r="A33" s="4" t="s">
        <v>8</v>
      </c>
      <c r="B33" s="5">
        <v>343</v>
      </c>
      <c r="C33" s="5">
        <v>8</v>
      </c>
    </row>
    <row r="34" spans="1:3" x14ac:dyDescent="0.25">
      <c r="A34" s="4" t="s">
        <v>9</v>
      </c>
      <c r="B34" s="5">
        <v>351</v>
      </c>
      <c r="C34" s="5">
        <v>7</v>
      </c>
    </row>
    <row r="35" spans="1:3" x14ac:dyDescent="0.25">
      <c r="A35" s="4" t="s">
        <v>10</v>
      </c>
      <c r="B35" s="5">
        <v>361</v>
      </c>
      <c r="C35" s="5">
        <v>7</v>
      </c>
    </row>
    <row r="36" spans="1:3" x14ac:dyDescent="0.25">
      <c r="A36" s="3" t="s">
        <v>23</v>
      </c>
      <c r="B36" s="5">
        <v>361</v>
      </c>
      <c r="C36" s="5">
        <v>22</v>
      </c>
    </row>
    <row r="37" spans="1:3" x14ac:dyDescent="0.25">
      <c r="A37" s="3" t="s">
        <v>11</v>
      </c>
      <c r="B37" s="16"/>
      <c r="C37" s="16"/>
    </row>
    <row r="38" spans="1:3" x14ac:dyDescent="0.25">
      <c r="A38" s="4" t="s">
        <v>12</v>
      </c>
      <c r="B38" s="5">
        <v>370</v>
      </c>
      <c r="C38" s="5">
        <v>8</v>
      </c>
    </row>
    <row r="39" spans="1:3" x14ac:dyDescent="0.25">
      <c r="A39" s="4" t="s">
        <v>13</v>
      </c>
      <c r="B39" s="5">
        <v>386</v>
      </c>
      <c r="C39" s="5">
        <v>18</v>
      </c>
    </row>
    <row r="40" spans="1:3" x14ac:dyDescent="0.25">
      <c r="A40" s="4" t="s">
        <v>14</v>
      </c>
      <c r="B40" s="5">
        <v>403</v>
      </c>
      <c r="C40" s="5">
        <v>21</v>
      </c>
    </row>
    <row r="41" spans="1:3" x14ac:dyDescent="0.25">
      <c r="A41" s="3" t="s">
        <v>24</v>
      </c>
      <c r="B41" s="5">
        <v>403</v>
      </c>
      <c r="C41" s="5">
        <v>47</v>
      </c>
    </row>
    <row r="42" spans="1:3" x14ac:dyDescent="0.25">
      <c r="A42" s="3" t="s">
        <v>15</v>
      </c>
      <c r="B42" s="16"/>
      <c r="C42" s="16"/>
    </row>
    <row r="43" spans="1:3" x14ac:dyDescent="0.25">
      <c r="A43" s="4" t="s">
        <v>16</v>
      </c>
      <c r="B43" s="5">
        <v>426</v>
      </c>
      <c r="C43" s="5">
        <v>24</v>
      </c>
    </row>
    <row r="44" spans="1:3" x14ac:dyDescent="0.25">
      <c r="A44" s="4" t="s">
        <v>17</v>
      </c>
      <c r="B44" s="5">
        <v>453</v>
      </c>
      <c r="C44" s="5">
        <v>33</v>
      </c>
    </row>
    <row r="45" spans="1:3" x14ac:dyDescent="0.25">
      <c r="A45" s="4" t="s">
        <v>18</v>
      </c>
      <c r="B45" s="5">
        <v>467</v>
      </c>
      <c r="C45" s="5">
        <v>17</v>
      </c>
    </row>
    <row r="46" spans="1:3" x14ac:dyDescent="0.25">
      <c r="A46" s="3" t="s">
        <v>25</v>
      </c>
      <c r="B46" s="5">
        <v>467</v>
      </c>
      <c r="C46" s="5">
        <v>74</v>
      </c>
    </row>
    <row r="47" spans="1:3" x14ac:dyDescent="0.25">
      <c r="A47" s="2" t="s">
        <v>27</v>
      </c>
      <c r="B47" s="5">
        <v>467</v>
      </c>
      <c r="C47" s="5">
        <v>180</v>
      </c>
    </row>
    <row r="48" spans="1:3" x14ac:dyDescent="0.25">
      <c r="A48" s="2" t="s">
        <v>20</v>
      </c>
      <c r="B48" s="16"/>
      <c r="C48" s="16"/>
    </row>
    <row r="49" spans="1:3" x14ac:dyDescent="0.25">
      <c r="A49" s="3" t="s">
        <v>3</v>
      </c>
      <c r="B49" s="16"/>
      <c r="C49" s="16"/>
    </row>
    <row r="50" spans="1:3" x14ac:dyDescent="0.25">
      <c r="A50" s="4" t="s">
        <v>4</v>
      </c>
      <c r="B50" s="5">
        <v>455</v>
      </c>
      <c r="C50" s="5">
        <v>18</v>
      </c>
    </row>
    <row r="51" spans="1:3" x14ac:dyDescent="0.25">
      <c r="A51" s="4" t="s">
        <v>5</v>
      </c>
      <c r="B51" s="5">
        <v>454</v>
      </c>
      <c r="C51" s="5">
        <v>27</v>
      </c>
    </row>
    <row r="52" spans="1:3" x14ac:dyDescent="0.25">
      <c r="A52" s="4" t="s">
        <v>6</v>
      </c>
      <c r="B52" s="5">
        <v>449</v>
      </c>
      <c r="C52" s="5">
        <v>21</v>
      </c>
    </row>
    <row r="53" spans="1:3" x14ac:dyDescent="0.25">
      <c r="A53" s="3" t="s">
        <v>22</v>
      </c>
      <c r="B53" s="5">
        <v>449</v>
      </c>
      <c r="C53" s="5">
        <v>66</v>
      </c>
    </row>
    <row r="54" spans="1:3" x14ac:dyDescent="0.25">
      <c r="A54" s="3" t="s">
        <v>7</v>
      </c>
      <c r="B54" s="16"/>
      <c r="C54" s="16"/>
    </row>
    <row r="55" spans="1:3" x14ac:dyDescent="0.25">
      <c r="A55" s="4" t="s">
        <v>8</v>
      </c>
      <c r="B55" s="5">
        <v>448</v>
      </c>
      <c r="C55" s="5">
        <v>31</v>
      </c>
    </row>
    <row r="56" spans="1:3" x14ac:dyDescent="0.25">
      <c r="A56" s="4" t="s">
        <v>9</v>
      </c>
      <c r="B56" s="5">
        <v>454</v>
      </c>
      <c r="C56" s="5">
        <v>47</v>
      </c>
    </row>
    <row r="57" spans="1:3" x14ac:dyDescent="0.25">
      <c r="A57" s="4" t="s">
        <v>10</v>
      </c>
      <c r="B57" s="5">
        <v>458</v>
      </c>
      <c r="C57" s="5">
        <v>36</v>
      </c>
    </row>
    <row r="58" spans="1:3" x14ac:dyDescent="0.25">
      <c r="A58" s="3" t="s">
        <v>23</v>
      </c>
      <c r="B58" s="5">
        <v>458</v>
      </c>
      <c r="C58" s="5">
        <v>114</v>
      </c>
    </row>
    <row r="59" spans="1:3" x14ac:dyDescent="0.25">
      <c r="A59" s="3" t="s">
        <v>11</v>
      </c>
      <c r="B59" s="16"/>
      <c r="C59" s="16"/>
    </row>
    <row r="60" spans="1:3" x14ac:dyDescent="0.25">
      <c r="A60" s="4" t="s">
        <v>12</v>
      </c>
      <c r="B60" s="5">
        <v>462</v>
      </c>
      <c r="C60" s="5">
        <v>53</v>
      </c>
    </row>
    <row r="61" spans="1:3" x14ac:dyDescent="0.25">
      <c r="A61" s="4" t="s">
        <v>13</v>
      </c>
      <c r="B61" s="5">
        <v>488</v>
      </c>
      <c r="C61" s="5">
        <v>76</v>
      </c>
    </row>
    <row r="62" spans="1:3" x14ac:dyDescent="0.25">
      <c r="A62" s="4" t="s">
        <v>14</v>
      </c>
      <c r="B62" s="5">
        <v>494</v>
      </c>
      <c r="C62" s="5">
        <v>47</v>
      </c>
    </row>
    <row r="63" spans="1:3" x14ac:dyDescent="0.25">
      <c r="A63" s="3" t="s">
        <v>24</v>
      </c>
      <c r="B63" s="5">
        <v>494</v>
      </c>
      <c r="C63" s="5">
        <v>176</v>
      </c>
    </row>
    <row r="64" spans="1:3" x14ac:dyDescent="0.25">
      <c r="A64" s="3" t="s">
        <v>15</v>
      </c>
      <c r="B64" s="16"/>
      <c r="C64" s="16"/>
    </row>
    <row r="65" spans="1:3" x14ac:dyDescent="0.25">
      <c r="A65" s="4" t="s">
        <v>16</v>
      </c>
      <c r="B65" s="5">
        <v>504</v>
      </c>
      <c r="C65" s="5">
        <v>65</v>
      </c>
    </row>
    <row r="66" spans="1:3" x14ac:dyDescent="0.25">
      <c r="A66" s="4" t="s">
        <v>17</v>
      </c>
      <c r="B66" s="5">
        <v>517</v>
      </c>
      <c r="C66" s="5">
        <v>55</v>
      </c>
    </row>
    <row r="67" spans="1:3" x14ac:dyDescent="0.25">
      <c r="A67" s="4" t="s">
        <v>18</v>
      </c>
      <c r="B67" s="5">
        <v>505</v>
      </c>
      <c r="C67" s="5">
        <v>10</v>
      </c>
    </row>
    <row r="68" spans="1:3" x14ac:dyDescent="0.25">
      <c r="A68" s="3" t="s">
        <v>25</v>
      </c>
      <c r="B68" s="5">
        <v>505</v>
      </c>
      <c r="C68" s="5">
        <v>130</v>
      </c>
    </row>
    <row r="69" spans="1:3" x14ac:dyDescent="0.25">
      <c r="A69" s="2" t="s">
        <v>28</v>
      </c>
      <c r="B69" s="5">
        <v>505</v>
      </c>
      <c r="C69" s="5">
        <v>486</v>
      </c>
    </row>
    <row r="70" spans="1:3" x14ac:dyDescent="0.25">
      <c r="A70" s="2" t="s">
        <v>21</v>
      </c>
      <c r="B70" s="16"/>
      <c r="C70" s="16"/>
    </row>
    <row r="71" spans="1:3" x14ac:dyDescent="0.25">
      <c r="A71" s="3" t="s">
        <v>3</v>
      </c>
      <c r="B71" s="16"/>
      <c r="C71" s="16"/>
    </row>
    <row r="72" spans="1:3" x14ac:dyDescent="0.25">
      <c r="A72" s="4" t="s">
        <v>4</v>
      </c>
      <c r="B72" s="5">
        <v>506</v>
      </c>
      <c r="C72" s="5">
        <v>39</v>
      </c>
    </row>
    <row r="73" spans="1:3" x14ac:dyDescent="0.25">
      <c r="A73" s="4" t="s">
        <v>5</v>
      </c>
      <c r="B73" s="5">
        <v>505</v>
      </c>
      <c r="C73" s="5">
        <v>34</v>
      </c>
    </row>
    <row r="74" spans="1:3" x14ac:dyDescent="0.25">
      <c r="A74" s="4" t="s">
        <v>6</v>
      </c>
      <c r="B74" s="5">
        <v>525</v>
      </c>
      <c r="C74" s="5">
        <v>54</v>
      </c>
    </row>
    <row r="75" spans="1:3" x14ac:dyDescent="0.25">
      <c r="A75" s="3" t="s">
        <v>22</v>
      </c>
      <c r="B75" s="5">
        <v>525</v>
      </c>
      <c r="C75" s="5">
        <v>127</v>
      </c>
    </row>
    <row r="76" spans="1:3" x14ac:dyDescent="0.25">
      <c r="A76" s="3" t="s">
        <v>7</v>
      </c>
      <c r="B76" s="16"/>
      <c r="C76" s="16"/>
    </row>
    <row r="77" spans="1:3" x14ac:dyDescent="0.25">
      <c r="A77" s="4" t="s">
        <v>8</v>
      </c>
      <c r="B77" s="5">
        <v>537</v>
      </c>
      <c r="C77" s="5">
        <v>72</v>
      </c>
    </row>
    <row r="78" spans="1:3" x14ac:dyDescent="0.25">
      <c r="A78" s="4" t="s">
        <v>9</v>
      </c>
      <c r="B78" s="5">
        <v>571</v>
      </c>
      <c r="C78" s="5">
        <v>108</v>
      </c>
    </row>
    <row r="79" spans="1:3" x14ac:dyDescent="0.25">
      <c r="A79" s="4" t="s">
        <v>10</v>
      </c>
      <c r="B79" s="5">
        <v>633</v>
      </c>
      <c r="C79" s="5">
        <v>118</v>
      </c>
    </row>
    <row r="80" spans="1:3" x14ac:dyDescent="0.25">
      <c r="A80" s="3" t="s">
        <v>23</v>
      </c>
      <c r="B80" s="5">
        <v>633</v>
      </c>
      <c r="C80" s="5">
        <v>298</v>
      </c>
    </row>
    <row r="81" spans="1:3" x14ac:dyDescent="0.25">
      <c r="A81" s="3" t="s">
        <v>11</v>
      </c>
      <c r="B81" s="16"/>
      <c r="C81" s="16"/>
    </row>
    <row r="82" spans="1:3" x14ac:dyDescent="0.25">
      <c r="A82" s="4" t="s">
        <v>12</v>
      </c>
      <c r="B82" s="5">
        <v>635</v>
      </c>
      <c r="C82" s="5">
        <v>102</v>
      </c>
    </row>
    <row r="83" spans="1:3" x14ac:dyDescent="0.25">
      <c r="A83" s="4" t="s">
        <v>13</v>
      </c>
      <c r="B83" s="5">
        <v>634</v>
      </c>
      <c r="C83" s="5">
        <v>96</v>
      </c>
    </row>
    <row r="84" spans="1:3" x14ac:dyDescent="0.25">
      <c r="A84" s="4" t="s">
        <v>14</v>
      </c>
      <c r="B84" s="5">
        <v>648</v>
      </c>
      <c r="C84" s="5">
        <v>80</v>
      </c>
    </row>
    <row r="85" spans="1:3" x14ac:dyDescent="0.25">
      <c r="A85" s="3" t="s">
        <v>24</v>
      </c>
      <c r="B85" s="5">
        <v>648</v>
      </c>
      <c r="C85" s="5">
        <v>278</v>
      </c>
    </row>
    <row r="86" spans="1:3" x14ac:dyDescent="0.25">
      <c r="A86" s="3" t="s">
        <v>15</v>
      </c>
      <c r="B86" s="16"/>
      <c r="C86" s="16"/>
    </row>
    <row r="87" spans="1:3" x14ac:dyDescent="0.25">
      <c r="A87" s="4" t="s">
        <v>16</v>
      </c>
      <c r="B87" s="5">
        <v>658</v>
      </c>
      <c r="C87" s="5">
        <v>102</v>
      </c>
    </row>
    <row r="88" spans="1:3" x14ac:dyDescent="0.25">
      <c r="A88" s="4" t="s">
        <v>17</v>
      </c>
      <c r="B88" s="5">
        <v>657</v>
      </c>
      <c r="C88" s="5">
        <v>45</v>
      </c>
    </row>
    <row r="89" spans="1:3" x14ac:dyDescent="0.25">
      <c r="A89" s="4" t="s">
        <v>18</v>
      </c>
      <c r="B89" s="5">
        <v>650</v>
      </c>
      <c r="C89" s="5">
        <v>2</v>
      </c>
    </row>
    <row r="90" spans="1:3" x14ac:dyDescent="0.25">
      <c r="A90" s="3" t="s">
        <v>25</v>
      </c>
      <c r="B90" s="5">
        <v>650</v>
      </c>
      <c r="C90" s="5">
        <v>149</v>
      </c>
    </row>
    <row r="91" spans="1:3" x14ac:dyDescent="0.25">
      <c r="A91" s="2" t="s">
        <v>29</v>
      </c>
      <c r="B91" s="5">
        <v>650</v>
      </c>
      <c r="C91" s="5">
        <v>852</v>
      </c>
    </row>
    <row r="92" spans="1:3" x14ac:dyDescent="0.25">
      <c r="A92" s="2" t="s">
        <v>1</v>
      </c>
      <c r="B92" s="5">
        <v>650</v>
      </c>
      <c r="C92" s="5">
        <v>1596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FC10-2828-4B58-80C5-E506EC9768EE}">
  <dimension ref="A3:C8"/>
  <sheetViews>
    <sheetView workbookViewId="0">
      <selection activeCell="A4" sqref="A4"/>
    </sheetView>
  </sheetViews>
  <sheetFormatPr defaultRowHeight="15" x14ac:dyDescent="0.25"/>
  <cols>
    <col min="1" max="1" width="13.140625" bestFit="1" customWidth="1"/>
    <col min="2" max="2" width="11.42578125" bestFit="1" customWidth="1"/>
    <col min="3" max="3" width="9.28515625" bestFit="1" customWidth="1"/>
  </cols>
  <sheetData>
    <row r="3" spans="1:3" x14ac:dyDescent="0.25">
      <c r="A3" s="1" t="s">
        <v>0</v>
      </c>
      <c r="B3" t="s">
        <v>52</v>
      </c>
      <c r="C3" t="s">
        <v>53</v>
      </c>
    </row>
    <row r="4" spans="1:3" x14ac:dyDescent="0.25">
      <c r="A4" s="2" t="s">
        <v>2</v>
      </c>
      <c r="B4" s="5">
        <v>11</v>
      </c>
      <c r="C4" s="16">
        <v>11</v>
      </c>
    </row>
    <row r="5" spans="1:3" x14ac:dyDescent="0.25">
      <c r="A5" s="2" t="s">
        <v>19</v>
      </c>
      <c r="B5" s="5">
        <v>96</v>
      </c>
      <c r="C5" s="16">
        <v>92</v>
      </c>
    </row>
    <row r="6" spans="1:3" x14ac:dyDescent="0.25">
      <c r="A6" s="2" t="s">
        <v>20</v>
      </c>
      <c r="B6" s="5">
        <v>599</v>
      </c>
      <c r="C6" s="16">
        <v>400</v>
      </c>
    </row>
    <row r="7" spans="1:3" x14ac:dyDescent="0.25">
      <c r="A7" s="2" t="s">
        <v>21</v>
      </c>
      <c r="B7" s="5">
        <v>950</v>
      </c>
      <c r="C7" s="16">
        <v>676</v>
      </c>
    </row>
    <row r="8" spans="1:3" x14ac:dyDescent="0.25">
      <c r="A8" s="2" t="s">
        <v>1</v>
      </c>
      <c r="B8" s="5">
        <v>1656</v>
      </c>
      <c r="C8" s="16">
        <v>1179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222A0-6642-47C9-AAA3-4BDBF8EA454F}">
  <dimension ref="A3:D9"/>
  <sheetViews>
    <sheetView workbookViewId="0">
      <selection activeCell="A5" sqref="A5"/>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s>
  <sheetData>
    <row r="3" spans="1:4" x14ac:dyDescent="0.25">
      <c r="A3" s="1" t="s">
        <v>52</v>
      </c>
      <c r="B3" s="1" t="s">
        <v>41</v>
      </c>
    </row>
    <row r="4" spans="1:4" x14ac:dyDescent="0.25">
      <c r="A4" s="1" t="s">
        <v>0</v>
      </c>
      <c r="B4" t="s">
        <v>54</v>
      </c>
      <c r="C4" t="s">
        <v>55</v>
      </c>
      <c r="D4" t="s">
        <v>1</v>
      </c>
    </row>
    <row r="5" spans="1:4" x14ac:dyDescent="0.25">
      <c r="A5" s="2" t="s">
        <v>2</v>
      </c>
      <c r="B5" s="5">
        <v>11</v>
      </c>
      <c r="C5" s="5"/>
      <c r="D5" s="5">
        <v>11</v>
      </c>
    </row>
    <row r="6" spans="1:4" x14ac:dyDescent="0.25">
      <c r="A6" s="2" t="s">
        <v>19</v>
      </c>
      <c r="B6" s="5">
        <v>73</v>
      </c>
      <c r="C6" s="5">
        <v>23</v>
      </c>
      <c r="D6" s="5">
        <v>96</v>
      </c>
    </row>
    <row r="7" spans="1:4" x14ac:dyDescent="0.25">
      <c r="A7" s="2" t="s">
        <v>20</v>
      </c>
      <c r="B7" s="5">
        <v>127</v>
      </c>
      <c r="C7" s="5">
        <v>472</v>
      </c>
      <c r="D7" s="5">
        <v>599</v>
      </c>
    </row>
    <row r="8" spans="1:4" x14ac:dyDescent="0.25">
      <c r="A8" s="2" t="s">
        <v>21</v>
      </c>
      <c r="B8" s="5">
        <v>228</v>
      </c>
      <c r="C8" s="5">
        <v>722</v>
      </c>
      <c r="D8" s="5">
        <v>950</v>
      </c>
    </row>
    <row r="9" spans="1:4" x14ac:dyDescent="0.25">
      <c r="A9" s="2" t="s">
        <v>1</v>
      </c>
      <c r="B9" s="5">
        <v>439</v>
      </c>
      <c r="C9" s="5">
        <v>1217</v>
      </c>
      <c r="D9" s="5">
        <v>1656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ACBB-B797-420E-AD4B-4C2AC4D236E3}">
  <dimension ref="A3:D12"/>
  <sheetViews>
    <sheetView workbookViewId="0">
      <selection activeCell="T12" sqref="T12"/>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45</v>
      </c>
      <c r="B5" s="5">
        <v>25</v>
      </c>
      <c r="C5" s="5">
        <v>50</v>
      </c>
      <c r="D5" s="5">
        <v>75</v>
      </c>
    </row>
    <row r="6" spans="1:4" x14ac:dyDescent="0.25">
      <c r="A6" s="2" t="s">
        <v>46</v>
      </c>
      <c r="B6" s="5">
        <v>86</v>
      </c>
      <c r="C6" s="5">
        <v>27</v>
      </c>
      <c r="D6" s="5">
        <v>113</v>
      </c>
    </row>
    <row r="7" spans="1:4" x14ac:dyDescent="0.25">
      <c r="A7" s="2" t="s">
        <v>47</v>
      </c>
      <c r="B7" s="5">
        <v>21</v>
      </c>
      <c r="C7" s="5">
        <v>41</v>
      </c>
      <c r="D7" s="5">
        <v>62</v>
      </c>
    </row>
    <row r="8" spans="1:4" x14ac:dyDescent="0.25">
      <c r="A8" s="2" t="s">
        <v>48</v>
      </c>
      <c r="B8" s="5">
        <v>34</v>
      </c>
      <c r="C8" s="5">
        <v>90</v>
      </c>
      <c r="D8" s="5">
        <v>124</v>
      </c>
    </row>
    <row r="9" spans="1:4" x14ac:dyDescent="0.25">
      <c r="A9" s="2" t="s">
        <v>49</v>
      </c>
      <c r="B9" s="5">
        <v>21</v>
      </c>
      <c r="C9" s="5">
        <v>73</v>
      </c>
      <c r="D9" s="5">
        <v>94</v>
      </c>
    </row>
    <row r="10" spans="1:4" x14ac:dyDescent="0.25">
      <c r="A10" s="2" t="s">
        <v>50</v>
      </c>
      <c r="B10" s="5">
        <v>33</v>
      </c>
      <c r="C10" s="5">
        <v>81</v>
      </c>
      <c r="D10" s="5">
        <v>114</v>
      </c>
    </row>
    <row r="11" spans="1:4" x14ac:dyDescent="0.25">
      <c r="A11" s="2" t="s">
        <v>51</v>
      </c>
      <c r="B11" s="5">
        <v>27</v>
      </c>
      <c r="C11" s="5">
        <v>41</v>
      </c>
      <c r="D11" s="5">
        <v>68</v>
      </c>
    </row>
    <row r="12" spans="1:4" x14ac:dyDescent="0.25">
      <c r="A12" s="2" t="s">
        <v>1</v>
      </c>
      <c r="B12" s="5">
        <v>247</v>
      </c>
      <c r="C12" s="5">
        <v>403</v>
      </c>
      <c r="D12" s="5">
        <v>650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6419-C22C-40AB-B791-0C9EE57BFAF0}">
  <dimension ref="A3:I31"/>
  <sheetViews>
    <sheetView topLeftCell="A4" workbookViewId="0">
      <selection activeCell="H32" sqref="H32"/>
    </sheetView>
  </sheetViews>
  <sheetFormatPr defaultRowHeight="15" x14ac:dyDescent="0.25"/>
  <cols>
    <col min="1" max="1" width="16.85546875" bestFit="1" customWidth="1"/>
    <col min="2" max="2" width="16.28515625" bestFit="1" customWidth="1"/>
    <col min="3" max="3" width="8.140625" bestFit="1" customWidth="1"/>
    <col min="4" max="4" width="11.28515625" bestFit="1" customWidth="1"/>
    <col min="6" max="6" width="13.140625" bestFit="1" customWidth="1"/>
    <col min="7" max="7" width="16.28515625" bestFit="1" customWidth="1"/>
    <col min="8" max="8" width="8.140625" bestFit="1" customWidth="1"/>
    <col min="9" max="9" width="11.28515625" bestFit="1" customWidth="1"/>
  </cols>
  <sheetData>
    <row r="3" spans="1:9" x14ac:dyDescent="0.25">
      <c r="A3" s="1" t="s">
        <v>0</v>
      </c>
      <c r="B3" t="s">
        <v>30</v>
      </c>
      <c r="F3" s="1" t="s">
        <v>65</v>
      </c>
      <c r="G3" s="1" t="s">
        <v>41</v>
      </c>
    </row>
    <row r="4" spans="1:9" x14ac:dyDescent="0.25">
      <c r="A4" s="2" t="s">
        <v>39</v>
      </c>
      <c r="B4" s="5">
        <v>297</v>
      </c>
      <c r="F4" s="1" t="s">
        <v>0</v>
      </c>
      <c r="G4" t="s">
        <v>39</v>
      </c>
      <c r="H4" t="s">
        <v>40</v>
      </c>
      <c r="I4" t="s">
        <v>1</v>
      </c>
    </row>
    <row r="5" spans="1:9" x14ac:dyDescent="0.25">
      <c r="A5" s="2" t="s">
        <v>40</v>
      </c>
      <c r="B5" s="5">
        <v>353</v>
      </c>
      <c r="F5" s="2" t="s">
        <v>2</v>
      </c>
      <c r="G5" s="13">
        <v>3.2258064516129031E-2</v>
      </c>
      <c r="H5" s="13">
        <v>4.1379310344827586E-2</v>
      </c>
      <c r="I5" s="13">
        <v>3.6666666666666667E-2</v>
      </c>
    </row>
    <row r="6" spans="1:9" x14ac:dyDescent="0.25">
      <c r="A6" s="2" t="s">
        <v>1</v>
      </c>
      <c r="B6" s="5">
        <v>650</v>
      </c>
      <c r="F6" s="2" t="s">
        <v>19</v>
      </c>
      <c r="G6" s="13">
        <v>0.19742489270386265</v>
      </c>
      <c r="H6" s="13">
        <v>0.21367521367521367</v>
      </c>
      <c r="I6" s="13">
        <v>0.20556745182012848</v>
      </c>
    </row>
    <row r="7" spans="1:9" x14ac:dyDescent="0.25">
      <c r="F7" s="2" t="s">
        <v>20</v>
      </c>
      <c r="G7" s="13">
        <v>1.1836734693877551</v>
      </c>
      <c r="H7" s="13">
        <v>1.1884615384615385</v>
      </c>
      <c r="I7" s="13">
        <v>1.1861386138613861</v>
      </c>
    </row>
    <row r="8" spans="1:9" x14ac:dyDescent="0.25">
      <c r="F8" s="2" t="s">
        <v>21</v>
      </c>
      <c r="G8" s="13">
        <v>1.3905723905723906</v>
      </c>
      <c r="H8" s="13">
        <v>1.5212464589235128</v>
      </c>
      <c r="I8" s="13">
        <v>1.4615384615384615</v>
      </c>
    </row>
    <row r="9" spans="1:9" x14ac:dyDescent="0.25">
      <c r="F9" s="2" t="s">
        <v>1</v>
      </c>
      <c r="G9" s="13">
        <v>2.5387205387205389</v>
      </c>
      <c r="H9" s="13">
        <v>2.5552407932011332</v>
      </c>
      <c r="I9" s="13">
        <v>2.5476923076923077</v>
      </c>
    </row>
    <row r="10" spans="1:9" x14ac:dyDescent="0.25">
      <c r="A10" s="1" t="s">
        <v>30</v>
      </c>
      <c r="B10" s="1" t="s">
        <v>41</v>
      </c>
    </row>
    <row r="11" spans="1:9" x14ac:dyDescent="0.25">
      <c r="A11" s="1" t="s">
        <v>0</v>
      </c>
      <c r="B11" t="s">
        <v>39</v>
      </c>
      <c r="C11" t="s">
        <v>40</v>
      </c>
      <c r="D11" t="s">
        <v>1</v>
      </c>
    </row>
    <row r="12" spans="1:9" x14ac:dyDescent="0.25">
      <c r="A12" s="2" t="s">
        <v>58</v>
      </c>
      <c r="B12" s="10">
        <v>0.81818181818181823</v>
      </c>
      <c r="C12" s="10">
        <v>0.91501416430594906</v>
      </c>
      <c r="D12" s="10">
        <v>0.87076923076923074</v>
      </c>
    </row>
    <row r="13" spans="1:9" x14ac:dyDescent="0.25">
      <c r="A13" s="2" t="s">
        <v>59</v>
      </c>
      <c r="B13" s="10">
        <v>0.18181818181818182</v>
      </c>
      <c r="C13" s="10">
        <v>8.4985835694050993E-2</v>
      </c>
      <c r="D13" s="10">
        <v>0.12923076923076923</v>
      </c>
    </row>
    <row r="14" spans="1:9" x14ac:dyDescent="0.25">
      <c r="A14" s="2" t="s">
        <v>1</v>
      </c>
      <c r="B14" s="10">
        <v>1</v>
      </c>
      <c r="C14" s="10">
        <v>1</v>
      </c>
      <c r="D14" s="10">
        <v>1</v>
      </c>
    </row>
    <row r="18" spans="1:4" x14ac:dyDescent="0.25">
      <c r="A18" s="1" t="s">
        <v>30</v>
      </c>
      <c r="B18" s="1" t="s">
        <v>41</v>
      </c>
    </row>
    <row r="19" spans="1:4" x14ac:dyDescent="0.25">
      <c r="A19" s="1" t="s">
        <v>0</v>
      </c>
      <c r="B19" t="s">
        <v>39</v>
      </c>
      <c r="C19" t="s">
        <v>40</v>
      </c>
      <c r="D19" t="s">
        <v>1</v>
      </c>
    </row>
    <row r="20" spans="1:4" x14ac:dyDescent="0.25">
      <c r="A20" s="2" t="s">
        <v>42</v>
      </c>
      <c r="B20" s="10">
        <v>0.50168350168350173</v>
      </c>
      <c r="C20" s="10">
        <v>0.27762039660056659</v>
      </c>
      <c r="D20" s="10">
        <v>0.38</v>
      </c>
    </row>
    <row r="21" spans="1:4" x14ac:dyDescent="0.25">
      <c r="A21" s="2" t="s">
        <v>43</v>
      </c>
      <c r="B21" s="10">
        <v>0.49831649831649832</v>
      </c>
      <c r="C21" s="10">
        <v>0.72237960339943341</v>
      </c>
      <c r="D21" s="10">
        <v>0.62</v>
      </c>
    </row>
    <row r="22" spans="1:4" x14ac:dyDescent="0.25">
      <c r="A22" s="2" t="s">
        <v>1</v>
      </c>
      <c r="B22" s="10">
        <v>1</v>
      </c>
      <c r="C22" s="10">
        <v>1</v>
      </c>
      <c r="D22" s="10">
        <v>1</v>
      </c>
    </row>
    <row r="26" spans="1:4" x14ac:dyDescent="0.25">
      <c r="A26" s="1" t="s">
        <v>30</v>
      </c>
      <c r="B26" s="1" t="s">
        <v>41</v>
      </c>
    </row>
    <row r="27" spans="1:4" x14ac:dyDescent="0.25">
      <c r="A27" s="1" t="s">
        <v>0</v>
      </c>
      <c r="B27" t="s">
        <v>40</v>
      </c>
      <c r="C27" t="s">
        <v>39</v>
      </c>
      <c r="D27" t="s">
        <v>1</v>
      </c>
    </row>
    <row r="28" spans="1:4" x14ac:dyDescent="0.25">
      <c r="A28" s="2" t="s">
        <v>62</v>
      </c>
      <c r="B28" s="5">
        <v>165</v>
      </c>
      <c r="C28" s="5">
        <v>172</v>
      </c>
      <c r="D28" s="5">
        <v>337</v>
      </c>
    </row>
    <row r="29" spans="1:4" x14ac:dyDescent="0.25">
      <c r="A29" s="2" t="s">
        <v>63</v>
      </c>
      <c r="B29" s="5">
        <v>105</v>
      </c>
      <c r="C29" s="5">
        <v>81</v>
      </c>
      <c r="D29" s="5">
        <v>186</v>
      </c>
    </row>
    <row r="30" spans="1:4" x14ac:dyDescent="0.25">
      <c r="A30" s="2" t="s">
        <v>64</v>
      </c>
      <c r="B30" s="5">
        <v>83</v>
      </c>
      <c r="C30" s="5">
        <v>44</v>
      </c>
      <c r="D30" s="5">
        <v>127</v>
      </c>
    </row>
    <row r="31" spans="1:4" x14ac:dyDescent="0.25">
      <c r="A31" s="2" t="s">
        <v>1</v>
      </c>
      <c r="B31" s="5">
        <v>353</v>
      </c>
      <c r="C31" s="5">
        <v>297</v>
      </c>
      <c r="D31" s="5">
        <v>650</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3 3 d 6 9 a d - 9 f e 7 - 4 c 2 4 - a 5 7 4 - 0 8 a b c 6 c 6 7 0 1 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5 2 1 4 9 e 9 f - a f c 6 - 4 c 8 a - a f 5 9 - c 8 e a 6 f 1 a c 5 0 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M e a s u r e N a m e > < D i s p l a y N a m e > T O % < / 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d e b 4 1 6 b 6 - 3 5 0 2 - 4 f f f - a 5 e 8 - c a d 7 1 7 8 9 8 c 5 5 " > < 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14.xml>��< ? x m l   v e r s i o n = " 1 . 0 "   e n c o d i n g = " U T F - 1 6 " ? > < G e m i n i   x m l n s = " h t t p : / / g e m i n i / p i v o t c u s t o m i z a t i o n / 9 2 9 0 6 b 5 3 - 5 3 a 6 - 4 1 f f - a 4 9 4 - 4 1 5 a b b d 1 d 2 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2.xml>��< ? x m l   v e r s i o n = " 1 . 0 "   e n c o d i n g = " u t f - 1 6 " ? > < D a t a M a s h u p   x m l n s = " h t t p : / / s c h e m a s . m i c r o s o f t . c o m / D a t a M a s h u p " > A A A A A D o G A A B Q S w M E F A A C A A g A e G U 5 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H h l O 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Z T l X N v n A J z M D A A D a C Q A A E w A c A E Z v c m 1 1 b G F z L 1 N l Y 3 R p b 2 4 x L m 0 g o h g A K K A U A A A A A A A A A A A A A A A A A A A A A A A A A A A A z V X B b h o x E L 1 H 4 h 8 s 5 w L S C p W o z S H p J i I E E g 6 l B M i h A h Q Z d o B t d 2 1 q e 5 O s E P / e s Q 3 s w o J y q d T m E j O e e e / N 8 9 i r Y K p D w U n f / a 9 d l 8 5 K Z 2 r B J A T k n D 7 2 y D 3 T j B K f R K B L Z w T / + i K R U 8 B I S 0 Q B y G o r j E C V a e N q 9 K x A q t G P R C W z 0 b 2 Y J j F w r X D 1 x i P B A j V q v k 8 h G n W F 1 D M R h Y J 0 p f i J t G q 0 k C 8 B U 4 u J Y D J 4 m R m 8 l 1 S P t u Q V z x G f U 6 T S Y J Q 9 h k E A n F j q m l E 3 Y J M I q n 2 I E K 8 n 3 l T Z q f Q I s O m C D O t a y 3 C S a F D j 2 6 E r H t + S r z d E y w Q y / D Z / F b + A N B K l R U x a C X e e Z A T 1 I G i I K I l 5 + a Q Y j 9 C B Z F z N h I x t j G 5 E n B / G y 8 O G 4 B o 9 G l c y C T 3 g L E Z Q R 5 N v z u 1 s 4 u X T Y j 2 y o h 3 M N E q c C 1 X 7 c 5 0 n i c U r k n z X C 5 B H q J y P G V V B l O H I Y x e b z r E 1 3 5 e M B 1 h u w T c g O T a 3 b 9 c 7 c 0 8 o P G a u A 3 E p R o w R f O j 0 O e 2 z e I n k 9 m c l 5 3 d j w f j c a E u X k E n a 1 T t Y s 2 l g T 3 T i r Q 7 d 0 F h A N L z r t X E K p 3 g X D H B t g 8 1 4 2 b 7 H a J v r y 8 9 V w 2 D D D 4 A E s g B R n 0 M x t 6 k X P J w + S J E s C w W t b i E 0 A B n n p T C e 2 n i o O v D 2 G M q i 8 L t n 0 o M 5 T l V h x 6 Q f b a v L U m v l M f I e M J V h b e m x t e M t D I A n h i V V x d b d 3 j e 8 P w u 1 L e R J P A H p h L P A K D w o P H I D N p O V v 2 V m I x v 9 v f n w V q d u V D 6 t 9 u E c H b K b A T o 8 n Z 2 j R e e s Q + t K 6 S z k x / n 3 H / H 8 6 P 8 X D 3 m H v Y Z z Z l 8 r Z H c y V p / W u + c w a y y X m e + p y y T 6 j 6 + v q T 9 o E O O M D N t q l / O U g E x 9 8 9 B 7 5 C 7 k T K Z t f K 5 1 O A t B + v v F n v X P p y 7 N D M 8 B T A 9 + J z h X g Y U b 7 9 u c v T k f G t 5 Q r 9 W t r + W s G W 9 4 D 1 E Y h 7 j 2 q Y f 0 m / n w a 5 c e a f K p C E I + 9 2 s X X y 4 8 8 p Q I D X 2 d R u B n y 2 p H c B h n U 4 n n E u M e f q K A 4 Q n n x n y z s 4 n v v p b D T b w e R f 0 p i 5 h U r t O 9 W S u g W h + G u 0 + Q d Q o t N G q R k K 4 o h X d A S 5 h s o T 1 J x O z t o V f 0 h G d 0 T c n 4 q L O n L c 3 Z W C H + T Z b x D 4 z / + + Y b x O 0 B n E D P T s j h X f 8 B U E s B A i 0 A F A A C A A g A e G U 5 V 1 G 5 z J K l A A A A 9 g A A A B I A A A A A A A A A A A A A A A A A A A A A A E N v b m Z p Z y 9 Q Y W N r Y W d l L n h t b F B L A Q I t A B Q A A g A I A H h l O V c P y u m r p A A A A O k A A A A T A A A A A A A A A A A A A A A A A P E A A A B b Q 2 9 u d G V u d F 9 U e X B l c 1 0 u e G 1 s U E s B A i 0 A F A A C A A g A e G U 5 V z b 5 w C c z A w A A 2 g k A A B M A A A A A A A A A A A A A A A A A 4 g 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S Q A A A A A A A C n 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a 2 1 V R F h s W E 8 4 U X J Y Q U M 0 Z 1 J 2 c k 5 v R z F S e V l X N X p a b T l 5 Y l N C R 2 F X e G x J R 1 p 5 Y j I w Z 1 N G S W d S R 0 Y w W V F B Q U F B Q U F B Q U F B Q U F E e G 0 3 W k 1 2 c j Z x U T V h Q n J r N l p 0 c T B 1 R G t o b G J I Q m x j a U J S Z F d W e W F X V n p B Q U Z r b V V E W G x Y T z h R c l h B Q z R n U n Z y T m 9 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l b n V y Z S F U Z W 5 1 c m U i I C 8 + P E V u d H J 5 I F R 5 c G U 9 I k Z p b G x l Z E N v b X B s Z X R l U m V z d W x 0 V G 9 X b 3 J r c 2 h l Z X Q i I F Z h b H V l P S J s M C I g L z 4 8 R W 5 0 c n k g V H l w Z T 0 i Q W R k Z W R U b 0 R h d G F N b 2 R l b C I g V m F s d W U 9 I m w x I i A v P j x F b n R y e S B U e X B l P S J G a W x s Q 2 9 1 b n Q i I F Z h b H V l P S J s M j I x M j k i I C 8 + P E V u d H J 5 I F R 5 c G U 9 I k Z p b G x F c n J v c k N v Z G U i I F Z h b H V l P S J z V W 5 r b m 9 3 b i I g L z 4 8 R W 5 0 c n k g V H l w Z T 0 i R m l s b E V y c m 9 y Q 2 9 1 b n Q i I F Z h b H V l P S J s M C I g L z 4 8 R W 5 0 c n k g V H l w Z T 0 i R m l s b E x h c 3 R V c G R h d G V k I i B W Y W x 1 Z T 0 i Z D I w M j M t M D k t M j V U M D Y 6 M j E 6 N T Q u M z c 1 N z U 4 N V o i I C 8 + P E V u d H J 5 I F R 5 c G U 9 I k Z p b G x D b 2 x 1 b W 5 U e X B l c y I g V m F s d W U 9 I n N D U U 1 H Q X d Z R 0 N R W U d D U V l H Q m d N R k F 3 P T 0 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O S 0 y N V Q w N j o y M T o 1 N C 4 0 N D c 3 N j M y W i I g L z 4 8 R W 5 0 c n k g V H l w Z T 0 i R m l s b E V y c m 9 y Q 2 9 k Z S I g V m F s d W U 9 I n N V b m t u b 3 d u I i A v P j x F b n R y e S B U e X B l P S J B Z G R l Z F R v R G F 0 Y U 1 v Z G V s I i B W Y W x 1 Z T 0 i b D A i I C 8 + P E V u d H J 5 I F R 5 c G U 9 I k x v Y W R U b 1 J l c G 9 y d E R p c 2 F i b G V k I i B W Y W x 1 Z T 0 i b D E i I C 8 + P E V u d H J 5 I F R 5 c G U 9 I l F 1 Z X J 5 R 3 J v d X B J R C I g V m F s d W U 9 I n M 0 Y 2 I 2 O W J m M S 1 i Z W J l L T Q z Y W E t O T Y 4 M S 1 h Z T R l O T l i N m F k M m 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G N i N j l i Z j E t Y m V i Z S 0 0 M 2 F h L T k 2 O D E t Y W U 0 Z T k 5 Y j Z h Z D J l 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k t M j V U M D Y 6 M j E 6 N T Q u N D U z N z Y 2 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Z D c 0 M D k 5 N j Q t N z M 5 N S 0 0 M m J j L W I 1 Y z A t M G I 4 O D E x Y m V i M z Y 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N V Q w N j o y M T o 1 N C 4 0 N z Y 3 M j I 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0 Y 2 I 2 O W J m M S 1 i Z W J l L T Q z Y W E t O T Y 4 M S 1 h Z T R l O T l i N m F k M m 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O S 0 y N V Q w N j o y M T o 1 N C 4 0 O D E 3 M j M 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A S o H Q o N Y F Z T b K k A P S X 8 Z c Y A A A A A A I A A A A A A B B m A A A A A Q A A I A A A A O g J L M H 0 0 N 2 E Y c 3 q T 5 B P z 7 K O K 1 R Y y q i a B B 1 E K 8 x c Z o v 1 A A A A A A 6 A A A A A A g A A I A A A A C z E c J 1 q w C K C l E 8 G e E s y i J h s J F N e d i C O 2 b t v 2 j l i U H m 6 U A A A A I 5 G p Z O I D p 0 a U e / 7 n + N w i q e M w s y C V T v Y T E 4 i Q C r 7 W D 2 s t P 0 2 1 O 5 B S X v x X n p 7 p S e T X Y f G Q k / L J h 2 l g j j c w M i 4 j H z M t R n U u 8 R N a P 1 z k m 8 Z X F C L Q A A A A C O t 9 S t p v I a / T y M o H 8 P + c v M c i 8 n 2 c h t A A x B t k 3 1 F U l a x t 0 q d b p F 5 E u E R 5 1 c Y B Z l c n + 0 X x Y g L w s R / P + g V 8 4 Y H j z c = < / D a t a M a s h u p > 
</file>

<file path=customXml/item3.xml>��< ? x m l   v e r s i o n = " 1 . 0 "   e n c o d i n g = " U T F - 1 6 " ? > < G e m i n i   x m l n s = " h t t p : / / g e m i n i / p i v o t c u s t o m i z a t i o n / e 6 b 7 c 7 8 1 - e 9 1 5 - 4 c e 2 - 8 2 3 7 - 3 f 2 2 3 2 e 4 d c 2 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4.xml>��< ? x m l   v e r s i o n = " 1 . 0 "   e n c o d i n g = " U T F - 1 6 " ? > < G e m i n i   x m l n s = " h t t p : / / g e m i n i / p i v o t c u s t o m i z a t i o n / 6 3 5 2 a 1 1 5 - 6 8 6 5 - 4 b 5 1 - 8 6 d 0 - d f c 9 a f f 3 b 4 a 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 2 0 2 3 - 0 9 - 2 6 T 1 4 : 1 0 : 4 8 . 7 2 7 1 8 2 4 + 0 5 : 3 0 < / L a s t P r o c e s s e d T i m e > < / D a t a M o d e l i n g S a n d b o x . S e r i a l i z e d S a n d b o x E r r o r C a c h e > ] ] > < / C u s t o m C o n t e n t > < / G e m i n i > 
</file>

<file path=customXml/item7.xml>��< ? x m l   v e r s i o n = " 1 . 0 "   e n c o d i n g = " U T F - 1 6 " ? > < G e m i n i   x m l n s = " h t t p : / / g e m i n i / p i v o t c u s t o m i z a t i o n / f e 6 2 4 a c 2 - 7 b 6 a - 4 9 1 a - 9 c 7 f - 0 8 4 a a 3 6 0 6 3 e 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 T r u e < / V i s i b l e > < / i t e m > < / C a l c u l a t e d F i e l d s > < S A H o s t H a s h > 0 < / S A H o s t H a s h > < G e m i n i F i e l d L i s t V i s i b l e > T r u e < / G e m i n i F i e l d L i s t V i s i b l e > < / S e t t i n g s > ] ] > < / C u s t o m C o n t e n t > < / G e m i n i > 
</file>

<file path=customXml/item8.xml>��< ? x m l   v e r s i o n = " 1 . 0 "   e n c o d i n g = " U T F - 1 6 " ? > < G e m i n i   x m l n s = " h t t p : / / g e m i n i / p i v o t c u s t o m i z a t i o n / a b 3 8 6 4 7 9 - 8 3 f 5 - 4 e e c - 9 5 0 1 - 5 a c b 0 e 2 2 2 2 6 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M e a s u r e N a m e > < D i s p l a y N a m e > T O % < / 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7897679F-7A3F-411D-BDAF-A36D35FD07EB}">
  <ds:schemaRefs/>
</ds:datastoreItem>
</file>

<file path=customXml/itemProps10.xml><?xml version="1.0" encoding="utf-8"?>
<ds:datastoreItem xmlns:ds="http://schemas.openxmlformats.org/officeDocument/2006/customXml" ds:itemID="{55BEA5EF-1103-428C-A162-F283773A7DDC}">
  <ds:schemaRefs/>
</ds:datastoreItem>
</file>

<file path=customXml/itemProps11.xml><?xml version="1.0" encoding="utf-8"?>
<ds:datastoreItem xmlns:ds="http://schemas.openxmlformats.org/officeDocument/2006/customXml" ds:itemID="{E5F07C31-00C3-4005-9C19-E3E71770C24D}">
  <ds:schemaRefs/>
</ds:datastoreItem>
</file>

<file path=customXml/itemProps12.xml><?xml version="1.0" encoding="utf-8"?>
<ds:datastoreItem xmlns:ds="http://schemas.openxmlformats.org/officeDocument/2006/customXml" ds:itemID="{C012AFD9-47D1-4AC9-B081-B4C27729E2FF}">
  <ds:schemaRefs/>
</ds:datastoreItem>
</file>

<file path=customXml/itemProps13.xml><?xml version="1.0" encoding="utf-8"?>
<ds:datastoreItem xmlns:ds="http://schemas.openxmlformats.org/officeDocument/2006/customXml" ds:itemID="{A0219500-CC0E-415D-B071-A4611D525868}">
  <ds:schemaRefs/>
</ds:datastoreItem>
</file>

<file path=customXml/itemProps14.xml><?xml version="1.0" encoding="utf-8"?>
<ds:datastoreItem xmlns:ds="http://schemas.openxmlformats.org/officeDocument/2006/customXml" ds:itemID="{844A6E3E-F0C1-4861-87A1-060733B7DCB6}">
  <ds:schemaRefs/>
</ds:datastoreItem>
</file>

<file path=customXml/itemProps2.xml><?xml version="1.0" encoding="utf-8"?>
<ds:datastoreItem xmlns:ds="http://schemas.openxmlformats.org/officeDocument/2006/customXml" ds:itemID="{8D87ABC3-30F4-4034-9D46-5344A1BAC0AD}">
  <ds:schemaRefs>
    <ds:schemaRef ds:uri="http://schemas.microsoft.com/DataMashup"/>
  </ds:schemaRefs>
</ds:datastoreItem>
</file>

<file path=customXml/itemProps3.xml><?xml version="1.0" encoding="utf-8"?>
<ds:datastoreItem xmlns:ds="http://schemas.openxmlformats.org/officeDocument/2006/customXml" ds:itemID="{5518706A-45B9-454B-984F-8159A6E4E8A4}">
  <ds:schemaRefs/>
</ds:datastoreItem>
</file>

<file path=customXml/itemProps4.xml><?xml version="1.0" encoding="utf-8"?>
<ds:datastoreItem xmlns:ds="http://schemas.openxmlformats.org/officeDocument/2006/customXml" ds:itemID="{BBADA080-42BF-48FA-B8F2-033C2348CB97}">
  <ds:schemaRefs/>
</ds:datastoreItem>
</file>

<file path=customXml/itemProps5.xml><?xml version="1.0" encoding="utf-8"?>
<ds:datastoreItem xmlns:ds="http://schemas.openxmlformats.org/officeDocument/2006/customXml" ds:itemID="{806516EB-800B-44A6-A31C-ABD7FC673D5C}">
  <ds:schemaRefs/>
</ds:datastoreItem>
</file>

<file path=customXml/itemProps6.xml><?xml version="1.0" encoding="utf-8"?>
<ds:datastoreItem xmlns:ds="http://schemas.openxmlformats.org/officeDocument/2006/customXml" ds:itemID="{DAABEBE9-D4EE-404A-9577-C14256C5E0EF}">
  <ds:schemaRefs/>
</ds:datastoreItem>
</file>

<file path=customXml/itemProps7.xml><?xml version="1.0" encoding="utf-8"?>
<ds:datastoreItem xmlns:ds="http://schemas.openxmlformats.org/officeDocument/2006/customXml" ds:itemID="{D8CA7594-AF3C-4306-919D-C6A429E740A4}">
  <ds:schemaRefs/>
</ds:datastoreItem>
</file>

<file path=customXml/itemProps8.xml><?xml version="1.0" encoding="utf-8"?>
<ds:datastoreItem xmlns:ds="http://schemas.openxmlformats.org/officeDocument/2006/customXml" ds:itemID="{054B5626-781B-4698-BD69-62629241082B}">
  <ds:schemaRefs/>
</ds:datastoreItem>
</file>

<file path=customXml/itemProps9.xml><?xml version="1.0" encoding="utf-8"?>
<ds:datastoreItem xmlns:ds="http://schemas.openxmlformats.org/officeDocument/2006/customXml" ds:itemID="{C4B9A998-C7F8-4D7B-A6B9-7B78EF30F1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Ethnicity</vt:lpstr>
      <vt:lpstr>Tenure</vt:lpstr>
      <vt:lpstr>Actives</vt:lpstr>
      <vt:lpstr>Separations</vt:lpstr>
      <vt:lpstr>Term Reason</vt:lpstr>
      <vt:lpstr>Region</vt:lpstr>
      <vt:lpstr>Headline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dc:creator>
  <cp:lastModifiedBy>Yusuf</cp:lastModifiedBy>
  <dcterms:created xsi:type="dcterms:W3CDTF">2023-09-25T06:02:04Z</dcterms:created>
  <dcterms:modified xsi:type="dcterms:W3CDTF">2023-10-01T17:45:43Z</dcterms:modified>
</cp:coreProperties>
</file>