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ohil\OneDrive\Desktop\"/>
    </mc:Choice>
  </mc:AlternateContent>
  <xr:revisionPtr revIDLastSave="0" documentId="8_{837CE9B3-0D0A-47BC-86BA-D091A8B2D7D2}" xr6:coauthVersionLast="46" xr6:coauthVersionMax="46" xr10:uidLastSave="{00000000-0000-0000-0000-000000000000}"/>
  <bookViews>
    <workbookView xWindow="-108" yWindow="-108" windowWidth="23256" windowHeight="12576" xr2:uid="{2597C407-2738-4A56-8CDB-47CEB5B13B81}"/>
  </bookViews>
  <sheets>
    <sheet name="Answer" sheetId="1" r:id="rId1"/>
    <sheet name="Class 2 - Attendance Report" sheetId="2" r:id="rId2"/>
    <sheet name="Class 3 - Attendance Report" sheetId="3" r:id="rId3"/>
    <sheet name="Database" sheetId="4" r:id="rId4"/>
    <sheet name="Questions" sheetId="5" r:id="rId5"/>
  </sheets>
  <definedNames>
    <definedName name="_xlnm._FilterDatabase" localSheetId="0" hidden="1">Answer!$A$2:$N$85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3" l="1"/>
  <c r="U17" i="1"/>
  <c r="V17" i="1" s="1"/>
  <c r="U5" i="1"/>
  <c r="V5" i="1" s="1"/>
  <c r="V3" i="1"/>
  <c r="U4" i="1"/>
  <c r="U6" i="1"/>
  <c r="U7" i="1"/>
  <c r="U8" i="1"/>
  <c r="U9" i="1"/>
  <c r="U10" i="1"/>
  <c r="V10" i="1" s="1"/>
  <c r="U11" i="1"/>
  <c r="V11" i="1" s="1"/>
  <c r="U12" i="1"/>
  <c r="U13" i="1"/>
  <c r="U14" i="1"/>
  <c r="U15" i="1"/>
  <c r="U16" i="1"/>
  <c r="U18" i="1"/>
  <c r="V18" i="1" s="1"/>
  <c r="U19" i="1"/>
  <c r="V19" i="1" s="1"/>
  <c r="U20" i="1"/>
  <c r="U21" i="1"/>
  <c r="U22" i="1"/>
  <c r="V22" i="1" s="1"/>
  <c r="U23" i="1"/>
  <c r="U24" i="1"/>
  <c r="U25" i="1"/>
  <c r="U26" i="1"/>
  <c r="V26" i="1" s="1"/>
  <c r="U27" i="1"/>
  <c r="V27" i="1" s="1"/>
  <c r="U28" i="1"/>
  <c r="U29" i="1"/>
  <c r="U30" i="1"/>
  <c r="V30" i="1" s="1"/>
  <c r="U31" i="1"/>
  <c r="U32" i="1"/>
  <c r="U33" i="1"/>
  <c r="U34" i="1"/>
  <c r="V34" i="1" s="1"/>
  <c r="U35" i="1"/>
  <c r="V35" i="1" s="1"/>
  <c r="U36" i="1"/>
  <c r="U37" i="1"/>
  <c r="U38" i="1"/>
  <c r="V38" i="1" s="1"/>
  <c r="U39" i="1"/>
  <c r="U40" i="1"/>
  <c r="U41" i="1"/>
  <c r="U42" i="1"/>
  <c r="V42" i="1" s="1"/>
  <c r="U43" i="1"/>
  <c r="V43" i="1" s="1"/>
  <c r="U44" i="1"/>
  <c r="U45" i="1"/>
  <c r="U46" i="1"/>
  <c r="V46" i="1" s="1"/>
  <c r="U47" i="1"/>
  <c r="U48" i="1"/>
  <c r="U3" i="1"/>
  <c r="AB4" i="1"/>
  <c r="AB18" i="1"/>
  <c r="V4" i="1"/>
  <c r="V6" i="1"/>
  <c r="V7" i="1"/>
  <c r="V8" i="1"/>
  <c r="V9" i="1"/>
  <c r="V12" i="1"/>
  <c r="V13" i="1"/>
  <c r="V14" i="1"/>
  <c r="V15" i="1"/>
  <c r="V16" i="1"/>
  <c r="V20" i="1"/>
  <c r="V21" i="1"/>
  <c r="V23" i="1"/>
  <c r="V24" i="1"/>
  <c r="V25" i="1"/>
  <c r="V28" i="1"/>
  <c r="V29" i="1"/>
  <c r="V31" i="1"/>
  <c r="V32" i="1"/>
  <c r="V33" i="1"/>
  <c r="V36" i="1"/>
  <c r="V37" i="1"/>
  <c r="V39" i="1"/>
  <c r="V40" i="1"/>
  <c r="V41" i="1"/>
  <c r="V44" i="1"/>
  <c r="V45" i="1"/>
  <c r="V47" i="1"/>
  <c r="V48" i="1"/>
  <c r="V49" i="1"/>
  <c r="V50" i="1"/>
  <c r="V51" i="1"/>
  <c r="V52" i="1"/>
  <c r="V5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" i="1"/>
  <c r="R29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  <c r="M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3" i="1"/>
  <c r="L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H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G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AB21" i="1" l="1"/>
  <c r="AB17" i="1"/>
  <c r="AB16" i="1"/>
  <c r="AB8" i="1"/>
  <c r="AB12" i="1"/>
  <c r="AB9" i="1"/>
  <c r="AB13" i="1"/>
  <c r="AB5" i="1"/>
  <c r="R88" i="1"/>
</calcChain>
</file>

<file path=xl/sharedStrings.xml><?xml version="1.0" encoding="utf-8"?>
<sst xmlns="http://schemas.openxmlformats.org/spreadsheetml/2006/main" count="561" uniqueCount="217">
  <si>
    <t>Roll Number</t>
  </si>
  <si>
    <t>Email_Address</t>
  </si>
  <si>
    <t>Join Time</t>
  </si>
  <si>
    <t>Leave Time</t>
  </si>
  <si>
    <t>Time in sessions</t>
  </si>
  <si>
    <t>Session Length</t>
  </si>
  <si>
    <t>221810302021@gitam.in</t>
  </si>
  <si>
    <t>221810302064@gitam.in</t>
  </si>
  <si>
    <t>221810303004@gitam.in</t>
  </si>
  <si>
    <t>221810103004@gitam.in</t>
  </si>
  <si>
    <t>221810303026@gitam.in</t>
  </si>
  <si>
    <t>221810303043@gmail.com</t>
  </si>
  <si>
    <t>221810303049@gitam.in</t>
  </si>
  <si>
    <t>wasimthonduri@gmail.com</t>
  </si>
  <si>
    <t>221810303059@gitam.in</t>
  </si>
  <si>
    <t>221810303064@gitam.in</t>
  </si>
  <si>
    <t>221810305009@gitam.in</t>
  </si>
  <si>
    <t>221810305018@gitam.in</t>
  </si>
  <si>
    <t>221810305040@gitam.in</t>
  </si>
  <si>
    <t>srinitha9908@gmail.com</t>
  </si>
  <si>
    <t>221810306012@gitam.in</t>
  </si>
  <si>
    <t>221810106012@gitam.in</t>
  </si>
  <si>
    <t>221810206012@gitam.in</t>
  </si>
  <si>
    <t>221810306027@gitam.in</t>
  </si>
  <si>
    <t>221810206027@gitam.in</t>
  </si>
  <si>
    <t>chmrudula26@outlook.com</t>
  </si>
  <si>
    <t>221810107013@gitam.in</t>
  </si>
  <si>
    <t>221810307013@gitam.in</t>
  </si>
  <si>
    <t>221810307058@gitam.in</t>
  </si>
  <si>
    <t>221810307061@gitam.in</t>
  </si>
  <si>
    <t>221810308006@gitam.in</t>
  </si>
  <si>
    <t>221810308015@gitam.in</t>
  </si>
  <si>
    <t>saikirannimmala1@gmail.com</t>
  </si>
  <si>
    <t>221810308036@gitam.in</t>
  </si>
  <si>
    <t>sudhir.saivenna@gmail.com</t>
  </si>
  <si>
    <t>221810110015@gitam.in</t>
  </si>
  <si>
    <t>221810310015@gitam.in</t>
  </si>
  <si>
    <t>221810310034@gitam.in</t>
  </si>
  <si>
    <t>221810310052@gitam.in</t>
  </si>
  <si>
    <t>221810311025@gitam.in</t>
  </si>
  <si>
    <t>221810311026@gitam.in</t>
  </si>
  <si>
    <t>221810401002@gitam.in</t>
  </si>
  <si>
    <t>221810401013@gitam.in</t>
  </si>
  <si>
    <t>221810402009@gitam.in</t>
  </si>
  <si>
    <t>221810310002@gitam.in</t>
  </si>
  <si>
    <t>221810110002@gitam.in</t>
  </si>
  <si>
    <t>221810210002@gitam.in</t>
  </si>
  <si>
    <t>Session Time - 1:30PM</t>
  </si>
  <si>
    <t>221810304006@gitam.in</t>
  </si>
  <si>
    <t>221810104006@gitam.in</t>
  </si>
  <si>
    <t>221810310006@gitam.in</t>
  </si>
  <si>
    <t>221810308005@gitam.in</t>
  </si>
  <si>
    <t>221810310028@gitam.in</t>
  </si>
  <si>
    <t>anushrai2016@gmail.com</t>
  </si>
  <si>
    <t>221810312016@gitam.in</t>
  </si>
  <si>
    <t>221810311018@gitam.in</t>
  </si>
  <si>
    <t>221810304052@gitam.in</t>
  </si>
  <si>
    <t>221810302056@gitam.in</t>
  </si>
  <si>
    <t>221810310065@gitam.in</t>
  </si>
  <si>
    <t>varshagollaprolu@gmail.com</t>
  </si>
  <si>
    <t>221810312019@gitam.in</t>
  </si>
  <si>
    <t>221810302058@gitam.in</t>
  </si>
  <si>
    <t>221810301024@gitam.in</t>
  </si>
  <si>
    <t>221810306016@gitam.in</t>
  </si>
  <si>
    <t>221810308001@gitam.in</t>
  </si>
  <si>
    <t>221810306004@gitam.in</t>
  </si>
  <si>
    <t>umakanthmishra@outlook.com</t>
  </si>
  <si>
    <t>221810312003@gitam.in</t>
  </si>
  <si>
    <t>221810106027@gitam.in</t>
  </si>
  <si>
    <t>221810302000@gitam.in</t>
  </si>
  <si>
    <t>221810340151@gitam.in</t>
  </si>
  <si>
    <t>Session Time - 9:30AM</t>
  </si>
  <si>
    <t>221810103064@gitam.in</t>
  </si>
  <si>
    <t>221810304013@gitam.in</t>
  </si>
  <si>
    <t>shivalalitha17@gmail.com</t>
  </si>
  <si>
    <t>neha.avalur@gmail.com</t>
  </si>
  <si>
    <t>221810302002@gitam.in</t>
  </si>
  <si>
    <t>varmaavi129@gmail.com</t>
  </si>
  <si>
    <t>221810301001@gitam.in</t>
  </si>
  <si>
    <t>221810301007@gitam.in</t>
  </si>
  <si>
    <t>221810309065@gitam.in</t>
  </si>
  <si>
    <t>anvithaleti@gmail.com</t>
  </si>
  <si>
    <t>yashaswinibadarla20@gmail.com</t>
  </si>
  <si>
    <t>ballem.rohith@outlook.com</t>
  </si>
  <si>
    <t>bhavesh.ricky@gmail.com</t>
  </si>
  <si>
    <t>221810304010@gitam.in</t>
  </si>
  <si>
    <t>20FLICHH010093@ifheindia.org</t>
  </si>
  <si>
    <t>221810101013@gitam.in</t>
  </si>
  <si>
    <t>221810410002@gitam.in</t>
  </si>
  <si>
    <t>221810401055@gitam.in</t>
  </si>
  <si>
    <t>221810305054@gitam.in</t>
  </si>
  <si>
    <t>aravindmaraju999@gmail.com</t>
  </si>
  <si>
    <t>Name</t>
  </si>
  <si>
    <t>SAI KUMAR AVADUTHA</t>
  </si>
  <si>
    <t>Srihitha Aellanki</t>
  </si>
  <si>
    <t>Kontham Akhilesh</t>
  </si>
  <si>
    <t>Shivathmika Babburi</t>
  </si>
  <si>
    <t>Shiva kumar Baru</t>
  </si>
  <si>
    <t>Anish Bellamkonda</t>
  </si>
  <si>
    <t>Rashmika Bharatha</t>
  </si>
  <si>
    <t>roshini Bhonagiri</t>
  </si>
  <si>
    <t>Ramu Bhukya</t>
  </si>
  <si>
    <t>Gavvala Charishma</t>
  </si>
  <si>
    <t>Karthik Chintala</t>
  </si>
  <si>
    <t>BHAVANA DACHA</t>
  </si>
  <si>
    <t>Manjunath Dachepally</t>
  </si>
  <si>
    <t>Karthik Eluri</t>
  </si>
  <si>
    <t>Saketh goud Gadagoni</t>
  </si>
  <si>
    <t>Prashanth Kumar Gade</t>
  </si>
  <si>
    <t>Tarun Valasa</t>
  </si>
  <si>
    <t>Saiteja reddy Virupaksha</t>
  </si>
  <si>
    <t>VIKAS Yallanki</t>
  </si>
  <si>
    <t>harini</t>
  </si>
  <si>
    <t>yenugu keerthana</t>
  </si>
  <si>
    <t>srilasya kotagiri</t>
  </si>
  <si>
    <t>malladi maanasa</t>
  </si>
  <si>
    <t>gedela madhav</t>
  </si>
  <si>
    <t>katta rakesh</t>
  </si>
  <si>
    <t>krishna vamsi rokkam</t>
  </si>
  <si>
    <t>shravani</t>
  </si>
  <si>
    <t>joginipelli sri laxmi prasanna</t>
  </si>
  <si>
    <t>ravi teratapalli</t>
  </si>
  <si>
    <t>sridhar utukuri</t>
  </si>
  <si>
    <t>LAXMI KAVYA MARIKANTI</t>
  </si>
  <si>
    <t>KARTHIK MUNJAM</t>
  </si>
  <si>
    <t>Vishnu Madharapu</t>
  </si>
  <si>
    <t>Sesha Sahithi Majeti</t>
  </si>
  <si>
    <t>Sanjana Marru</t>
  </si>
  <si>
    <t>Rani Mood</t>
  </si>
  <si>
    <t>Koumudhi Muthyala</t>
  </si>
  <si>
    <t>221810111025@gitam.in</t>
  </si>
  <si>
    <t>Abhinav Mylavarapu</t>
  </si>
  <si>
    <t>Sumanth Mysore</t>
  </si>
  <si>
    <t>Aitha Mythili</t>
  </si>
  <si>
    <t>221810301013@gitam.in</t>
  </si>
  <si>
    <t>Pranav N</t>
  </si>
  <si>
    <t>INDUPRIYA NALLA</t>
  </si>
  <si>
    <t>Sushma Naalla</t>
  </si>
  <si>
    <t>Harini Nagamalla</t>
  </si>
  <si>
    <t>Sai Shravya Naspuri</t>
  </si>
  <si>
    <t>Vinay reddy PABBATHIREDDY</t>
  </si>
  <si>
    <t>KOMARAVELLI PAVAN</t>
  </si>
  <si>
    <t>221810101055@gitam.in</t>
  </si>
  <si>
    <t>Praneeth Partapu</t>
  </si>
  <si>
    <t>B Pramod</t>
  </si>
  <si>
    <t>Pravallika</t>
  </si>
  <si>
    <t>Swarandroo Priya</t>
  </si>
  <si>
    <t>221810203004@gitam.in</t>
  </si>
  <si>
    <t>Adarsh Reddy Pulakanti</t>
  </si>
  <si>
    <t>Saketh Puskuri</t>
  </si>
  <si>
    <t>YERVALA VISHAL REDDY</t>
  </si>
  <si>
    <t>Aditya Rachamalla</t>
  </si>
  <si>
    <t>Meghamala Ramidi</t>
  </si>
  <si>
    <t>Budhini Rao</t>
  </si>
  <si>
    <t>Sahasra Rao</t>
  </si>
  <si>
    <t>M Rasagna</t>
  </si>
  <si>
    <t>Satwik Reddy</t>
  </si>
  <si>
    <t>Sreeja Reddy</t>
  </si>
  <si>
    <t>Shreya Reddy</t>
  </si>
  <si>
    <t>Rakshitha Reddy</t>
  </si>
  <si>
    <t>Kukunarapu Ruthika</t>
  </si>
  <si>
    <t>RAJASREE S</t>
  </si>
  <si>
    <t>ELLURI SANDEEP</t>
  </si>
  <si>
    <t>Anusha Tanniru</t>
  </si>
  <si>
    <t>221810108001@gitam.in</t>
  </si>
  <si>
    <t>Bhalaji Thellakula</t>
  </si>
  <si>
    <t>Abhinaya V</t>
  </si>
  <si>
    <t>Vaishnavi</t>
  </si>
  <si>
    <t>P saikumar Goud</t>
  </si>
  <si>
    <t>Ajay Gundu</t>
  </si>
  <si>
    <t>S. sai Harsha</t>
  </si>
  <si>
    <t>Anindya Jha</t>
  </si>
  <si>
    <t>SMITHA KIRAN KURUKURI</t>
  </si>
  <si>
    <t>Tanvi Kandula</t>
  </si>
  <si>
    <t>Chandana Kavuri</t>
  </si>
  <si>
    <t>Manisai Konjarla</t>
  </si>
  <si>
    <t>Aneesh Kruthiventi</t>
  </si>
  <si>
    <t>K Vijay Kumar</t>
  </si>
  <si>
    <t>Arkala Yashwanth Kumar</t>
  </si>
  <si>
    <t>Sai Tharun Kumbarkar</t>
  </si>
  <si>
    <t>Malathi Lokasani</t>
  </si>
  <si>
    <t>Abhinay M</t>
  </si>
  <si>
    <t>How Many students joined the class on time?</t>
  </si>
  <si>
    <t>How many students joined the class after 10mins of the class time?</t>
  </si>
  <si>
    <t>How Many students attended the classes as compared to the Database?</t>
  </si>
  <si>
    <t>How many students attended all the classes?</t>
  </si>
  <si>
    <t>Show all your workings and formulas you have used for each question.</t>
  </si>
  <si>
    <t>Database</t>
  </si>
  <si>
    <t>Class 2 attendance report</t>
  </si>
  <si>
    <t>Class 3 attendance report</t>
  </si>
  <si>
    <t>10 mins late (Class 1):</t>
  </si>
  <si>
    <t>On Time For Class 1:</t>
  </si>
  <si>
    <t>On Time for class 2</t>
  </si>
  <si>
    <t>10 mins late (Class 2):</t>
  </si>
  <si>
    <t>On Time For Class 3:</t>
  </si>
  <si>
    <t>10 mins late (Class 3):</t>
  </si>
  <si>
    <t>Number of Students who joined the class 1 on time:</t>
  </si>
  <si>
    <t>Number of Students who joined the class 1 10 mins late:</t>
  </si>
  <si>
    <t>Number of Students who joined class 2 on time:</t>
  </si>
  <si>
    <t>Number of Students who joined class 2 10 mins late:</t>
  </si>
  <si>
    <t>Number of Students who joined class 3 on time:</t>
  </si>
  <si>
    <t>Number of Students who joined class 3 10 mins late:</t>
  </si>
  <si>
    <t>Students who joined class1:</t>
  </si>
  <si>
    <t>Students who joined class2:</t>
  </si>
  <si>
    <t>Students who joined class3:</t>
  </si>
  <si>
    <t>Students who attended the class 1 and present in the database :</t>
  </si>
  <si>
    <t>Students who attended the class 2 and present in the database :</t>
  </si>
  <si>
    <t xml:space="preserve">Students who attended the class 3 and present in the database: </t>
  </si>
  <si>
    <t>/46</t>
  </si>
  <si>
    <t>/34</t>
  </si>
  <si>
    <t>/51</t>
  </si>
  <si>
    <t>Number of students who attended all three classes:</t>
  </si>
  <si>
    <t>Students who attended class 2 &amp; class1</t>
  </si>
  <si>
    <t>Students who attended all three classes</t>
  </si>
  <si>
    <t>ANSWER</t>
  </si>
  <si>
    <t>Mohil Nagpal</t>
  </si>
  <si>
    <t>Candidate Name: Mohil Nagpal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</si>
</sst>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6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&quot;Arial Unicode MS&quot;"/>
    </font>
    <font>
      <sz val="10"/>
      <color theme="1"/>
      <name val="Arial"/>
    </font>
    <font>
      <sz val="10"/>
      <name val="&quot;Arial Unicode MS&quot;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8" fontId="3" fillId="0" borderId="0" xfId="0" applyNumberFormat="1" applyFont="1" applyAlignment="1">
      <alignment horizontal="right"/>
    </xf>
    <xf numFmtId="0" fontId="4" fillId="0" borderId="0" xfId="0" applyFont="1" applyAlignment="1"/>
    <xf numFmtId="1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8" fontId="4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18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166" fontId="2" fillId="0" borderId="0" xfId="0" applyNumberFormat="1" applyFont="1" applyAlignment="1"/>
    <xf numFmtId="166" fontId="3" fillId="0" borderId="0" xfId="0" applyNumberFormat="1" applyFont="1" applyAlignment="1">
      <alignment horizontal="center"/>
    </xf>
    <xf numFmtId="166" fontId="0" fillId="0" borderId="0" xfId="0" applyNumberFormat="1" applyFont="1" applyAlignment="1"/>
    <xf numFmtId="166" fontId="9" fillId="0" borderId="0" xfId="0" applyNumberFormat="1" applyFont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1" applyAlignment="1"/>
    <xf numFmtId="166" fontId="4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12" fillId="0" borderId="0" xfId="0" applyFont="1" applyAlignment="1"/>
    <xf numFmtId="0" fontId="12" fillId="0" borderId="1" xfId="0" applyFont="1" applyBorder="1" applyAlignment="1"/>
    <xf numFmtId="0" fontId="13" fillId="0" borderId="0" xfId="0" applyFont="1" applyAlignment="1"/>
    <xf numFmtId="0" fontId="0" fillId="0" borderId="1" xfId="0" applyFont="1" applyBorder="1" applyAlignment="1"/>
    <xf numFmtId="0" fontId="14" fillId="0" borderId="0" xfId="0" applyFont="1" applyAlignment="1"/>
    <xf numFmtId="0" fontId="1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1810206012@gitam.in" TargetMode="External"/><Relationship Id="rId2" Type="http://schemas.openxmlformats.org/officeDocument/2006/relationships/hyperlink" Target="mailto:221810310006@gitam.in" TargetMode="External"/><Relationship Id="rId1" Type="http://schemas.openxmlformats.org/officeDocument/2006/relationships/hyperlink" Target="mailto:221810302021@gitam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21810303043@gmail.com" TargetMode="External"/><Relationship Id="rId4" Type="http://schemas.openxmlformats.org/officeDocument/2006/relationships/hyperlink" Target="mailto:221810110002@gita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2"/>
  <sheetViews>
    <sheetView tabSelected="1" topLeftCell="V1" workbookViewId="0">
      <selection activeCell="U53" sqref="U53"/>
    </sheetView>
  </sheetViews>
  <sheetFormatPr defaultColWidth="14.44140625" defaultRowHeight="15.75" customHeight="1"/>
  <cols>
    <col min="1" max="1" width="22.109375" customWidth="1"/>
    <col min="3" max="3" width="14.44140625" style="29"/>
    <col min="7" max="7" width="19.21875" customWidth="1"/>
    <col min="8" max="8" width="20.33203125" customWidth="1"/>
    <col min="9" max="9" width="26.5546875" customWidth="1"/>
    <col min="10" max="10" width="23.6640625" customWidth="1"/>
    <col min="11" max="11" width="14.44140625" style="29"/>
    <col min="12" max="12" width="18.77734375" customWidth="1"/>
    <col min="13" max="13" width="19.6640625" customWidth="1"/>
    <col min="14" max="14" width="20.77734375" customWidth="1"/>
    <col min="15" max="15" width="14.44140625" style="29"/>
    <col min="16" max="16" width="19.6640625" customWidth="1"/>
    <col min="17" max="17" width="20.88671875" customWidth="1"/>
    <col min="18" max="19" width="26.21875" customWidth="1"/>
    <col min="20" max="20" width="26.5546875" customWidth="1"/>
    <col min="21" max="21" width="35.6640625" customWidth="1"/>
    <col min="22" max="22" width="20.88671875" customWidth="1"/>
    <col min="25" max="25" width="24.109375" customWidth="1"/>
    <col min="31" max="31" width="23.6640625" customWidth="1"/>
    <col min="32" max="32" width="20.77734375" customWidth="1"/>
  </cols>
  <sheetData>
    <row r="1" spans="1:32" ht="17.399999999999999">
      <c r="A1" s="40" t="s">
        <v>215</v>
      </c>
      <c r="B1" s="2"/>
      <c r="C1" s="27"/>
      <c r="D1" s="2"/>
      <c r="E1" s="2"/>
      <c r="F1" s="2"/>
      <c r="J1" s="17"/>
      <c r="K1" s="27"/>
      <c r="N1" s="17"/>
      <c r="O1" s="27"/>
      <c r="AE1" s="17"/>
      <c r="AF1" s="17"/>
    </row>
    <row r="2" spans="1:32" ht="15.75" customHeight="1">
      <c r="A2" s="2" t="s">
        <v>0</v>
      </c>
      <c r="B2" s="32" t="s">
        <v>1</v>
      </c>
      <c r="C2" s="30" t="s">
        <v>2</v>
      </c>
      <c r="D2" s="2" t="s">
        <v>3</v>
      </c>
      <c r="E2" s="2" t="s">
        <v>4</v>
      </c>
      <c r="F2" s="2" t="s">
        <v>5</v>
      </c>
      <c r="G2" s="32" t="s">
        <v>191</v>
      </c>
      <c r="H2" s="32" t="s">
        <v>190</v>
      </c>
      <c r="I2" s="32" t="s">
        <v>187</v>
      </c>
      <c r="J2" s="32" t="s">
        <v>188</v>
      </c>
      <c r="K2" s="27" t="s">
        <v>2</v>
      </c>
      <c r="L2" s="32" t="s">
        <v>192</v>
      </c>
      <c r="M2" s="32" t="s">
        <v>193</v>
      </c>
      <c r="N2" s="32" t="s">
        <v>189</v>
      </c>
      <c r="O2" s="27" t="s">
        <v>2</v>
      </c>
      <c r="P2" s="32" t="s">
        <v>194</v>
      </c>
      <c r="Q2" s="32" t="s">
        <v>195</v>
      </c>
      <c r="R2" s="32" t="s">
        <v>202</v>
      </c>
      <c r="S2" s="32" t="s">
        <v>203</v>
      </c>
      <c r="T2" s="32" t="s">
        <v>204</v>
      </c>
      <c r="U2" s="32" t="s">
        <v>212</v>
      </c>
      <c r="V2" s="32" t="s">
        <v>213</v>
      </c>
      <c r="Y2" s="38" t="s">
        <v>214</v>
      </c>
      <c r="AE2" s="32"/>
      <c r="AF2" s="32"/>
    </row>
    <row r="3" spans="1:32">
      <c r="A3" s="3">
        <v>221810302021</v>
      </c>
      <c r="B3" s="33" t="s">
        <v>6</v>
      </c>
      <c r="C3" s="28">
        <v>0.42569444444444443</v>
      </c>
      <c r="D3" s="5">
        <v>0.50069444444444444</v>
      </c>
      <c r="E3" s="6">
        <v>108</v>
      </c>
      <c r="F3" s="7">
        <v>110</v>
      </c>
      <c r="G3" s="7">
        <f>IF(C3&lt;=TIME(10,0,0),1,0)</f>
        <v>0</v>
      </c>
      <c r="H3">
        <f>IF(C3&lt;=TIME(10,10,0),1,0)</f>
        <v>0</v>
      </c>
      <c r="I3" s="22" t="s">
        <v>6</v>
      </c>
      <c r="J3" s="22" t="s">
        <v>8</v>
      </c>
      <c r="K3" s="34">
        <v>0.56458333333333333</v>
      </c>
      <c r="L3">
        <f>IF(K3&lt;=TIME(13,30,0),1,0)</f>
        <v>0</v>
      </c>
      <c r="M3">
        <f>IF(K3&lt;=TIME(13,40,0),1,0)</f>
        <v>1</v>
      </c>
      <c r="N3" s="20" t="s">
        <v>14</v>
      </c>
      <c r="O3" s="35">
        <v>0.40277777777777779</v>
      </c>
      <c r="P3">
        <f>IF(O3&lt;=TIME(9,30,0),1,0)</f>
        <v>0</v>
      </c>
      <c r="Q3">
        <f>IF(O3&lt;=TIME(9,40,0),1,0)</f>
        <v>1</v>
      </c>
      <c r="R3" t="str">
        <f>VLOOKUP(B3,$I$3:$I$86,1,FALSE)</f>
        <v>221810302021@gitam.in</v>
      </c>
      <c r="S3" t="str">
        <f>VLOOKUP(J3,$I$3:$I$86,1,FALSE)</f>
        <v>221810303004@gitam.in</v>
      </c>
      <c r="T3" t="str">
        <f>VLOOKUP(N3,$I$3:$I$86,1,FALSE)</f>
        <v>221810303059@gitam.in</v>
      </c>
      <c r="U3" t="e">
        <f>VLOOKUP(B3,$J$3:$J$36,1,FALSE)</f>
        <v>#N/A</v>
      </c>
      <c r="V3" t="e">
        <f>VLOOKUP(U3,$N$3:$N$53,1,FALSE)</f>
        <v>#N/A</v>
      </c>
      <c r="Y3" s="39"/>
      <c r="AE3" s="22"/>
      <c r="AF3" s="20"/>
    </row>
    <row r="4" spans="1:32">
      <c r="A4" s="3">
        <v>221810302064</v>
      </c>
      <c r="B4" s="4" t="s">
        <v>7</v>
      </c>
      <c r="C4" s="28">
        <v>0.42569444444444443</v>
      </c>
      <c r="D4" s="5">
        <v>0.49236111111111114</v>
      </c>
      <c r="E4" s="6">
        <v>96</v>
      </c>
      <c r="F4" s="7">
        <v>110</v>
      </c>
      <c r="G4" s="7">
        <f t="shared" ref="G4:G48" si="0">IF(C4&lt;=TIME(10,0,0),1,0)</f>
        <v>0</v>
      </c>
      <c r="H4">
        <f t="shared" ref="H4:H48" si="1">IF(C4&lt;=TIME(10,10,0),1,0)</f>
        <v>0</v>
      </c>
      <c r="I4" s="22" t="s">
        <v>7</v>
      </c>
      <c r="J4" s="25" t="s">
        <v>49</v>
      </c>
      <c r="K4" s="34">
        <v>0.56736111111111109</v>
      </c>
      <c r="L4">
        <f t="shared" ref="L4:L36" si="2">IF(K4&lt;=TIME(13,30,0),1,0)</f>
        <v>0</v>
      </c>
      <c r="M4">
        <f t="shared" ref="M4:M36" si="3">IF(K4&lt;=TIME(13,40,0),1,0)</f>
        <v>1</v>
      </c>
      <c r="N4" s="25" t="s">
        <v>72</v>
      </c>
      <c r="O4" s="35">
        <v>0.4201388888888889</v>
      </c>
      <c r="P4">
        <f t="shared" ref="P4:P53" si="4">IF(O4&lt;=TIME(9,30,0),1,0)</f>
        <v>0</v>
      </c>
      <c r="Q4">
        <f t="shared" ref="Q4:Q53" si="5">IF(O4&lt;=TIME(9,40,0),1,0)</f>
        <v>0</v>
      </c>
      <c r="R4" t="str">
        <f t="shared" ref="R4:R48" si="6">VLOOKUP(B4,$I$3:$I$86,1,FALSE)</f>
        <v>221810302064@gitam.in</v>
      </c>
      <c r="S4" t="str">
        <f t="shared" ref="S4:S36" si="7">VLOOKUP(J4,$I$3:$I$86,1,FALSE)</f>
        <v>221810104006@gitam.in</v>
      </c>
      <c r="T4" t="str">
        <f t="shared" ref="T4:T53" si="8">VLOOKUP(N4,$I$3:$I$86,1,FALSE)</f>
        <v>221810103064@gitam.in</v>
      </c>
      <c r="U4" t="e">
        <f t="shared" ref="U4:U48" si="9">VLOOKUP(B4,$J$3:$J$36,1,FALSE)</f>
        <v>#N/A</v>
      </c>
      <c r="V4" t="e">
        <f t="shared" ref="V4:V53" si="10">VLOOKUP(U4,$N$3:$N$53,1,FALSE)</f>
        <v>#N/A</v>
      </c>
      <c r="Y4" s="37" t="s">
        <v>196</v>
      </c>
      <c r="AB4">
        <f>SUM(G3:G48)</f>
        <v>0</v>
      </c>
      <c r="AE4" s="25"/>
      <c r="AF4" s="25"/>
    </row>
    <row r="5" spans="1:32">
      <c r="A5" s="8">
        <v>221810303004</v>
      </c>
      <c r="B5" s="4" t="s">
        <v>8</v>
      </c>
      <c r="C5" s="28">
        <v>0.4513888888888889</v>
      </c>
      <c r="D5" s="5">
        <v>0.49027777777777776</v>
      </c>
      <c r="E5" s="6">
        <v>56</v>
      </c>
      <c r="F5" s="7">
        <v>110</v>
      </c>
      <c r="G5" s="7">
        <f t="shared" si="0"/>
        <v>0</v>
      </c>
      <c r="H5">
        <f t="shared" si="1"/>
        <v>0</v>
      </c>
      <c r="I5" s="22" t="s">
        <v>8</v>
      </c>
      <c r="J5" s="22" t="s">
        <v>48</v>
      </c>
      <c r="K5" s="34">
        <v>0.56458333333333333</v>
      </c>
      <c r="L5">
        <f t="shared" si="2"/>
        <v>0</v>
      </c>
      <c r="M5">
        <f t="shared" si="3"/>
        <v>1</v>
      </c>
      <c r="N5" s="20" t="s">
        <v>15</v>
      </c>
      <c r="O5" s="35">
        <v>0.39166666666666666</v>
      </c>
      <c r="P5">
        <f t="shared" si="4"/>
        <v>1</v>
      </c>
      <c r="Q5">
        <f t="shared" si="5"/>
        <v>1</v>
      </c>
      <c r="R5" t="str">
        <f t="shared" si="6"/>
        <v>221810303004@gitam.in</v>
      </c>
      <c r="S5" t="str">
        <f t="shared" si="7"/>
        <v>221810304006@gitam.in</v>
      </c>
      <c r="T5" t="str">
        <f t="shared" si="8"/>
        <v>221810303064@gitam.in</v>
      </c>
      <c r="U5" t="str">
        <f>VLOOKUP(B5,$J$3:$J$36,1,FALSE)</f>
        <v>221810303004@gitam.in</v>
      </c>
      <c r="V5" t="str">
        <f t="shared" si="10"/>
        <v>221810303004@gitam.in</v>
      </c>
      <c r="Y5" s="36" t="s">
        <v>197</v>
      </c>
      <c r="AB5">
        <f>SUM(H3:H48)</f>
        <v>0</v>
      </c>
      <c r="AE5" s="22"/>
      <c r="AF5" s="20"/>
    </row>
    <row r="6" spans="1:32">
      <c r="A6" s="9">
        <v>221810103004</v>
      </c>
      <c r="B6" s="10" t="s">
        <v>9</v>
      </c>
      <c r="C6" s="28">
        <v>0.43402777777777779</v>
      </c>
      <c r="D6" s="5">
        <v>0.45069444444444445</v>
      </c>
      <c r="E6" s="6">
        <v>23</v>
      </c>
      <c r="F6" s="7">
        <v>110</v>
      </c>
      <c r="G6" s="7">
        <f t="shared" si="0"/>
        <v>0</v>
      </c>
      <c r="H6">
        <f t="shared" si="1"/>
        <v>0</v>
      </c>
      <c r="I6" s="25" t="s">
        <v>9</v>
      </c>
      <c r="J6" s="33" t="s">
        <v>50</v>
      </c>
      <c r="K6" s="34">
        <v>0.57847222222222228</v>
      </c>
      <c r="L6">
        <f t="shared" si="2"/>
        <v>0</v>
      </c>
      <c r="M6">
        <f t="shared" si="3"/>
        <v>0</v>
      </c>
      <c r="N6" s="20" t="s">
        <v>16</v>
      </c>
      <c r="O6" s="35">
        <v>0.4861111111111111</v>
      </c>
      <c r="P6">
        <f t="shared" si="4"/>
        <v>0</v>
      </c>
      <c r="Q6">
        <f t="shared" si="5"/>
        <v>0</v>
      </c>
      <c r="R6" t="str">
        <f t="shared" si="6"/>
        <v>221810103004@gitam.in</v>
      </c>
      <c r="S6" t="str">
        <f t="shared" si="7"/>
        <v>221810310006@gitam.in</v>
      </c>
      <c r="T6" t="str">
        <f t="shared" si="8"/>
        <v>221810305009@gitam.in</v>
      </c>
      <c r="U6" t="e">
        <f t="shared" si="9"/>
        <v>#N/A</v>
      </c>
      <c r="V6" t="e">
        <f t="shared" si="10"/>
        <v>#N/A</v>
      </c>
      <c r="Y6" s="31"/>
      <c r="AE6" s="33"/>
      <c r="AF6" s="20"/>
    </row>
    <row r="7" spans="1:32">
      <c r="A7" s="3">
        <v>221810303026</v>
      </c>
      <c r="B7" s="11" t="s">
        <v>10</v>
      </c>
      <c r="C7" s="28">
        <v>0.43680555555555556</v>
      </c>
      <c r="D7" s="5">
        <v>0.50138888888888888</v>
      </c>
      <c r="E7" s="6">
        <v>92</v>
      </c>
      <c r="F7" s="7">
        <v>110</v>
      </c>
      <c r="G7" s="7">
        <f t="shared" si="0"/>
        <v>0</v>
      </c>
      <c r="H7">
        <f t="shared" si="1"/>
        <v>0</v>
      </c>
      <c r="I7" s="20" t="s">
        <v>10</v>
      </c>
      <c r="J7" s="22" t="s">
        <v>51</v>
      </c>
      <c r="K7" s="34">
        <v>0.56597222222222221</v>
      </c>
      <c r="L7">
        <f t="shared" si="2"/>
        <v>0</v>
      </c>
      <c r="M7">
        <f t="shared" si="3"/>
        <v>1</v>
      </c>
      <c r="N7" s="20" t="s">
        <v>17</v>
      </c>
      <c r="O7" s="35">
        <v>0.39652777777777776</v>
      </c>
      <c r="P7">
        <f t="shared" si="4"/>
        <v>0</v>
      </c>
      <c r="Q7">
        <f t="shared" si="5"/>
        <v>1</v>
      </c>
      <c r="R7" t="str">
        <f t="shared" si="6"/>
        <v>221810303026@gitam.in</v>
      </c>
      <c r="S7" t="str">
        <f t="shared" si="7"/>
        <v>221810308005@gitam.in</v>
      </c>
      <c r="T7" t="str">
        <f t="shared" si="8"/>
        <v>221810305018@gitam.in</v>
      </c>
      <c r="U7" t="e">
        <f t="shared" si="9"/>
        <v>#N/A</v>
      </c>
      <c r="V7" t="e">
        <f t="shared" si="10"/>
        <v>#N/A</v>
      </c>
      <c r="AE7" s="22"/>
      <c r="AF7" s="20"/>
    </row>
    <row r="8" spans="1:32">
      <c r="A8" s="8">
        <v>221810303043</v>
      </c>
      <c r="B8" s="33" t="s">
        <v>11</v>
      </c>
      <c r="C8" s="28">
        <v>0.42569444444444443</v>
      </c>
      <c r="D8" s="5">
        <v>0.50069444444444444</v>
      </c>
      <c r="E8" s="6">
        <v>108</v>
      </c>
      <c r="F8" s="7">
        <v>110</v>
      </c>
      <c r="G8" s="7">
        <f t="shared" si="0"/>
        <v>0</v>
      </c>
      <c r="H8">
        <f t="shared" si="1"/>
        <v>0</v>
      </c>
      <c r="I8" s="22" t="s">
        <v>11</v>
      </c>
      <c r="J8" s="20" t="s">
        <v>52</v>
      </c>
      <c r="K8" s="34">
        <v>0.56458333333333333</v>
      </c>
      <c r="L8">
        <f t="shared" si="2"/>
        <v>0</v>
      </c>
      <c r="M8">
        <f t="shared" si="3"/>
        <v>1</v>
      </c>
      <c r="N8" s="20" t="s">
        <v>18</v>
      </c>
      <c r="O8" s="35">
        <v>0.39513888888888887</v>
      </c>
      <c r="P8">
        <f t="shared" si="4"/>
        <v>1</v>
      </c>
      <c r="Q8">
        <f t="shared" si="5"/>
        <v>1</v>
      </c>
      <c r="R8" t="str">
        <f t="shared" si="6"/>
        <v>221810303043@gmail.com</v>
      </c>
      <c r="S8" t="str">
        <f t="shared" si="7"/>
        <v>221810310028@gitam.in</v>
      </c>
      <c r="T8" t="str">
        <f t="shared" si="8"/>
        <v>221810305040@gitam.in</v>
      </c>
      <c r="U8" t="e">
        <f t="shared" si="9"/>
        <v>#N/A</v>
      </c>
      <c r="V8" t="e">
        <f t="shared" si="10"/>
        <v>#N/A</v>
      </c>
      <c r="Y8" s="36" t="s">
        <v>198</v>
      </c>
      <c r="AB8">
        <f>SUM(L3:L36)</f>
        <v>0</v>
      </c>
      <c r="AE8" s="20"/>
      <c r="AF8" s="20"/>
    </row>
    <row r="9" spans="1:32">
      <c r="A9" s="8">
        <v>221810303049</v>
      </c>
      <c r="B9" s="4" t="s">
        <v>12</v>
      </c>
      <c r="C9" s="28">
        <v>0.42638888888888887</v>
      </c>
      <c r="D9" s="5">
        <v>0.50069444444444444</v>
      </c>
      <c r="E9" s="6">
        <v>106</v>
      </c>
      <c r="F9" s="7">
        <v>110</v>
      </c>
      <c r="G9" s="7">
        <f t="shared" si="0"/>
        <v>0</v>
      </c>
      <c r="H9">
        <f t="shared" si="1"/>
        <v>0</v>
      </c>
      <c r="I9" s="22" t="s">
        <v>12</v>
      </c>
      <c r="J9" s="22" t="s">
        <v>54</v>
      </c>
      <c r="K9" s="34">
        <v>0.5854166666666667</v>
      </c>
      <c r="L9">
        <f t="shared" si="2"/>
        <v>0</v>
      </c>
      <c r="M9">
        <f t="shared" si="3"/>
        <v>0</v>
      </c>
      <c r="N9" s="22" t="s">
        <v>19</v>
      </c>
      <c r="O9" s="35">
        <v>0.44513888888888886</v>
      </c>
      <c r="P9">
        <f t="shared" si="4"/>
        <v>0</v>
      </c>
      <c r="Q9">
        <f t="shared" si="5"/>
        <v>0</v>
      </c>
      <c r="R9" t="str">
        <f t="shared" si="6"/>
        <v>221810303049@gitam.in</v>
      </c>
      <c r="S9" t="e">
        <f t="shared" si="7"/>
        <v>#N/A</v>
      </c>
      <c r="T9" t="str">
        <f t="shared" si="8"/>
        <v>srinitha9908@gmail.com</v>
      </c>
      <c r="U9" t="e">
        <f t="shared" si="9"/>
        <v>#N/A</v>
      </c>
      <c r="V9" t="e">
        <f t="shared" si="10"/>
        <v>#N/A</v>
      </c>
      <c r="Y9" s="36" t="s">
        <v>199</v>
      </c>
      <c r="AB9">
        <f>SUM(M3:M36)</f>
        <v>16</v>
      </c>
      <c r="AE9" s="22"/>
      <c r="AF9" s="22"/>
    </row>
    <row r="10" spans="1:32">
      <c r="A10" s="3">
        <v>221810303058</v>
      </c>
      <c r="B10" s="11" t="s">
        <v>13</v>
      </c>
      <c r="C10" s="28">
        <v>0.42638888888888887</v>
      </c>
      <c r="D10" s="5">
        <v>0.50138888888888888</v>
      </c>
      <c r="E10" s="6">
        <v>108</v>
      </c>
      <c r="F10" s="7">
        <v>110</v>
      </c>
      <c r="G10" s="7">
        <f t="shared" si="0"/>
        <v>0</v>
      </c>
      <c r="H10">
        <f t="shared" si="1"/>
        <v>0</v>
      </c>
      <c r="I10" s="20" t="s">
        <v>13</v>
      </c>
      <c r="J10" s="20" t="s">
        <v>55</v>
      </c>
      <c r="K10" s="34">
        <v>0.57638888888888884</v>
      </c>
      <c r="L10">
        <f t="shared" si="2"/>
        <v>0</v>
      </c>
      <c r="M10">
        <f t="shared" si="3"/>
        <v>0</v>
      </c>
      <c r="N10" s="20" t="s">
        <v>20</v>
      </c>
      <c r="O10" s="35">
        <v>0.39166666666666666</v>
      </c>
      <c r="P10">
        <f t="shared" si="4"/>
        <v>1</v>
      </c>
      <c r="Q10">
        <f t="shared" si="5"/>
        <v>1</v>
      </c>
      <c r="R10" t="str">
        <f t="shared" si="6"/>
        <v>wasimthonduri@gmail.com</v>
      </c>
      <c r="S10" t="str">
        <f t="shared" si="7"/>
        <v>221810311018@gitam.in</v>
      </c>
      <c r="T10" t="str">
        <f t="shared" si="8"/>
        <v>221810306012@gitam.in</v>
      </c>
      <c r="U10" t="e">
        <f t="shared" si="9"/>
        <v>#N/A</v>
      </c>
      <c r="V10" t="e">
        <f t="shared" si="10"/>
        <v>#N/A</v>
      </c>
      <c r="AE10" s="20"/>
      <c r="AF10" s="20"/>
    </row>
    <row r="11" spans="1:32">
      <c r="A11" s="3">
        <v>221810303059</v>
      </c>
      <c r="B11" s="11" t="s">
        <v>14</v>
      </c>
      <c r="C11" s="28">
        <v>0.46944444444444444</v>
      </c>
      <c r="D11" s="5">
        <v>0.50069444444444444</v>
      </c>
      <c r="E11" s="6">
        <v>44</v>
      </c>
      <c r="F11" s="7">
        <v>110</v>
      </c>
      <c r="G11" s="7">
        <f t="shared" si="0"/>
        <v>0</v>
      </c>
      <c r="H11">
        <f t="shared" si="1"/>
        <v>0</v>
      </c>
      <c r="I11" s="20" t="s">
        <v>14</v>
      </c>
      <c r="J11" s="22" t="s">
        <v>56</v>
      </c>
      <c r="K11" s="34">
        <v>0.5756944444444444</v>
      </c>
      <c r="L11">
        <f t="shared" si="2"/>
        <v>0</v>
      </c>
      <c r="M11">
        <f t="shared" si="3"/>
        <v>0</v>
      </c>
      <c r="N11" s="20" t="s">
        <v>73</v>
      </c>
      <c r="O11" s="35">
        <v>0.43819444444444444</v>
      </c>
      <c r="P11">
        <f t="shared" si="4"/>
        <v>0</v>
      </c>
      <c r="Q11">
        <f t="shared" si="5"/>
        <v>0</v>
      </c>
      <c r="R11" t="str">
        <f t="shared" si="6"/>
        <v>221810303059@gitam.in</v>
      </c>
      <c r="S11" t="str">
        <f t="shared" si="7"/>
        <v>221810304052@gitam.in</v>
      </c>
      <c r="T11" t="str">
        <f t="shared" si="8"/>
        <v>221810304013@gitam.in</v>
      </c>
      <c r="U11" t="e">
        <f t="shared" si="9"/>
        <v>#N/A</v>
      </c>
      <c r="V11" t="e">
        <f t="shared" si="10"/>
        <v>#N/A</v>
      </c>
      <c r="AE11" s="22"/>
      <c r="AF11" s="20"/>
    </row>
    <row r="12" spans="1:32">
      <c r="A12" s="3">
        <v>221810303064</v>
      </c>
      <c r="B12" s="11" t="s">
        <v>15</v>
      </c>
      <c r="C12" s="28">
        <v>0.48472222222222222</v>
      </c>
      <c r="D12" s="5">
        <v>0.49583333333333335</v>
      </c>
      <c r="E12" s="6">
        <v>16</v>
      </c>
      <c r="F12" s="7">
        <v>110</v>
      </c>
      <c r="G12" s="7">
        <f t="shared" si="0"/>
        <v>0</v>
      </c>
      <c r="H12">
        <f t="shared" si="1"/>
        <v>0</v>
      </c>
      <c r="I12" s="25" t="s">
        <v>72</v>
      </c>
      <c r="J12" s="22" t="s">
        <v>57</v>
      </c>
      <c r="K12" s="34">
        <v>0.58194444444444449</v>
      </c>
      <c r="L12">
        <f t="shared" si="2"/>
        <v>0</v>
      </c>
      <c r="M12">
        <f t="shared" si="3"/>
        <v>0</v>
      </c>
      <c r="N12" s="20" t="s">
        <v>74</v>
      </c>
      <c r="O12" s="35">
        <v>0.39166666666666666</v>
      </c>
      <c r="P12">
        <f t="shared" si="4"/>
        <v>1</v>
      </c>
      <c r="Q12">
        <f t="shared" si="5"/>
        <v>1</v>
      </c>
      <c r="R12" t="str">
        <f t="shared" si="6"/>
        <v>221810303064@gitam.in</v>
      </c>
      <c r="S12" t="str">
        <f t="shared" si="7"/>
        <v>221810302056@gitam.in</v>
      </c>
      <c r="T12" t="str">
        <f t="shared" si="8"/>
        <v>shivalalitha17@gmail.com</v>
      </c>
      <c r="U12" t="e">
        <f t="shared" si="9"/>
        <v>#N/A</v>
      </c>
      <c r="V12" t="e">
        <f t="shared" si="10"/>
        <v>#N/A</v>
      </c>
      <c r="Y12" s="36" t="s">
        <v>200</v>
      </c>
      <c r="AB12">
        <f>SUM(P3:P53)</f>
        <v>22</v>
      </c>
      <c r="AE12" s="22"/>
      <c r="AF12" s="20"/>
    </row>
    <row r="13" spans="1:32">
      <c r="A13" s="3">
        <v>221810303064</v>
      </c>
      <c r="B13" s="11" t="s">
        <v>15</v>
      </c>
      <c r="C13" s="28">
        <v>0.42986111111111114</v>
      </c>
      <c r="D13" s="5">
        <v>0.48402777777777778</v>
      </c>
      <c r="E13" s="6">
        <v>77</v>
      </c>
      <c r="F13" s="7">
        <v>110</v>
      </c>
      <c r="G13" s="7">
        <f t="shared" si="0"/>
        <v>0</v>
      </c>
      <c r="H13">
        <f t="shared" si="1"/>
        <v>0</v>
      </c>
      <c r="I13" s="20" t="s">
        <v>15</v>
      </c>
      <c r="J13" s="20" t="s">
        <v>39</v>
      </c>
      <c r="K13" s="34">
        <v>0.57638888888888884</v>
      </c>
      <c r="L13">
        <f t="shared" si="2"/>
        <v>0</v>
      </c>
      <c r="M13">
        <f t="shared" si="3"/>
        <v>0</v>
      </c>
      <c r="N13" s="20" t="s">
        <v>75</v>
      </c>
      <c r="O13" s="35">
        <v>0.39444444444444443</v>
      </c>
      <c r="P13">
        <f t="shared" si="4"/>
        <v>1</v>
      </c>
      <c r="Q13">
        <f t="shared" si="5"/>
        <v>1</v>
      </c>
      <c r="R13" t="str">
        <f t="shared" si="6"/>
        <v>221810303064@gitam.in</v>
      </c>
      <c r="S13" t="str">
        <f t="shared" si="7"/>
        <v>221810311025@gitam.in</v>
      </c>
      <c r="T13" t="str">
        <f t="shared" si="8"/>
        <v>neha.avalur@gmail.com</v>
      </c>
      <c r="U13" t="e">
        <f t="shared" si="9"/>
        <v>#N/A</v>
      </c>
      <c r="V13" t="e">
        <f t="shared" si="10"/>
        <v>#N/A</v>
      </c>
      <c r="Y13" s="36" t="s">
        <v>201</v>
      </c>
      <c r="AB13">
        <f>SUM(Q3:Q53)</f>
        <v>31</v>
      </c>
      <c r="AE13" s="20"/>
      <c r="AF13" s="20"/>
    </row>
    <row r="14" spans="1:32">
      <c r="A14" s="3">
        <v>221810305009</v>
      </c>
      <c r="B14" s="11" t="s">
        <v>16</v>
      </c>
      <c r="C14" s="28">
        <v>0.42569444444444443</v>
      </c>
      <c r="D14" s="5">
        <v>0.50138888888888888</v>
      </c>
      <c r="E14" s="6">
        <v>108</v>
      </c>
      <c r="F14" s="7">
        <v>110</v>
      </c>
      <c r="G14" s="7">
        <f t="shared" si="0"/>
        <v>0</v>
      </c>
      <c r="H14">
        <f t="shared" si="1"/>
        <v>0</v>
      </c>
      <c r="I14" s="20" t="s">
        <v>16</v>
      </c>
      <c r="J14" s="22" t="s">
        <v>58</v>
      </c>
      <c r="K14" s="34">
        <v>0.56458333333333333</v>
      </c>
      <c r="L14">
        <f t="shared" si="2"/>
        <v>0</v>
      </c>
      <c r="M14">
        <f t="shared" si="3"/>
        <v>1</v>
      </c>
      <c r="N14" s="20" t="s">
        <v>76</v>
      </c>
      <c r="O14" s="35">
        <v>0.41736111111111113</v>
      </c>
      <c r="P14">
        <f t="shared" si="4"/>
        <v>0</v>
      </c>
      <c r="Q14">
        <f t="shared" si="5"/>
        <v>0</v>
      </c>
      <c r="R14" t="str">
        <f t="shared" si="6"/>
        <v>221810305009@gitam.in</v>
      </c>
      <c r="S14" t="str">
        <f t="shared" si="7"/>
        <v>221810310065@gitam.in</v>
      </c>
      <c r="T14" t="str">
        <f t="shared" si="8"/>
        <v>221810302002@gitam.in</v>
      </c>
      <c r="U14" t="e">
        <f t="shared" si="9"/>
        <v>#N/A</v>
      </c>
      <c r="V14" t="e">
        <f t="shared" si="10"/>
        <v>#N/A</v>
      </c>
      <c r="AE14" s="22"/>
      <c r="AF14" s="20"/>
    </row>
    <row r="15" spans="1:32">
      <c r="A15" s="3">
        <v>221810305018</v>
      </c>
      <c r="B15" s="11" t="s">
        <v>17</v>
      </c>
      <c r="C15" s="28">
        <v>0.43263888888888891</v>
      </c>
      <c r="D15" s="5">
        <v>0.50138888888888888</v>
      </c>
      <c r="E15" s="6">
        <v>99</v>
      </c>
      <c r="F15" s="7">
        <v>110</v>
      </c>
      <c r="G15" s="7">
        <f t="shared" si="0"/>
        <v>0</v>
      </c>
      <c r="H15">
        <f t="shared" si="1"/>
        <v>0</v>
      </c>
      <c r="I15" s="20" t="s">
        <v>17</v>
      </c>
      <c r="J15" s="22" t="s">
        <v>60</v>
      </c>
      <c r="K15" s="34">
        <v>0.57291666666666663</v>
      </c>
      <c r="L15">
        <f t="shared" si="2"/>
        <v>0</v>
      </c>
      <c r="M15">
        <f t="shared" si="3"/>
        <v>0</v>
      </c>
      <c r="N15" s="20" t="s">
        <v>77</v>
      </c>
      <c r="O15" s="35">
        <v>0.39374999999999999</v>
      </c>
      <c r="P15">
        <f t="shared" si="4"/>
        <v>1</v>
      </c>
      <c r="Q15">
        <f t="shared" si="5"/>
        <v>1</v>
      </c>
      <c r="R15" t="str">
        <f t="shared" si="6"/>
        <v>221810305018@gitam.in</v>
      </c>
      <c r="S15" t="e">
        <f t="shared" si="7"/>
        <v>#N/A</v>
      </c>
      <c r="T15" t="str">
        <f t="shared" si="8"/>
        <v>varmaavi129@gmail.com</v>
      </c>
      <c r="U15" t="e">
        <f t="shared" si="9"/>
        <v>#N/A</v>
      </c>
      <c r="V15" t="e">
        <f t="shared" si="10"/>
        <v>#N/A</v>
      </c>
      <c r="AE15" s="22"/>
      <c r="AF15" s="20"/>
    </row>
    <row r="16" spans="1:32">
      <c r="A16" s="3">
        <v>221810305040</v>
      </c>
      <c r="B16" s="11" t="s">
        <v>18</v>
      </c>
      <c r="C16" s="28">
        <v>0.42569444444444443</v>
      </c>
      <c r="D16" s="5">
        <v>0.50138888888888888</v>
      </c>
      <c r="E16" s="6">
        <v>109</v>
      </c>
      <c r="F16" s="7">
        <v>110</v>
      </c>
      <c r="G16" s="7">
        <f t="shared" si="0"/>
        <v>0</v>
      </c>
      <c r="H16">
        <f t="shared" si="1"/>
        <v>0</v>
      </c>
      <c r="I16" s="20" t="s">
        <v>18</v>
      </c>
      <c r="J16" s="22" t="s">
        <v>61</v>
      </c>
      <c r="K16" s="34">
        <v>0.56458333333333333</v>
      </c>
      <c r="L16">
        <f t="shared" si="2"/>
        <v>0</v>
      </c>
      <c r="M16">
        <f t="shared" si="3"/>
        <v>1</v>
      </c>
      <c r="N16" s="20" t="s">
        <v>78</v>
      </c>
      <c r="O16" s="35">
        <v>0.39166666666666666</v>
      </c>
      <c r="P16">
        <f t="shared" si="4"/>
        <v>1</v>
      </c>
      <c r="Q16">
        <f t="shared" si="5"/>
        <v>1</v>
      </c>
      <c r="R16" t="str">
        <f t="shared" si="6"/>
        <v>221810305040@gitam.in</v>
      </c>
      <c r="S16" t="str">
        <f t="shared" si="7"/>
        <v>221810302058@gitam.in</v>
      </c>
      <c r="T16" t="str">
        <f t="shared" si="8"/>
        <v>221810301001@gitam.in</v>
      </c>
      <c r="U16" t="e">
        <f t="shared" si="9"/>
        <v>#N/A</v>
      </c>
      <c r="V16" t="e">
        <f t="shared" si="10"/>
        <v>#N/A</v>
      </c>
      <c r="Y16" s="36" t="s">
        <v>205</v>
      </c>
      <c r="AB16">
        <f>COUNTIFS(R3:R48, "&lt;&gt;#N/A",R3:R48, "&lt;&gt;")</f>
        <v>46</v>
      </c>
      <c r="AC16" t="s">
        <v>208</v>
      </c>
      <c r="AE16" s="22"/>
      <c r="AF16" s="20"/>
    </row>
    <row r="17" spans="1:32">
      <c r="A17" s="3">
        <v>221810305048</v>
      </c>
      <c r="B17" s="4" t="s">
        <v>19</v>
      </c>
      <c r="C17" s="28">
        <v>0.42569444444444443</v>
      </c>
      <c r="D17" s="5">
        <v>0.50138888888888888</v>
      </c>
      <c r="E17" s="6">
        <v>108</v>
      </c>
      <c r="F17" s="7">
        <v>110</v>
      </c>
      <c r="G17" s="7">
        <f t="shared" si="0"/>
        <v>0</v>
      </c>
      <c r="H17">
        <f t="shared" si="1"/>
        <v>0</v>
      </c>
      <c r="I17" s="22" t="s">
        <v>19</v>
      </c>
      <c r="J17" s="20" t="s">
        <v>62</v>
      </c>
      <c r="K17" s="34">
        <v>0.56527777777777777</v>
      </c>
      <c r="L17">
        <f t="shared" si="2"/>
        <v>0</v>
      </c>
      <c r="M17">
        <f t="shared" si="3"/>
        <v>1</v>
      </c>
      <c r="N17" s="20" t="s">
        <v>79</v>
      </c>
      <c r="O17" s="35">
        <v>0.39652777777777776</v>
      </c>
      <c r="P17">
        <f t="shared" si="4"/>
        <v>0</v>
      </c>
      <c r="Q17">
        <f t="shared" si="5"/>
        <v>1</v>
      </c>
      <c r="R17" t="str">
        <f t="shared" si="6"/>
        <v>srinitha9908@gmail.com</v>
      </c>
      <c r="S17" t="str">
        <f t="shared" si="7"/>
        <v>221810301024@gitam.in</v>
      </c>
      <c r="T17" t="str">
        <f t="shared" si="8"/>
        <v>221810301007@gitam.in</v>
      </c>
      <c r="U17" t="e">
        <f>VLOOKUP(B17,$J$3:$J$36,1,FALSE)</f>
        <v>#N/A</v>
      </c>
      <c r="V17" t="e">
        <f t="shared" si="10"/>
        <v>#N/A</v>
      </c>
      <c r="Y17" s="36" t="s">
        <v>206</v>
      </c>
      <c r="AB17">
        <f>COUNTIFS(S3:S36, "&lt;&gt;#N/A",S3:S36, "&lt;&gt;")</f>
        <v>29</v>
      </c>
      <c r="AC17" t="s">
        <v>209</v>
      </c>
      <c r="AE17" s="20"/>
      <c r="AF17" s="20"/>
    </row>
    <row r="18" spans="1:32">
      <c r="A18" s="3">
        <v>221810306012</v>
      </c>
      <c r="B18" s="11" t="s">
        <v>20</v>
      </c>
      <c r="C18" s="28">
        <v>0.43263888888888891</v>
      </c>
      <c r="D18" s="5">
        <v>0.43611111111111112</v>
      </c>
      <c r="E18" s="6">
        <v>5</v>
      </c>
      <c r="F18" s="7">
        <v>110</v>
      </c>
      <c r="G18" s="7">
        <f t="shared" si="0"/>
        <v>0</v>
      </c>
      <c r="H18">
        <f t="shared" si="1"/>
        <v>0</v>
      </c>
      <c r="I18" s="25" t="s">
        <v>22</v>
      </c>
      <c r="J18" s="20" t="s">
        <v>63</v>
      </c>
      <c r="K18" s="34">
        <v>0.56458333333333333</v>
      </c>
      <c r="L18">
        <f t="shared" si="2"/>
        <v>0</v>
      </c>
      <c r="M18">
        <f t="shared" si="3"/>
        <v>1</v>
      </c>
      <c r="N18" s="20" t="s">
        <v>80</v>
      </c>
      <c r="O18" s="35">
        <v>0.40763888888888888</v>
      </c>
      <c r="P18">
        <f t="shared" si="4"/>
        <v>0</v>
      </c>
      <c r="Q18">
        <f t="shared" si="5"/>
        <v>0</v>
      </c>
      <c r="R18" t="str">
        <f t="shared" si="6"/>
        <v>221810306012@gitam.in</v>
      </c>
      <c r="S18" t="str">
        <f t="shared" si="7"/>
        <v>221810306016@gitam.in</v>
      </c>
      <c r="T18" t="str">
        <f t="shared" si="8"/>
        <v>221810309065@gitam.in</v>
      </c>
      <c r="U18" t="str">
        <f t="shared" si="9"/>
        <v>221810306012@gitam.in</v>
      </c>
      <c r="V18" t="str">
        <f t="shared" si="10"/>
        <v>221810306012@gitam.in</v>
      </c>
      <c r="Y18" s="36" t="s">
        <v>207</v>
      </c>
      <c r="AB18">
        <f>COUNTIFS(T3:T53, "&lt;&gt;#N/A",T3:T53, "&lt;&gt;")</f>
        <v>50</v>
      </c>
      <c r="AC18" t="s">
        <v>210</v>
      </c>
      <c r="AE18" s="20"/>
      <c r="AF18" s="20"/>
    </row>
    <row r="19" spans="1:32">
      <c r="A19" s="9">
        <v>221810106012</v>
      </c>
      <c r="B19" s="12" t="s">
        <v>21</v>
      </c>
      <c r="C19" s="28">
        <v>0.43611111111111112</v>
      </c>
      <c r="D19" s="5">
        <v>0.50069444444444444</v>
      </c>
      <c r="E19" s="6">
        <v>93</v>
      </c>
      <c r="F19" s="7">
        <v>110</v>
      </c>
      <c r="G19" s="7">
        <f t="shared" si="0"/>
        <v>0</v>
      </c>
      <c r="H19">
        <f t="shared" si="1"/>
        <v>0</v>
      </c>
      <c r="I19" s="20" t="s">
        <v>73</v>
      </c>
      <c r="J19" s="20" t="s">
        <v>64</v>
      </c>
      <c r="K19" s="34">
        <v>0.56458333333333333</v>
      </c>
      <c r="L19">
        <f t="shared" si="2"/>
        <v>0</v>
      </c>
      <c r="M19">
        <f t="shared" si="3"/>
        <v>1</v>
      </c>
      <c r="N19" s="20" t="s">
        <v>81</v>
      </c>
      <c r="O19" s="35">
        <v>0.43125000000000002</v>
      </c>
      <c r="P19">
        <f t="shared" si="4"/>
        <v>0</v>
      </c>
      <c r="Q19">
        <f t="shared" si="5"/>
        <v>0</v>
      </c>
      <c r="R19" t="str">
        <f t="shared" si="6"/>
        <v>221810106012@gitam.in</v>
      </c>
      <c r="S19" t="str">
        <f t="shared" si="7"/>
        <v>221810308001@gitam.in</v>
      </c>
      <c r="T19" t="str">
        <f t="shared" si="8"/>
        <v>anvithaleti@gmail.com</v>
      </c>
      <c r="U19" t="str">
        <f t="shared" si="9"/>
        <v>221810106012@gitam.in</v>
      </c>
      <c r="V19" t="e">
        <f t="shared" si="10"/>
        <v>#N/A</v>
      </c>
      <c r="AE19" s="20"/>
      <c r="AF19" s="20"/>
    </row>
    <row r="20" spans="1:32">
      <c r="A20" s="9">
        <v>221810206012</v>
      </c>
      <c r="B20" s="33" t="s">
        <v>22</v>
      </c>
      <c r="C20" s="28">
        <v>0.42638888888888887</v>
      </c>
      <c r="D20" s="5">
        <v>0.43194444444444446</v>
      </c>
      <c r="E20" s="6">
        <v>7</v>
      </c>
      <c r="F20" s="7">
        <v>110</v>
      </c>
      <c r="G20" s="7">
        <f t="shared" si="0"/>
        <v>0</v>
      </c>
      <c r="H20">
        <f t="shared" si="1"/>
        <v>0</v>
      </c>
      <c r="I20" s="20" t="s">
        <v>74</v>
      </c>
      <c r="J20" s="20" t="s">
        <v>64</v>
      </c>
      <c r="K20" s="34">
        <v>0.61805555555555558</v>
      </c>
      <c r="L20">
        <f t="shared" si="2"/>
        <v>0</v>
      </c>
      <c r="M20">
        <f t="shared" si="3"/>
        <v>0</v>
      </c>
      <c r="N20" s="20" t="s">
        <v>82</v>
      </c>
      <c r="O20" s="35">
        <v>0.40833333333333333</v>
      </c>
      <c r="P20">
        <f t="shared" si="4"/>
        <v>0</v>
      </c>
      <c r="Q20">
        <f t="shared" si="5"/>
        <v>0</v>
      </c>
      <c r="R20" t="str">
        <f t="shared" si="6"/>
        <v>221810206012@gitam.in</v>
      </c>
      <c r="S20" t="str">
        <f t="shared" si="7"/>
        <v>221810308001@gitam.in</v>
      </c>
      <c r="T20" t="str">
        <f t="shared" si="8"/>
        <v>yashaswinibadarla20@gmail.com</v>
      </c>
      <c r="U20" t="e">
        <f t="shared" si="9"/>
        <v>#N/A</v>
      </c>
      <c r="V20" t="e">
        <f t="shared" si="10"/>
        <v>#N/A</v>
      </c>
      <c r="AE20" s="20"/>
      <c r="AF20" s="20"/>
    </row>
    <row r="21" spans="1:32">
      <c r="A21" s="3">
        <v>221810306027</v>
      </c>
      <c r="B21" s="11" t="s">
        <v>23</v>
      </c>
      <c r="C21" s="28">
        <v>0.43680555555555556</v>
      </c>
      <c r="D21" s="5">
        <v>0.4375</v>
      </c>
      <c r="E21" s="6">
        <v>1</v>
      </c>
      <c r="F21" s="7">
        <v>110</v>
      </c>
      <c r="G21" s="7">
        <f t="shared" si="0"/>
        <v>0</v>
      </c>
      <c r="H21">
        <f t="shared" si="1"/>
        <v>0</v>
      </c>
      <c r="I21" s="20" t="s">
        <v>75</v>
      </c>
      <c r="J21" s="20" t="s">
        <v>65</v>
      </c>
      <c r="K21" s="34">
        <v>0.63888888888888884</v>
      </c>
      <c r="L21">
        <f t="shared" si="2"/>
        <v>0</v>
      </c>
      <c r="M21">
        <f t="shared" si="3"/>
        <v>0</v>
      </c>
      <c r="N21" s="20" t="s">
        <v>83</v>
      </c>
      <c r="O21" s="35">
        <v>0.39930555555555558</v>
      </c>
      <c r="P21">
        <f t="shared" si="4"/>
        <v>0</v>
      </c>
      <c r="Q21">
        <f t="shared" si="5"/>
        <v>1</v>
      </c>
      <c r="R21" t="str">
        <f t="shared" si="6"/>
        <v>221810306027@gitam.in</v>
      </c>
      <c r="S21" t="str">
        <f t="shared" si="7"/>
        <v>221810306004@gitam.in</v>
      </c>
      <c r="T21" t="str">
        <f t="shared" si="8"/>
        <v>ballem.rohith@outlook.com</v>
      </c>
      <c r="U21" t="str">
        <f t="shared" si="9"/>
        <v>221810306027@gitam.in</v>
      </c>
      <c r="V21" t="e">
        <f t="shared" si="10"/>
        <v>#N/A</v>
      </c>
      <c r="Y21" s="36" t="s">
        <v>211</v>
      </c>
      <c r="AB21">
        <f>COUNTIFS(V3:V53, "&lt;&gt;#N/A",V3:V53, "&lt;&gt;")</f>
        <v>3</v>
      </c>
      <c r="AE21" s="20"/>
      <c r="AF21" s="20"/>
    </row>
    <row r="22" spans="1:32">
      <c r="A22" s="3">
        <v>221810306027</v>
      </c>
      <c r="B22" s="11" t="s">
        <v>23</v>
      </c>
      <c r="C22" s="28">
        <v>0.43819444444444444</v>
      </c>
      <c r="D22" s="5">
        <v>0.50069444444444444</v>
      </c>
      <c r="E22" s="6">
        <v>90</v>
      </c>
      <c r="F22" s="7">
        <v>110</v>
      </c>
      <c r="G22" s="7">
        <f t="shared" si="0"/>
        <v>0</v>
      </c>
      <c r="H22">
        <f t="shared" si="1"/>
        <v>0</v>
      </c>
      <c r="I22" s="20" t="s">
        <v>76</v>
      </c>
      <c r="J22" s="22" t="s">
        <v>67</v>
      </c>
      <c r="K22" s="34">
        <v>0.65347222222222223</v>
      </c>
      <c r="L22">
        <f t="shared" si="2"/>
        <v>0</v>
      </c>
      <c r="M22">
        <f t="shared" si="3"/>
        <v>0</v>
      </c>
      <c r="N22" s="20" t="s">
        <v>84</v>
      </c>
      <c r="O22" s="35">
        <v>0.45833333333333331</v>
      </c>
      <c r="P22">
        <f t="shared" si="4"/>
        <v>0</v>
      </c>
      <c r="Q22">
        <f t="shared" si="5"/>
        <v>0</v>
      </c>
      <c r="R22" t="str">
        <f t="shared" si="6"/>
        <v>221810306027@gitam.in</v>
      </c>
      <c r="S22" t="e">
        <f t="shared" si="7"/>
        <v>#N/A</v>
      </c>
      <c r="T22" t="str">
        <f t="shared" si="8"/>
        <v>bhavesh.ricky@gmail.com</v>
      </c>
      <c r="U22" t="str">
        <f t="shared" si="9"/>
        <v>221810306027@gitam.in</v>
      </c>
      <c r="V22" t="e">
        <f t="shared" si="10"/>
        <v>#N/A</v>
      </c>
      <c r="AE22" s="22"/>
      <c r="AF22" s="20"/>
    </row>
    <row r="23" spans="1:32">
      <c r="A23" s="9">
        <v>221810206027</v>
      </c>
      <c r="B23" s="10" t="s">
        <v>24</v>
      </c>
      <c r="C23" s="28">
        <v>0.42638888888888887</v>
      </c>
      <c r="D23" s="5">
        <v>0.43611111111111112</v>
      </c>
      <c r="E23" s="6">
        <v>13</v>
      </c>
      <c r="F23" s="7">
        <v>110</v>
      </c>
      <c r="G23" s="7">
        <f t="shared" si="0"/>
        <v>0</v>
      </c>
      <c r="H23">
        <f t="shared" si="1"/>
        <v>0</v>
      </c>
      <c r="I23" s="20" t="s">
        <v>77</v>
      </c>
      <c r="J23" s="12" t="s">
        <v>21</v>
      </c>
      <c r="K23" s="34">
        <v>0.63611111111111107</v>
      </c>
      <c r="L23">
        <f t="shared" si="2"/>
        <v>0</v>
      </c>
      <c r="M23">
        <f t="shared" si="3"/>
        <v>0</v>
      </c>
      <c r="N23" s="20" t="s">
        <v>85</v>
      </c>
      <c r="O23" s="35">
        <v>0.4548611111111111</v>
      </c>
      <c r="P23">
        <f t="shared" si="4"/>
        <v>0</v>
      </c>
      <c r="Q23">
        <f t="shared" si="5"/>
        <v>0</v>
      </c>
      <c r="R23" t="str">
        <f t="shared" si="6"/>
        <v>221810206027@gitam.in</v>
      </c>
      <c r="S23" t="str">
        <f t="shared" si="7"/>
        <v>221810106012@gitam.in</v>
      </c>
      <c r="T23" t="str">
        <f t="shared" si="8"/>
        <v>221810304010@gitam.in</v>
      </c>
      <c r="U23" t="str">
        <f t="shared" si="9"/>
        <v>221810206027@gitam.in</v>
      </c>
      <c r="V23" t="e">
        <f t="shared" si="10"/>
        <v>#N/A</v>
      </c>
      <c r="AE23" s="12"/>
      <c r="AF23" s="20"/>
    </row>
    <row r="24" spans="1:32" ht="21">
      <c r="A24" s="3">
        <v>221810307009</v>
      </c>
      <c r="B24" s="11" t="s">
        <v>25</v>
      </c>
      <c r="C24" s="28">
        <v>0.42638888888888887</v>
      </c>
      <c r="D24" s="5">
        <v>0.50069444444444444</v>
      </c>
      <c r="E24" s="6">
        <v>107</v>
      </c>
      <c r="F24" s="7">
        <v>110</v>
      </c>
      <c r="G24" s="7">
        <f t="shared" si="0"/>
        <v>0</v>
      </c>
      <c r="H24">
        <f t="shared" si="1"/>
        <v>0</v>
      </c>
      <c r="I24" s="20" t="s">
        <v>78</v>
      </c>
      <c r="J24" s="20" t="s">
        <v>20</v>
      </c>
      <c r="K24" s="34">
        <v>0.65069444444444446</v>
      </c>
      <c r="L24">
        <f t="shared" si="2"/>
        <v>0</v>
      </c>
      <c r="M24">
        <f t="shared" si="3"/>
        <v>0</v>
      </c>
      <c r="N24" s="20" t="s">
        <v>86</v>
      </c>
      <c r="O24" s="35">
        <v>0.48541666666666666</v>
      </c>
      <c r="P24">
        <f t="shared" si="4"/>
        <v>0</v>
      </c>
      <c r="Q24">
        <f t="shared" si="5"/>
        <v>0</v>
      </c>
      <c r="R24" t="str">
        <f t="shared" si="6"/>
        <v>chmrudula26@outlook.com</v>
      </c>
      <c r="S24" t="str">
        <f t="shared" si="7"/>
        <v>221810306012@gitam.in</v>
      </c>
      <c r="T24" t="str">
        <f t="shared" si="8"/>
        <v>20FLICHH010093@ifheindia.org</v>
      </c>
      <c r="U24" t="e">
        <f t="shared" si="9"/>
        <v>#N/A</v>
      </c>
      <c r="V24" t="e">
        <f t="shared" si="10"/>
        <v>#N/A</v>
      </c>
      <c r="Y24" s="41" t="s">
        <v>216</v>
      </c>
      <c r="AE24" s="20"/>
      <c r="AF24" s="20"/>
    </row>
    <row r="25" spans="1:32">
      <c r="A25" s="9">
        <v>221810107013</v>
      </c>
      <c r="B25" s="10" t="s">
        <v>26</v>
      </c>
      <c r="C25" s="28">
        <v>0.46319444444444446</v>
      </c>
      <c r="D25" s="5">
        <v>0.47430555555555554</v>
      </c>
      <c r="E25" s="6">
        <v>15</v>
      </c>
      <c r="F25" s="7">
        <v>110</v>
      </c>
      <c r="G25" s="7">
        <f t="shared" si="0"/>
        <v>0</v>
      </c>
      <c r="H25">
        <f t="shared" si="1"/>
        <v>0</v>
      </c>
      <c r="I25" s="20" t="s">
        <v>79</v>
      </c>
      <c r="J25" s="25" t="s">
        <v>68</v>
      </c>
      <c r="K25" s="34">
        <v>0.56458333333333333</v>
      </c>
      <c r="L25">
        <f t="shared" si="2"/>
        <v>0</v>
      </c>
      <c r="M25">
        <f t="shared" si="3"/>
        <v>1</v>
      </c>
      <c r="N25" s="22" t="s">
        <v>34</v>
      </c>
      <c r="O25" s="35">
        <v>0.39166666666666666</v>
      </c>
      <c r="P25">
        <f t="shared" si="4"/>
        <v>1</v>
      </c>
      <c r="Q25">
        <f t="shared" si="5"/>
        <v>1</v>
      </c>
      <c r="R25" t="str">
        <f t="shared" si="6"/>
        <v>221810107013@gitam.in</v>
      </c>
      <c r="S25" t="str">
        <f t="shared" si="7"/>
        <v>221810106027@gitam.in</v>
      </c>
      <c r="T25" t="str">
        <f t="shared" si="8"/>
        <v>sudhir.saivenna@gmail.com</v>
      </c>
      <c r="U25" t="str">
        <f t="shared" si="9"/>
        <v>221810107013@gitam.in</v>
      </c>
      <c r="V25" t="e">
        <f t="shared" si="10"/>
        <v>#N/A</v>
      </c>
      <c r="AE25" s="25"/>
      <c r="AF25" s="22"/>
    </row>
    <row r="26" spans="1:32">
      <c r="A26" s="3">
        <v>221810307013</v>
      </c>
      <c r="B26" s="4" t="s">
        <v>27</v>
      </c>
      <c r="C26" s="28">
        <v>0.42569444444444443</v>
      </c>
      <c r="D26" s="5">
        <v>0.46319444444444446</v>
      </c>
      <c r="E26" s="6">
        <v>53</v>
      </c>
      <c r="F26" s="7">
        <v>110</v>
      </c>
      <c r="G26" s="7">
        <f t="shared" si="0"/>
        <v>0</v>
      </c>
      <c r="H26">
        <f t="shared" si="1"/>
        <v>0</v>
      </c>
      <c r="I26" s="20" t="s">
        <v>80</v>
      </c>
      <c r="J26" s="25" t="s">
        <v>24</v>
      </c>
      <c r="K26" s="34">
        <v>0.57708333333333328</v>
      </c>
      <c r="L26">
        <f t="shared" si="2"/>
        <v>0</v>
      </c>
      <c r="M26">
        <f t="shared" si="3"/>
        <v>0</v>
      </c>
      <c r="N26" s="12" t="s">
        <v>35</v>
      </c>
      <c r="O26" s="35">
        <v>0.44930555555555557</v>
      </c>
      <c r="P26">
        <f t="shared" si="4"/>
        <v>0</v>
      </c>
      <c r="Q26">
        <f t="shared" si="5"/>
        <v>0</v>
      </c>
      <c r="R26" t="str">
        <f t="shared" si="6"/>
        <v>221810307013@gitam.in</v>
      </c>
      <c r="S26" t="str">
        <f t="shared" si="7"/>
        <v>221810206027@gitam.in</v>
      </c>
      <c r="T26" t="str">
        <f t="shared" si="8"/>
        <v>221810110015@gitam.in</v>
      </c>
      <c r="U26" t="str">
        <f t="shared" si="9"/>
        <v>221810307013@gitam.in</v>
      </c>
      <c r="V26" t="e">
        <f t="shared" si="10"/>
        <v>#N/A</v>
      </c>
      <c r="AE26" s="25"/>
      <c r="AF26" s="12"/>
    </row>
    <row r="27" spans="1:32">
      <c r="A27" s="3">
        <v>221810307058</v>
      </c>
      <c r="B27" s="11" t="s">
        <v>28</v>
      </c>
      <c r="C27" s="28">
        <v>0.42638888888888887</v>
      </c>
      <c r="D27" s="5">
        <v>0.50069444444444444</v>
      </c>
      <c r="E27" s="6">
        <v>107</v>
      </c>
      <c r="F27" s="7">
        <v>110</v>
      </c>
      <c r="G27" s="7">
        <f t="shared" si="0"/>
        <v>0</v>
      </c>
      <c r="H27">
        <f t="shared" si="1"/>
        <v>0</v>
      </c>
      <c r="I27" s="20" t="s">
        <v>81</v>
      </c>
      <c r="J27" s="20" t="s">
        <v>23</v>
      </c>
      <c r="K27" s="34">
        <v>0.56458333333333333</v>
      </c>
      <c r="L27">
        <f t="shared" si="2"/>
        <v>0</v>
      </c>
      <c r="M27">
        <f t="shared" si="3"/>
        <v>1</v>
      </c>
      <c r="N27" s="22" t="s">
        <v>36</v>
      </c>
      <c r="O27" s="35">
        <v>0.49513888888888891</v>
      </c>
      <c r="P27">
        <f t="shared" si="4"/>
        <v>0</v>
      </c>
      <c r="Q27">
        <f t="shared" si="5"/>
        <v>0</v>
      </c>
      <c r="R27" t="str">
        <f t="shared" si="6"/>
        <v>221810307058@gitam.in</v>
      </c>
      <c r="S27" t="str">
        <f t="shared" si="7"/>
        <v>221810306027@gitam.in</v>
      </c>
      <c r="T27" t="str">
        <f t="shared" si="8"/>
        <v>221810310015@gitam.in</v>
      </c>
      <c r="U27" t="str">
        <f t="shared" si="9"/>
        <v>221810307058@gitam.in</v>
      </c>
      <c r="V27" t="e">
        <f t="shared" si="10"/>
        <v>#N/A</v>
      </c>
      <c r="AE27" s="20"/>
      <c r="AF27" s="22"/>
    </row>
    <row r="28" spans="1:32">
      <c r="A28" s="3">
        <v>221810307061</v>
      </c>
      <c r="B28" s="11" t="s">
        <v>29</v>
      </c>
      <c r="C28" s="28">
        <v>0.42569444444444443</v>
      </c>
      <c r="D28" s="5">
        <v>0.50138888888888888</v>
      </c>
      <c r="E28" s="6">
        <v>109</v>
      </c>
      <c r="F28" s="7">
        <v>110</v>
      </c>
      <c r="G28" s="7">
        <f t="shared" si="0"/>
        <v>0</v>
      </c>
      <c r="H28">
        <f t="shared" si="1"/>
        <v>0</v>
      </c>
      <c r="I28" s="20" t="s">
        <v>82</v>
      </c>
      <c r="J28" s="22" t="s">
        <v>69</v>
      </c>
      <c r="K28" s="34">
        <v>0.57222222222222219</v>
      </c>
      <c r="L28">
        <f t="shared" si="2"/>
        <v>0</v>
      </c>
      <c r="M28">
        <f t="shared" si="3"/>
        <v>0</v>
      </c>
      <c r="N28" s="20" t="s">
        <v>37</v>
      </c>
      <c r="O28" s="35">
        <v>0.39166666666666666</v>
      </c>
      <c r="P28">
        <f t="shared" si="4"/>
        <v>1</v>
      </c>
      <c r="Q28">
        <f t="shared" si="5"/>
        <v>1</v>
      </c>
      <c r="R28" t="str">
        <f t="shared" si="6"/>
        <v>221810307061@gitam.in</v>
      </c>
      <c r="S28" t="e">
        <f t="shared" si="7"/>
        <v>#N/A</v>
      </c>
      <c r="T28" t="str">
        <f t="shared" si="8"/>
        <v>221810310034@gitam.in</v>
      </c>
      <c r="U28" t="str">
        <f t="shared" si="9"/>
        <v>221810307061@gitam.in</v>
      </c>
      <c r="V28" t="e">
        <f t="shared" si="10"/>
        <v>#N/A</v>
      </c>
      <c r="AE28" s="22"/>
      <c r="AF28" s="20"/>
    </row>
    <row r="29" spans="1:32">
      <c r="A29" s="13">
        <v>221810308006</v>
      </c>
      <c r="B29" s="11" t="s">
        <v>30</v>
      </c>
      <c r="C29" s="28">
        <v>0.42569444444444443</v>
      </c>
      <c r="D29" s="5">
        <v>0.50069444444444444</v>
      </c>
      <c r="E29" s="6">
        <v>108</v>
      </c>
      <c r="F29" s="7">
        <v>110</v>
      </c>
      <c r="G29" s="7">
        <f t="shared" si="0"/>
        <v>0</v>
      </c>
      <c r="H29">
        <f t="shared" si="1"/>
        <v>0</v>
      </c>
      <c r="I29" s="20" t="s">
        <v>83</v>
      </c>
      <c r="J29" s="25" t="s">
        <v>26</v>
      </c>
      <c r="K29" s="34">
        <v>0.59375</v>
      </c>
      <c r="L29">
        <f t="shared" si="2"/>
        <v>0</v>
      </c>
      <c r="M29">
        <f t="shared" si="3"/>
        <v>0</v>
      </c>
      <c r="N29" s="20" t="s">
        <v>38</v>
      </c>
      <c r="O29" s="35">
        <v>0.39166666666666666</v>
      </c>
      <c r="P29">
        <f t="shared" si="4"/>
        <v>1</v>
      </c>
      <c r="Q29">
        <f t="shared" si="5"/>
        <v>1</v>
      </c>
      <c r="R29" t="str">
        <f>VLOOKUP(B29,$I$3:$I$86,1,FALSE)</f>
        <v>221810308006@gitam.in</v>
      </c>
      <c r="S29" t="str">
        <f t="shared" si="7"/>
        <v>221810107013@gitam.in</v>
      </c>
      <c r="T29" t="str">
        <f t="shared" si="8"/>
        <v>221810310052@gitam.in</v>
      </c>
      <c r="U29" t="str">
        <f t="shared" si="9"/>
        <v>221810308006@gitam.in</v>
      </c>
      <c r="V29" t="e">
        <f t="shared" si="10"/>
        <v>#N/A</v>
      </c>
      <c r="AE29" s="25"/>
      <c r="AF29" s="20"/>
    </row>
    <row r="30" spans="1:32">
      <c r="A30" s="8">
        <v>221810308015</v>
      </c>
      <c r="B30" s="4" t="s">
        <v>31</v>
      </c>
      <c r="C30" s="28">
        <v>0.42569444444444443</v>
      </c>
      <c r="D30" s="5">
        <v>0.50069444444444444</v>
      </c>
      <c r="E30" s="6">
        <v>108</v>
      </c>
      <c r="F30" s="7">
        <v>110</v>
      </c>
      <c r="G30" s="7">
        <f t="shared" si="0"/>
        <v>0</v>
      </c>
      <c r="H30">
        <f t="shared" si="1"/>
        <v>0</v>
      </c>
      <c r="I30" s="20" t="s">
        <v>84</v>
      </c>
      <c r="J30" s="22" t="s">
        <v>27</v>
      </c>
      <c r="K30" s="34">
        <v>0.56458333333333333</v>
      </c>
      <c r="L30">
        <f t="shared" si="2"/>
        <v>0</v>
      </c>
      <c r="M30">
        <f t="shared" si="3"/>
        <v>1</v>
      </c>
      <c r="N30" s="20" t="s">
        <v>38</v>
      </c>
      <c r="O30" s="35">
        <v>0.39791666666666664</v>
      </c>
      <c r="P30">
        <f t="shared" si="4"/>
        <v>0</v>
      </c>
      <c r="Q30">
        <f t="shared" si="5"/>
        <v>1</v>
      </c>
      <c r="R30" t="str">
        <f t="shared" si="6"/>
        <v>221810308015@gitam.in</v>
      </c>
      <c r="S30" t="str">
        <f t="shared" si="7"/>
        <v>221810307013@gitam.in</v>
      </c>
      <c r="T30" t="str">
        <f t="shared" si="8"/>
        <v>221810310052@gitam.in</v>
      </c>
      <c r="U30" t="str">
        <f t="shared" si="9"/>
        <v>221810308015@gitam.in</v>
      </c>
      <c r="V30" t="e">
        <f t="shared" si="10"/>
        <v>#N/A</v>
      </c>
      <c r="AE30" s="22"/>
      <c r="AF30" s="20"/>
    </row>
    <row r="31" spans="1:32">
      <c r="A31" s="8">
        <v>221810308033</v>
      </c>
      <c r="B31" s="4" t="s">
        <v>32</v>
      </c>
      <c r="C31" s="28">
        <v>0.42569444444444443</v>
      </c>
      <c r="D31" s="5">
        <v>0.50069444444444444</v>
      </c>
      <c r="E31" s="6">
        <v>108</v>
      </c>
      <c r="F31" s="7">
        <v>110</v>
      </c>
      <c r="G31" s="7">
        <f t="shared" si="0"/>
        <v>0</v>
      </c>
      <c r="H31">
        <f t="shared" si="1"/>
        <v>0</v>
      </c>
      <c r="I31" s="20" t="s">
        <v>85</v>
      </c>
      <c r="J31" s="20" t="s">
        <v>28</v>
      </c>
      <c r="K31" s="34">
        <v>0.57361111111111107</v>
      </c>
      <c r="L31">
        <f t="shared" si="2"/>
        <v>0</v>
      </c>
      <c r="M31">
        <f t="shared" si="3"/>
        <v>0</v>
      </c>
      <c r="N31" s="20" t="s">
        <v>39</v>
      </c>
      <c r="O31" s="35">
        <v>0.40208333333333335</v>
      </c>
      <c r="P31">
        <f t="shared" si="4"/>
        <v>0</v>
      </c>
      <c r="Q31">
        <f t="shared" si="5"/>
        <v>1</v>
      </c>
      <c r="R31" t="str">
        <f t="shared" si="6"/>
        <v>saikirannimmala1@gmail.com</v>
      </c>
      <c r="S31" t="str">
        <f t="shared" si="7"/>
        <v>221810307058@gitam.in</v>
      </c>
      <c r="T31" t="str">
        <f t="shared" si="8"/>
        <v>221810311025@gitam.in</v>
      </c>
      <c r="U31" t="e">
        <f t="shared" si="9"/>
        <v>#N/A</v>
      </c>
      <c r="V31" t="e">
        <f t="shared" si="10"/>
        <v>#N/A</v>
      </c>
      <c r="AE31" s="20"/>
      <c r="AF31" s="20"/>
    </row>
    <row r="32" spans="1:32">
      <c r="A32" s="8">
        <v>221810308036</v>
      </c>
      <c r="B32" s="4" t="s">
        <v>33</v>
      </c>
      <c r="C32" s="28">
        <v>0.42569444444444443</v>
      </c>
      <c r="D32" s="5">
        <v>0.50069444444444444</v>
      </c>
      <c r="E32" s="6">
        <v>108</v>
      </c>
      <c r="F32" s="7">
        <v>110</v>
      </c>
      <c r="G32" s="7">
        <f t="shared" si="0"/>
        <v>0</v>
      </c>
      <c r="H32">
        <f t="shared" si="1"/>
        <v>0</v>
      </c>
      <c r="I32" s="20" t="s">
        <v>86</v>
      </c>
      <c r="J32" s="20" t="s">
        <v>29</v>
      </c>
      <c r="K32" s="34">
        <v>0.57916666666666672</v>
      </c>
      <c r="L32">
        <f t="shared" si="2"/>
        <v>0</v>
      </c>
      <c r="M32">
        <f t="shared" si="3"/>
        <v>0</v>
      </c>
      <c r="N32" s="20" t="s">
        <v>40</v>
      </c>
      <c r="O32" s="35">
        <v>0.39513888888888887</v>
      </c>
      <c r="P32">
        <f t="shared" si="4"/>
        <v>1</v>
      </c>
      <c r="Q32">
        <f t="shared" si="5"/>
        <v>1</v>
      </c>
      <c r="R32" t="str">
        <f t="shared" si="6"/>
        <v>221810308036@gitam.in</v>
      </c>
      <c r="S32" t="str">
        <f t="shared" si="7"/>
        <v>221810307061@gitam.in</v>
      </c>
      <c r="T32" t="str">
        <f t="shared" si="8"/>
        <v>221810311026@gitam.in</v>
      </c>
      <c r="U32" t="str">
        <f t="shared" si="9"/>
        <v>221810308036@gitam.in</v>
      </c>
      <c r="V32" t="e">
        <f t="shared" si="10"/>
        <v>#N/A</v>
      </c>
      <c r="AE32" s="20"/>
      <c r="AF32" s="20"/>
    </row>
    <row r="33" spans="1:32">
      <c r="A33" s="13">
        <v>221810308058</v>
      </c>
      <c r="B33" s="4" t="s">
        <v>34</v>
      </c>
      <c r="C33" s="28">
        <v>0.42569444444444443</v>
      </c>
      <c r="D33" s="5">
        <v>0.50069444444444444</v>
      </c>
      <c r="E33" s="6">
        <v>108</v>
      </c>
      <c r="F33" s="7">
        <v>110</v>
      </c>
      <c r="G33" s="7">
        <f t="shared" si="0"/>
        <v>0</v>
      </c>
      <c r="H33">
        <f t="shared" si="1"/>
        <v>0</v>
      </c>
      <c r="I33" s="22" t="s">
        <v>34</v>
      </c>
      <c r="J33" s="20" t="s">
        <v>30</v>
      </c>
      <c r="K33" s="34">
        <v>0.56527777777777777</v>
      </c>
      <c r="L33">
        <f t="shared" si="2"/>
        <v>0</v>
      </c>
      <c r="M33">
        <f t="shared" si="3"/>
        <v>1</v>
      </c>
      <c r="N33" s="22" t="s">
        <v>41</v>
      </c>
      <c r="O33" s="35">
        <v>0.39166666666666666</v>
      </c>
      <c r="P33">
        <f t="shared" si="4"/>
        <v>1</v>
      </c>
      <c r="Q33">
        <f t="shared" si="5"/>
        <v>1</v>
      </c>
      <c r="R33" t="str">
        <f t="shared" si="6"/>
        <v>sudhir.saivenna@gmail.com</v>
      </c>
      <c r="S33" t="str">
        <f t="shared" si="7"/>
        <v>221810308006@gitam.in</v>
      </c>
      <c r="T33" t="str">
        <f t="shared" si="8"/>
        <v>221810401002@gitam.in</v>
      </c>
      <c r="U33" t="e">
        <f t="shared" si="9"/>
        <v>#N/A</v>
      </c>
      <c r="V33" t="e">
        <f t="shared" si="10"/>
        <v>#N/A</v>
      </c>
      <c r="AE33" s="20"/>
      <c r="AF33" s="22"/>
    </row>
    <row r="34" spans="1:32">
      <c r="A34" s="14">
        <v>221810110015</v>
      </c>
      <c r="B34" s="12" t="s">
        <v>35</v>
      </c>
      <c r="C34" s="28">
        <v>0.43611111111111112</v>
      </c>
      <c r="D34" s="5">
        <v>0.50138888888888888</v>
      </c>
      <c r="E34" s="6">
        <v>93</v>
      </c>
      <c r="F34" s="7">
        <v>110</v>
      </c>
      <c r="G34" s="7">
        <f t="shared" si="0"/>
        <v>0</v>
      </c>
      <c r="H34">
        <f t="shared" si="1"/>
        <v>0</v>
      </c>
      <c r="I34" s="12" t="s">
        <v>35</v>
      </c>
      <c r="J34" s="22" t="s">
        <v>31</v>
      </c>
      <c r="K34" s="34">
        <v>0.60902777777777772</v>
      </c>
      <c r="L34">
        <f t="shared" si="2"/>
        <v>0</v>
      </c>
      <c r="M34">
        <f t="shared" si="3"/>
        <v>0</v>
      </c>
      <c r="N34" s="22" t="s">
        <v>42</v>
      </c>
      <c r="O34" s="35">
        <v>0.41736111111111113</v>
      </c>
      <c r="P34">
        <f t="shared" si="4"/>
        <v>0</v>
      </c>
      <c r="Q34">
        <f t="shared" si="5"/>
        <v>0</v>
      </c>
      <c r="R34" t="str">
        <f t="shared" si="6"/>
        <v>221810110015@gitam.in</v>
      </c>
      <c r="S34" t="str">
        <f t="shared" si="7"/>
        <v>221810308015@gitam.in</v>
      </c>
      <c r="T34" t="str">
        <f t="shared" si="8"/>
        <v>221810401013@gitam.in</v>
      </c>
      <c r="U34" t="e">
        <f t="shared" si="9"/>
        <v>#N/A</v>
      </c>
      <c r="V34" t="e">
        <f t="shared" si="10"/>
        <v>#N/A</v>
      </c>
      <c r="AE34" s="22"/>
      <c r="AF34" s="22"/>
    </row>
    <row r="35" spans="1:32">
      <c r="A35" s="13">
        <v>221810310015</v>
      </c>
      <c r="B35" s="4" t="s">
        <v>36</v>
      </c>
      <c r="C35" s="28">
        <v>0.43402777777777779</v>
      </c>
      <c r="D35" s="5">
        <v>0.43680555555555556</v>
      </c>
      <c r="E35" s="6">
        <v>3</v>
      </c>
      <c r="F35" s="7">
        <v>110</v>
      </c>
      <c r="G35" s="7">
        <f t="shared" si="0"/>
        <v>0</v>
      </c>
      <c r="H35">
        <f t="shared" si="1"/>
        <v>0</v>
      </c>
      <c r="I35" s="22" t="s">
        <v>36</v>
      </c>
      <c r="J35" s="22" t="s">
        <v>70</v>
      </c>
      <c r="K35" s="34">
        <v>0.56458333333333333</v>
      </c>
      <c r="L35">
        <f t="shared" si="2"/>
        <v>0</v>
      </c>
      <c r="M35">
        <f t="shared" si="3"/>
        <v>1</v>
      </c>
      <c r="N35" s="25" t="s">
        <v>87</v>
      </c>
      <c r="O35" s="35">
        <v>0.42083333333333334</v>
      </c>
      <c r="P35">
        <f t="shared" si="4"/>
        <v>0</v>
      </c>
      <c r="Q35">
        <f t="shared" si="5"/>
        <v>0</v>
      </c>
      <c r="R35" t="str">
        <f t="shared" si="6"/>
        <v>221810310015@gitam.in</v>
      </c>
      <c r="S35" t="e">
        <f t="shared" si="7"/>
        <v>#N/A</v>
      </c>
      <c r="T35" t="e">
        <f t="shared" si="8"/>
        <v>#N/A</v>
      </c>
      <c r="U35" t="e">
        <f t="shared" si="9"/>
        <v>#N/A</v>
      </c>
      <c r="V35" t="e">
        <f t="shared" si="10"/>
        <v>#N/A</v>
      </c>
      <c r="AE35" s="22"/>
      <c r="AF35" s="25"/>
    </row>
    <row r="36" spans="1:32">
      <c r="A36" s="8">
        <v>221810310034</v>
      </c>
      <c r="B36" s="11" t="s">
        <v>37</v>
      </c>
      <c r="C36" s="28">
        <v>0.42638888888888887</v>
      </c>
      <c r="D36" s="5">
        <v>0.50069444444444444</v>
      </c>
      <c r="E36" s="6">
        <v>107</v>
      </c>
      <c r="F36" s="7">
        <v>110</v>
      </c>
      <c r="G36" s="7">
        <f t="shared" si="0"/>
        <v>0</v>
      </c>
      <c r="H36">
        <f t="shared" si="1"/>
        <v>0</v>
      </c>
      <c r="I36" s="20" t="s">
        <v>37</v>
      </c>
      <c r="J36" s="22" t="s">
        <v>33</v>
      </c>
      <c r="K36" s="34">
        <v>0.56597222222222221</v>
      </c>
      <c r="L36">
        <f t="shared" si="2"/>
        <v>0</v>
      </c>
      <c r="M36">
        <f t="shared" si="3"/>
        <v>1</v>
      </c>
      <c r="N36" s="22" t="s">
        <v>43</v>
      </c>
      <c r="O36" s="35">
        <v>0.45208333333333334</v>
      </c>
      <c r="P36">
        <f t="shared" si="4"/>
        <v>0</v>
      </c>
      <c r="Q36">
        <f t="shared" si="5"/>
        <v>0</v>
      </c>
      <c r="R36" t="str">
        <f t="shared" si="6"/>
        <v>221810310034@gitam.in</v>
      </c>
      <c r="S36" t="str">
        <f t="shared" si="7"/>
        <v>221810308036@gitam.in</v>
      </c>
      <c r="T36" t="str">
        <f t="shared" si="8"/>
        <v>221810402009@gitam.in</v>
      </c>
      <c r="U36" t="e">
        <f t="shared" si="9"/>
        <v>#N/A</v>
      </c>
      <c r="V36" t="e">
        <f t="shared" si="10"/>
        <v>#N/A</v>
      </c>
      <c r="AE36" s="22"/>
      <c r="AF36" s="22"/>
    </row>
    <row r="37" spans="1:32">
      <c r="A37" s="13">
        <v>221810310052</v>
      </c>
      <c r="B37" s="11" t="s">
        <v>38</v>
      </c>
      <c r="C37" s="28">
        <v>0.45208333333333334</v>
      </c>
      <c r="D37" s="5">
        <v>0.47361111111111109</v>
      </c>
      <c r="E37" s="6">
        <v>30</v>
      </c>
      <c r="F37" s="7">
        <v>110</v>
      </c>
      <c r="G37" s="7">
        <f t="shared" si="0"/>
        <v>0</v>
      </c>
      <c r="H37">
        <f t="shared" si="1"/>
        <v>0</v>
      </c>
      <c r="I37" s="20" t="s">
        <v>38</v>
      </c>
      <c r="N37" s="22" t="s">
        <v>44</v>
      </c>
      <c r="O37" s="35">
        <v>0.39166666666666666</v>
      </c>
      <c r="P37">
        <f t="shared" si="4"/>
        <v>1</v>
      </c>
      <c r="Q37">
        <f t="shared" si="5"/>
        <v>1</v>
      </c>
      <c r="R37" t="str">
        <f t="shared" si="6"/>
        <v>221810310052@gitam.in</v>
      </c>
      <c r="T37" t="str">
        <f t="shared" si="8"/>
        <v>221810310002@gitam.in</v>
      </c>
      <c r="U37" t="e">
        <f t="shared" si="9"/>
        <v>#N/A</v>
      </c>
      <c r="V37" t="e">
        <f t="shared" si="10"/>
        <v>#N/A</v>
      </c>
      <c r="AF37" s="22"/>
    </row>
    <row r="38" spans="1:32">
      <c r="A38" s="13">
        <v>221810310052</v>
      </c>
      <c r="B38" s="11" t="s">
        <v>38</v>
      </c>
      <c r="C38" s="28">
        <v>0.47430555555555554</v>
      </c>
      <c r="D38" s="5">
        <v>0.50138888888888888</v>
      </c>
      <c r="E38" s="6">
        <v>39</v>
      </c>
      <c r="F38" s="7">
        <v>110</v>
      </c>
      <c r="G38" s="7">
        <f t="shared" si="0"/>
        <v>0</v>
      </c>
      <c r="H38">
        <f t="shared" si="1"/>
        <v>0</v>
      </c>
      <c r="I38" s="20" t="s">
        <v>38</v>
      </c>
      <c r="N38" s="12" t="s">
        <v>45</v>
      </c>
      <c r="O38" s="35">
        <v>0.39166666666666666</v>
      </c>
      <c r="P38">
        <f t="shared" si="4"/>
        <v>1</v>
      </c>
      <c r="Q38">
        <f t="shared" si="5"/>
        <v>1</v>
      </c>
      <c r="R38" t="str">
        <f t="shared" si="6"/>
        <v>221810310052@gitam.in</v>
      </c>
      <c r="T38" t="str">
        <f t="shared" si="8"/>
        <v>221810110002@gitam.in</v>
      </c>
      <c r="U38" t="e">
        <f t="shared" si="9"/>
        <v>#N/A</v>
      </c>
      <c r="V38" t="e">
        <f t="shared" si="10"/>
        <v>#N/A</v>
      </c>
      <c r="AF38" s="12"/>
    </row>
    <row r="39" spans="1:32">
      <c r="A39" s="13">
        <v>221810311025</v>
      </c>
      <c r="B39" s="11" t="s">
        <v>39</v>
      </c>
      <c r="C39" s="28">
        <v>0.48958333333333331</v>
      </c>
      <c r="D39" s="5">
        <v>0.50069444444444444</v>
      </c>
      <c r="E39" s="6">
        <v>15</v>
      </c>
      <c r="F39" s="7">
        <v>110</v>
      </c>
      <c r="G39" s="7">
        <f t="shared" si="0"/>
        <v>0</v>
      </c>
      <c r="H39">
        <f t="shared" si="1"/>
        <v>0</v>
      </c>
      <c r="I39" s="25" t="s">
        <v>130</v>
      </c>
      <c r="N39" s="25" t="s">
        <v>46</v>
      </c>
      <c r="O39" s="35">
        <v>0.40555555555555556</v>
      </c>
      <c r="P39">
        <f t="shared" si="4"/>
        <v>0</v>
      </c>
      <c r="Q39">
        <f t="shared" si="5"/>
        <v>0</v>
      </c>
      <c r="R39" t="str">
        <f t="shared" si="6"/>
        <v>221810311025@gitam.in</v>
      </c>
      <c r="T39" t="str">
        <f t="shared" si="8"/>
        <v>221810210002@gitam.in</v>
      </c>
      <c r="U39" t="str">
        <f t="shared" si="9"/>
        <v>221810311025@gitam.in</v>
      </c>
      <c r="V39" t="str">
        <f t="shared" si="10"/>
        <v>221810311025@gitam.in</v>
      </c>
      <c r="AF39" s="25"/>
    </row>
    <row r="40" spans="1:32">
      <c r="A40" s="13">
        <v>221810311026</v>
      </c>
      <c r="B40" s="11" t="s">
        <v>40</v>
      </c>
      <c r="C40" s="28">
        <v>0.42569444444444443</v>
      </c>
      <c r="D40" s="5">
        <v>0.50069444444444444</v>
      </c>
      <c r="E40" s="6">
        <v>108</v>
      </c>
      <c r="F40" s="7">
        <v>110</v>
      </c>
      <c r="G40" s="7">
        <f t="shared" si="0"/>
        <v>0</v>
      </c>
      <c r="H40">
        <f t="shared" si="1"/>
        <v>0</v>
      </c>
      <c r="I40" s="20" t="s">
        <v>40</v>
      </c>
      <c r="N40" s="25" t="s">
        <v>88</v>
      </c>
      <c r="O40" s="35">
        <v>0.40208333333333335</v>
      </c>
      <c r="P40">
        <f t="shared" si="4"/>
        <v>0</v>
      </c>
      <c r="Q40">
        <f t="shared" si="5"/>
        <v>1</v>
      </c>
      <c r="R40" t="str">
        <f t="shared" si="6"/>
        <v>221810311026@gitam.in</v>
      </c>
      <c r="T40" t="str">
        <f t="shared" si="8"/>
        <v>221810410002@gitam.in</v>
      </c>
      <c r="U40" t="e">
        <f t="shared" si="9"/>
        <v>#N/A</v>
      </c>
      <c r="V40" t="e">
        <f t="shared" si="10"/>
        <v>#N/A</v>
      </c>
      <c r="AF40" s="25"/>
    </row>
    <row r="41" spans="1:32">
      <c r="A41" s="8">
        <v>221810401002</v>
      </c>
      <c r="B41" s="4" t="s">
        <v>41</v>
      </c>
      <c r="C41" s="28">
        <v>0.42638888888888887</v>
      </c>
      <c r="D41" s="5">
        <v>0.50069444444444444</v>
      </c>
      <c r="E41" s="6">
        <v>106</v>
      </c>
      <c r="F41" s="7">
        <v>110</v>
      </c>
      <c r="G41" s="7">
        <f t="shared" si="0"/>
        <v>0</v>
      </c>
      <c r="H41">
        <f t="shared" si="1"/>
        <v>0</v>
      </c>
      <c r="I41" s="22" t="s">
        <v>41</v>
      </c>
      <c r="N41" s="20" t="s">
        <v>89</v>
      </c>
      <c r="O41" s="35">
        <v>0.41249999999999998</v>
      </c>
      <c r="P41">
        <f t="shared" si="4"/>
        <v>0</v>
      </c>
      <c r="Q41">
        <f t="shared" si="5"/>
        <v>0</v>
      </c>
      <c r="R41" t="str">
        <f t="shared" si="6"/>
        <v>221810401002@gitam.in</v>
      </c>
      <c r="T41" t="str">
        <f t="shared" si="8"/>
        <v>221810401055@gitam.in</v>
      </c>
      <c r="U41" t="e">
        <f t="shared" si="9"/>
        <v>#N/A</v>
      </c>
      <c r="V41" t="e">
        <f t="shared" si="10"/>
        <v>#N/A</v>
      </c>
      <c r="AF41" s="20"/>
    </row>
    <row r="42" spans="1:32">
      <c r="A42" s="8">
        <v>221810401013</v>
      </c>
      <c r="B42" s="4" t="s">
        <v>42</v>
      </c>
      <c r="C42" s="28">
        <v>0.49444444444444446</v>
      </c>
      <c r="D42" s="5">
        <v>0.50069444444444444</v>
      </c>
      <c r="E42" s="6">
        <v>8</v>
      </c>
      <c r="F42" s="7">
        <v>110</v>
      </c>
      <c r="G42" s="7">
        <f t="shared" si="0"/>
        <v>0</v>
      </c>
      <c r="H42">
        <f t="shared" si="1"/>
        <v>0</v>
      </c>
      <c r="I42" s="12" t="s">
        <v>134</v>
      </c>
      <c r="N42" s="20" t="s">
        <v>89</v>
      </c>
      <c r="O42" s="35">
        <v>0.41111111111111109</v>
      </c>
      <c r="P42">
        <f t="shared" si="4"/>
        <v>0</v>
      </c>
      <c r="Q42">
        <f t="shared" si="5"/>
        <v>0</v>
      </c>
      <c r="R42" t="str">
        <f t="shared" si="6"/>
        <v>221810401013@gitam.in</v>
      </c>
      <c r="T42" t="str">
        <f t="shared" si="8"/>
        <v>221810401055@gitam.in</v>
      </c>
      <c r="U42" t="e">
        <f t="shared" si="9"/>
        <v>#N/A</v>
      </c>
      <c r="V42" t="e">
        <f t="shared" si="10"/>
        <v>#N/A</v>
      </c>
      <c r="AF42" s="20"/>
    </row>
    <row r="43" spans="1:32">
      <c r="A43" s="8">
        <v>221810401013</v>
      </c>
      <c r="B43" s="11" t="s">
        <v>42</v>
      </c>
      <c r="C43" s="28">
        <v>0.42569444444444443</v>
      </c>
      <c r="D43" s="5">
        <v>0.47638888888888886</v>
      </c>
      <c r="E43" s="6">
        <v>72</v>
      </c>
      <c r="F43" s="7">
        <v>110</v>
      </c>
      <c r="G43" s="7">
        <f t="shared" si="0"/>
        <v>0</v>
      </c>
      <c r="H43">
        <f t="shared" si="1"/>
        <v>0</v>
      </c>
      <c r="I43" s="20" t="s">
        <v>42</v>
      </c>
      <c r="N43" s="20" t="s">
        <v>90</v>
      </c>
      <c r="O43" s="35">
        <v>0.39166666666666666</v>
      </c>
      <c r="P43">
        <f t="shared" si="4"/>
        <v>1</v>
      </c>
      <c r="Q43">
        <f t="shared" si="5"/>
        <v>1</v>
      </c>
      <c r="R43" t="str">
        <f t="shared" si="6"/>
        <v>221810401013@gitam.in</v>
      </c>
      <c r="T43" t="str">
        <f t="shared" si="8"/>
        <v>221810305054@gitam.in</v>
      </c>
      <c r="U43" t="e">
        <f t="shared" si="9"/>
        <v>#N/A</v>
      </c>
      <c r="V43" t="e">
        <f t="shared" si="10"/>
        <v>#N/A</v>
      </c>
      <c r="AF43" s="20"/>
    </row>
    <row r="44" spans="1:32">
      <c r="A44" s="8">
        <v>221810402009</v>
      </c>
      <c r="B44" s="4" t="s">
        <v>43</v>
      </c>
      <c r="C44" s="28">
        <v>0.42569444444444443</v>
      </c>
      <c r="D44" s="5">
        <v>0.50069444444444444</v>
      </c>
      <c r="E44" s="6">
        <v>107</v>
      </c>
      <c r="F44" s="7">
        <v>110</v>
      </c>
      <c r="G44" s="7">
        <f t="shared" si="0"/>
        <v>0</v>
      </c>
      <c r="H44">
        <f t="shared" si="1"/>
        <v>0</v>
      </c>
      <c r="I44" s="22" t="s">
        <v>43</v>
      </c>
      <c r="N44" s="22" t="s">
        <v>91</v>
      </c>
      <c r="O44" s="35">
        <v>0.39583333333333331</v>
      </c>
      <c r="P44">
        <f t="shared" si="4"/>
        <v>1</v>
      </c>
      <c r="Q44">
        <f t="shared" si="5"/>
        <v>1</v>
      </c>
      <c r="R44" t="str">
        <f t="shared" si="6"/>
        <v>221810402009@gitam.in</v>
      </c>
      <c r="T44" t="str">
        <f t="shared" si="8"/>
        <v>aravindmaraju999@gmail.com</v>
      </c>
      <c r="U44" t="e">
        <f t="shared" si="9"/>
        <v>#N/A</v>
      </c>
      <c r="V44" t="e">
        <f t="shared" si="10"/>
        <v>#N/A</v>
      </c>
      <c r="AF44" s="22"/>
    </row>
    <row r="45" spans="1:32">
      <c r="A45" s="13">
        <v>221810310002</v>
      </c>
      <c r="B45" s="4" t="s">
        <v>44</v>
      </c>
      <c r="C45" s="28">
        <v>0.45902777777777776</v>
      </c>
      <c r="D45" s="5">
        <v>0.46875</v>
      </c>
      <c r="E45" s="6">
        <v>14</v>
      </c>
      <c r="F45" s="7">
        <v>110</v>
      </c>
      <c r="G45" s="7">
        <f t="shared" si="0"/>
        <v>0</v>
      </c>
      <c r="H45">
        <f t="shared" si="1"/>
        <v>0</v>
      </c>
      <c r="I45" s="12" t="s">
        <v>45</v>
      </c>
      <c r="N45" s="22" t="s">
        <v>8</v>
      </c>
      <c r="O45" s="35">
        <v>0.39444444444444443</v>
      </c>
      <c r="P45">
        <f t="shared" si="4"/>
        <v>1</v>
      </c>
      <c r="Q45">
        <f t="shared" si="5"/>
        <v>1</v>
      </c>
      <c r="R45" t="str">
        <f t="shared" si="6"/>
        <v>221810310002@gitam.in</v>
      </c>
      <c r="T45" t="str">
        <f t="shared" si="8"/>
        <v>221810303004@gitam.in</v>
      </c>
      <c r="U45" t="e">
        <f t="shared" si="9"/>
        <v>#N/A</v>
      </c>
      <c r="V45" t="e">
        <f t="shared" si="10"/>
        <v>#N/A</v>
      </c>
      <c r="AF45" s="22"/>
    </row>
    <row r="46" spans="1:32">
      <c r="A46" s="14">
        <v>221810110002</v>
      </c>
      <c r="B46" s="33" t="s">
        <v>45</v>
      </c>
      <c r="C46" s="28">
        <v>0.44305555555555554</v>
      </c>
      <c r="D46" s="5">
        <v>0.45833333333333331</v>
      </c>
      <c r="E46" s="6">
        <v>22</v>
      </c>
      <c r="F46" s="7">
        <v>110</v>
      </c>
      <c r="G46" s="7">
        <f t="shared" si="0"/>
        <v>0</v>
      </c>
      <c r="H46">
        <f t="shared" si="1"/>
        <v>0</v>
      </c>
      <c r="I46" s="12" t="s">
        <v>46</v>
      </c>
      <c r="N46" s="25" t="s">
        <v>49</v>
      </c>
      <c r="O46" s="35">
        <v>0.3923611111111111</v>
      </c>
      <c r="P46">
        <f t="shared" si="4"/>
        <v>1</v>
      </c>
      <c r="Q46">
        <f t="shared" si="5"/>
        <v>1</v>
      </c>
      <c r="R46" t="str">
        <f t="shared" si="6"/>
        <v>221810110002@gitam.in</v>
      </c>
      <c r="T46" t="str">
        <f t="shared" si="8"/>
        <v>221810104006@gitam.in</v>
      </c>
      <c r="U46" t="e">
        <f t="shared" si="9"/>
        <v>#N/A</v>
      </c>
      <c r="V46" t="e">
        <f t="shared" si="10"/>
        <v>#N/A</v>
      </c>
      <c r="AF46" s="25"/>
    </row>
    <row r="47" spans="1:32">
      <c r="A47" s="14">
        <v>221810210002</v>
      </c>
      <c r="B47" s="10" t="s">
        <v>46</v>
      </c>
      <c r="C47" s="28">
        <v>0.42569444444444443</v>
      </c>
      <c r="D47" s="5">
        <v>0.44305555555555554</v>
      </c>
      <c r="E47" s="6">
        <v>24</v>
      </c>
      <c r="F47" s="7">
        <v>110</v>
      </c>
      <c r="G47" s="7">
        <f t="shared" si="0"/>
        <v>0</v>
      </c>
      <c r="H47">
        <f t="shared" si="1"/>
        <v>0</v>
      </c>
      <c r="I47" s="20" t="s">
        <v>44</v>
      </c>
      <c r="N47" s="22" t="s">
        <v>48</v>
      </c>
      <c r="O47" s="35">
        <v>0.4</v>
      </c>
      <c r="P47">
        <f t="shared" si="4"/>
        <v>0</v>
      </c>
      <c r="Q47">
        <f t="shared" si="5"/>
        <v>1</v>
      </c>
      <c r="R47" t="str">
        <f t="shared" si="6"/>
        <v>221810210002@gitam.in</v>
      </c>
      <c r="T47" t="str">
        <f t="shared" si="8"/>
        <v>221810304006@gitam.in</v>
      </c>
      <c r="U47" t="e">
        <f t="shared" si="9"/>
        <v>#N/A</v>
      </c>
      <c r="V47" t="e">
        <f t="shared" si="10"/>
        <v>#N/A</v>
      </c>
      <c r="AF47" s="22"/>
    </row>
    <row r="48" spans="1:32">
      <c r="A48" s="13">
        <v>221810310002</v>
      </c>
      <c r="B48" s="11" t="s">
        <v>44</v>
      </c>
      <c r="C48" s="28">
        <v>0.46875</v>
      </c>
      <c r="D48" s="5">
        <v>0.50138888888888888</v>
      </c>
      <c r="E48" s="6">
        <v>46</v>
      </c>
      <c r="F48" s="7">
        <v>110</v>
      </c>
      <c r="G48" s="7">
        <f t="shared" si="0"/>
        <v>0</v>
      </c>
      <c r="H48">
        <f t="shared" si="1"/>
        <v>0</v>
      </c>
      <c r="I48" s="25" t="s">
        <v>88</v>
      </c>
      <c r="N48" s="20" t="s">
        <v>50</v>
      </c>
      <c r="O48" s="35">
        <v>0.3923611111111111</v>
      </c>
      <c r="P48">
        <f t="shared" si="4"/>
        <v>1</v>
      </c>
      <c r="Q48">
        <f t="shared" si="5"/>
        <v>1</v>
      </c>
      <c r="R48" t="str">
        <f t="shared" si="6"/>
        <v>221810310002@gitam.in</v>
      </c>
      <c r="T48" t="str">
        <f t="shared" si="8"/>
        <v>221810310006@gitam.in</v>
      </c>
      <c r="U48" t="e">
        <f t="shared" si="9"/>
        <v>#N/A</v>
      </c>
      <c r="V48" t="e">
        <f t="shared" si="10"/>
        <v>#N/A</v>
      </c>
      <c r="AF48" s="20"/>
    </row>
    <row r="49" spans="9:32" ht="15.75" customHeight="1">
      <c r="I49" s="25" t="s">
        <v>142</v>
      </c>
      <c r="N49" s="22" t="s">
        <v>51</v>
      </c>
      <c r="O49" s="35">
        <v>0.3923611111111111</v>
      </c>
      <c r="P49">
        <f t="shared" si="4"/>
        <v>1</v>
      </c>
      <c r="Q49">
        <f t="shared" si="5"/>
        <v>1</v>
      </c>
      <c r="T49" t="str">
        <f t="shared" si="8"/>
        <v>221810308005@gitam.in</v>
      </c>
      <c r="V49" t="e">
        <f t="shared" si="10"/>
        <v>#N/A</v>
      </c>
      <c r="AF49" s="22"/>
    </row>
    <row r="50" spans="9:32" ht="15.75" customHeight="1">
      <c r="I50" s="20" t="s">
        <v>89</v>
      </c>
      <c r="N50" s="20" t="s">
        <v>52</v>
      </c>
      <c r="O50" s="35">
        <v>0.39583333333333331</v>
      </c>
      <c r="P50">
        <f t="shared" si="4"/>
        <v>1</v>
      </c>
      <c r="Q50">
        <f t="shared" si="5"/>
        <v>1</v>
      </c>
      <c r="T50" t="str">
        <f t="shared" si="8"/>
        <v>221810310028@gitam.in</v>
      </c>
      <c r="V50" t="e">
        <f t="shared" si="10"/>
        <v>#N/A</v>
      </c>
      <c r="AF50" s="20"/>
    </row>
    <row r="51" spans="9:32" ht="15.75" customHeight="1">
      <c r="I51" s="20" t="s">
        <v>90</v>
      </c>
      <c r="N51" s="20" t="s">
        <v>53</v>
      </c>
      <c r="O51" s="35">
        <v>0.39374999999999999</v>
      </c>
      <c r="P51">
        <f t="shared" si="4"/>
        <v>1</v>
      </c>
      <c r="Q51">
        <f t="shared" si="5"/>
        <v>1</v>
      </c>
      <c r="T51" t="str">
        <f t="shared" si="8"/>
        <v>anushrai2016@gmail.com</v>
      </c>
      <c r="V51" t="e">
        <f t="shared" si="10"/>
        <v>#N/A</v>
      </c>
      <c r="AF51" s="20"/>
    </row>
    <row r="52" spans="9:32" ht="15.75" customHeight="1">
      <c r="I52" s="22" t="s">
        <v>91</v>
      </c>
      <c r="N52" s="20" t="s">
        <v>55</v>
      </c>
      <c r="O52" s="35">
        <v>0.40347222222222223</v>
      </c>
      <c r="P52">
        <f t="shared" si="4"/>
        <v>0</v>
      </c>
      <c r="Q52">
        <f t="shared" si="5"/>
        <v>0</v>
      </c>
      <c r="T52" t="str">
        <f t="shared" si="8"/>
        <v>221810311018@gitam.in</v>
      </c>
      <c r="V52" t="e">
        <f t="shared" si="10"/>
        <v>#N/A</v>
      </c>
      <c r="AF52" s="20"/>
    </row>
    <row r="53" spans="9:32" ht="15.75" customHeight="1">
      <c r="I53" s="12" t="s">
        <v>147</v>
      </c>
      <c r="N53" s="22" t="s">
        <v>56</v>
      </c>
      <c r="O53" s="35">
        <v>0.39652777777777776</v>
      </c>
      <c r="P53">
        <f t="shared" si="4"/>
        <v>0</v>
      </c>
      <c r="Q53">
        <f t="shared" si="5"/>
        <v>1</v>
      </c>
      <c r="T53" t="str">
        <f t="shared" si="8"/>
        <v>221810304052@gitam.in</v>
      </c>
      <c r="V53" t="e">
        <f t="shared" si="10"/>
        <v>#N/A</v>
      </c>
      <c r="AF53" s="22"/>
    </row>
    <row r="54" spans="9:32" ht="15.75" customHeight="1">
      <c r="I54" s="25" t="s">
        <v>49</v>
      </c>
    </row>
    <row r="55" spans="9:32" ht="15.75" customHeight="1">
      <c r="I55" s="22" t="s">
        <v>48</v>
      </c>
    </row>
    <row r="56" spans="9:32" ht="15.75" customHeight="1">
      <c r="I56" s="20" t="s">
        <v>50</v>
      </c>
    </row>
    <row r="57" spans="9:32" ht="15.75" customHeight="1">
      <c r="I57" s="22" t="s">
        <v>51</v>
      </c>
    </row>
    <row r="58" spans="9:32" ht="15.75" customHeight="1">
      <c r="I58" s="20" t="s">
        <v>52</v>
      </c>
    </row>
    <row r="59" spans="9:32" ht="15.75" customHeight="1">
      <c r="I59" s="20" t="s">
        <v>53</v>
      </c>
    </row>
    <row r="60" spans="9:32" ht="15.75" customHeight="1">
      <c r="I60" s="20" t="s">
        <v>55</v>
      </c>
    </row>
    <row r="61" spans="9:32" ht="15.75" customHeight="1">
      <c r="I61" s="22" t="s">
        <v>56</v>
      </c>
    </row>
    <row r="62" spans="9:32" ht="15.75" customHeight="1">
      <c r="I62" s="22" t="s">
        <v>57</v>
      </c>
    </row>
    <row r="63" spans="9:32" ht="15.75" customHeight="1">
      <c r="I63" s="20" t="s">
        <v>39</v>
      </c>
    </row>
    <row r="64" spans="9:32" ht="15.75" customHeight="1">
      <c r="I64" s="22" t="s">
        <v>58</v>
      </c>
    </row>
    <row r="65" spans="9:9" ht="15.75" customHeight="1">
      <c r="I65" s="22" t="s">
        <v>59</v>
      </c>
    </row>
    <row r="66" spans="9:9" ht="15.75" customHeight="1">
      <c r="I66" s="22" t="s">
        <v>61</v>
      </c>
    </row>
    <row r="67" spans="9:9" ht="15.75" customHeight="1">
      <c r="I67" s="20" t="s">
        <v>62</v>
      </c>
    </row>
    <row r="68" spans="9:9" ht="15.75" customHeight="1">
      <c r="I68" s="20" t="s">
        <v>63</v>
      </c>
    </row>
    <row r="69" spans="9:9" ht="15.75" customHeight="1">
      <c r="I69" s="25" t="s">
        <v>164</v>
      </c>
    </row>
    <row r="70" spans="9:9" ht="15.75" customHeight="1">
      <c r="I70" s="20" t="s">
        <v>64</v>
      </c>
    </row>
    <row r="71" spans="9:9" ht="15.75" customHeight="1">
      <c r="I71" s="20" t="s">
        <v>65</v>
      </c>
    </row>
    <row r="72" spans="9:9" ht="15.75" customHeight="1">
      <c r="I72" s="20" t="s">
        <v>66</v>
      </c>
    </row>
    <row r="73" spans="9:9" ht="15.75" customHeight="1">
      <c r="I73" s="12" t="s">
        <v>21</v>
      </c>
    </row>
    <row r="74" spans="9:9" ht="15.75" customHeight="1">
      <c r="I74" s="20" t="s">
        <v>20</v>
      </c>
    </row>
    <row r="75" spans="9:9" ht="15.75" customHeight="1">
      <c r="I75" s="25" t="s">
        <v>68</v>
      </c>
    </row>
    <row r="76" spans="9:9" ht="15.75" customHeight="1">
      <c r="I76" s="25" t="s">
        <v>24</v>
      </c>
    </row>
    <row r="77" spans="9:9" ht="15.75" customHeight="1">
      <c r="I77" s="20" t="s">
        <v>23</v>
      </c>
    </row>
    <row r="78" spans="9:9" ht="15.75" customHeight="1">
      <c r="I78" s="20" t="s">
        <v>25</v>
      </c>
    </row>
    <row r="79" spans="9:9" ht="15.75" customHeight="1">
      <c r="I79" s="20" t="s">
        <v>27</v>
      </c>
    </row>
    <row r="80" spans="9:9" ht="15.75" customHeight="1">
      <c r="I80" s="12" t="s">
        <v>26</v>
      </c>
    </row>
    <row r="81" spans="9:18" ht="15.75" customHeight="1">
      <c r="I81" s="25" t="s">
        <v>28</v>
      </c>
    </row>
    <row r="82" spans="9:18" ht="15.75" customHeight="1">
      <c r="I82" s="20" t="s">
        <v>29</v>
      </c>
    </row>
    <row r="83" spans="9:18" ht="15.75" customHeight="1">
      <c r="I83" s="20" t="s">
        <v>30</v>
      </c>
    </row>
    <row r="84" spans="9:18" ht="15.75" customHeight="1">
      <c r="I84" s="22" t="s">
        <v>31</v>
      </c>
    </row>
    <row r="85" spans="9:18" ht="15.75" customHeight="1">
      <c r="I85" s="22" t="s">
        <v>32</v>
      </c>
    </row>
    <row r="86" spans="9:18" ht="15.75" customHeight="1">
      <c r="I86" s="22" t="s">
        <v>33</v>
      </c>
    </row>
    <row r="87" spans="9:18" ht="15.75" customHeight="1">
      <c r="I87" s="20"/>
    </row>
    <row r="88" spans="9:18" ht="15.75" customHeight="1">
      <c r="I88" s="20"/>
      <c r="R88">
        <f>COUNTIFS(R3:R86, "&lt;&gt;#N/A",R3:R86, "&lt;&gt;")</f>
        <v>46</v>
      </c>
    </row>
    <row r="89" spans="9:18" ht="15.75" customHeight="1">
      <c r="I89" s="20"/>
    </row>
    <row r="90" spans="9:18" ht="15.75" customHeight="1">
      <c r="I90" s="20"/>
    </row>
    <row r="91" spans="9:18" ht="15.75" customHeight="1">
      <c r="I91" s="20"/>
    </row>
    <row r="92" spans="9:18" ht="15.75" customHeight="1">
      <c r="I92" s="20"/>
    </row>
  </sheetData>
  <dataConsolidate/>
  <hyperlinks>
    <hyperlink ref="B3" r:id="rId1" xr:uid="{401A6501-FF88-48D4-8033-5AF7B373F70D}"/>
    <hyperlink ref="J6" r:id="rId2" xr:uid="{3CF3F410-037F-457E-BB28-73691176B4C5}"/>
    <hyperlink ref="B20" r:id="rId3" xr:uid="{78F9C929-9D1D-4BD7-812A-4CD138AA123C}"/>
    <hyperlink ref="B46" r:id="rId4" xr:uid="{5BF79EB8-499A-49C8-8CEC-7BF76286BAD9}"/>
    <hyperlink ref="B8" r:id="rId5" xr:uid="{12F18861-22CE-43EE-8CCA-AEFA3798B2A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6"/>
  <sheetViews>
    <sheetView workbookViewId="0">
      <selection activeCell="C1" sqref="C1:C1048576"/>
    </sheetView>
  </sheetViews>
  <sheetFormatPr defaultColWidth="14.44140625" defaultRowHeight="15.75" customHeight="1"/>
  <cols>
    <col min="1" max="1" width="18.33203125" customWidth="1"/>
    <col min="2" max="2" width="23.6640625" customWidth="1"/>
  </cols>
  <sheetData>
    <row r="1" spans="1:25">
      <c r="A1" s="1" t="s">
        <v>47</v>
      </c>
      <c r="B1" s="15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17" t="s">
        <v>0</v>
      </c>
      <c r="B2" s="15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>
      <c r="A3" s="4" t="s">
        <v>8</v>
      </c>
      <c r="B3" s="4" t="s">
        <v>8</v>
      </c>
      <c r="C3" s="18">
        <v>0.56458333333333333</v>
      </c>
      <c r="D3" s="18">
        <v>0.65833333333333333</v>
      </c>
      <c r="E3" s="19">
        <v>135</v>
      </c>
      <c r="F3" s="19">
        <v>142</v>
      </c>
    </row>
    <row r="4" spans="1:25">
      <c r="A4" s="11" t="s">
        <v>48</v>
      </c>
      <c r="B4" s="10" t="s">
        <v>49</v>
      </c>
      <c r="C4" s="18">
        <v>0.56736111111111109</v>
      </c>
      <c r="D4" s="18">
        <v>0.66041666666666665</v>
      </c>
      <c r="E4" s="19">
        <v>133</v>
      </c>
      <c r="F4" s="19">
        <v>142</v>
      </c>
    </row>
    <row r="5" spans="1:25">
      <c r="A5" s="4" t="s">
        <v>48</v>
      </c>
      <c r="B5" s="4" t="s">
        <v>48</v>
      </c>
      <c r="C5" s="18">
        <v>0.56458333333333333</v>
      </c>
      <c r="D5" s="18">
        <v>0.65833333333333333</v>
      </c>
      <c r="E5" s="19">
        <v>134</v>
      </c>
      <c r="F5" s="19">
        <v>142</v>
      </c>
    </row>
    <row r="6" spans="1:25">
      <c r="A6" s="11" t="s">
        <v>50</v>
      </c>
      <c r="B6" s="11" t="s">
        <v>50</v>
      </c>
      <c r="C6" s="18">
        <v>0.57847222222222228</v>
      </c>
      <c r="D6" s="18">
        <v>0.66041666666666665</v>
      </c>
      <c r="E6" s="19">
        <v>118</v>
      </c>
      <c r="F6" s="19">
        <v>142</v>
      </c>
    </row>
    <row r="7" spans="1:25">
      <c r="A7" s="4" t="s">
        <v>51</v>
      </c>
      <c r="B7" s="4" t="s">
        <v>51</v>
      </c>
      <c r="C7" s="18">
        <v>0.56597222222222221</v>
      </c>
      <c r="D7" s="18">
        <v>0.66319444444444442</v>
      </c>
      <c r="E7" s="19">
        <v>139</v>
      </c>
      <c r="F7" s="19">
        <v>142</v>
      </c>
    </row>
    <row r="8" spans="1:25">
      <c r="A8" s="11" t="s">
        <v>52</v>
      </c>
      <c r="B8" s="11" t="s">
        <v>52</v>
      </c>
      <c r="C8" s="18">
        <v>0.56458333333333333</v>
      </c>
      <c r="D8" s="18">
        <v>0.66249999999999998</v>
      </c>
      <c r="E8" s="19">
        <v>141</v>
      </c>
      <c r="F8" s="19">
        <v>142</v>
      </c>
    </row>
    <row r="9" spans="1:25">
      <c r="A9" s="11" t="s">
        <v>53</v>
      </c>
      <c r="B9" s="13" t="s">
        <v>54</v>
      </c>
      <c r="C9" s="18">
        <v>0.5854166666666667</v>
      </c>
      <c r="D9" s="18">
        <v>0.66180555555555554</v>
      </c>
      <c r="E9" s="19">
        <v>109</v>
      </c>
      <c r="F9" s="19">
        <v>142</v>
      </c>
    </row>
    <row r="10" spans="1:25">
      <c r="A10" s="11" t="s">
        <v>55</v>
      </c>
      <c r="B10" s="11" t="s">
        <v>55</v>
      </c>
      <c r="C10" s="18">
        <v>0.57638888888888884</v>
      </c>
      <c r="D10" s="18">
        <v>0.65833333333333333</v>
      </c>
      <c r="E10" s="19">
        <v>118</v>
      </c>
      <c r="F10" s="19">
        <v>142</v>
      </c>
    </row>
    <row r="11" spans="1:25">
      <c r="A11" s="4" t="s">
        <v>56</v>
      </c>
      <c r="B11" s="4" t="s">
        <v>56</v>
      </c>
      <c r="C11" s="18">
        <v>0.5756944444444444</v>
      </c>
      <c r="D11" s="18">
        <v>0.66319444444444442</v>
      </c>
      <c r="E11" s="19">
        <v>125</v>
      </c>
      <c r="F11" s="19">
        <v>142</v>
      </c>
    </row>
    <row r="12" spans="1:25">
      <c r="A12" s="4" t="s">
        <v>57</v>
      </c>
      <c r="B12" s="4" t="s">
        <v>57</v>
      </c>
      <c r="C12" s="18">
        <v>0.58194444444444449</v>
      </c>
      <c r="D12" s="18">
        <v>0.66319444444444442</v>
      </c>
      <c r="E12" s="19">
        <v>116</v>
      </c>
      <c r="F12" s="19">
        <v>142</v>
      </c>
    </row>
    <row r="13" spans="1:25">
      <c r="A13" s="11" t="s">
        <v>39</v>
      </c>
      <c r="B13" s="11" t="s">
        <v>39</v>
      </c>
      <c r="C13" s="18">
        <v>0.57638888888888884</v>
      </c>
      <c r="D13" s="18">
        <v>0.66319444444444442</v>
      </c>
      <c r="E13" s="19">
        <v>124</v>
      </c>
      <c r="F13" s="19">
        <v>142</v>
      </c>
    </row>
    <row r="14" spans="1:25">
      <c r="A14" s="4" t="s">
        <v>58</v>
      </c>
      <c r="B14" s="4" t="s">
        <v>58</v>
      </c>
      <c r="C14" s="18">
        <v>0.56458333333333333</v>
      </c>
      <c r="D14" s="18">
        <v>0.66041666666666665</v>
      </c>
      <c r="E14" s="19">
        <v>137</v>
      </c>
      <c r="F14" s="19">
        <v>142</v>
      </c>
    </row>
    <row r="15" spans="1:25">
      <c r="A15" s="4" t="s">
        <v>59</v>
      </c>
      <c r="B15" s="13" t="s">
        <v>60</v>
      </c>
      <c r="C15" s="18">
        <v>0.57291666666666663</v>
      </c>
      <c r="D15" s="18">
        <v>0.66319444444444442</v>
      </c>
      <c r="E15" s="19">
        <v>129</v>
      </c>
      <c r="F15" s="19">
        <v>142</v>
      </c>
    </row>
    <row r="16" spans="1:25">
      <c r="A16" s="4" t="s">
        <v>61</v>
      </c>
      <c r="B16" s="4" t="s">
        <v>61</v>
      </c>
      <c r="C16" s="18">
        <v>0.56458333333333333</v>
      </c>
      <c r="D16" s="18">
        <v>0.65972222222222221</v>
      </c>
      <c r="E16" s="19">
        <v>136</v>
      </c>
      <c r="F16" s="19">
        <v>142</v>
      </c>
    </row>
    <row r="17" spans="1:6">
      <c r="A17" s="11" t="s">
        <v>62</v>
      </c>
      <c r="B17" s="11" t="s">
        <v>62</v>
      </c>
      <c r="C17" s="18">
        <v>0.56527777777777777</v>
      </c>
      <c r="D17" s="18">
        <v>0.66041666666666665</v>
      </c>
      <c r="E17" s="19">
        <v>137</v>
      </c>
      <c r="F17" s="19">
        <v>142</v>
      </c>
    </row>
    <row r="18" spans="1:6">
      <c r="A18" s="11" t="s">
        <v>63</v>
      </c>
      <c r="B18" s="11" t="s">
        <v>63</v>
      </c>
      <c r="C18" s="18">
        <v>0.56458333333333333</v>
      </c>
      <c r="D18" s="18">
        <v>0.66041666666666665</v>
      </c>
      <c r="E18" s="19">
        <v>137</v>
      </c>
      <c r="F18" s="19">
        <v>142</v>
      </c>
    </row>
    <row r="19" spans="1:6">
      <c r="A19" s="11" t="s">
        <v>64</v>
      </c>
      <c r="B19" s="11" t="s">
        <v>64</v>
      </c>
      <c r="C19" s="18">
        <v>0.56458333333333333</v>
      </c>
      <c r="D19" s="18">
        <v>0.66319444444444442</v>
      </c>
      <c r="E19" s="19">
        <v>141</v>
      </c>
      <c r="F19" s="19">
        <v>142</v>
      </c>
    </row>
    <row r="20" spans="1:6">
      <c r="A20" s="11" t="s">
        <v>64</v>
      </c>
      <c r="B20" s="11" t="s">
        <v>64</v>
      </c>
      <c r="C20" s="18">
        <v>0.61805555555555558</v>
      </c>
      <c r="D20" s="18">
        <v>0.63472222222222219</v>
      </c>
      <c r="E20" s="19">
        <v>24</v>
      </c>
      <c r="F20" s="19">
        <v>142</v>
      </c>
    </row>
    <row r="21" spans="1:6">
      <c r="A21" s="11" t="s">
        <v>65</v>
      </c>
      <c r="B21" s="11" t="s">
        <v>65</v>
      </c>
      <c r="C21" s="18">
        <v>0.63888888888888884</v>
      </c>
      <c r="D21" s="18">
        <v>0.65</v>
      </c>
      <c r="E21" s="19">
        <v>15</v>
      </c>
      <c r="F21" s="19">
        <v>142</v>
      </c>
    </row>
    <row r="22" spans="1:6">
      <c r="A22" s="11" t="s">
        <v>66</v>
      </c>
      <c r="B22" s="13" t="s">
        <v>67</v>
      </c>
      <c r="C22" s="18">
        <v>0.65347222222222223</v>
      </c>
      <c r="D22" s="18">
        <v>0.65972222222222221</v>
      </c>
      <c r="E22" s="19">
        <v>9</v>
      </c>
      <c r="F22" s="19">
        <v>142</v>
      </c>
    </row>
    <row r="23" spans="1:6">
      <c r="A23" s="12" t="s">
        <v>21</v>
      </c>
      <c r="B23" s="12" t="s">
        <v>21</v>
      </c>
      <c r="C23" s="18">
        <v>0.63611111111111107</v>
      </c>
      <c r="D23" s="18">
        <v>0.63749999999999996</v>
      </c>
      <c r="E23" s="19">
        <v>2</v>
      </c>
      <c r="F23" s="19">
        <v>142</v>
      </c>
    </row>
    <row r="24" spans="1:6">
      <c r="A24" s="11" t="s">
        <v>20</v>
      </c>
      <c r="B24" s="11" t="s">
        <v>20</v>
      </c>
      <c r="C24" s="18">
        <v>0.65069444444444446</v>
      </c>
      <c r="D24" s="18">
        <v>0.65069444444444446</v>
      </c>
      <c r="E24" s="19">
        <v>0</v>
      </c>
      <c r="F24" s="19">
        <v>142</v>
      </c>
    </row>
    <row r="25" spans="1:6">
      <c r="A25" s="10" t="s">
        <v>68</v>
      </c>
      <c r="B25" s="10" t="s">
        <v>68</v>
      </c>
      <c r="C25" s="18">
        <v>0.56458333333333333</v>
      </c>
      <c r="D25" s="18">
        <v>0.65902777777777777</v>
      </c>
      <c r="E25" s="19">
        <v>136</v>
      </c>
      <c r="F25" s="19">
        <v>142</v>
      </c>
    </row>
    <row r="26" spans="1:6">
      <c r="A26" s="10" t="s">
        <v>24</v>
      </c>
      <c r="B26" s="10" t="s">
        <v>24</v>
      </c>
      <c r="C26" s="18">
        <v>0.57708333333333328</v>
      </c>
      <c r="D26" s="18">
        <v>0.64722222222222225</v>
      </c>
      <c r="E26" s="19">
        <v>101</v>
      </c>
      <c r="F26" s="19">
        <v>142</v>
      </c>
    </row>
    <row r="27" spans="1:6">
      <c r="A27" s="11" t="s">
        <v>23</v>
      </c>
      <c r="B27" s="11" t="s">
        <v>23</v>
      </c>
      <c r="C27" s="18">
        <v>0.56458333333333333</v>
      </c>
      <c r="D27" s="18">
        <v>0.66041666666666665</v>
      </c>
      <c r="E27" s="19">
        <v>137</v>
      </c>
      <c r="F27" s="19">
        <v>142</v>
      </c>
    </row>
    <row r="28" spans="1:6">
      <c r="A28" s="11" t="s">
        <v>25</v>
      </c>
      <c r="B28" s="13" t="s">
        <v>69</v>
      </c>
      <c r="C28" s="18">
        <v>0.57222222222222219</v>
      </c>
      <c r="D28" s="18">
        <v>0.58194444444444449</v>
      </c>
      <c r="E28" s="19">
        <v>14</v>
      </c>
      <c r="F28" s="19">
        <v>142</v>
      </c>
    </row>
    <row r="29" spans="1:6">
      <c r="A29" s="10" t="s">
        <v>26</v>
      </c>
      <c r="B29" s="10" t="s">
        <v>26</v>
      </c>
      <c r="C29" s="18">
        <v>0.59375</v>
      </c>
      <c r="D29" s="18">
        <v>0.66319444444444442</v>
      </c>
      <c r="E29" s="19">
        <v>99</v>
      </c>
      <c r="F29" s="19">
        <v>142</v>
      </c>
    </row>
    <row r="30" spans="1:6">
      <c r="A30" s="4" t="s">
        <v>27</v>
      </c>
      <c r="B30" s="4" t="s">
        <v>27</v>
      </c>
      <c r="C30" s="18">
        <v>0.56458333333333333</v>
      </c>
      <c r="D30" s="18">
        <v>0.56736111111111109</v>
      </c>
      <c r="E30" s="19">
        <v>4</v>
      </c>
      <c r="F30" s="19">
        <v>142</v>
      </c>
    </row>
    <row r="31" spans="1:6">
      <c r="A31" s="11" t="s">
        <v>28</v>
      </c>
      <c r="B31" s="11" t="s">
        <v>28</v>
      </c>
      <c r="C31" s="18">
        <v>0.57361111111111107</v>
      </c>
      <c r="D31" s="18">
        <v>0.58819444444444446</v>
      </c>
      <c r="E31" s="19">
        <v>21</v>
      </c>
      <c r="F31" s="19">
        <v>142</v>
      </c>
    </row>
    <row r="32" spans="1:6">
      <c r="A32" s="11" t="s">
        <v>29</v>
      </c>
      <c r="B32" s="11" t="s">
        <v>29</v>
      </c>
      <c r="C32" s="18">
        <v>0.57916666666666672</v>
      </c>
      <c r="D32" s="18">
        <v>0.66041666666666665</v>
      </c>
      <c r="E32" s="19">
        <v>116</v>
      </c>
      <c r="F32" s="19">
        <v>142</v>
      </c>
    </row>
    <row r="33" spans="1:6">
      <c r="A33" s="11" t="s">
        <v>30</v>
      </c>
      <c r="B33" s="11" t="s">
        <v>30</v>
      </c>
      <c r="C33" s="18">
        <v>0.56527777777777777</v>
      </c>
      <c r="D33" s="18">
        <v>0.60763888888888884</v>
      </c>
      <c r="E33" s="19">
        <v>61</v>
      </c>
      <c r="F33" s="19">
        <v>142</v>
      </c>
    </row>
    <row r="34" spans="1:6">
      <c r="A34" s="4" t="s">
        <v>31</v>
      </c>
      <c r="B34" s="4" t="s">
        <v>31</v>
      </c>
      <c r="C34" s="18">
        <v>0.60902777777777772</v>
      </c>
      <c r="D34" s="18">
        <v>0.66041666666666665</v>
      </c>
      <c r="E34" s="19">
        <v>73</v>
      </c>
      <c r="F34" s="19">
        <v>142</v>
      </c>
    </row>
    <row r="35" spans="1:6">
      <c r="A35" s="4" t="s">
        <v>32</v>
      </c>
      <c r="B35" s="13" t="s">
        <v>70</v>
      </c>
      <c r="C35" s="18">
        <v>0.56458333333333333</v>
      </c>
      <c r="D35" s="18">
        <v>0.66319444444444442</v>
      </c>
      <c r="E35" s="19">
        <v>141</v>
      </c>
      <c r="F35" s="19">
        <v>142</v>
      </c>
    </row>
    <row r="36" spans="1:6">
      <c r="A36" s="4" t="s">
        <v>33</v>
      </c>
      <c r="B36" s="4" t="s">
        <v>33</v>
      </c>
      <c r="C36" s="18">
        <v>0.56597222222222221</v>
      </c>
      <c r="D36" s="18">
        <v>0.66041666666666665</v>
      </c>
      <c r="E36" s="19">
        <v>136</v>
      </c>
      <c r="F36" s="19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55"/>
  <sheetViews>
    <sheetView workbookViewId="0">
      <selection activeCell="B55" sqref="B55"/>
    </sheetView>
  </sheetViews>
  <sheetFormatPr defaultColWidth="14.44140625" defaultRowHeight="15.75" customHeight="1"/>
  <sheetData>
    <row r="1" spans="1:25">
      <c r="A1" s="1" t="s">
        <v>71</v>
      </c>
      <c r="B1" s="15"/>
      <c r="C1" s="15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17" t="s">
        <v>0</v>
      </c>
      <c r="B2" s="15" t="s">
        <v>1</v>
      </c>
      <c r="C2" s="15" t="s">
        <v>2</v>
      </c>
      <c r="D2" s="2" t="s">
        <v>3</v>
      </c>
      <c r="E2" s="2" t="s">
        <v>4</v>
      </c>
      <c r="F2" s="2" t="s">
        <v>5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>
      <c r="A3" s="20">
        <v>221810303059</v>
      </c>
      <c r="B3" s="20" t="s">
        <v>14</v>
      </c>
      <c r="C3" s="3">
        <v>0.40277777777777779</v>
      </c>
      <c r="D3" s="3">
        <v>0.50347222222222221</v>
      </c>
      <c r="E3" s="21">
        <v>144</v>
      </c>
      <c r="F3" s="19">
        <v>169</v>
      </c>
    </row>
    <row r="4" spans="1:25">
      <c r="A4" s="20">
        <v>221810303064</v>
      </c>
      <c r="B4" s="10" t="s">
        <v>72</v>
      </c>
      <c r="C4" s="3">
        <v>0.4201388888888889</v>
      </c>
      <c r="D4" s="3">
        <v>0.42291666666666666</v>
      </c>
      <c r="E4" s="21">
        <v>4</v>
      </c>
      <c r="F4" s="19">
        <v>169</v>
      </c>
    </row>
    <row r="5" spans="1:25">
      <c r="A5" s="20">
        <v>221810303064</v>
      </c>
      <c r="B5" s="20" t="s">
        <v>15</v>
      </c>
      <c r="C5" s="3">
        <v>0.39166666666666666</v>
      </c>
      <c r="D5" s="3">
        <v>0.5083333333333333</v>
      </c>
      <c r="E5" s="21">
        <v>168</v>
      </c>
      <c r="F5" s="19">
        <v>169</v>
      </c>
    </row>
    <row r="6" spans="1:25">
      <c r="A6" s="20">
        <v>221810305009</v>
      </c>
      <c r="B6" s="20" t="s">
        <v>16</v>
      </c>
      <c r="C6" s="3">
        <v>0.4861111111111111</v>
      </c>
      <c r="D6" s="3">
        <v>0.48819444444444443</v>
      </c>
      <c r="E6" s="21">
        <v>2</v>
      </c>
      <c r="F6" s="19">
        <v>169</v>
      </c>
    </row>
    <row r="7" spans="1:25">
      <c r="A7" s="20">
        <v>221810305018</v>
      </c>
      <c r="B7" s="20" t="s">
        <v>17</v>
      </c>
      <c r="C7" s="3">
        <v>0.39652777777777776</v>
      </c>
      <c r="D7" s="3">
        <v>0.5083333333333333</v>
      </c>
      <c r="E7" s="21">
        <v>161</v>
      </c>
      <c r="F7" s="19">
        <v>169</v>
      </c>
    </row>
    <row r="8" spans="1:25">
      <c r="A8" s="20">
        <v>221810305040</v>
      </c>
      <c r="B8" s="20" t="s">
        <v>18</v>
      </c>
      <c r="C8" s="3">
        <v>0.39513888888888887</v>
      </c>
      <c r="D8" s="3">
        <v>0.44374999999999998</v>
      </c>
      <c r="E8" s="21">
        <v>69</v>
      </c>
      <c r="F8" s="19">
        <v>169</v>
      </c>
    </row>
    <row r="9" spans="1:25">
      <c r="B9" s="4" t="s">
        <v>19</v>
      </c>
      <c r="C9" s="3">
        <v>0.44513888888888886</v>
      </c>
      <c r="D9" s="3">
        <v>0.50763888888888886</v>
      </c>
      <c r="E9" s="21">
        <v>90</v>
      </c>
      <c r="F9" s="19">
        <v>169</v>
      </c>
    </row>
    <row r="10" spans="1:25">
      <c r="A10" s="20">
        <v>221810306012</v>
      </c>
      <c r="B10" s="20" t="s">
        <v>20</v>
      </c>
      <c r="C10" s="3">
        <v>0.39166666666666666</v>
      </c>
      <c r="D10" s="3">
        <v>0.39652777777777776</v>
      </c>
      <c r="E10" s="21">
        <v>6</v>
      </c>
      <c r="F10" s="19">
        <v>169</v>
      </c>
    </row>
    <row r="11" spans="1:25">
      <c r="A11" s="20">
        <v>221810304013</v>
      </c>
      <c r="B11" s="20" t="s">
        <v>73</v>
      </c>
      <c r="C11" s="3">
        <v>0.43819444444444444</v>
      </c>
      <c r="D11" s="3">
        <v>0.43958333333333333</v>
      </c>
      <c r="E11" s="21">
        <v>2</v>
      </c>
      <c r="F11" s="19">
        <v>169</v>
      </c>
    </row>
    <row r="12" spans="1:25">
      <c r="B12" s="11" t="s">
        <v>74</v>
      </c>
      <c r="C12" s="3">
        <v>0.39166666666666666</v>
      </c>
      <c r="D12" s="3">
        <v>0.43541666666666667</v>
      </c>
      <c r="E12" s="21">
        <v>63</v>
      </c>
      <c r="F12" s="19">
        <v>169</v>
      </c>
    </row>
    <row r="13" spans="1:25">
      <c r="B13" s="11" t="s">
        <v>75</v>
      </c>
      <c r="C13" s="3">
        <v>0.39444444444444443</v>
      </c>
      <c r="D13" s="3">
        <v>0.5083333333333333</v>
      </c>
      <c r="E13" s="21">
        <v>164</v>
      </c>
      <c r="F13" s="19">
        <v>169</v>
      </c>
    </row>
    <row r="14" spans="1:25">
      <c r="A14" s="20">
        <v>221810302002</v>
      </c>
      <c r="B14" s="20" t="s">
        <v>76</v>
      </c>
      <c r="C14" s="3">
        <v>0.41736111111111113</v>
      </c>
      <c r="D14" s="3">
        <v>0.50763888888888886</v>
      </c>
      <c r="E14" s="21">
        <v>129</v>
      </c>
      <c r="F14" s="19">
        <v>169</v>
      </c>
    </row>
    <row r="15" spans="1:25">
      <c r="B15" s="11" t="s">
        <v>77</v>
      </c>
      <c r="C15" s="3">
        <v>0.39374999999999999</v>
      </c>
      <c r="D15" s="3">
        <v>0.39930555555555558</v>
      </c>
      <c r="E15" s="21">
        <v>7</v>
      </c>
      <c r="F15" s="19">
        <v>169</v>
      </c>
    </row>
    <row r="16" spans="1:25">
      <c r="A16" s="20">
        <v>221810301001</v>
      </c>
      <c r="B16" s="20" t="s">
        <v>78</v>
      </c>
      <c r="C16" s="3">
        <v>0.39166666666666666</v>
      </c>
      <c r="D16" s="3">
        <v>0.39652777777777776</v>
      </c>
      <c r="E16" s="21">
        <v>6</v>
      </c>
      <c r="F16" s="19">
        <v>169</v>
      </c>
    </row>
    <row r="17" spans="1:6">
      <c r="A17" s="20">
        <v>221810301007</v>
      </c>
      <c r="B17" s="20" t="s">
        <v>79</v>
      </c>
      <c r="C17" s="3">
        <v>0.39652777777777776</v>
      </c>
      <c r="D17" s="3">
        <v>0.4</v>
      </c>
      <c r="E17" s="21">
        <v>4</v>
      </c>
      <c r="F17" s="19">
        <v>169</v>
      </c>
    </row>
    <row r="18" spans="1:6">
      <c r="A18" s="20">
        <v>221810309065</v>
      </c>
      <c r="B18" s="20" t="s">
        <v>80</v>
      </c>
      <c r="C18" s="3">
        <v>0.40763888888888888</v>
      </c>
      <c r="D18" s="3">
        <v>0.5083333333333333</v>
      </c>
      <c r="E18" s="21">
        <v>145</v>
      </c>
      <c r="F18" s="19">
        <v>169</v>
      </c>
    </row>
    <row r="19" spans="1:6">
      <c r="B19" s="11" t="s">
        <v>81</v>
      </c>
      <c r="C19" s="3">
        <v>0.43125000000000002</v>
      </c>
      <c r="D19" s="3">
        <v>0.5083333333333333</v>
      </c>
      <c r="E19" s="21">
        <v>110</v>
      </c>
      <c r="F19" s="19">
        <v>169</v>
      </c>
    </row>
    <row r="20" spans="1:6">
      <c r="B20" s="11" t="s">
        <v>82</v>
      </c>
      <c r="C20" s="3">
        <v>0.40833333333333333</v>
      </c>
      <c r="D20" s="3">
        <v>0.41597222222222224</v>
      </c>
      <c r="E20" s="21">
        <v>10</v>
      </c>
      <c r="F20" s="19">
        <v>169</v>
      </c>
    </row>
    <row r="21" spans="1:6">
      <c r="B21" s="11" t="s">
        <v>83</v>
      </c>
      <c r="C21" s="3">
        <v>0.39930555555555558</v>
      </c>
      <c r="D21" s="3">
        <v>0.40555555555555556</v>
      </c>
      <c r="E21" s="21">
        <v>8</v>
      </c>
      <c r="F21" s="19">
        <v>169</v>
      </c>
    </row>
    <row r="22" spans="1:6">
      <c r="B22" s="11" t="s">
        <v>84</v>
      </c>
      <c r="C22" s="3">
        <v>0.45833333333333331</v>
      </c>
      <c r="D22" s="3">
        <v>0.5083333333333333</v>
      </c>
      <c r="E22" s="21">
        <v>72</v>
      </c>
      <c r="F22" s="19">
        <v>169</v>
      </c>
    </row>
    <row r="23" spans="1:6">
      <c r="A23" s="20">
        <v>221810304010</v>
      </c>
      <c r="B23" s="20" t="s">
        <v>85</v>
      </c>
      <c r="C23" s="3">
        <v>0.4548611111111111</v>
      </c>
      <c r="D23" s="3">
        <v>0.45833333333333331</v>
      </c>
      <c r="E23" s="21">
        <v>4</v>
      </c>
      <c r="F23" s="19">
        <v>169</v>
      </c>
    </row>
    <row r="24" spans="1:6">
      <c r="B24" s="11" t="s">
        <v>86</v>
      </c>
      <c r="C24" s="3">
        <v>0.48541666666666666</v>
      </c>
      <c r="D24" s="3">
        <v>0.5083333333333333</v>
      </c>
      <c r="E24" s="21">
        <v>33</v>
      </c>
      <c r="F24" s="19">
        <v>169</v>
      </c>
    </row>
    <row r="25" spans="1:6">
      <c r="B25" s="4" t="s">
        <v>34</v>
      </c>
      <c r="C25" s="3">
        <v>0.39166666666666666</v>
      </c>
      <c r="D25" s="3">
        <v>0.44930555555555557</v>
      </c>
      <c r="E25" s="21">
        <v>82</v>
      </c>
      <c r="F25" s="19">
        <v>169</v>
      </c>
    </row>
    <row r="26" spans="1:6">
      <c r="A26" s="12">
        <v>221810110015</v>
      </c>
      <c r="B26" s="12" t="s">
        <v>35</v>
      </c>
      <c r="C26" s="3">
        <v>0.44930555555555557</v>
      </c>
      <c r="D26" s="3">
        <v>0.49305555555555558</v>
      </c>
      <c r="E26" s="21">
        <v>62</v>
      </c>
      <c r="F26" s="19">
        <v>169</v>
      </c>
    </row>
    <row r="27" spans="1:6">
      <c r="A27" s="22">
        <v>221810310015</v>
      </c>
      <c r="B27" s="22" t="s">
        <v>36</v>
      </c>
      <c r="C27" s="3">
        <v>0.49513888888888891</v>
      </c>
      <c r="D27" s="3">
        <v>0.5083333333333333</v>
      </c>
      <c r="E27" s="21">
        <v>19</v>
      </c>
      <c r="F27" s="19">
        <v>169</v>
      </c>
    </row>
    <row r="28" spans="1:6">
      <c r="A28" s="20">
        <v>221810310034</v>
      </c>
      <c r="B28" s="20" t="s">
        <v>37</v>
      </c>
      <c r="C28" s="3">
        <v>0.39166666666666666</v>
      </c>
      <c r="D28" s="3">
        <v>0.50763888888888886</v>
      </c>
      <c r="E28" s="21">
        <v>167</v>
      </c>
      <c r="F28" s="19">
        <v>169</v>
      </c>
    </row>
    <row r="29" spans="1:6">
      <c r="A29" s="20">
        <v>221810310052</v>
      </c>
      <c r="B29" s="20" t="s">
        <v>38</v>
      </c>
      <c r="C29" s="3">
        <v>0.39166666666666666</v>
      </c>
      <c r="D29" s="3">
        <v>0.39444444444444443</v>
      </c>
      <c r="E29" s="21">
        <v>4</v>
      </c>
      <c r="F29" s="19">
        <v>169</v>
      </c>
    </row>
    <row r="30" spans="1:6">
      <c r="A30" s="20">
        <v>221810310052</v>
      </c>
      <c r="B30" s="20" t="s">
        <v>38</v>
      </c>
      <c r="C30" s="3">
        <v>0.39791666666666664</v>
      </c>
      <c r="D30" s="3">
        <v>0.40069444444444446</v>
      </c>
      <c r="E30" s="21">
        <v>3</v>
      </c>
      <c r="F30" s="19">
        <v>169</v>
      </c>
    </row>
    <row r="31" spans="1:6">
      <c r="A31" s="20">
        <v>221810311025</v>
      </c>
      <c r="B31" s="20" t="s">
        <v>39</v>
      </c>
      <c r="C31" s="3">
        <v>0.40208333333333335</v>
      </c>
      <c r="D31" s="3">
        <v>0.5083333333333333</v>
      </c>
      <c r="E31" s="21">
        <v>153</v>
      </c>
      <c r="F31" s="19">
        <v>169</v>
      </c>
    </row>
    <row r="32" spans="1:6">
      <c r="A32" s="20">
        <v>221810311026</v>
      </c>
      <c r="B32" s="20" t="s">
        <v>40</v>
      </c>
      <c r="C32" s="3">
        <v>0.39513888888888887</v>
      </c>
      <c r="D32" s="3">
        <v>0.5083333333333333</v>
      </c>
      <c r="E32" s="21">
        <v>162</v>
      </c>
      <c r="F32" s="19">
        <v>169</v>
      </c>
    </row>
    <row r="33" spans="1:6">
      <c r="A33" s="22">
        <v>221810401002</v>
      </c>
      <c r="B33" s="22" t="s">
        <v>41</v>
      </c>
      <c r="C33" s="3">
        <v>0.39166666666666666</v>
      </c>
      <c r="D33" s="3">
        <v>0.41736111111111113</v>
      </c>
      <c r="E33" s="21">
        <v>36</v>
      </c>
      <c r="F33" s="19">
        <v>169</v>
      </c>
    </row>
    <row r="34" spans="1:6">
      <c r="A34" s="22">
        <v>221810401013</v>
      </c>
      <c r="B34" s="22" t="s">
        <v>42</v>
      </c>
      <c r="C34" s="3">
        <v>0.41736111111111113</v>
      </c>
      <c r="D34" s="3">
        <v>0.5083333333333333</v>
      </c>
      <c r="E34" s="21">
        <v>131</v>
      </c>
      <c r="F34" s="19">
        <v>169</v>
      </c>
    </row>
    <row r="35" spans="1:6">
      <c r="A35" s="10">
        <v>221810101013</v>
      </c>
      <c r="B35" s="10" t="s">
        <v>87</v>
      </c>
      <c r="C35" s="3">
        <v>0.42083333333333334</v>
      </c>
      <c r="D35" s="3">
        <v>0.44791666666666669</v>
      </c>
      <c r="E35" s="21">
        <v>38</v>
      </c>
      <c r="F35" s="19">
        <v>169</v>
      </c>
    </row>
    <row r="36" spans="1:6">
      <c r="A36" s="22">
        <v>221810402009</v>
      </c>
      <c r="B36" s="22" t="s">
        <v>43</v>
      </c>
      <c r="C36" s="3">
        <v>0.45208333333333334</v>
      </c>
      <c r="D36" s="3">
        <v>0.50624999999999998</v>
      </c>
      <c r="E36" s="21">
        <v>77</v>
      </c>
      <c r="F36" s="19">
        <v>169</v>
      </c>
    </row>
    <row r="37" spans="1:6">
      <c r="A37" s="22">
        <v>221810310002</v>
      </c>
      <c r="B37" s="22" t="s">
        <v>44</v>
      </c>
      <c r="C37" s="3">
        <v>0.39166666666666666</v>
      </c>
      <c r="D37" s="3">
        <v>0.39930555555555558</v>
      </c>
      <c r="E37" s="21">
        <v>11</v>
      </c>
      <c r="F37" s="19">
        <v>169</v>
      </c>
    </row>
    <row r="38" spans="1:6">
      <c r="A38" s="12">
        <v>221810110002</v>
      </c>
      <c r="B38" s="12" t="s">
        <v>45</v>
      </c>
      <c r="C38" s="3">
        <v>0.39166666666666666</v>
      </c>
      <c r="D38" s="3">
        <v>0.40416666666666667</v>
      </c>
      <c r="E38" s="21">
        <v>18</v>
      </c>
      <c r="F38" s="19">
        <v>169</v>
      </c>
    </row>
    <row r="39" spans="1:6">
      <c r="A39" s="10">
        <v>221810210002</v>
      </c>
      <c r="B39" s="10" t="s">
        <v>46</v>
      </c>
      <c r="C39" s="3">
        <v>0.40555555555555556</v>
      </c>
      <c r="D39" s="3">
        <v>0.5083333333333333</v>
      </c>
      <c r="E39" s="21">
        <v>148</v>
      </c>
      <c r="F39" s="19">
        <v>169</v>
      </c>
    </row>
    <row r="40" spans="1:6">
      <c r="A40" s="10">
        <v>221810410002</v>
      </c>
      <c r="B40" s="10" t="s">
        <v>88</v>
      </c>
      <c r="C40" s="3">
        <v>0.40208333333333335</v>
      </c>
      <c r="D40" s="3">
        <v>0.5083333333333333</v>
      </c>
      <c r="E40" s="21">
        <v>153</v>
      </c>
      <c r="F40" s="19">
        <v>169</v>
      </c>
    </row>
    <row r="41" spans="1:6">
      <c r="A41" s="20">
        <v>221810401055</v>
      </c>
      <c r="B41" s="20" t="s">
        <v>89</v>
      </c>
      <c r="C41" s="3">
        <v>0.41249999999999998</v>
      </c>
      <c r="D41" s="3">
        <v>0.50763888888888886</v>
      </c>
      <c r="E41" s="21">
        <v>137</v>
      </c>
      <c r="F41" s="19">
        <v>169</v>
      </c>
    </row>
    <row r="42" spans="1:6">
      <c r="A42" s="20">
        <v>221810401055</v>
      </c>
      <c r="B42" s="20" t="s">
        <v>89</v>
      </c>
      <c r="C42" s="3">
        <v>0.41111111111111109</v>
      </c>
      <c r="D42" s="3">
        <v>0.41180555555555554</v>
      </c>
      <c r="E42" s="21">
        <v>1</v>
      </c>
      <c r="F42" s="19">
        <v>169</v>
      </c>
    </row>
    <row r="43" spans="1:6">
      <c r="A43" s="20">
        <v>221810305054</v>
      </c>
      <c r="B43" s="20" t="s">
        <v>90</v>
      </c>
      <c r="C43" s="3">
        <v>0.39166666666666666</v>
      </c>
      <c r="D43" s="3">
        <v>0.5083333333333333</v>
      </c>
      <c r="E43" s="21">
        <v>168</v>
      </c>
      <c r="F43" s="19">
        <v>169</v>
      </c>
    </row>
    <row r="44" spans="1:6">
      <c r="B44" s="4" t="s">
        <v>91</v>
      </c>
      <c r="C44" s="3">
        <v>0.39583333333333331</v>
      </c>
      <c r="D44" s="3">
        <v>0.5083333333333333</v>
      </c>
      <c r="E44" s="21">
        <v>161</v>
      </c>
      <c r="F44" s="19">
        <v>169</v>
      </c>
    </row>
    <row r="45" spans="1:6">
      <c r="A45" s="22">
        <v>221810303004</v>
      </c>
      <c r="B45" s="22" t="s">
        <v>8</v>
      </c>
      <c r="C45" s="3">
        <v>0.39444444444444443</v>
      </c>
      <c r="D45" s="3">
        <v>0.50763888888888886</v>
      </c>
      <c r="E45" s="21">
        <v>163</v>
      </c>
      <c r="F45" s="19">
        <v>169</v>
      </c>
    </row>
    <row r="46" spans="1:6">
      <c r="A46" s="10">
        <v>221810104006</v>
      </c>
      <c r="B46" s="10" t="s">
        <v>49</v>
      </c>
      <c r="C46" s="3">
        <v>0.3923611111111111</v>
      </c>
      <c r="D46" s="3">
        <v>0.50763888888888886</v>
      </c>
      <c r="E46" s="21">
        <v>165</v>
      </c>
      <c r="F46" s="19">
        <v>169</v>
      </c>
    </row>
    <row r="47" spans="1:6">
      <c r="A47" s="22">
        <v>221810304006</v>
      </c>
      <c r="B47" s="22" t="s">
        <v>48</v>
      </c>
      <c r="C47" s="3">
        <v>0.4</v>
      </c>
      <c r="D47" s="3">
        <v>0.5083333333333333</v>
      </c>
      <c r="E47" s="21">
        <v>156</v>
      </c>
      <c r="F47" s="19">
        <v>169</v>
      </c>
    </row>
    <row r="48" spans="1:6">
      <c r="A48" s="20">
        <v>221810310006</v>
      </c>
      <c r="B48" s="20" t="s">
        <v>50</v>
      </c>
      <c r="C48" s="3">
        <v>0.3923611111111111</v>
      </c>
      <c r="D48" s="3">
        <v>0.50763888888888886</v>
      </c>
      <c r="E48" s="21">
        <v>166</v>
      </c>
      <c r="F48" s="19">
        <v>169</v>
      </c>
    </row>
    <row r="49" spans="1:6">
      <c r="A49" s="22">
        <v>221810308005</v>
      </c>
      <c r="B49" s="22" t="s">
        <v>51</v>
      </c>
      <c r="C49" s="3">
        <v>0.3923611111111111</v>
      </c>
      <c r="D49" s="3">
        <v>0.5083333333333333</v>
      </c>
      <c r="E49" s="21">
        <v>167</v>
      </c>
      <c r="F49" s="19">
        <v>169</v>
      </c>
    </row>
    <row r="50" spans="1:6">
      <c r="A50" s="20">
        <v>221810310028</v>
      </c>
      <c r="B50" s="20" t="s">
        <v>52</v>
      </c>
      <c r="C50" s="3">
        <v>0.39583333333333331</v>
      </c>
      <c r="D50" s="3">
        <v>0.5083333333333333</v>
      </c>
      <c r="E50" s="21">
        <v>162</v>
      </c>
      <c r="F50" s="19">
        <v>169</v>
      </c>
    </row>
    <row r="51" spans="1:6">
      <c r="B51" s="11" t="s">
        <v>53</v>
      </c>
      <c r="C51" s="3">
        <v>0.39374999999999999</v>
      </c>
      <c r="D51" s="3">
        <v>0.40277777777777779</v>
      </c>
      <c r="E51" s="21">
        <v>13</v>
      </c>
      <c r="F51" s="19">
        <v>169</v>
      </c>
    </row>
    <row r="52" spans="1:6">
      <c r="A52" s="20">
        <v>221810311018</v>
      </c>
      <c r="B52" s="20" t="s">
        <v>55</v>
      </c>
      <c r="C52" s="3">
        <v>0.40347222222222223</v>
      </c>
      <c r="D52" s="3">
        <v>0.40763888888888888</v>
      </c>
      <c r="E52" s="21">
        <v>6</v>
      </c>
      <c r="F52" s="19">
        <v>169</v>
      </c>
    </row>
    <row r="53" spans="1:6">
      <c r="A53" s="22">
        <v>221810304052</v>
      </c>
      <c r="B53" s="22" t="s">
        <v>56</v>
      </c>
      <c r="C53" s="3">
        <v>0.39652777777777776</v>
      </c>
      <c r="D53" s="3">
        <v>0.5083333333333333</v>
      </c>
      <c r="E53" s="21">
        <v>161</v>
      </c>
      <c r="F53" s="19">
        <v>169</v>
      </c>
    </row>
    <row r="55" spans="1:6" ht="15.75" customHeight="1">
      <c r="B55">
        <f>ROWS(B3:B53)</f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1"/>
  <sheetViews>
    <sheetView workbookViewId="0">
      <selection activeCell="D16" sqref="D16"/>
    </sheetView>
  </sheetViews>
  <sheetFormatPr defaultColWidth="14.44140625" defaultRowHeight="15.75" customHeight="1"/>
  <cols>
    <col min="1" max="1" width="27.44140625" customWidth="1"/>
    <col min="2" max="2" width="26.5546875" customWidth="1"/>
  </cols>
  <sheetData>
    <row r="1" spans="1:26">
      <c r="A1" s="17" t="s">
        <v>92</v>
      </c>
      <c r="B1" s="2" t="s">
        <v>1</v>
      </c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3" t="s">
        <v>93</v>
      </c>
      <c r="B2" s="4" t="s">
        <v>6</v>
      </c>
      <c r="C2" s="5"/>
      <c r="D2" s="5"/>
      <c r="E2" s="6"/>
      <c r="F2" s="7"/>
    </row>
    <row r="3" spans="1:26">
      <c r="A3" s="23" t="s">
        <v>94</v>
      </c>
      <c r="B3" s="4" t="s">
        <v>7</v>
      </c>
      <c r="C3" s="5"/>
      <c r="D3" s="5"/>
      <c r="E3" s="6"/>
      <c r="F3" s="7"/>
    </row>
    <row r="4" spans="1:26">
      <c r="A4" s="23" t="s">
        <v>95</v>
      </c>
      <c r="B4" s="4" t="s">
        <v>8</v>
      </c>
      <c r="C4" s="5"/>
      <c r="D4" s="5"/>
      <c r="E4" s="6"/>
      <c r="F4" s="7"/>
    </row>
    <row r="5" spans="1:26">
      <c r="A5" s="23" t="s">
        <v>96</v>
      </c>
      <c r="B5" s="10" t="s">
        <v>9</v>
      </c>
      <c r="C5" s="5"/>
      <c r="D5" s="5"/>
      <c r="E5" s="6"/>
      <c r="F5" s="7"/>
    </row>
    <row r="6" spans="1:26">
      <c r="A6" s="23" t="s">
        <v>97</v>
      </c>
      <c r="B6" s="11" t="s">
        <v>10</v>
      </c>
      <c r="C6" s="5"/>
      <c r="D6" s="5"/>
      <c r="E6" s="6"/>
      <c r="F6" s="7"/>
    </row>
    <row r="7" spans="1:26">
      <c r="A7" s="23" t="s">
        <v>98</v>
      </c>
      <c r="B7" s="4" t="s">
        <v>11</v>
      </c>
      <c r="C7" s="5"/>
      <c r="D7" s="5"/>
      <c r="E7" s="6"/>
      <c r="F7" s="7"/>
    </row>
    <row r="8" spans="1:26">
      <c r="A8" s="23" t="s">
        <v>99</v>
      </c>
      <c r="B8" s="4" t="s">
        <v>12</v>
      </c>
      <c r="C8" s="5"/>
      <c r="D8" s="5"/>
      <c r="E8" s="6"/>
      <c r="F8" s="7"/>
    </row>
    <row r="9" spans="1:26">
      <c r="A9" s="23" t="s">
        <v>100</v>
      </c>
      <c r="B9" s="11" t="s">
        <v>13</v>
      </c>
      <c r="C9" s="5"/>
      <c r="D9" s="5"/>
      <c r="E9" s="6"/>
      <c r="F9" s="7"/>
    </row>
    <row r="10" spans="1:26">
      <c r="A10" s="23" t="s">
        <v>101</v>
      </c>
      <c r="B10" s="11" t="s">
        <v>14</v>
      </c>
      <c r="C10" s="5"/>
      <c r="D10" s="5"/>
      <c r="E10" s="6"/>
      <c r="F10" s="7"/>
    </row>
    <row r="11" spans="1:26">
      <c r="A11" s="23" t="s">
        <v>102</v>
      </c>
      <c r="B11" s="10" t="s">
        <v>72</v>
      </c>
      <c r="C11" s="5"/>
      <c r="D11" s="5"/>
      <c r="E11" s="6"/>
      <c r="F11" s="7"/>
    </row>
    <row r="12" spans="1:26">
      <c r="A12" s="23" t="s">
        <v>103</v>
      </c>
      <c r="B12" s="11" t="s">
        <v>15</v>
      </c>
      <c r="C12" s="5"/>
      <c r="D12" s="5"/>
      <c r="E12" s="6"/>
      <c r="F12" s="7"/>
    </row>
    <row r="13" spans="1:26">
      <c r="A13" s="23" t="s">
        <v>104</v>
      </c>
      <c r="B13" s="11" t="s">
        <v>16</v>
      </c>
      <c r="C13" s="5"/>
      <c r="D13" s="5"/>
      <c r="E13" s="6"/>
      <c r="F13" s="7"/>
    </row>
    <row r="14" spans="1:26">
      <c r="A14" s="23" t="s">
        <v>105</v>
      </c>
      <c r="B14" s="11" t="s">
        <v>17</v>
      </c>
      <c r="C14" s="5"/>
      <c r="D14" s="5"/>
      <c r="E14" s="6"/>
      <c r="F14" s="7"/>
    </row>
    <row r="15" spans="1:26">
      <c r="A15" s="23" t="s">
        <v>106</v>
      </c>
      <c r="B15" s="11" t="s">
        <v>18</v>
      </c>
      <c r="C15" s="5"/>
      <c r="D15" s="5"/>
      <c r="E15" s="6"/>
      <c r="F15" s="7"/>
    </row>
    <row r="16" spans="1:26">
      <c r="A16" s="23" t="s">
        <v>107</v>
      </c>
      <c r="B16" s="4" t="s">
        <v>19</v>
      </c>
      <c r="C16" s="5"/>
      <c r="D16" s="5"/>
      <c r="E16" s="6"/>
      <c r="F16" s="7"/>
    </row>
    <row r="17" spans="1:6">
      <c r="A17" s="23" t="s">
        <v>108</v>
      </c>
      <c r="B17" s="10" t="s">
        <v>22</v>
      </c>
      <c r="C17" s="5"/>
      <c r="D17" s="5"/>
      <c r="E17" s="6"/>
      <c r="F17" s="7"/>
    </row>
    <row r="18" spans="1:6">
      <c r="A18" s="23" t="s">
        <v>109</v>
      </c>
      <c r="B18" s="11" t="s">
        <v>73</v>
      </c>
      <c r="C18" s="5"/>
      <c r="D18" s="5"/>
      <c r="E18" s="6"/>
      <c r="F18" s="7"/>
    </row>
    <row r="19" spans="1:6">
      <c r="A19" s="23" t="s">
        <v>110</v>
      </c>
      <c r="B19" s="11" t="s">
        <v>74</v>
      </c>
      <c r="C19" s="5"/>
      <c r="D19" s="5"/>
      <c r="E19" s="6"/>
      <c r="F19" s="7"/>
    </row>
    <row r="20" spans="1:6">
      <c r="A20" s="23" t="s">
        <v>111</v>
      </c>
      <c r="B20" s="11" t="s">
        <v>75</v>
      </c>
      <c r="C20" s="5"/>
      <c r="D20" s="5"/>
      <c r="E20" s="6"/>
      <c r="F20" s="7"/>
    </row>
    <row r="21" spans="1:6">
      <c r="A21" s="24" t="s">
        <v>112</v>
      </c>
      <c r="B21" s="11" t="s">
        <v>76</v>
      </c>
      <c r="C21" s="5"/>
      <c r="D21" s="5"/>
      <c r="E21" s="6"/>
      <c r="F21" s="7"/>
    </row>
    <row r="22" spans="1:6">
      <c r="A22" s="23" t="s">
        <v>113</v>
      </c>
      <c r="B22" s="11" t="s">
        <v>77</v>
      </c>
      <c r="C22" s="5"/>
      <c r="D22" s="5"/>
      <c r="E22" s="6"/>
      <c r="F22" s="7"/>
    </row>
    <row r="23" spans="1:6">
      <c r="A23" s="23" t="s">
        <v>114</v>
      </c>
      <c r="B23" s="11" t="s">
        <v>78</v>
      </c>
      <c r="C23" s="5"/>
      <c r="D23" s="5"/>
      <c r="E23" s="6"/>
      <c r="F23" s="7"/>
    </row>
    <row r="24" spans="1:6">
      <c r="A24" s="23" t="s">
        <v>115</v>
      </c>
      <c r="B24" s="11" t="s">
        <v>79</v>
      </c>
      <c r="C24" s="5"/>
      <c r="D24" s="5"/>
      <c r="E24" s="6"/>
      <c r="F24" s="7"/>
    </row>
    <row r="25" spans="1:6">
      <c r="A25" s="23" t="s">
        <v>116</v>
      </c>
      <c r="B25" s="11" t="s">
        <v>80</v>
      </c>
      <c r="C25" s="5"/>
      <c r="D25" s="5"/>
      <c r="E25" s="6"/>
      <c r="F25" s="7"/>
    </row>
    <row r="26" spans="1:6">
      <c r="A26" s="23" t="s">
        <v>117</v>
      </c>
      <c r="B26" s="11" t="s">
        <v>81</v>
      </c>
      <c r="C26" s="5"/>
      <c r="D26" s="5"/>
      <c r="E26" s="6"/>
      <c r="F26" s="7"/>
    </row>
    <row r="27" spans="1:6">
      <c r="A27" s="23" t="s">
        <v>118</v>
      </c>
      <c r="B27" s="11" t="s">
        <v>82</v>
      </c>
      <c r="C27" s="5"/>
      <c r="D27" s="5"/>
      <c r="E27" s="6"/>
      <c r="F27" s="7"/>
    </row>
    <row r="28" spans="1:6">
      <c r="A28" s="24" t="s">
        <v>119</v>
      </c>
      <c r="B28" s="11" t="s">
        <v>83</v>
      </c>
      <c r="C28" s="5"/>
      <c r="D28" s="5"/>
      <c r="E28" s="6"/>
      <c r="F28" s="7"/>
    </row>
    <row r="29" spans="1:6">
      <c r="A29" s="23" t="s">
        <v>120</v>
      </c>
      <c r="B29" s="11" t="s">
        <v>84</v>
      </c>
      <c r="C29" s="5"/>
      <c r="D29" s="5"/>
      <c r="E29" s="6"/>
      <c r="F29" s="7"/>
    </row>
    <row r="30" spans="1:6">
      <c r="A30" s="23" t="s">
        <v>121</v>
      </c>
      <c r="B30" s="11" t="s">
        <v>85</v>
      </c>
      <c r="C30" s="5"/>
      <c r="D30" s="5"/>
      <c r="E30" s="6"/>
      <c r="F30" s="7"/>
    </row>
    <row r="31" spans="1:6">
      <c r="A31" s="23" t="s">
        <v>122</v>
      </c>
      <c r="B31" s="11" t="s">
        <v>86</v>
      </c>
      <c r="C31" s="5"/>
      <c r="D31" s="5"/>
      <c r="E31" s="6"/>
      <c r="F31" s="7"/>
    </row>
    <row r="32" spans="1:6">
      <c r="A32" s="23" t="s">
        <v>123</v>
      </c>
      <c r="B32" s="4" t="s">
        <v>34</v>
      </c>
      <c r="C32" s="5"/>
      <c r="D32" s="5"/>
      <c r="E32" s="6"/>
      <c r="F32" s="7"/>
    </row>
    <row r="33" spans="1:6">
      <c r="A33" s="23" t="s">
        <v>124</v>
      </c>
      <c r="B33" s="12" t="s">
        <v>35</v>
      </c>
      <c r="C33" s="5"/>
      <c r="D33" s="5"/>
      <c r="E33" s="6"/>
      <c r="F33" s="7"/>
    </row>
    <row r="34" spans="1:6">
      <c r="A34" s="23" t="s">
        <v>125</v>
      </c>
      <c r="B34" s="4" t="s">
        <v>36</v>
      </c>
      <c r="C34" s="5"/>
      <c r="D34" s="5"/>
      <c r="E34" s="6"/>
      <c r="F34" s="7"/>
    </row>
    <row r="35" spans="1:6">
      <c r="A35" s="23" t="s">
        <v>126</v>
      </c>
      <c r="B35" s="11" t="s">
        <v>37</v>
      </c>
      <c r="C35" s="5"/>
      <c r="D35" s="5"/>
      <c r="E35" s="6"/>
      <c r="F35" s="7"/>
    </row>
    <row r="36" spans="1:6">
      <c r="A36" s="23" t="s">
        <v>127</v>
      </c>
      <c r="B36" s="11" t="s">
        <v>38</v>
      </c>
      <c r="C36" s="5"/>
      <c r="D36" s="5"/>
      <c r="E36" s="6"/>
      <c r="F36" s="7"/>
    </row>
    <row r="37" spans="1:6">
      <c r="A37" s="23" t="s">
        <v>128</v>
      </c>
      <c r="B37" s="11" t="s">
        <v>38</v>
      </c>
      <c r="C37" s="5"/>
      <c r="D37" s="5"/>
      <c r="E37" s="6"/>
      <c r="F37" s="7"/>
    </row>
    <row r="38" spans="1:6">
      <c r="A38" s="23" t="s">
        <v>129</v>
      </c>
      <c r="B38" s="10" t="s">
        <v>130</v>
      </c>
      <c r="C38" s="5"/>
      <c r="D38" s="5"/>
      <c r="E38" s="6"/>
      <c r="F38" s="7"/>
    </row>
    <row r="39" spans="1:6">
      <c r="A39" s="23" t="s">
        <v>131</v>
      </c>
      <c r="B39" s="11" t="s">
        <v>40</v>
      </c>
      <c r="C39" s="5"/>
      <c r="D39" s="5"/>
      <c r="E39" s="6"/>
      <c r="F39" s="7"/>
    </row>
    <row r="40" spans="1:6">
      <c r="A40" s="23" t="s">
        <v>132</v>
      </c>
      <c r="B40" s="4" t="s">
        <v>41</v>
      </c>
      <c r="C40" s="5"/>
      <c r="D40" s="5"/>
      <c r="E40" s="6"/>
      <c r="F40" s="7"/>
    </row>
    <row r="41" spans="1:6">
      <c r="A41" s="23" t="s">
        <v>133</v>
      </c>
      <c r="B41" s="12" t="s">
        <v>134</v>
      </c>
      <c r="C41" s="5"/>
      <c r="D41" s="5"/>
      <c r="E41" s="6"/>
      <c r="F41" s="7"/>
    </row>
    <row r="42" spans="1:6">
      <c r="A42" s="23" t="s">
        <v>135</v>
      </c>
      <c r="B42" s="11" t="s">
        <v>42</v>
      </c>
      <c r="C42" s="5"/>
      <c r="D42" s="5"/>
      <c r="E42" s="6"/>
      <c r="F42" s="7"/>
    </row>
    <row r="43" spans="1:6">
      <c r="A43" s="23" t="s">
        <v>136</v>
      </c>
      <c r="B43" s="4" t="s">
        <v>43</v>
      </c>
      <c r="C43" s="5"/>
      <c r="D43" s="5"/>
      <c r="E43" s="6"/>
      <c r="F43" s="7"/>
    </row>
    <row r="44" spans="1:6">
      <c r="A44" s="23" t="s">
        <v>137</v>
      </c>
      <c r="B44" s="12" t="s">
        <v>45</v>
      </c>
      <c r="C44" s="5"/>
      <c r="D44" s="5"/>
      <c r="E44" s="6"/>
      <c r="F44" s="7"/>
    </row>
    <row r="45" spans="1:6">
      <c r="A45" s="23" t="s">
        <v>138</v>
      </c>
      <c r="B45" s="12" t="s">
        <v>46</v>
      </c>
      <c r="C45" s="5"/>
      <c r="D45" s="5"/>
      <c r="E45" s="6"/>
      <c r="F45" s="7"/>
    </row>
    <row r="46" spans="1:6">
      <c r="A46" s="23" t="s">
        <v>139</v>
      </c>
      <c r="B46" s="11" t="s">
        <v>44</v>
      </c>
      <c r="C46" s="5"/>
      <c r="D46" s="5"/>
      <c r="E46" s="6"/>
      <c r="F46" s="7"/>
    </row>
    <row r="47" spans="1:6">
      <c r="A47" s="23" t="s">
        <v>140</v>
      </c>
      <c r="B47" s="10" t="s">
        <v>88</v>
      </c>
      <c r="C47" s="5"/>
      <c r="D47" s="5"/>
      <c r="E47" s="6"/>
      <c r="F47" s="7"/>
    </row>
    <row r="48" spans="1:6">
      <c r="A48" s="23" t="s">
        <v>141</v>
      </c>
      <c r="B48" s="10" t="s">
        <v>142</v>
      </c>
    </row>
    <row r="49" spans="1:2">
      <c r="A49" s="23" t="s">
        <v>143</v>
      </c>
      <c r="B49" s="11" t="s">
        <v>89</v>
      </c>
    </row>
    <row r="50" spans="1:2">
      <c r="A50" s="23" t="s">
        <v>144</v>
      </c>
      <c r="B50" s="11" t="s">
        <v>90</v>
      </c>
    </row>
    <row r="51" spans="1:2">
      <c r="A51" s="24" t="s">
        <v>145</v>
      </c>
      <c r="B51" s="4" t="s">
        <v>91</v>
      </c>
    </row>
    <row r="52" spans="1:2">
      <c r="A52" s="23" t="s">
        <v>146</v>
      </c>
      <c r="B52" s="12" t="s">
        <v>147</v>
      </c>
    </row>
    <row r="53" spans="1:2">
      <c r="A53" s="23" t="s">
        <v>148</v>
      </c>
      <c r="B53" s="10" t="s">
        <v>49</v>
      </c>
    </row>
    <row r="54" spans="1:2">
      <c r="A54" s="23" t="s">
        <v>149</v>
      </c>
      <c r="B54" s="4" t="s">
        <v>48</v>
      </c>
    </row>
    <row r="55" spans="1:2">
      <c r="A55" s="23" t="s">
        <v>150</v>
      </c>
      <c r="B55" s="11" t="s">
        <v>50</v>
      </c>
    </row>
    <row r="56" spans="1:2">
      <c r="A56" s="23" t="s">
        <v>151</v>
      </c>
      <c r="B56" s="4" t="s">
        <v>51</v>
      </c>
    </row>
    <row r="57" spans="1:2">
      <c r="A57" s="23" t="s">
        <v>152</v>
      </c>
      <c r="B57" s="11" t="s">
        <v>52</v>
      </c>
    </row>
    <row r="58" spans="1:2">
      <c r="A58" s="23" t="s">
        <v>153</v>
      </c>
      <c r="B58" s="11" t="s">
        <v>53</v>
      </c>
    </row>
    <row r="59" spans="1:2">
      <c r="A59" s="23" t="s">
        <v>154</v>
      </c>
      <c r="B59" s="11" t="s">
        <v>55</v>
      </c>
    </row>
    <row r="60" spans="1:2">
      <c r="A60" s="23" t="s">
        <v>155</v>
      </c>
      <c r="B60" s="4" t="s">
        <v>56</v>
      </c>
    </row>
    <row r="61" spans="1:2">
      <c r="A61" s="23" t="s">
        <v>156</v>
      </c>
      <c r="B61" s="4" t="s">
        <v>57</v>
      </c>
    </row>
    <row r="62" spans="1:2">
      <c r="A62" s="23" t="s">
        <v>157</v>
      </c>
      <c r="B62" s="11" t="s">
        <v>39</v>
      </c>
    </row>
    <row r="63" spans="1:2">
      <c r="A63" s="23" t="s">
        <v>158</v>
      </c>
      <c r="B63" s="4" t="s">
        <v>58</v>
      </c>
    </row>
    <row r="64" spans="1:2">
      <c r="A64" s="23" t="s">
        <v>159</v>
      </c>
      <c r="B64" s="4" t="s">
        <v>59</v>
      </c>
    </row>
    <row r="65" spans="1:2">
      <c r="A65" s="23" t="s">
        <v>160</v>
      </c>
      <c r="B65" s="4" t="s">
        <v>61</v>
      </c>
    </row>
    <row r="66" spans="1:2">
      <c r="A66" s="23" t="s">
        <v>161</v>
      </c>
      <c r="B66" s="11" t="s">
        <v>62</v>
      </c>
    </row>
    <row r="67" spans="1:2">
      <c r="A67" s="23" t="s">
        <v>162</v>
      </c>
      <c r="B67" s="11" t="s">
        <v>63</v>
      </c>
    </row>
    <row r="68" spans="1:2">
      <c r="A68" s="23" t="s">
        <v>163</v>
      </c>
      <c r="B68" s="10" t="s">
        <v>164</v>
      </c>
    </row>
    <row r="69" spans="1:2">
      <c r="A69" s="23" t="s">
        <v>165</v>
      </c>
      <c r="B69" s="11" t="s">
        <v>64</v>
      </c>
    </row>
    <row r="70" spans="1:2">
      <c r="A70" s="23" t="s">
        <v>166</v>
      </c>
      <c r="B70" s="11" t="s">
        <v>65</v>
      </c>
    </row>
    <row r="71" spans="1:2">
      <c r="A71" s="24" t="s">
        <v>167</v>
      </c>
      <c r="B71" s="11" t="s">
        <v>66</v>
      </c>
    </row>
    <row r="72" spans="1:2">
      <c r="A72" s="23" t="s">
        <v>168</v>
      </c>
      <c r="B72" s="12" t="s">
        <v>21</v>
      </c>
    </row>
    <row r="73" spans="1:2">
      <c r="A73" s="23" t="s">
        <v>169</v>
      </c>
      <c r="B73" s="11" t="s">
        <v>20</v>
      </c>
    </row>
    <row r="74" spans="1:2">
      <c r="A74" s="23" t="s">
        <v>170</v>
      </c>
      <c r="B74" s="10" t="s">
        <v>68</v>
      </c>
    </row>
    <row r="75" spans="1:2">
      <c r="A75" s="23" t="s">
        <v>171</v>
      </c>
      <c r="B75" s="10" t="s">
        <v>24</v>
      </c>
    </row>
    <row r="76" spans="1:2">
      <c r="A76" s="23" t="s">
        <v>172</v>
      </c>
      <c r="B76" s="11" t="s">
        <v>23</v>
      </c>
    </row>
    <row r="77" spans="1:2">
      <c r="A77" s="23" t="s">
        <v>173</v>
      </c>
      <c r="B77" s="11" t="s">
        <v>25</v>
      </c>
    </row>
    <row r="78" spans="1:2">
      <c r="A78" s="23" t="s">
        <v>174</v>
      </c>
      <c r="B78" s="11" t="s">
        <v>27</v>
      </c>
    </row>
    <row r="79" spans="1:2">
      <c r="A79" s="23" t="s">
        <v>175</v>
      </c>
      <c r="B79" s="12" t="s">
        <v>26</v>
      </c>
    </row>
    <row r="80" spans="1:2">
      <c r="A80" s="23" t="s">
        <v>176</v>
      </c>
      <c r="B80" s="25" t="s">
        <v>28</v>
      </c>
    </row>
    <row r="81" spans="1:2">
      <c r="A81" s="23" t="s">
        <v>177</v>
      </c>
      <c r="B81" s="11" t="s">
        <v>29</v>
      </c>
    </row>
    <row r="82" spans="1:2">
      <c r="A82" s="23" t="s">
        <v>178</v>
      </c>
      <c r="B82" s="11" t="s">
        <v>30</v>
      </c>
    </row>
    <row r="83" spans="1:2">
      <c r="A83" s="23" t="s">
        <v>179</v>
      </c>
      <c r="B83" s="4" t="s">
        <v>31</v>
      </c>
    </row>
    <row r="84" spans="1:2">
      <c r="A84" s="23" t="s">
        <v>180</v>
      </c>
      <c r="B84" s="4" t="s">
        <v>32</v>
      </c>
    </row>
    <row r="85" spans="1:2">
      <c r="A85" s="23" t="s">
        <v>181</v>
      </c>
      <c r="B85" s="4" t="s">
        <v>33</v>
      </c>
    </row>
    <row r="86" spans="1:2">
      <c r="B86" s="11"/>
    </row>
    <row r="87" spans="1:2">
      <c r="B87" s="11"/>
    </row>
    <row r="88" spans="1:2">
      <c r="B88" s="11"/>
    </row>
    <row r="89" spans="1:2">
      <c r="B89" s="11"/>
    </row>
    <row r="90" spans="1:2">
      <c r="B90" s="11"/>
    </row>
    <row r="91" spans="1:2">
      <c r="B9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8"/>
  <sheetViews>
    <sheetView workbookViewId="0">
      <selection activeCell="A5" sqref="A5"/>
    </sheetView>
  </sheetViews>
  <sheetFormatPr defaultColWidth="14.44140625" defaultRowHeight="15.75" customHeight="1"/>
  <sheetData>
    <row r="2" spans="1:1">
      <c r="A2" s="14" t="s">
        <v>182</v>
      </c>
    </row>
    <row r="3" spans="1:1">
      <c r="A3" s="14" t="s">
        <v>183</v>
      </c>
    </row>
    <row r="4" spans="1:1">
      <c r="A4" s="14" t="s">
        <v>184</v>
      </c>
    </row>
    <row r="5" spans="1:1">
      <c r="A5" s="13" t="s">
        <v>185</v>
      </c>
    </row>
    <row r="8" spans="1:1">
      <c r="A8" s="2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</vt:lpstr>
      <vt:lpstr>Class 2 - Attendance Report</vt:lpstr>
      <vt:lpstr>Class 3 - Attendance Report</vt:lpstr>
      <vt:lpstr>Database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mohil nagpal</dc:creator>
  <cp:lastModifiedBy>mohil nagpal</cp:lastModifiedBy>
  <dcterms:created xsi:type="dcterms:W3CDTF">2021-05-17T19:01:48Z</dcterms:created>
  <dcterms:modified xsi:type="dcterms:W3CDTF">2021-05-17T19:14:29Z</dcterms:modified>
</cp:coreProperties>
</file>