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5th Sem\om lab\"/>
    </mc:Choice>
  </mc:AlternateContent>
  <xr:revisionPtr revIDLastSave="0" documentId="13_ncr:1_{03EB8DDC-42D6-4CBB-AAB3-C0AF6DAA8A0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xcercise 1" sheetId="1" r:id="rId1"/>
    <sheet name="moving average" sheetId="2" r:id="rId2"/>
    <sheet name="weighted moving average" sheetId="4" r:id="rId3"/>
    <sheet name="simple exponential smoothing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 s="1"/>
  <c r="G7" i="2"/>
  <c r="G8" i="2"/>
  <c r="G9" i="2"/>
  <c r="G10" i="2"/>
  <c r="G11" i="2"/>
  <c r="G12" i="2"/>
  <c r="G13" i="2"/>
  <c r="G14" i="2"/>
  <c r="G10" i="1"/>
  <c r="J6" i="4"/>
  <c r="J7" i="4"/>
  <c r="J8" i="4"/>
  <c r="J9" i="4"/>
  <c r="J10" i="4"/>
  <c r="J11" i="4"/>
  <c r="J12" i="4"/>
  <c r="J5" i="4"/>
  <c r="I6" i="4"/>
  <c r="I7" i="4"/>
  <c r="I8" i="4"/>
  <c r="I9" i="4"/>
  <c r="I10" i="4"/>
  <c r="I11" i="4"/>
  <c r="I12" i="4"/>
  <c r="I5" i="4"/>
  <c r="H6" i="4"/>
  <c r="H7" i="4"/>
  <c r="H8" i="4"/>
  <c r="H9" i="4"/>
  <c r="H10" i="4"/>
  <c r="H11" i="4"/>
  <c r="H12" i="4"/>
  <c r="H5" i="4"/>
  <c r="G6" i="4"/>
  <c r="G7" i="4"/>
  <c r="G8" i="4"/>
  <c r="G9" i="4"/>
  <c r="G10" i="4"/>
  <c r="G11" i="4"/>
  <c r="G12" i="4"/>
  <c r="G5" i="4"/>
  <c r="F6" i="4"/>
  <c r="F7" i="4"/>
  <c r="F8" i="4"/>
  <c r="F9" i="4"/>
  <c r="F10" i="4"/>
  <c r="F11" i="4"/>
  <c r="F12" i="4"/>
  <c r="F5" i="4"/>
  <c r="E6" i="4"/>
  <c r="E7" i="4"/>
  <c r="E8" i="4"/>
  <c r="E9" i="4"/>
  <c r="E10" i="4"/>
  <c r="E11" i="4"/>
  <c r="E12" i="4"/>
  <c r="E5" i="4"/>
  <c r="D6" i="4"/>
  <c r="D7" i="4"/>
  <c r="D8" i="4"/>
  <c r="D9" i="4"/>
  <c r="D10" i="4"/>
  <c r="D11" i="4"/>
  <c r="D12" i="4"/>
  <c r="D5" i="4"/>
  <c r="C6" i="4"/>
  <c r="C7" i="4"/>
  <c r="C8" i="4"/>
  <c r="C9" i="4"/>
  <c r="C10" i="4"/>
  <c r="C11" i="4"/>
  <c r="C12" i="4"/>
  <c r="C5" i="4"/>
  <c r="F22" i="1"/>
  <c r="F21" i="1"/>
  <c r="C8" i="2"/>
  <c r="D8" i="2" s="1"/>
  <c r="E8" i="2" s="1"/>
  <c r="H8" i="2" s="1"/>
  <c r="C9" i="2"/>
  <c r="D9" i="2" s="1"/>
  <c r="E9" i="2" s="1"/>
  <c r="H9" i="2" s="1"/>
  <c r="C10" i="2"/>
  <c r="D10" i="2" s="1"/>
  <c r="E10" i="2" s="1"/>
  <c r="H10" i="2" s="1"/>
  <c r="C11" i="2"/>
  <c r="D11" i="2" s="1"/>
  <c r="E11" i="2" s="1"/>
  <c r="H11" i="2" s="1"/>
  <c r="C12" i="2"/>
  <c r="D12" i="2" s="1"/>
  <c r="E12" i="2" s="1"/>
  <c r="H12" i="2" s="1"/>
  <c r="C13" i="2"/>
  <c r="D13" i="2" s="1"/>
  <c r="E13" i="2" s="1"/>
  <c r="H13" i="2" s="1"/>
  <c r="C14" i="2"/>
  <c r="D14" i="2" s="1"/>
  <c r="E14" i="2" s="1"/>
  <c r="H14" i="2" s="1"/>
  <c r="C7" i="2"/>
  <c r="D7" i="2" s="1"/>
  <c r="B23" i="1"/>
  <c r="B22" i="1"/>
  <c r="B2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G12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2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G9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G8" i="1"/>
  <c r="B13" i="1"/>
  <c r="B11" i="1"/>
  <c r="D6" i="5" l="1"/>
  <c r="E6" i="5" s="1"/>
  <c r="F6" i="5" s="1"/>
  <c r="I6" i="5" s="1"/>
  <c r="C6" i="5"/>
  <c r="D5" i="5"/>
  <c r="E5" i="5" s="1"/>
  <c r="F14" i="2"/>
  <c r="E7" i="2"/>
  <c r="F13" i="2"/>
  <c r="F8" i="2"/>
  <c r="F10" i="2"/>
  <c r="F9" i="2"/>
  <c r="F11" i="2"/>
  <c r="F12" i="2"/>
  <c r="F7" i="2"/>
  <c r="F23" i="1"/>
  <c r="F5" i="5" l="1"/>
  <c r="G6" i="5"/>
  <c r="G5" i="5"/>
  <c r="C7" i="5"/>
  <c r="D7" i="5"/>
  <c r="E7" i="5" s="1"/>
  <c r="F7" i="5" s="1"/>
  <c r="I7" i="5" s="1"/>
  <c r="J14" i="2"/>
  <c r="J7" i="2"/>
  <c r="J10" i="2"/>
  <c r="J8" i="2"/>
  <c r="J13" i="2"/>
  <c r="J9" i="2"/>
  <c r="H7" i="2"/>
  <c r="J11" i="2"/>
  <c r="J12" i="2"/>
  <c r="G7" i="5" l="1"/>
  <c r="H7" i="5"/>
  <c r="K7" i="5" s="1"/>
  <c r="H5" i="5"/>
  <c r="K5" i="5" s="1"/>
  <c r="I5" i="5"/>
  <c r="H6" i="5"/>
  <c r="K6" i="5" s="1"/>
  <c r="C8" i="5"/>
  <c r="D8" i="5"/>
  <c r="E8" i="5" s="1"/>
  <c r="F8" i="5" s="1"/>
  <c r="I8" i="5" s="1"/>
  <c r="I7" i="2"/>
  <c r="I8" i="2"/>
  <c r="I11" i="2"/>
  <c r="I9" i="2"/>
  <c r="I10" i="2"/>
  <c r="I12" i="2"/>
  <c r="I13" i="2"/>
  <c r="I14" i="2"/>
  <c r="H8" i="5" l="1"/>
  <c r="K8" i="5" s="1"/>
  <c r="G8" i="5"/>
  <c r="J5" i="5"/>
  <c r="J7" i="5"/>
  <c r="J8" i="5"/>
  <c r="J6" i="5"/>
  <c r="C9" i="5"/>
  <c r="D9" i="5"/>
  <c r="E9" i="5" s="1"/>
  <c r="C10" i="5" l="1"/>
  <c r="D10" i="5"/>
  <c r="E10" i="5" s="1"/>
  <c r="F10" i="5" s="1"/>
  <c r="I10" i="5" s="1"/>
  <c r="G10" i="5"/>
  <c r="F9" i="5"/>
  <c r="G9" i="5"/>
  <c r="I9" i="5" l="1"/>
  <c r="H9" i="5"/>
  <c r="K9" i="5" s="1"/>
  <c r="H10" i="5"/>
  <c r="K10" i="5" s="1"/>
  <c r="C11" i="5"/>
  <c r="D11" i="5"/>
  <c r="E11" i="5" s="1"/>
  <c r="F11" i="5" l="1"/>
  <c r="G11" i="5"/>
  <c r="C12" i="5"/>
  <c r="D12" i="5"/>
  <c r="E12" i="5" s="1"/>
  <c r="F12" i="5" s="1"/>
  <c r="I12" i="5" s="1"/>
  <c r="J9" i="5"/>
  <c r="J10" i="5"/>
  <c r="G12" i="5" l="1"/>
  <c r="C13" i="5"/>
  <c r="D13" i="5"/>
  <c r="E13" i="5" s="1"/>
  <c r="F13" i="5" s="1"/>
  <c r="I13" i="5" s="1"/>
  <c r="G13" i="5"/>
  <c r="I11" i="5"/>
  <c r="H12" i="5"/>
  <c r="K12" i="5" s="1"/>
  <c r="H11" i="5"/>
  <c r="K11" i="5" s="1"/>
  <c r="H13" i="5" l="1"/>
  <c r="K13" i="5" s="1"/>
  <c r="C14" i="5"/>
  <c r="D14" i="5"/>
  <c r="E14" i="5" s="1"/>
  <c r="J12" i="5"/>
  <c r="J13" i="5"/>
  <c r="J11" i="5"/>
  <c r="F14" i="5" l="1"/>
  <c r="G14" i="5"/>
  <c r="C15" i="5"/>
  <c r="D15" i="5"/>
  <c r="E15" i="5" s="1"/>
  <c r="F15" i="5" l="1"/>
  <c r="G15" i="5"/>
  <c r="I14" i="5"/>
  <c r="H14" i="5"/>
  <c r="K14" i="5" s="1"/>
  <c r="J14" i="5" l="1"/>
  <c r="I15" i="5"/>
  <c r="J15" i="5" s="1"/>
  <c r="H15" i="5"/>
  <c r="K15" i="5" s="1"/>
</calcChain>
</file>

<file path=xl/sharedStrings.xml><?xml version="1.0" encoding="utf-8"?>
<sst xmlns="http://schemas.openxmlformats.org/spreadsheetml/2006/main" count="61" uniqueCount="33">
  <si>
    <t>Units Produced and Sold</t>
  </si>
  <si>
    <t>Selling price/unit</t>
  </si>
  <si>
    <t>Variable cost/unit</t>
  </si>
  <si>
    <t xml:space="preserve">Fixed Cost </t>
  </si>
  <si>
    <t>Total Cost</t>
  </si>
  <si>
    <t>Profit</t>
  </si>
  <si>
    <t>BEP</t>
  </si>
  <si>
    <t>Units</t>
  </si>
  <si>
    <t>revenue</t>
  </si>
  <si>
    <t>Variable Cost</t>
  </si>
  <si>
    <t>Fixed Cost</t>
  </si>
  <si>
    <t>CASE 1</t>
  </si>
  <si>
    <t>SCENERIO 1</t>
  </si>
  <si>
    <t xml:space="preserve">produced </t>
  </si>
  <si>
    <t>Selling Price</t>
  </si>
  <si>
    <t>variable cost</t>
  </si>
  <si>
    <t>fixed cost</t>
  </si>
  <si>
    <t>total cost</t>
  </si>
  <si>
    <t>profit</t>
  </si>
  <si>
    <t>period</t>
  </si>
  <si>
    <t>demand</t>
  </si>
  <si>
    <t>level</t>
  </si>
  <si>
    <t>forecast</t>
  </si>
  <si>
    <t>forecast using weights</t>
  </si>
  <si>
    <t>error</t>
  </si>
  <si>
    <t>absolute error</t>
  </si>
  <si>
    <t>%ERROR</t>
  </si>
  <si>
    <t>SCENERIO 2</t>
  </si>
  <si>
    <t>mean squared error(Take error)</t>
  </si>
  <si>
    <t>MAD(Take abs error)</t>
  </si>
  <si>
    <t>TS (Cummulative error/MAD)</t>
  </si>
  <si>
    <t>MAPE (average of %error)</t>
  </si>
  <si>
    <t>%ERROR (abs error/demand)*100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</si>
</sst>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'excercise 1'!$F$8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'excercise 1'!$G$7:$W$7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</c:numCache>
            </c:numRef>
          </c:cat>
          <c:val>
            <c:numRef>
              <c:f>'excercise 1'!$G$8:$W$8</c:f>
              <c:numCache>
                <c:formatCode>General</c:formatCode>
                <c:ptCount val="17"/>
                <c:pt idx="0">
                  <c:v>80000</c:v>
                </c:pt>
                <c:pt idx="1">
                  <c:v>116000</c:v>
                </c:pt>
                <c:pt idx="2">
                  <c:v>152000</c:v>
                </c:pt>
                <c:pt idx="3">
                  <c:v>188000</c:v>
                </c:pt>
                <c:pt idx="4">
                  <c:v>224000</c:v>
                </c:pt>
                <c:pt idx="5">
                  <c:v>260000</c:v>
                </c:pt>
                <c:pt idx="6">
                  <c:v>296000</c:v>
                </c:pt>
                <c:pt idx="7">
                  <c:v>314000</c:v>
                </c:pt>
                <c:pt idx="8">
                  <c:v>332000</c:v>
                </c:pt>
                <c:pt idx="9">
                  <c:v>368000</c:v>
                </c:pt>
                <c:pt idx="10">
                  <c:v>404000</c:v>
                </c:pt>
                <c:pt idx="11">
                  <c:v>440000</c:v>
                </c:pt>
                <c:pt idx="12">
                  <c:v>476000</c:v>
                </c:pt>
                <c:pt idx="13">
                  <c:v>512000</c:v>
                </c:pt>
                <c:pt idx="14">
                  <c:v>548000</c:v>
                </c:pt>
                <c:pt idx="15">
                  <c:v>584000</c:v>
                </c:pt>
                <c:pt idx="16">
                  <c:v>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3-4CBC-94C3-B51DDE8D7505}"/>
            </c:ext>
          </c:extLst>
        </c:ser>
        <c:ser>
          <c:idx val="2"/>
          <c:order val="2"/>
          <c:tx>
            <c:strRef>
              <c:f>'excercise 1'!$F$9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'excercise 1'!$G$7:$W$7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</c:numCache>
            </c:numRef>
          </c:cat>
          <c:val>
            <c:numRef>
              <c:f>'excercise 1'!$G$9:$W$9</c:f>
              <c:numCache>
                <c:formatCode>General</c:formatCode>
                <c:ptCount val="17"/>
                <c:pt idx="0">
                  <c:v>-80000</c:v>
                </c:pt>
                <c:pt idx="1">
                  <c:v>-72000</c:v>
                </c:pt>
                <c:pt idx="2">
                  <c:v>-64000</c:v>
                </c:pt>
                <c:pt idx="3">
                  <c:v>-56000</c:v>
                </c:pt>
                <c:pt idx="4">
                  <c:v>-48000</c:v>
                </c:pt>
                <c:pt idx="5">
                  <c:v>-40000</c:v>
                </c:pt>
                <c:pt idx="6">
                  <c:v>-32000</c:v>
                </c:pt>
                <c:pt idx="7">
                  <c:v>-28000</c:v>
                </c:pt>
                <c:pt idx="8">
                  <c:v>-24000</c:v>
                </c:pt>
                <c:pt idx="9">
                  <c:v>-16000</c:v>
                </c:pt>
                <c:pt idx="10">
                  <c:v>-8000</c:v>
                </c:pt>
                <c:pt idx="11">
                  <c:v>0</c:v>
                </c:pt>
                <c:pt idx="12">
                  <c:v>8000</c:v>
                </c:pt>
                <c:pt idx="13">
                  <c:v>16000</c:v>
                </c:pt>
                <c:pt idx="14">
                  <c:v>24000</c:v>
                </c:pt>
                <c:pt idx="15">
                  <c:v>32000</c:v>
                </c:pt>
                <c:pt idx="16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3-4CBC-94C3-B51DDE8D7505}"/>
            </c:ext>
          </c:extLst>
        </c:ser>
        <c:ser>
          <c:idx val="3"/>
          <c:order val="3"/>
          <c:tx>
            <c:strRef>
              <c:f>'excercise 1'!$F$10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'excercise 1'!$G$7:$W$7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</c:numCache>
            </c:numRef>
          </c:cat>
          <c:val>
            <c:numRef>
              <c:f>'excercise 1'!$G$10:$W$10</c:f>
              <c:numCache>
                <c:formatCode>General</c:formatCode>
                <c:ptCount val="17"/>
                <c:pt idx="0">
                  <c:v>0</c:v>
                </c:pt>
                <c:pt idx="1">
                  <c:v>44000</c:v>
                </c:pt>
                <c:pt idx="2">
                  <c:v>88000</c:v>
                </c:pt>
                <c:pt idx="3">
                  <c:v>132000</c:v>
                </c:pt>
                <c:pt idx="4">
                  <c:v>176000</c:v>
                </c:pt>
                <c:pt idx="5">
                  <c:v>220000</c:v>
                </c:pt>
                <c:pt idx="6">
                  <c:v>264000</c:v>
                </c:pt>
                <c:pt idx="7">
                  <c:v>286000</c:v>
                </c:pt>
                <c:pt idx="8">
                  <c:v>308000</c:v>
                </c:pt>
                <c:pt idx="9">
                  <c:v>352000</c:v>
                </c:pt>
                <c:pt idx="10">
                  <c:v>396000</c:v>
                </c:pt>
                <c:pt idx="11">
                  <c:v>440000</c:v>
                </c:pt>
                <c:pt idx="12">
                  <c:v>484000</c:v>
                </c:pt>
                <c:pt idx="13">
                  <c:v>528000</c:v>
                </c:pt>
                <c:pt idx="14">
                  <c:v>572000</c:v>
                </c:pt>
                <c:pt idx="15">
                  <c:v>616000</c:v>
                </c:pt>
                <c:pt idx="16">
                  <c:v>660000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3-4CBC-94C3-B51DDE8D7505}"/>
            </c:ext>
          </c:extLst>
        </c:ser>
        <c:ser>
          <c:idx val="4"/>
          <c:order val="4"/>
          <c:tx>
            <c:strRef>
              <c:f>'excercise 1'!$F$11</c:f>
              <c:strCache>
                <c:ptCount val="1"/>
                <c:pt idx="0">
                  <c:v>Fixed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'excercise 1'!$G$7:$W$7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</c:numCache>
            </c:numRef>
          </c:cat>
          <c:val>
            <c:numRef>
              <c:f>'excercise 1'!$G$11:$W$11</c:f>
              <c:numCache>
                <c:formatCode>General</c:formatCode>
                <c:ptCount val="17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3-4CBC-94C3-B51DDE8D7505}"/>
            </c:ext>
          </c:extLst>
        </c:ser>
        <c:ser>
          <c:idx val="5"/>
          <c:order val="5"/>
          <c:tx>
            <c:strRef>
              <c:f>'excercise 1'!$F$12</c:f>
              <c:strCache>
                <c:ptCount val="1"/>
                <c:pt idx="0">
                  <c:v>Variable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'excercise 1'!$G$7:$W$7</c:f>
              <c:numCache>
                <c:formatCode>General</c:formatCode>
                <c:ptCount val="1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</c:numCache>
            </c:numRef>
          </c:cat>
          <c:val>
            <c:numRef>
              <c:f>'excercise 1'!$G$12:$W$12</c:f>
              <c:numCache>
                <c:formatCode>General</c:formatCode>
                <c:ptCount val="17"/>
                <c:pt idx="0">
                  <c:v>0</c:v>
                </c:pt>
                <c:pt idx="1">
                  <c:v>36000</c:v>
                </c:pt>
                <c:pt idx="2">
                  <c:v>72000</c:v>
                </c:pt>
                <c:pt idx="3">
                  <c:v>108000</c:v>
                </c:pt>
                <c:pt idx="4">
                  <c:v>144000</c:v>
                </c:pt>
                <c:pt idx="5">
                  <c:v>180000</c:v>
                </c:pt>
                <c:pt idx="6">
                  <c:v>216000</c:v>
                </c:pt>
                <c:pt idx="7">
                  <c:v>234000</c:v>
                </c:pt>
                <c:pt idx="8">
                  <c:v>252000</c:v>
                </c:pt>
                <c:pt idx="9">
                  <c:v>288000</c:v>
                </c:pt>
                <c:pt idx="10">
                  <c:v>324000</c:v>
                </c:pt>
                <c:pt idx="11">
                  <c:v>360000</c:v>
                </c:pt>
                <c:pt idx="12">
                  <c:v>396000</c:v>
                </c:pt>
                <c:pt idx="13">
                  <c:v>432000</c:v>
                </c:pt>
                <c:pt idx="14">
                  <c:v>468000</c:v>
                </c:pt>
                <c:pt idx="15">
                  <c:v>504000</c:v>
                </c:pt>
                <c:pt idx="16">
                  <c:v>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F3-4CBC-94C3-B51DDE8D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94448"/>
        <c:axId val="58699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'excercise 1'!$F$7</c15:sqref>
                        </c15:formulaRef>
                      </c:ext>
                    </c:extLst>
                    <c:strCache>
                      <c:ptCount val="1"/>
                      <c:pt idx="0">
                        <c:v>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'excercise 1'!$G$7:$W$7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6000</c:v>
                      </c:pt>
                      <c:pt idx="4">
                        <c:v>8000</c:v>
                      </c:pt>
                      <c:pt idx="5">
                        <c:v>10000</c:v>
                      </c:pt>
                      <c:pt idx="6">
                        <c:v>12000</c:v>
                      </c:pt>
                      <c:pt idx="7">
                        <c:v>13000</c:v>
                      </c:pt>
                      <c:pt idx="8">
                        <c:v>14000</c:v>
                      </c:pt>
                      <c:pt idx="9">
                        <c:v>16000</c:v>
                      </c:pt>
                      <c:pt idx="10">
                        <c:v>18000</c:v>
                      </c:pt>
                      <c:pt idx="11">
                        <c:v>20000</c:v>
                      </c:pt>
                      <c:pt idx="12">
                        <c:v>22000</c:v>
                      </c:pt>
                      <c:pt idx="13">
                        <c:v>24000</c:v>
                      </c:pt>
                      <c:pt idx="14">
                        <c:v>26000</c:v>
                      </c:pt>
                      <c:pt idx="15">
                        <c:v>28000</c:v>
                      </c:pt>
                      <c:pt idx="16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'excercise 1'!$G$7:$W$7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6000</c:v>
                      </c:pt>
                      <c:pt idx="4">
                        <c:v>8000</c:v>
                      </c:pt>
                      <c:pt idx="5">
                        <c:v>10000</c:v>
                      </c:pt>
                      <c:pt idx="6">
                        <c:v>12000</c:v>
                      </c:pt>
                      <c:pt idx="7">
                        <c:v>13000</c:v>
                      </c:pt>
                      <c:pt idx="8">
                        <c:v>14000</c:v>
                      </c:pt>
                      <c:pt idx="9">
                        <c:v>16000</c:v>
                      </c:pt>
                      <c:pt idx="10">
                        <c:v>18000</c:v>
                      </c:pt>
                      <c:pt idx="11">
                        <c:v>20000</c:v>
                      </c:pt>
                      <c:pt idx="12">
                        <c:v>22000</c:v>
                      </c:pt>
                      <c:pt idx="13">
                        <c:v>24000</c:v>
                      </c:pt>
                      <c:pt idx="14">
                        <c:v>26000</c:v>
                      </c:pt>
                      <c:pt idx="15">
                        <c:v>28000</c:v>
                      </c:pt>
                      <c:pt idx="16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F3-4CBC-94C3-B51DDE8D7505}"/>
                  </c:ext>
                </c:extLst>
              </c15:ser>
            </c15:filteredLineSeries>
          </c:ext>
        </c:extLst>
      </c:lineChart>
      <c:catAx>
        <c:axId val="5869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  <a:r>
                  <a:rPr lang="en-IN" baseline="0"/>
                  <a:t> PRODUCEDED AND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0608"/>
        <c:crosses val="autoZero"/>
        <c:auto val="1"/>
        <c:lblAlgn val="ctr"/>
        <c:lblOffset val="100"/>
        <c:noMultiLvlLbl val="0"/>
      </c:catAx>
      <c:valAx>
        <c:axId val="586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17760279965"/>
          <c:y val="8.5613517060367447E-2"/>
          <c:w val="0.77841907261592302"/>
          <c:h val="0.63759988334791484"/>
        </c:manualLayout>
      </c:layout>
      <c:lineChart>
        <c:grouping val="standard"/>
        <c:varyColors val="0"/>
        <c:ser>
          <c:idx val="1"/>
          <c:order val="1"/>
          <c:tx>
            <c:strRef>
              <c:f>'simple exponential smoothing'!$B$3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smoothing'!$A$4:$A$15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'simple exponential smoothing'!$B$4:$B$15</c:f>
              <c:numCache>
                <c:formatCode>0.00</c:formatCode>
                <c:ptCount val="12"/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9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B-41ED-8F05-3F0200A7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27568"/>
        <c:axId val="54722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'simple exponential smoothing'!$A$3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'simple exponential smoothing'!$A$4:$A$15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'simple exponential smoothing'!$A$4:$A$15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8B-41ED-8F05-3F0200A7944A}"/>
                  </c:ext>
                </c:extLst>
              </c15:ser>
            </c15:filteredLineSeries>
          </c:ext>
        </c:extLst>
      </c:lineChart>
      <c:catAx>
        <c:axId val="5472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6288"/>
        <c:crosses val="autoZero"/>
        <c:auto val="1"/>
        <c:lblAlgn val="ctr"/>
        <c:lblOffset val="100"/>
        <c:noMultiLvlLbl val="0"/>
      </c:catAx>
      <c:valAx>
        <c:axId val="5472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356755</xdr:colOff>
      <xdr:row>13</xdr:row>
      <xdr:rowOff>48490</xdr:rowOff>
    </xdr:from>
    <xdr:to>
      <xdr:col>22</xdr:col>
      <xdr:colOff>263237</xdr:colOff>
      <xdr:row>37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536E0-2EF8-4692-8E4E-9C4938ED1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125730</xdr:rowOff>
    </xdr:from>
    <xdr:to>
      <xdr:col>21</xdr:col>
      <xdr:colOff>228600</xdr:colOff>
      <xdr:row>16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5A4B1-6B4E-4969-B1C0-88108F18E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opLeftCell="B1" zoomScale="110" zoomScaleNormal="110" workbookViewId="0">
      <selection activeCell="G8" sqref="G8"/>
    </sheetView>
  </sheetViews>
  <sheetFormatPr defaultRowHeight="14.4" x14ac:dyDescent="0.3"/>
  <cols>
    <col min="1" max="1" width="22.44140625" customWidth="1"/>
    <col min="6" max="6" width="11.6640625" customWidth="1"/>
  </cols>
  <sheetData>
    <row r="1" spans="1:23" x14ac:dyDescent="0.3">
      <c r="A1" t="s">
        <v>11</v>
      </c>
    </row>
    <row r="7" spans="1:23" x14ac:dyDescent="0.3">
      <c r="A7" t="s">
        <v>0</v>
      </c>
      <c r="B7">
        <v>17500</v>
      </c>
      <c r="F7" t="s">
        <v>7</v>
      </c>
      <c r="G7">
        <v>0</v>
      </c>
      <c r="H7">
        <v>2000</v>
      </c>
      <c r="I7">
        <v>4000</v>
      </c>
      <c r="J7">
        <v>6000</v>
      </c>
      <c r="K7">
        <v>8000</v>
      </c>
      <c r="L7">
        <v>10000</v>
      </c>
      <c r="M7">
        <v>12000</v>
      </c>
      <c r="N7">
        <v>13000</v>
      </c>
      <c r="O7">
        <v>14000</v>
      </c>
      <c r="P7">
        <v>16000</v>
      </c>
      <c r="Q7">
        <v>18000</v>
      </c>
      <c r="R7">
        <v>20000</v>
      </c>
      <c r="S7">
        <v>22000</v>
      </c>
      <c r="T7">
        <v>24000</v>
      </c>
      <c r="U7">
        <v>26000</v>
      </c>
      <c r="V7">
        <v>28000</v>
      </c>
      <c r="W7">
        <v>30000</v>
      </c>
    </row>
    <row r="8" spans="1:23" x14ac:dyDescent="0.3">
      <c r="A8" t="s">
        <v>1</v>
      </c>
      <c r="B8">
        <v>22</v>
      </c>
      <c r="F8" t="s">
        <v>4</v>
      </c>
      <c r="G8">
        <f>$B$10+$B$9*G7</f>
        <v>80000</v>
      </c>
      <c r="H8">
        <f t="shared" ref="H8:W8" si="0">$B$10+$B$9*H7</f>
        <v>116000</v>
      </c>
      <c r="I8">
        <f t="shared" si="0"/>
        <v>152000</v>
      </c>
      <c r="J8">
        <f t="shared" si="0"/>
        <v>188000</v>
      </c>
      <c r="K8">
        <f t="shared" si="0"/>
        <v>224000</v>
      </c>
      <c r="L8">
        <f t="shared" si="0"/>
        <v>260000</v>
      </c>
      <c r="M8">
        <f t="shared" si="0"/>
        <v>296000</v>
      </c>
      <c r="N8">
        <f t="shared" si="0"/>
        <v>314000</v>
      </c>
      <c r="O8">
        <f t="shared" si="0"/>
        <v>332000</v>
      </c>
      <c r="P8">
        <f t="shared" si="0"/>
        <v>368000</v>
      </c>
      <c r="Q8">
        <f t="shared" si="0"/>
        <v>404000</v>
      </c>
      <c r="R8">
        <f t="shared" si="0"/>
        <v>440000</v>
      </c>
      <c r="S8">
        <f t="shared" si="0"/>
        <v>476000</v>
      </c>
      <c r="T8">
        <f t="shared" si="0"/>
        <v>512000</v>
      </c>
      <c r="U8">
        <f t="shared" si="0"/>
        <v>548000</v>
      </c>
      <c r="V8">
        <f t="shared" si="0"/>
        <v>584000</v>
      </c>
      <c r="W8">
        <f t="shared" si="0"/>
        <v>620000</v>
      </c>
    </row>
    <row r="9" spans="1:23" x14ac:dyDescent="0.3">
      <c r="A9" t="s">
        <v>2</v>
      </c>
      <c r="B9">
        <v>18</v>
      </c>
      <c r="F9" t="s">
        <v>5</v>
      </c>
      <c r="G9">
        <f>(G7*$B$8)-G8</f>
        <v>-80000</v>
      </c>
      <c r="H9">
        <f t="shared" ref="H9:W9" si="1">(H7*$B$8)-H8</f>
        <v>-72000</v>
      </c>
      <c r="I9">
        <f t="shared" si="1"/>
        <v>-64000</v>
      </c>
      <c r="J9">
        <f t="shared" si="1"/>
        <v>-56000</v>
      </c>
      <c r="K9">
        <f t="shared" si="1"/>
        <v>-48000</v>
      </c>
      <c r="L9">
        <f t="shared" si="1"/>
        <v>-40000</v>
      </c>
      <c r="M9">
        <f t="shared" si="1"/>
        <v>-32000</v>
      </c>
      <c r="N9">
        <f t="shared" si="1"/>
        <v>-28000</v>
      </c>
      <c r="O9">
        <f t="shared" si="1"/>
        <v>-24000</v>
      </c>
      <c r="P9">
        <f t="shared" si="1"/>
        <v>-16000</v>
      </c>
      <c r="Q9">
        <f t="shared" si="1"/>
        <v>-8000</v>
      </c>
      <c r="R9">
        <f t="shared" si="1"/>
        <v>0</v>
      </c>
      <c r="S9">
        <f t="shared" si="1"/>
        <v>8000</v>
      </c>
      <c r="T9">
        <f t="shared" si="1"/>
        <v>16000</v>
      </c>
      <c r="U9">
        <f t="shared" si="1"/>
        <v>24000</v>
      </c>
      <c r="V9">
        <f t="shared" si="1"/>
        <v>32000</v>
      </c>
      <c r="W9">
        <f t="shared" si="1"/>
        <v>40000</v>
      </c>
    </row>
    <row r="10" spans="1:23" x14ac:dyDescent="0.3">
      <c r="A10" t="s">
        <v>3</v>
      </c>
      <c r="B10">
        <v>80000</v>
      </c>
      <c r="F10" t="s">
        <v>8</v>
      </c>
      <c r="G10">
        <f>$B$8*G7</f>
        <v>0</v>
      </c>
      <c r="H10">
        <f t="shared" ref="H10:W10" si="2">$B$8*H7</f>
        <v>44000</v>
      </c>
      <c r="I10">
        <f t="shared" si="2"/>
        <v>88000</v>
      </c>
      <c r="J10">
        <f t="shared" si="2"/>
        <v>132000</v>
      </c>
      <c r="K10">
        <f t="shared" si="2"/>
        <v>176000</v>
      </c>
      <c r="L10">
        <f t="shared" si="2"/>
        <v>220000</v>
      </c>
      <c r="M10">
        <f t="shared" si="2"/>
        <v>264000</v>
      </c>
      <c r="N10">
        <f t="shared" si="2"/>
        <v>286000</v>
      </c>
      <c r="O10">
        <f t="shared" si="2"/>
        <v>308000</v>
      </c>
      <c r="P10">
        <f t="shared" si="2"/>
        <v>352000</v>
      </c>
      <c r="Q10">
        <f t="shared" si="2"/>
        <v>396000</v>
      </c>
      <c r="R10">
        <f t="shared" si="2"/>
        <v>440000</v>
      </c>
      <c r="S10">
        <f t="shared" si="2"/>
        <v>484000</v>
      </c>
      <c r="T10">
        <f t="shared" si="2"/>
        <v>528000</v>
      </c>
      <c r="U10">
        <f t="shared" si="2"/>
        <v>572000</v>
      </c>
      <c r="V10">
        <f t="shared" si="2"/>
        <v>616000</v>
      </c>
      <c r="W10">
        <f t="shared" si="2"/>
        <v>660000</v>
      </c>
    </row>
    <row r="11" spans="1:23" x14ac:dyDescent="0.3">
      <c r="A11" t="s">
        <v>4</v>
      </c>
      <c r="B11">
        <f>B10+(B7*B9)</f>
        <v>395000</v>
      </c>
      <c r="F11" t="s">
        <v>10</v>
      </c>
      <c r="G11">
        <v>80000</v>
      </c>
      <c r="H11">
        <v>80000</v>
      </c>
      <c r="I11">
        <v>80000</v>
      </c>
      <c r="J11">
        <v>80000</v>
      </c>
      <c r="K11">
        <v>80000</v>
      </c>
      <c r="L11">
        <v>80000</v>
      </c>
      <c r="M11">
        <v>80000</v>
      </c>
      <c r="N11">
        <v>80000</v>
      </c>
      <c r="O11">
        <v>80000</v>
      </c>
      <c r="P11">
        <v>80000</v>
      </c>
      <c r="Q11">
        <v>80000</v>
      </c>
      <c r="R11">
        <v>80000</v>
      </c>
      <c r="S11">
        <v>80000</v>
      </c>
      <c r="T11">
        <v>80000</v>
      </c>
      <c r="U11">
        <v>80000</v>
      </c>
      <c r="V11">
        <v>80000</v>
      </c>
      <c r="W11">
        <v>80000</v>
      </c>
    </row>
    <row r="12" spans="1:23" x14ac:dyDescent="0.3">
      <c r="A12" t="s">
        <v>5</v>
      </c>
      <c r="B12">
        <f>(B7*B8)-B11</f>
        <v>-10000</v>
      </c>
      <c r="F12" t="s">
        <v>9</v>
      </c>
      <c r="G12">
        <f>$B$9*G7</f>
        <v>0</v>
      </c>
      <c r="H12">
        <f t="shared" ref="H12:W12" si="3">$B$9*H7</f>
        <v>36000</v>
      </c>
      <c r="I12">
        <f t="shared" si="3"/>
        <v>72000</v>
      </c>
      <c r="J12">
        <f t="shared" si="3"/>
        <v>108000</v>
      </c>
      <c r="K12">
        <f t="shared" si="3"/>
        <v>144000</v>
      </c>
      <c r="L12">
        <f t="shared" si="3"/>
        <v>180000</v>
      </c>
      <c r="M12">
        <f t="shared" si="3"/>
        <v>216000</v>
      </c>
      <c r="N12">
        <f t="shared" si="3"/>
        <v>234000</v>
      </c>
      <c r="O12">
        <f t="shared" si="3"/>
        <v>252000</v>
      </c>
      <c r="P12">
        <f t="shared" si="3"/>
        <v>288000</v>
      </c>
      <c r="Q12">
        <f t="shared" si="3"/>
        <v>324000</v>
      </c>
      <c r="R12">
        <f t="shared" si="3"/>
        <v>360000</v>
      </c>
      <c r="S12">
        <f t="shared" si="3"/>
        <v>396000</v>
      </c>
      <c r="T12">
        <f t="shared" si="3"/>
        <v>432000</v>
      </c>
      <c r="U12">
        <f t="shared" si="3"/>
        <v>468000</v>
      </c>
      <c r="V12">
        <f t="shared" si="3"/>
        <v>504000</v>
      </c>
      <c r="W12">
        <f t="shared" si="3"/>
        <v>540000</v>
      </c>
    </row>
    <row r="13" spans="1:23" x14ac:dyDescent="0.3">
      <c r="A13" t="s">
        <v>6</v>
      </c>
      <c r="B13">
        <f>B10/(B8-B9)</f>
        <v>20000</v>
      </c>
    </row>
    <row r="16" spans="1:23" x14ac:dyDescent="0.3">
      <c r="A16" t="s">
        <v>12</v>
      </c>
      <c r="E16" t="s">
        <v>27</v>
      </c>
    </row>
    <row r="17" spans="1:6" x14ac:dyDescent="0.3">
      <c r="A17" t="s">
        <v>13</v>
      </c>
      <c r="B17">
        <v>20000</v>
      </c>
      <c r="E17" t="s">
        <v>13</v>
      </c>
      <c r="F17">
        <v>22750</v>
      </c>
    </row>
    <row r="18" spans="1:6" x14ac:dyDescent="0.3">
      <c r="A18" t="s">
        <v>14</v>
      </c>
      <c r="B18">
        <v>22</v>
      </c>
      <c r="E18" t="s">
        <v>14</v>
      </c>
      <c r="F18">
        <v>22</v>
      </c>
    </row>
    <row r="19" spans="1:6" x14ac:dyDescent="0.3">
      <c r="A19" t="s">
        <v>15</v>
      </c>
      <c r="B19">
        <v>18</v>
      </c>
      <c r="E19" t="s">
        <v>15</v>
      </c>
      <c r="F19">
        <v>16</v>
      </c>
    </row>
    <row r="20" spans="1:6" x14ac:dyDescent="0.3">
      <c r="A20" t="s">
        <v>16</v>
      </c>
      <c r="B20">
        <v>80000</v>
      </c>
      <c r="E20" t="s">
        <v>16</v>
      </c>
      <c r="F20">
        <v>80000</v>
      </c>
    </row>
    <row r="21" spans="1:6" x14ac:dyDescent="0.3">
      <c r="A21" t="s">
        <v>17</v>
      </c>
      <c r="B21">
        <f>B20+(B17*B19)</f>
        <v>440000</v>
      </c>
      <c r="E21" t="s">
        <v>17</v>
      </c>
      <c r="F21">
        <f>F20+(F17*F19)</f>
        <v>444000</v>
      </c>
    </row>
    <row r="22" spans="1:6" x14ac:dyDescent="0.3">
      <c r="A22" t="s">
        <v>8</v>
      </c>
      <c r="B22">
        <f>B17*B18</f>
        <v>440000</v>
      </c>
      <c r="E22" t="s">
        <v>8</v>
      </c>
      <c r="F22">
        <f>F17*F18</f>
        <v>500500</v>
      </c>
    </row>
    <row r="23" spans="1:6" x14ac:dyDescent="0.3">
      <c r="A23" t="s">
        <v>18</v>
      </c>
      <c r="B23">
        <f>B22-B21</f>
        <v>0</v>
      </c>
      <c r="E23" t="s">
        <v>18</v>
      </c>
      <c r="F23">
        <f>F22-F21</f>
        <v>56500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4C71-9AC7-4791-B72B-06501945759C}">
  <dimension ref="A3:K14"/>
  <sheetViews>
    <sheetView workbookViewId="0">
      <selection activeCell="K14" sqref="K14"/>
    </sheetView>
  </sheetViews>
  <sheetFormatPr defaultRowHeight="14.4" x14ac:dyDescent="0.3"/>
  <cols>
    <col min="1" max="1" width="19.6640625" customWidth="1"/>
    <col min="4" max="4" width="10" customWidth="1"/>
    <col min="5" max="5" width="12.77734375" customWidth="1"/>
    <col min="6" max="6" width="27.88671875" customWidth="1"/>
    <col min="7" max="7" width="11.5546875" customWidth="1"/>
    <col min="8" max="8" width="31.21875" customWidth="1"/>
    <col min="9" max="9" width="11" customWidth="1"/>
  </cols>
  <sheetData>
    <row r="3" spans="1:11" x14ac:dyDescent="0.3">
      <c r="A3" s="1" t="s">
        <v>19</v>
      </c>
      <c r="B3" s="1" t="s">
        <v>20</v>
      </c>
      <c r="C3" s="1" t="s">
        <v>22</v>
      </c>
      <c r="D3" s="1" t="s">
        <v>24</v>
      </c>
      <c r="E3" s="1" t="s">
        <v>25</v>
      </c>
      <c r="F3" s="1" t="s">
        <v>28</v>
      </c>
      <c r="G3" s="1" t="s">
        <v>29</v>
      </c>
      <c r="H3" s="1" t="s">
        <v>32</v>
      </c>
      <c r="I3" s="1" t="s">
        <v>31</v>
      </c>
      <c r="J3" s="1" t="s">
        <v>30</v>
      </c>
    </row>
    <row r="4" spans="1:11" x14ac:dyDescent="0.3">
      <c r="A4" s="1">
        <v>1</v>
      </c>
      <c r="B4" s="1">
        <v>7</v>
      </c>
      <c r="C4" s="1"/>
      <c r="D4" s="1"/>
      <c r="E4" s="1"/>
      <c r="F4" s="1"/>
      <c r="G4" s="1"/>
      <c r="H4" s="1"/>
      <c r="I4" s="1"/>
      <c r="J4" s="1"/>
    </row>
    <row r="5" spans="1:11" x14ac:dyDescent="0.3">
      <c r="A5" s="1">
        <v>2</v>
      </c>
      <c r="B5" s="1">
        <v>9</v>
      </c>
      <c r="C5" s="1"/>
      <c r="D5" s="1"/>
      <c r="E5" s="1"/>
      <c r="F5" s="1"/>
      <c r="G5" s="1"/>
      <c r="H5" s="1"/>
      <c r="I5" s="1"/>
      <c r="J5" s="1"/>
    </row>
    <row r="6" spans="1:11" x14ac:dyDescent="0.3">
      <c r="A6" s="1">
        <v>3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1" x14ac:dyDescent="0.3">
      <c r="A7" s="1">
        <v>4</v>
      </c>
      <c r="B7" s="1">
        <v>9</v>
      </c>
      <c r="C7" s="1">
        <f t="shared" ref="C7:C14" si="0">AVERAGE(B4:B6)</f>
        <v>7</v>
      </c>
      <c r="D7" s="1">
        <f t="shared" ref="D7:D14" si="1">C7-B7</f>
        <v>-2</v>
      </c>
      <c r="E7" s="1">
        <f>ABS(D7)</f>
        <v>2</v>
      </c>
      <c r="F7" s="1">
        <f>SUMSQ($D$7:D7)/(A7-3)</f>
        <v>4</v>
      </c>
      <c r="G7" s="1">
        <f>SUM($E$7:E7)/(A7-3)</f>
        <v>2</v>
      </c>
      <c r="H7" s="1">
        <f t="shared" ref="H7:H14" si="2">(E7/B7)*100</f>
        <v>22.222222222222221</v>
      </c>
      <c r="I7" s="1">
        <f>AVERAGE($H$7:H7)</f>
        <v>22.222222222222221</v>
      </c>
      <c r="J7" s="1">
        <f>SUM($D$7:D7)/G7</f>
        <v>-1</v>
      </c>
      <c r="K7" s="1"/>
    </row>
    <row r="8" spans="1:11" x14ac:dyDescent="0.3">
      <c r="A8" s="1">
        <v>5</v>
      </c>
      <c r="B8" s="1">
        <v>13</v>
      </c>
      <c r="C8" s="1">
        <f t="shared" si="0"/>
        <v>7.666666666666667</v>
      </c>
      <c r="D8" s="1">
        <f t="shared" si="1"/>
        <v>-5.333333333333333</v>
      </c>
      <c r="E8" s="1">
        <f t="shared" ref="E8:E14" si="3">ABS(D8)</f>
        <v>5.333333333333333</v>
      </c>
      <c r="F8" s="1">
        <f>SUMSQ($D$7:D8)/(A8-3)</f>
        <v>16.222222222222221</v>
      </c>
      <c r="G8" s="1">
        <f>SUM($E$7:E8)/(A8-3)</f>
        <v>3.6666666666666665</v>
      </c>
      <c r="H8" s="1">
        <f t="shared" si="2"/>
        <v>41.025641025641022</v>
      </c>
      <c r="I8" s="1">
        <f>AVERAGE($H$7:H8)</f>
        <v>31.623931623931622</v>
      </c>
      <c r="J8" s="1">
        <f>SUM($D$7:D8)/G8</f>
        <v>-2</v>
      </c>
      <c r="K8" s="1"/>
    </row>
    <row r="9" spans="1:11" x14ac:dyDescent="0.3">
      <c r="A9" s="1">
        <v>6</v>
      </c>
      <c r="B9" s="1">
        <v>8</v>
      </c>
      <c r="C9" s="1">
        <f t="shared" si="0"/>
        <v>9</v>
      </c>
      <c r="D9" s="1">
        <f t="shared" si="1"/>
        <v>1</v>
      </c>
      <c r="E9" s="1">
        <f t="shared" si="3"/>
        <v>1</v>
      </c>
      <c r="F9" s="1">
        <f>SUMSQ($D$7:D9)/(A9-3)</f>
        <v>11.148148148148147</v>
      </c>
      <c r="G9" s="1">
        <f>SUM($E$7:E9)/(A9-3)</f>
        <v>2.7777777777777772</v>
      </c>
      <c r="H9" s="1">
        <f t="shared" si="2"/>
        <v>12.5</v>
      </c>
      <c r="I9" s="1">
        <f>AVERAGE($H$7:H9)</f>
        <v>25.249287749287749</v>
      </c>
      <c r="J9" s="1">
        <f>SUM($D$7:D9)/G9</f>
        <v>-2.2800000000000002</v>
      </c>
      <c r="K9" s="1"/>
    </row>
    <row r="10" spans="1:11" x14ac:dyDescent="0.3">
      <c r="A10" s="1">
        <v>7</v>
      </c>
      <c r="B10" s="1">
        <v>12</v>
      </c>
      <c r="C10" s="1">
        <f t="shared" si="0"/>
        <v>10</v>
      </c>
      <c r="D10" s="1">
        <f t="shared" si="1"/>
        <v>-2</v>
      </c>
      <c r="E10" s="1">
        <f t="shared" si="3"/>
        <v>2</v>
      </c>
      <c r="F10" s="1">
        <f>SUMSQ($D$7:D10)/(A10-3)</f>
        <v>9.3611111111111107</v>
      </c>
      <c r="G10" s="1">
        <f>SUM($E$7:E10)/(A10-3)</f>
        <v>2.583333333333333</v>
      </c>
      <c r="H10" s="1">
        <f t="shared" si="2"/>
        <v>16.666666666666664</v>
      </c>
      <c r="I10" s="1">
        <f>AVERAGE($H$7:H10)</f>
        <v>23.103632478632477</v>
      </c>
      <c r="J10" s="1">
        <f>SUM($D$7:D10)/G10</f>
        <v>-3.225806451612903</v>
      </c>
      <c r="K10" s="1"/>
    </row>
    <row r="11" spans="1:11" x14ac:dyDescent="0.3">
      <c r="A11" s="1">
        <v>8</v>
      </c>
      <c r="B11" s="1">
        <v>13</v>
      </c>
      <c r="C11" s="1">
        <f t="shared" si="0"/>
        <v>11</v>
      </c>
      <c r="D11" s="1">
        <f t="shared" si="1"/>
        <v>-2</v>
      </c>
      <c r="E11" s="1">
        <f t="shared" si="3"/>
        <v>2</v>
      </c>
      <c r="F11" s="1">
        <f>SUMSQ($D$7:D11)/(A11-3)</f>
        <v>8.2888888888888879</v>
      </c>
      <c r="G11" s="1">
        <f>SUM($E$7:E11)/(A11-3)</f>
        <v>2.4666666666666663</v>
      </c>
      <c r="H11" s="1">
        <f t="shared" si="2"/>
        <v>15.384615384615385</v>
      </c>
      <c r="I11" s="1">
        <f>AVERAGE($H$7:H11)</f>
        <v>21.55982905982906</v>
      </c>
      <c r="J11" s="1">
        <f>SUM($D$7:D11)/G11</f>
        <v>-4.1891891891891895</v>
      </c>
      <c r="K11" s="1"/>
    </row>
    <row r="12" spans="1:11" x14ac:dyDescent="0.3">
      <c r="A12" s="1">
        <v>9</v>
      </c>
      <c r="B12" s="1">
        <v>9</v>
      </c>
      <c r="C12" s="1">
        <f t="shared" si="0"/>
        <v>11</v>
      </c>
      <c r="D12" s="1">
        <f t="shared" si="1"/>
        <v>2</v>
      </c>
      <c r="E12" s="1">
        <f t="shared" si="3"/>
        <v>2</v>
      </c>
      <c r="F12" s="1">
        <f>SUMSQ($D$7:D12)/(A12-3)</f>
        <v>7.5740740740740735</v>
      </c>
      <c r="G12" s="1">
        <f>SUM($E$7:E12)/(A12-3)</f>
        <v>2.3888888888888888</v>
      </c>
      <c r="H12" s="1">
        <f t="shared" si="2"/>
        <v>22.222222222222221</v>
      </c>
      <c r="I12" s="1">
        <f>AVERAGE($H$7:H12)</f>
        <v>21.670227920227919</v>
      </c>
      <c r="J12" s="1">
        <f>SUM($D$7:D12)/G12</f>
        <v>-3.4883720930232553</v>
      </c>
      <c r="K12" s="1"/>
    </row>
    <row r="13" spans="1:11" x14ac:dyDescent="0.3">
      <c r="A13" s="1">
        <v>10</v>
      </c>
      <c r="B13" s="1">
        <v>11</v>
      </c>
      <c r="C13" s="1">
        <f t="shared" si="0"/>
        <v>11.333333333333334</v>
      </c>
      <c r="D13" s="1">
        <f t="shared" si="1"/>
        <v>0.33333333333333393</v>
      </c>
      <c r="E13" s="1">
        <f t="shared" si="3"/>
        <v>0.33333333333333393</v>
      </c>
      <c r="F13" s="1">
        <f>SUMSQ($D$7:D13)/(A13-3)</f>
        <v>6.5079365079365079</v>
      </c>
      <c r="G13" s="1">
        <f>SUM($E$7:E13)/(A13-3)</f>
        <v>2.0952380952380953</v>
      </c>
      <c r="H13" s="1">
        <f t="shared" si="2"/>
        <v>3.0303030303030356</v>
      </c>
      <c r="I13" s="1">
        <f>AVERAGE($H$7:H13)</f>
        <v>19.007381507381506</v>
      </c>
      <c r="J13" s="1">
        <f>SUM($D$7:D13)/G13</f>
        <v>-3.818181818181817</v>
      </c>
      <c r="K13" s="1"/>
    </row>
    <row r="14" spans="1:11" x14ac:dyDescent="0.3">
      <c r="A14" s="1">
        <v>11</v>
      </c>
      <c r="B14" s="1">
        <v>7</v>
      </c>
      <c r="C14" s="1">
        <f t="shared" si="0"/>
        <v>11</v>
      </c>
      <c r="D14" s="1">
        <f t="shared" si="1"/>
        <v>4</v>
      </c>
      <c r="E14" s="1">
        <f t="shared" si="3"/>
        <v>4</v>
      </c>
      <c r="F14" s="1">
        <f>SUMSQ($D$7:D14)/(A14-3)</f>
        <v>7.6944444444444446</v>
      </c>
      <c r="G14" s="1">
        <f>SUM($E$7:E14)/(A14-3)</f>
        <v>2.333333333333333</v>
      </c>
      <c r="H14" s="1">
        <f t="shared" si="2"/>
        <v>57.142857142857139</v>
      </c>
      <c r="I14" s="1">
        <f>AVERAGE($H$7:H14)</f>
        <v>23.774315961815962</v>
      </c>
      <c r="J14" s="1">
        <f>SUM($D$7:D14)/G14</f>
        <v>-1.7142857142857137</v>
      </c>
      <c r="K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FEB5-0374-44EB-8E22-ED97B3491452}">
  <dimension ref="A1:L12"/>
  <sheetViews>
    <sheetView workbookViewId="0">
      <selection activeCell="J5" sqref="J5"/>
    </sheetView>
  </sheetViews>
  <sheetFormatPr defaultRowHeight="14.4" x14ac:dyDescent="0.3"/>
  <cols>
    <col min="3" max="3" width="20.21875" customWidth="1"/>
  </cols>
  <sheetData>
    <row r="1" spans="1:12" ht="18" x14ac:dyDescent="0.35">
      <c r="A1" s="2" t="s">
        <v>19</v>
      </c>
      <c r="B1" s="2" t="s">
        <v>20</v>
      </c>
      <c r="C1" s="2" t="s">
        <v>23</v>
      </c>
      <c r="D1" s="2" t="s">
        <v>24</v>
      </c>
      <c r="E1" s="2" t="s">
        <v>25</v>
      </c>
      <c r="F1" s="2" t="s">
        <v>28</v>
      </c>
      <c r="G1" s="2" t="s">
        <v>29</v>
      </c>
      <c r="H1" s="2" t="s">
        <v>26</v>
      </c>
      <c r="I1" s="2" t="s">
        <v>31</v>
      </c>
      <c r="J1" s="2" t="s">
        <v>30</v>
      </c>
      <c r="K1" s="1"/>
      <c r="L1" s="1"/>
    </row>
    <row r="2" spans="1:12" ht="18" x14ac:dyDescent="0.35">
      <c r="A2" s="2">
        <v>1</v>
      </c>
      <c r="B2" s="2">
        <v>7</v>
      </c>
      <c r="C2" s="2"/>
      <c r="D2" s="2"/>
      <c r="E2" s="2"/>
      <c r="F2" s="2"/>
      <c r="G2" s="2"/>
      <c r="H2" s="2"/>
      <c r="I2" s="2"/>
      <c r="J2" s="2"/>
      <c r="K2" s="1"/>
      <c r="L2" s="1"/>
    </row>
    <row r="3" spans="1:12" ht="18" x14ac:dyDescent="0.35">
      <c r="A3" s="2">
        <v>2</v>
      </c>
      <c r="B3" s="2">
        <v>9</v>
      </c>
      <c r="C3" s="2"/>
      <c r="D3" s="2"/>
      <c r="E3" s="2"/>
      <c r="F3" s="2"/>
      <c r="G3" s="2"/>
      <c r="H3" s="2"/>
      <c r="I3" s="2"/>
      <c r="J3" s="2"/>
      <c r="K3" s="1"/>
      <c r="L3" s="1"/>
    </row>
    <row r="4" spans="1:12" ht="18" x14ac:dyDescent="0.35">
      <c r="A4" s="2">
        <v>3</v>
      </c>
      <c r="B4" s="2">
        <v>5</v>
      </c>
      <c r="C4" s="2"/>
      <c r="D4" s="2"/>
      <c r="E4" s="2"/>
      <c r="F4" s="2"/>
      <c r="G4" s="2"/>
      <c r="H4" s="2"/>
      <c r="I4" s="2"/>
      <c r="J4" s="2"/>
      <c r="K4" s="1"/>
      <c r="L4" s="1"/>
    </row>
    <row r="5" spans="1:12" ht="18" x14ac:dyDescent="0.35">
      <c r="A5" s="2">
        <v>4</v>
      </c>
      <c r="B5" s="2">
        <v>9</v>
      </c>
      <c r="C5" s="2">
        <f>(0.1*B2)+(0.3*B3)+(0.6*B4)</f>
        <v>6.4</v>
      </c>
      <c r="D5" s="2">
        <f>C5-B5</f>
        <v>-2.5999999999999996</v>
      </c>
      <c r="E5" s="2">
        <f>ABS(D5)</f>
        <v>2.5999999999999996</v>
      </c>
      <c r="F5" s="2">
        <f>SUMSQ($D$5:D5)/(A5-3)</f>
        <v>6.759999999999998</v>
      </c>
      <c r="G5" s="2">
        <f>SUM($E$5:E5)/(A5-3)</f>
        <v>2.5999999999999996</v>
      </c>
      <c r="H5" s="2">
        <f>(E5/B5)*100</f>
        <v>28.888888888888886</v>
      </c>
      <c r="I5" s="2">
        <f>SUM($H$5:H5)/(A5-3)</f>
        <v>28.888888888888886</v>
      </c>
      <c r="J5" s="2">
        <f>SUM($D$5:D5)/G5</f>
        <v>-1</v>
      </c>
      <c r="K5" s="1"/>
      <c r="L5" s="1"/>
    </row>
    <row r="6" spans="1:12" ht="18" x14ac:dyDescent="0.35">
      <c r="A6" s="2">
        <v>5</v>
      </c>
      <c r="B6" s="2">
        <v>13</v>
      </c>
      <c r="C6" s="2">
        <f t="shared" ref="C6:C12" si="0">(0.1*B3)+(0.3*B4)+(0.6*B5)</f>
        <v>7.7999999999999989</v>
      </c>
      <c r="D6" s="2">
        <f t="shared" ref="D6:D12" si="1">C6-B6</f>
        <v>-5.2000000000000011</v>
      </c>
      <c r="E6" s="2">
        <f t="shared" ref="E6:E12" si="2">ABS(D6)</f>
        <v>5.2000000000000011</v>
      </c>
      <c r="F6" s="2">
        <f>SUMSQ($D$5:D6)/(A6-3)</f>
        <v>16.900000000000006</v>
      </c>
      <c r="G6" s="2">
        <f>SUM($E$5:E6)/(A6-3)</f>
        <v>3.9000000000000004</v>
      </c>
      <c r="H6" s="2">
        <f t="shared" ref="H6:H12" si="3">(E6/B6)*100</f>
        <v>40.000000000000007</v>
      </c>
      <c r="I6" s="2">
        <f>SUM($H$5:H6)/(A6-3)</f>
        <v>34.444444444444443</v>
      </c>
      <c r="J6" s="2">
        <f>SUM($D$5:D6)/G6</f>
        <v>-2</v>
      </c>
      <c r="K6" s="1"/>
      <c r="L6" s="1"/>
    </row>
    <row r="7" spans="1:12" ht="18" x14ac:dyDescent="0.35">
      <c r="A7" s="2">
        <v>6</v>
      </c>
      <c r="B7" s="2">
        <v>8</v>
      </c>
      <c r="C7" s="2">
        <f t="shared" si="0"/>
        <v>11</v>
      </c>
      <c r="D7" s="2">
        <f t="shared" si="1"/>
        <v>3</v>
      </c>
      <c r="E7" s="2">
        <f t="shared" si="2"/>
        <v>3</v>
      </c>
      <c r="F7" s="2">
        <f>SUMSQ($D$5:D7)/(A7-3)</f>
        <v>14.266666666666671</v>
      </c>
      <c r="G7" s="2">
        <f>SUM($E$5:E7)/(A7-3)</f>
        <v>3.6</v>
      </c>
      <c r="H7" s="2">
        <f t="shared" si="3"/>
        <v>37.5</v>
      </c>
      <c r="I7" s="2">
        <f>SUM($H$5:H7)/(A7-3)</f>
        <v>35.462962962962962</v>
      </c>
      <c r="J7" s="2">
        <f>SUM($D$5:D7)/G7</f>
        <v>-1.3333333333333335</v>
      </c>
      <c r="K7" s="1"/>
      <c r="L7" s="1"/>
    </row>
    <row r="8" spans="1:12" ht="18" x14ac:dyDescent="0.35">
      <c r="A8" s="2">
        <v>7</v>
      </c>
      <c r="B8" s="2">
        <v>12</v>
      </c>
      <c r="C8" s="2">
        <f t="shared" si="0"/>
        <v>9.6</v>
      </c>
      <c r="D8" s="2">
        <f t="shared" si="1"/>
        <v>-2.4000000000000004</v>
      </c>
      <c r="E8" s="2">
        <f t="shared" si="2"/>
        <v>2.4000000000000004</v>
      </c>
      <c r="F8" s="2">
        <f>SUMSQ($D$5:D8)/(A8-3)</f>
        <v>12.140000000000004</v>
      </c>
      <c r="G8" s="2">
        <f>SUM($E$5:E8)/(A8-3)</f>
        <v>3.3000000000000003</v>
      </c>
      <c r="H8" s="2">
        <f t="shared" si="3"/>
        <v>20.000000000000004</v>
      </c>
      <c r="I8" s="2">
        <f>SUM($H$5:H8)/(A8-3)</f>
        <v>31.597222222222221</v>
      </c>
      <c r="J8" s="2">
        <f>SUM($D$5:D8)/G8</f>
        <v>-2.1818181818181821</v>
      </c>
      <c r="K8" s="1"/>
      <c r="L8" s="1"/>
    </row>
    <row r="9" spans="1:12" ht="18" x14ac:dyDescent="0.35">
      <c r="A9" s="2">
        <v>8</v>
      </c>
      <c r="B9" s="2">
        <v>13</v>
      </c>
      <c r="C9" s="2">
        <f t="shared" si="0"/>
        <v>10.899999999999999</v>
      </c>
      <c r="D9" s="2">
        <f t="shared" si="1"/>
        <v>-2.1000000000000014</v>
      </c>
      <c r="E9" s="2">
        <f t="shared" si="2"/>
        <v>2.1000000000000014</v>
      </c>
      <c r="F9" s="2">
        <f>SUMSQ($D$5:D9)/(A9-3)</f>
        <v>10.594000000000005</v>
      </c>
      <c r="G9" s="2">
        <f>SUM($E$5:E9)/(A9-3)</f>
        <v>3.0600000000000005</v>
      </c>
      <c r="H9" s="2">
        <f t="shared" si="3"/>
        <v>16.153846153846168</v>
      </c>
      <c r="I9" s="2">
        <f>SUM($H$5:H9)/(A9-3)</f>
        <v>28.508547008547009</v>
      </c>
      <c r="J9" s="2">
        <f>SUM($D$5:D9)/G9</f>
        <v>-3.0392156862745101</v>
      </c>
      <c r="K9" s="1"/>
      <c r="L9" s="1"/>
    </row>
    <row r="10" spans="1:12" ht="18" x14ac:dyDescent="0.35">
      <c r="A10" s="2">
        <v>9</v>
      </c>
      <c r="B10" s="2">
        <v>9</v>
      </c>
      <c r="C10" s="2">
        <f t="shared" si="0"/>
        <v>12.2</v>
      </c>
      <c r="D10" s="2">
        <f t="shared" si="1"/>
        <v>3.1999999999999993</v>
      </c>
      <c r="E10" s="2">
        <f t="shared" si="2"/>
        <v>3.1999999999999993</v>
      </c>
      <c r="F10" s="2">
        <f>SUMSQ($D$5:D10)/(A10-3)</f>
        <v>10.535000000000002</v>
      </c>
      <c r="G10" s="2">
        <f>SUM($E$5:E10)/(A10-3)</f>
        <v>3.0833333333333335</v>
      </c>
      <c r="H10" s="2">
        <f t="shared" si="3"/>
        <v>35.555555555555543</v>
      </c>
      <c r="I10" s="2">
        <f>SUM($H$5:H10)/(A10-3)</f>
        <v>29.68304843304843</v>
      </c>
      <c r="J10" s="2">
        <f>SUM($D$5:D10)/G10</f>
        <v>-1.9783783783783793</v>
      </c>
      <c r="K10" s="1"/>
      <c r="L10" s="1"/>
    </row>
    <row r="11" spans="1:12" ht="18" x14ac:dyDescent="0.35">
      <c r="A11" s="2">
        <v>10</v>
      </c>
      <c r="B11" s="2">
        <v>11</v>
      </c>
      <c r="C11" s="2">
        <f t="shared" si="0"/>
        <v>10.5</v>
      </c>
      <c r="D11" s="2">
        <f t="shared" si="1"/>
        <v>-0.5</v>
      </c>
      <c r="E11" s="2">
        <f t="shared" si="2"/>
        <v>0.5</v>
      </c>
      <c r="F11" s="2">
        <f>SUMSQ($D$5:D11)/(A11-3)</f>
        <v>9.0657142857142876</v>
      </c>
      <c r="G11" s="2">
        <f>SUM($E$5:E11)/(A11-3)</f>
        <v>2.7142857142857144</v>
      </c>
      <c r="H11" s="2">
        <f t="shared" si="3"/>
        <v>4.5454545454545459</v>
      </c>
      <c r="I11" s="2">
        <f>SUM($H$5:H11)/(A11-3)</f>
        <v>26.091963591963587</v>
      </c>
      <c r="J11" s="2">
        <f>SUM($D$5:D11)/G11</f>
        <v>-2.431578947368422</v>
      </c>
      <c r="K11" s="1"/>
      <c r="L11" s="1"/>
    </row>
    <row r="12" spans="1:12" ht="18" x14ac:dyDescent="0.35">
      <c r="A12" s="2">
        <v>11</v>
      </c>
      <c r="B12" s="2">
        <v>7</v>
      </c>
      <c r="C12" s="2">
        <f t="shared" si="0"/>
        <v>10.6</v>
      </c>
      <c r="D12" s="2">
        <f t="shared" si="1"/>
        <v>3.5999999999999996</v>
      </c>
      <c r="E12" s="2">
        <f t="shared" si="2"/>
        <v>3.5999999999999996</v>
      </c>
      <c r="F12" s="2">
        <f>SUMSQ($D$5:D12)/(A12-3)</f>
        <v>9.552500000000002</v>
      </c>
      <c r="G12" s="2">
        <f>SUM($E$5:E12)/(A12-3)</f>
        <v>2.8250000000000002</v>
      </c>
      <c r="H12" s="2">
        <f t="shared" si="3"/>
        <v>51.428571428571423</v>
      </c>
      <c r="I12" s="2">
        <f>SUM($H$5:H12)/(A12-3)</f>
        <v>29.259039571539567</v>
      </c>
      <c r="J12" s="2">
        <f>SUM($D$5:D12)/G12</f>
        <v>-1.0619469026548685</v>
      </c>
      <c r="K12" s="1"/>
      <c r="L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95D7-80AB-4943-AEF0-AEE9E1A0AA94}">
  <dimension ref="A3:M15"/>
  <sheetViews>
    <sheetView tabSelected="1" workbookViewId="0">
      <selection activeCell="C4" sqref="C4"/>
    </sheetView>
  </sheetViews>
  <sheetFormatPr defaultRowHeight="14.4" x14ac:dyDescent="0.3"/>
  <cols>
    <col min="6" max="6" width="9.6640625" customWidth="1"/>
    <col min="7" max="7" width="12.5546875" customWidth="1"/>
  </cols>
  <sheetData>
    <row r="3" spans="1:13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24</v>
      </c>
      <c r="F3" s="1" t="s">
        <v>25</v>
      </c>
      <c r="G3" s="1" t="s">
        <v>28</v>
      </c>
      <c r="H3" s="1" t="s">
        <v>29</v>
      </c>
      <c r="I3" s="1" t="s">
        <v>26</v>
      </c>
      <c r="J3" s="1" t="s">
        <v>31</v>
      </c>
      <c r="K3" s="1" t="s">
        <v>30</v>
      </c>
      <c r="L3" s="1"/>
      <c r="M3" s="1"/>
    </row>
    <row r="4" spans="1:13" x14ac:dyDescent="0.3">
      <c r="A4" s="1">
        <v>0</v>
      </c>
      <c r="B4" s="1"/>
      <c r="C4" s="1">
        <f>AVERAGE($B$5:B15)</f>
        <v>9.3636363636363633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>
        <v>1</v>
      </c>
      <c r="B5" s="1">
        <v>7</v>
      </c>
      <c r="C5" s="1">
        <f>0.4*B5+(1-0.4)*C4</f>
        <v>8.418181818181818</v>
      </c>
      <c r="D5" s="1">
        <f>C4</f>
        <v>9.3636363636363633</v>
      </c>
      <c r="E5" s="1">
        <f>D5-B5</f>
        <v>2.3636363636363633</v>
      </c>
      <c r="F5" s="1">
        <f>ABS(E5)</f>
        <v>2.3636363636363633</v>
      </c>
      <c r="G5" s="1">
        <f>SUMSQ($E$5:E5)/A5</f>
        <v>5.5867768595041305</v>
      </c>
      <c r="H5" s="1">
        <f>SUM($F$5:F5)/A5</f>
        <v>2.3636363636363633</v>
      </c>
      <c r="I5" s="1">
        <f>(F5/B5)*100</f>
        <v>33.766233766233761</v>
      </c>
      <c r="J5" s="1">
        <f>SUM($I$5:I5)/A5</f>
        <v>33.766233766233761</v>
      </c>
      <c r="K5" s="1">
        <f>SUM($E$5:E5)/H5</f>
        <v>1</v>
      </c>
      <c r="L5" s="1"/>
      <c r="M5" s="1"/>
    </row>
    <row r="6" spans="1:13" x14ac:dyDescent="0.3">
      <c r="A6" s="1">
        <v>2</v>
      </c>
      <c r="B6" s="1">
        <v>9</v>
      </c>
      <c r="C6" s="1">
        <f t="shared" ref="C6:C15" si="0">0.4*B6+(1-0.4)*C5</f>
        <v>8.6509090909090904</v>
      </c>
      <c r="D6" s="1">
        <f t="shared" ref="D6:D15" si="1">C5</f>
        <v>8.418181818181818</v>
      </c>
      <c r="E6" s="1">
        <f t="shared" ref="E6:E15" si="2">D6-B6</f>
        <v>-0.58181818181818201</v>
      </c>
      <c r="F6" s="1">
        <f t="shared" ref="F6:F15" si="3">ABS(E6)</f>
        <v>0.58181818181818201</v>
      </c>
      <c r="G6" s="1">
        <f>SUMSQ($E$5:E6)/A6</f>
        <v>2.9626446280991727</v>
      </c>
      <c r="H6" s="1">
        <f>SUM($F$5:F6)/A6</f>
        <v>1.4727272727272727</v>
      </c>
      <c r="I6" s="1">
        <f t="shared" ref="I6:I15" si="4">(F6/B6)*100</f>
        <v>6.4646464646464672</v>
      </c>
      <c r="J6" s="1">
        <f>SUM($I$5:I6)/A6</f>
        <v>20.115440115440116</v>
      </c>
      <c r="K6" s="1">
        <f>SUM($E$5:E6)/H6</f>
        <v>1.2098765432098761</v>
      </c>
      <c r="L6" s="1"/>
      <c r="M6" s="1"/>
    </row>
    <row r="7" spans="1:13" x14ac:dyDescent="0.3">
      <c r="A7" s="1">
        <v>3</v>
      </c>
      <c r="B7" s="1">
        <v>5</v>
      </c>
      <c r="C7" s="1">
        <f t="shared" si="0"/>
        <v>7.1905454545454539</v>
      </c>
      <c r="D7" s="1">
        <f t="shared" si="1"/>
        <v>8.6509090909090904</v>
      </c>
      <c r="E7" s="1">
        <f t="shared" si="2"/>
        <v>3.6509090909090904</v>
      </c>
      <c r="F7" s="1">
        <f t="shared" si="3"/>
        <v>3.6509090909090904</v>
      </c>
      <c r="G7" s="1">
        <f>SUMSQ($E$5:E7)/A7</f>
        <v>6.418142148760329</v>
      </c>
      <c r="H7" s="1">
        <f>SUM($F$5:F7)/A7</f>
        <v>2.1987878787878787</v>
      </c>
      <c r="I7" s="1">
        <f t="shared" si="4"/>
        <v>73.018181818181802</v>
      </c>
      <c r="J7" s="1">
        <f>SUM($I$5:I7)/A7</f>
        <v>37.749687349687342</v>
      </c>
      <c r="K7" s="1">
        <f>SUM($E$5:E7)/H7</f>
        <v>2.4707828004410137</v>
      </c>
      <c r="L7" s="1"/>
      <c r="M7" s="1"/>
    </row>
    <row r="8" spans="1:13" x14ac:dyDescent="0.3">
      <c r="A8" s="1">
        <v>4</v>
      </c>
      <c r="B8" s="1">
        <v>9</v>
      </c>
      <c r="C8" s="1">
        <f t="shared" si="0"/>
        <v>7.914327272727272</v>
      </c>
      <c r="D8" s="1">
        <f t="shared" si="1"/>
        <v>7.1905454545454539</v>
      </c>
      <c r="E8" s="1">
        <f t="shared" si="2"/>
        <v>-1.8094545454545461</v>
      </c>
      <c r="F8" s="1">
        <f t="shared" si="3"/>
        <v>1.8094545454545461</v>
      </c>
      <c r="G8" s="1">
        <f>SUMSQ($E$5:E8)/A8</f>
        <v>5.6321380495867768</v>
      </c>
      <c r="H8" s="1">
        <f>SUM($F$5:F8)/A8</f>
        <v>2.1014545454545455</v>
      </c>
      <c r="I8" s="1">
        <f t="shared" si="4"/>
        <v>20.10505050505051</v>
      </c>
      <c r="J8" s="1">
        <f>SUM($I$5:I8)/A8</f>
        <v>33.338528138528133</v>
      </c>
      <c r="K8" s="1">
        <f>SUM($E$5:E8)/H8</f>
        <v>1.7241737324796669</v>
      </c>
      <c r="L8" s="1"/>
      <c r="M8" s="1"/>
    </row>
    <row r="9" spans="1:13" x14ac:dyDescent="0.3">
      <c r="A9" s="1">
        <v>5</v>
      </c>
      <c r="B9" s="1">
        <v>13</v>
      </c>
      <c r="C9" s="1">
        <f t="shared" si="0"/>
        <v>9.9485963636363621</v>
      </c>
      <c r="D9" s="1">
        <f t="shared" si="1"/>
        <v>7.914327272727272</v>
      </c>
      <c r="E9" s="1">
        <f t="shared" si="2"/>
        <v>-5.085672727272728</v>
      </c>
      <c r="F9" s="1">
        <f t="shared" si="3"/>
        <v>5.085672727272728</v>
      </c>
      <c r="G9" s="1">
        <f>SUMSQ($E$5:E9)/A9</f>
        <v>9.6785238574545467</v>
      </c>
      <c r="H9" s="1">
        <f>SUM($F$5:F9)/A9</f>
        <v>2.6982981818181822</v>
      </c>
      <c r="I9" s="1">
        <f t="shared" si="4"/>
        <v>39.120559440559447</v>
      </c>
      <c r="J9" s="1">
        <f>SUM($I$5:I9)/A9</f>
        <v>34.494934398934397</v>
      </c>
      <c r="K9" s="1">
        <f>SUM($E$5:E9)/H9</f>
        <v>-0.54197123574185557</v>
      </c>
      <c r="L9" s="1"/>
      <c r="M9" s="1"/>
    </row>
    <row r="10" spans="1:13" x14ac:dyDescent="0.3">
      <c r="A10" s="1">
        <v>6</v>
      </c>
      <c r="B10" s="1">
        <v>8</v>
      </c>
      <c r="C10" s="1">
        <f t="shared" si="0"/>
        <v>9.1691578181818176</v>
      </c>
      <c r="D10" s="1">
        <f t="shared" si="1"/>
        <v>9.9485963636363621</v>
      </c>
      <c r="E10" s="1">
        <f t="shared" si="2"/>
        <v>1.9485963636363621</v>
      </c>
      <c r="F10" s="1">
        <f t="shared" si="3"/>
        <v>1.9485963636363621</v>
      </c>
      <c r="G10" s="1">
        <f>SUMSQ($E$5:E10)/A10</f>
        <v>8.6982745126082648</v>
      </c>
      <c r="H10" s="1">
        <f>SUM($F$5:F10)/A10</f>
        <v>2.5733478787878785</v>
      </c>
      <c r="I10" s="1">
        <f t="shared" si="4"/>
        <v>24.357454545454527</v>
      </c>
      <c r="J10" s="1">
        <f>SUM($I$5:I10)/A10</f>
        <v>32.805354423354416</v>
      </c>
      <c r="K10" s="1">
        <f>SUM($E$5:E10)/H10</f>
        <v>0.18893534280540894</v>
      </c>
      <c r="L10" s="1"/>
      <c r="M10" s="1"/>
    </row>
    <row r="11" spans="1:13" x14ac:dyDescent="0.3">
      <c r="A11" s="1">
        <v>7</v>
      </c>
      <c r="B11" s="1">
        <v>12</v>
      </c>
      <c r="C11" s="1">
        <f t="shared" si="0"/>
        <v>10.301494690909092</v>
      </c>
      <c r="D11" s="1">
        <f t="shared" si="1"/>
        <v>9.1691578181818176</v>
      </c>
      <c r="E11" s="1">
        <f t="shared" si="2"/>
        <v>-2.8308421818181824</v>
      </c>
      <c r="F11" s="1">
        <f t="shared" si="3"/>
        <v>2.8308421818181824</v>
      </c>
      <c r="G11" s="1">
        <f>SUMSQ($E$5:E11)/A11</f>
        <v>8.6004735048586731</v>
      </c>
      <c r="H11" s="1">
        <f>SUM($F$5:F11)/A11</f>
        <v>2.6101327792207791</v>
      </c>
      <c r="I11" s="1">
        <f t="shared" si="4"/>
        <v>23.590351515151518</v>
      </c>
      <c r="J11" s="1">
        <f>SUM($I$5:I11)/A11</f>
        <v>31.488925436468289</v>
      </c>
      <c r="K11" s="1">
        <f>SUM($E$5:E11)/H11</f>
        <v>-0.89828603236107618</v>
      </c>
      <c r="L11" s="1"/>
      <c r="M11" s="1"/>
    </row>
    <row r="12" spans="1:13" x14ac:dyDescent="0.3">
      <c r="A12" s="1">
        <v>8</v>
      </c>
      <c r="B12" s="1">
        <v>13</v>
      </c>
      <c r="C12" s="1">
        <f t="shared" si="0"/>
        <v>11.380896814545455</v>
      </c>
      <c r="D12" s="1">
        <f t="shared" si="1"/>
        <v>10.301494690909092</v>
      </c>
      <c r="E12" s="1">
        <f t="shared" si="2"/>
        <v>-2.6985053090909084</v>
      </c>
      <c r="F12" s="1">
        <f t="shared" si="3"/>
        <v>2.6985053090909084</v>
      </c>
      <c r="G12" s="1">
        <f>SUMSQ($E$5:E12)/A12</f>
        <v>8.435655679650317</v>
      </c>
      <c r="H12" s="1">
        <f>SUM($F$5:F12)/A12</f>
        <v>2.6211793454545451</v>
      </c>
      <c r="I12" s="1">
        <f t="shared" si="4"/>
        <v>20.757733146853141</v>
      </c>
      <c r="J12" s="1">
        <f>SUM($I$5:I12)/A12</f>
        <v>30.147526400266393</v>
      </c>
      <c r="K12" s="1">
        <f>SUM($E$5:E12)/H12</f>
        <v>-1.9240007884306696</v>
      </c>
      <c r="L12" s="1"/>
      <c r="M12" s="1"/>
    </row>
    <row r="13" spans="1:13" x14ac:dyDescent="0.3">
      <c r="A13" s="1">
        <v>9</v>
      </c>
      <c r="B13" s="1">
        <v>9</v>
      </c>
      <c r="C13" s="1">
        <f t="shared" si="0"/>
        <v>10.428538088727272</v>
      </c>
      <c r="D13" s="1">
        <f t="shared" si="1"/>
        <v>11.380896814545455</v>
      </c>
      <c r="E13" s="1">
        <f t="shared" si="2"/>
        <v>2.380896814545455</v>
      </c>
      <c r="F13" s="1">
        <f t="shared" si="3"/>
        <v>2.380896814545455</v>
      </c>
      <c r="G13" s="1">
        <f>SUMSQ($E$5:E13)/A13</f>
        <v>8.128212786523914</v>
      </c>
      <c r="H13" s="1">
        <f>SUM($F$5:F13)/A13</f>
        <v>2.5944812864646463</v>
      </c>
      <c r="I13" s="1">
        <f t="shared" si="4"/>
        <v>26.454409050505056</v>
      </c>
      <c r="J13" s="1">
        <f>SUM($I$5:I13)/A13</f>
        <v>29.737180028070686</v>
      </c>
      <c r="K13" s="1">
        <f>SUM($E$5:E13)/H13</f>
        <v>-1.0261219946415494</v>
      </c>
      <c r="L13" s="1"/>
      <c r="M13" s="1"/>
    </row>
    <row r="14" spans="1:13" x14ac:dyDescent="0.3">
      <c r="A14" s="1">
        <v>10</v>
      </c>
      <c r="B14" s="1">
        <v>11</v>
      </c>
      <c r="C14" s="1">
        <f t="shared" si="0"/>
        <v>10.657122853236363</v>
      </c>
      <c r="D14" s="1">
        <f t="shared" si="1"/>
        <v>10.428538088727272</v>
      </c>
      <c r="E14" s="1">
        <f t="shared" si="2"/>
        <v>-0.57146191127272772</v>
      </c>
      <c r="F14" s="1">
        <f t="shared" si="3"/>
        <v>0.57146191127272772</v>
      </c>
      <c r="G14" s="1">
        <f>SUMSQ($E$5:E14)/A14</f>
        <v>7.3480483794750713</v>
      </c>
      <c r="H14" s="1">
        <f>SUM($F$5:F14)/A14</f>
        <v>2.3921793489454544</v>
      </c>
      <c r="I14" s="1">
        <f t="shared" si="4"/>
        <v>5.1951082842975245</v>
      </c>
      <c r="J14" s="1">
        <f>SUM($I$5:I14)/A14</f>
        <v>27.282972853693373</v>
      </c>
      <c r="K14" s="1">
        <f>SUM($E$5:E14)/H14</f>
        <v>-1.3517866983616946</v>
      </c>
      <c r="L14" s="1"/>
      <c r="M14" s="1"/>
    </row>
    <row r="15" spans="1:13" x14ac:dyDescent="0.3">
      <c r="A15" s="1">
        <v>11</v>
      </c>
      <c r="B15" s="1">
        <v>7</v>
      </c>
      <c r="C15" s="1">
        <f t="shared" si="0"/>
        <v>9.1942737119418183</v>
      </c>
      <c r="D15" s="1">
        <f t="shared" si="1"/>
        <v>10.657122853236363</v>
      </c>
      <c r="E15" s="1">
        <f t="shared" si="2"/>
        <v>3.6571228532363627</v>
      </c>
      <c r="F15" s="1">
        <f t="shared" si="3"/>
        <v>3.6571228532363627</v>
      </c>
      <c r="G15" s="1">
        <f>SUMSQ($E$5:E15)/A15</f>
        <v>7.8959119416740347</v>
      </c>
      <c r="H15" s="1">
        <f>SUM($F$5:F15)/A15</f>
        <v>2.5071742129719006</v>
      </c>
      <c r="I15" s="1">
        <f t="shared" si="4"/>
        <v>52.244612189090901</v>
      </c>
      <c r="J15" s="1">
        <f>SUM($I$5:I15)/A15</f>
        <v>29.552212793274965</v>
      </c>
      <c r="K15" s="1">
        <f>SUM($E$5:E15)/H15</f>
        <v>0.16887802492770149</v>
      </c>
      <c r="L15" s="1"/>
      <c r="M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excercise 1</vt:lpstr>
      <vt:lpstr>moving average</vt:lpstr>
      <vt:lpstr>weighted moving average</vt:lpstr>
      <vt:lpstr>simple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AGARWAL</dc:creator>
  <cp:lastModifiedBy>hp</cp:lastModifiedBy>
  <dcterms:created xsi:type="dcterms:W3CDTF">2015-06-05T18:17:20Z</dcterms:created>
  <dcterms:modified xsi:type="dcterms:W3CDTF">2022-03-17T19:19:37Z</dcterms:modified>
</cp:coreProperties>
</file>