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945" activeTab="2"/>
  </bookViews>
  <sheets>
    <sheet name="Data table 2" sheetId="1" r:id="rId1"/>
    <sheet name="Sheet1" sheetId="5" r:id="rId2"/>
    <sheet name="Data table 1" sheetId="4" r:id="rId3"/>
  </sheets>
  <definedNames>
    <definedName name="Cost_labour">#REF!</definedName>
    <definedName name="cost_material">#REF!</definedName>
    <definedName name="labour_cost">#REF!</definedName>
    <definedName name="material_Cost">#REF!</definedName>
    <definedName name="Profit_from_A">#REF!</definedName>
    <definedName name="Profit_from_B">#REF!</definedName>
    <definedName name="Profit_From_C">#REF!</definedName>
    <definedName name="Profit_total">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'Data table 2'!$G$4</definedName>
    <definedName name="solver_typ" localSheetId="0" hidden="1">1</definedName>
    <definedName name="solver_val" localSheetId="0" hidden="1">0</definedName>
    <definedName name="solver_ver" localSheetId="0" hidden="1">3</definedName>
    <definedName name="source1">#REF!</definedName>
    <definedName name="source2">#REF!</definedName>
    <definedName name="Total_Profit">#REF!</definedName>
    <definedName name="Units_produced">#REF!</definedName>
  </definedNames>
  <calcPr calcId="152511"/>
</workbook>
</file>

<file path=xl/calcChain.xml><?xml version="1.0" encoding="utf-8"?>
<calcChain xmlns="http://schemas.openxmlformats.org/spreadsheetml/2006/main">
  <c r="B7" i="5" l="1"/>
  <c r="B9" i="1"/>
  <c r="B8" i="5"/>
  <c r="B9" i="5" s="1"/>
  <c r="B10" i="5" s="1"/>
  <c r="B10" i="1"/>
  <c r="B11" i="1" s="1"/>
  <c r="B12" i="1" s="1"/>
  <c r="D2" i="5"/>
  <c r="E21" i="4"/>
  <c r="B10" i="4"/>
  <c r="B11" i="4" s="1"/>
  <c r="B12" i="4" s="1"/>
  <c r="H21" i="4" s="1"/>
  <c r="B9" i="4"/>
  <c r="B4" i="4"/>
  <c r="E2" i="5" l="1"/>
  <c r="F21" i="4"/>
  <c r="G21" i="4"/>
  <c r="E6" i="4"/>
  <c r="F6" i="4"/>
  <c r="D5" i="1"/>
  <c r="G2" i="5" l="1"/>
  <c r="E19" i="5"/>
  <c r="E20" i="1"/>
  <c r="G4" i="1"/>
  <c r="H6" i="4" l="1"/>
  <c r="G6" i="4"/>
  <c r="E21" i="1"/>
  <c r="E5" i="1"/>
</calcChain>
</file>

<file path=xl/sharedStrings.xml><?xml version="1.0" encoding="utf-8"?>
<sst xmlns="http://schemas.openxmlformats.org/spreadsheetml/2006/main" count="55" uniqueCount="38">
  <si>
    <t>car</t>
  </si>
  <si>
    <t>down payment</t>
  </si>
  <si>
    <t>loan(months)</t>
  </si>
  <si>
    <t>Interest</t>
  </si>
  <si>
    <t>Result</t>
  </si>
  <si>
    <t>Loan Amount</t>
  </si>
  <si>
    <t>EMI</t>
  </si>
  <si>
    <t>payment</t>
  </si>
  <si>
    <t>One input value DATA table</t>
  </si>
  <si>
    <t>Two input value Data table</t>
  </si>
  <si>
    <t>DATA TABLE</t>
  </si>
  <si>
    <t>House</t>
  </si>
  <si>
    <t>Down Payment</t>
  </si>
  <si>
    <t>Down payment(pct)</t>
  </si>
  <si>
    <t>Interest Rate</t>
  </si>
  <si>
    <t>Situation</t>
  </si>
  <si>
    <t>Per Month payment</t>
  </si>
  <si>
    <t>Total Payment</t>
  </si>
  <si>
    <t>Total Interest</t>
  </si>
  <si>
    <t>Total Payment paid</t>
  </si>
  <si>
    <t>Total Interest paid</t>
  </si>
  <si>
    <t>Monthly Payment</t>
  </si>
  <si>
    <t>SIMPLE DATA TABLE</t>
  </si>
  <si>
    <t>ONE INPUT DATA TABLE</t>
  </si>
  <si>
    <t>Tenure (in Months)</t>
  </si>
  <si>
    <t>Interest Rate (Yearly)</t>
  </si>
  <si>
    <t>b2*b3</t>
  </si>
  <si>
    <t>b11-b9</t>
  </si>
  <si>
    <t>b10*b5</t>
  </si>
  <si>
    <t>pmt(b6/12,b5,-b9)</t>
  </si>
  <si>
    <t>b2*(1-b3)</t>
  </si>
  <si>
    <t xml:space="preserve">down payment </t>
  </si>
  <si>
    <t>loan (months)</t>
  </si>
  <si>
    <t>interest</t>
  </si>
  <si>
    <t>situations</t>
  </si>
  <si>
    <t>loan amount</t>
  </si>
  <si>
    <t>emi</t>
  </si>
  <si>
    <t xml:space="preserve">interest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</si>
</sst>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₹&quot;\ #,##0.00;[Red]&quot;₹&quot;\ \-#,##0.00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95">
    <xf numFmtId="0" fontId="0" fillId="0" borderId="0" xfId="0"/>
    <xf numFmtId="10" fontId="0" fillId="2" borderId="2" xfId="0" applyNumberFormat="1" applyFill="1" applyBorder="1" applyAlignment="1">
      <alignment horizontal="left"/>
    </xf>
    <xf numFmtId="9" fontId="0" fillId="2" borderId="2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9" fontId="0" fillId="2" borderId="7" xfId="0" applyNumberFormat="1" applyFill="1" applyBorder="1" applyAlignment="1">
      <alignment horizontal="left"/>
    </xf>
    <xf numFmtId="2" fontId="0" fillId="0" borderId="9" xfId="0" applyNumberFormat="1" applyBorder="1"/>
    <xf numFmtId="2" fontId="0" fillId="0" borderId="10" xfId="0" applyNumberFormat="1" applyBorder="1"/>
    <xf numFmtId="2" fontId="0" fillId="0" borderId="13" xfId="0" applyNumberFormat="1" applyBorder="1"/>
    <xf numFmtId="9" fontId="0" fillId="2" borderId="6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9" fontId="0" fillId="2" borderId="8" xfId="0" applyNumberForma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164" fontId="0" fillId="0" borderId="0" xfId="0" applyNumberFormat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10" fontId="0" fillId="5" borderId="6" xfId="1" applyNumberFormat="1" applyFont="1" applyFill="1" applyBorder="1"/>
    <xf numFmtId="10" fontId="0" fillId="5" borderId="8" xfId="1" applyNumberFormat="1" applyFont="1" applyFill="1" applyBorder="1"/>
    <xf numFmtId="10" fontId="0" fillId="7" borderId="6" xfId="1" applyNumberFormat="1" applyFont="1" applyFill="1" applyBorder="1"/>
    <xf numFmtId="164" fontId="0" fillId="7" borderId="1" xfId="0" applyNumberFormat="1" applyFill="1" applyBorder="1"/>
    <xf numFmtId="164" fontId="0" fillId="7" borderId="13" xfId="0" applyNumberFormat="1" applyFill="1" applyBorder="1"/>
    <xf numFmtId="165" fontId="0" fillId="0" borderId="1" xfId="2" applyFont="1" applyBorder="1"/>
    <xf numFmtId="165" fontId="0" fillId="0" borderId="13" xfId="2" applyFont="1" applyBorder="1"/>
    <xf numFmtId="165" fontId="0" fillId="0" borderId="9" xfId="2" applyFont="1" applyBorder="1"/>
    <xf numFmtId="165" fontId="0" fillId="0" borderId="10" xfId="2" applyFont="1" applyBorder="1"/>
    <xf numFmtId="10" fontId="0" fillId="2" borderId="1" xfId="1" applyNumberFormat="1" applyFont="1" applyFill="1" applyBorder="1" applyAlignment="1">
      <alignment horizontal="left"/>
    </xf>
    <xf numFmtId="10" fontId="0" fillId="2" borderId="13" xfId="1" applyNumberFormat="1" applyFont="1" applyFill="1" applyBorder="1" applyAlignment="1">
      <alignment horizontal="left"/>
    </xf>
    <xf numFmtId="9" fontId="0" fillId="7" borderId="6" xfId="0" applyNumberFormat="1" applyFill="1" applyBorder="1" applyAlignment="1">
      <alignment horizontal="left"/>
    </xf>
    <xf numFmtId="2" fontId="0" fillId="7" borderId="1" xfId="0" applyNumberFormat="1" applyFill="1" applyBorder="1"/>
    <xf numFmtId="9" fontId="0" fillId="7" borderId="2" xfId="0" applyNumberFormat="1" applyFill="1" applyBorder="1" applyAlignment="1">
      <alignment horizontal="left"/>
    </xf>
    <xf numFmtId="2" fontId="0" fillId="7" borderId="9" xfId="0" applyNumberFormat="1" applyFill="1" applyBorder="1"/>
    <xf numFmtId="2" fontId="0" fillId="7" borderId="6" xfId="0" applyNumberFormat="1" applyFill="1" applyBorder="1"/>
    <xf numFmtId="0" fontId="0" fillId="9" borderId="20" xfId="0" applyFill="1" applyBorder="1"/>
    <xf numFmtId="0" fontId="2" fillId="11" borderId="3" xfId="0" applyFont="1" applyFill="1" applyBorder="1"/>
    <xf numFmtId="0" fontId="0" fillId="11" borderId="5" xfId="0" applyFill="1" applyBorder="1"/>
    <xf numFmtId="0" fontId="0" fillId="8" borderId="15" xfId="0" applyFill="1" applyBorder="1"/>
    <xf numFmtId="165" fontId="0" fillId="8" borderId="17" xfId="2" applyFont="1" applyFill="1" applyBorder="1"/>
    <xf numFmtId="0" fontId="0" fillId="8" borderId="6" xfId="0" applyFill="1" applyBorder="1"/>
    <xf numFmtId="10" fontId="0" fillId="8" borderId="13" xfId="1" applyNumberFormat="1" applyFont="1" applyFill="1" applyBorder="1"/>
    <xf numFmtId="165" fontId="0" fillId="8" borderId="13" xfId="2" applyFont="1" applyFill="1" applyBorder="1"/>
    <xf numFmtId="0" fontId="0" fillId="8" borderId="8" xfId="0" applyFill="1" applyBorder="1"/>
    <xf numFmtId="164" fontId="0" fillId="8" borderId="13" xfId="0" applyNumberFormat="1" applyFill="1" applyBorder="1"/>
    <xf numFmtId="164" fontId="0" fillId="8" borderId="10" xfId="0" applyNumberFormat="1" applyFill="1" applyBorder="1"/>
    <xf numFmtId="0" fontId="0" fillId="9" borderId="22" xfId="0" applyFill="1" applyBorder="1"/>
    <xf numFmtId="0" fontId="0" fillId="10" borderId="15" xfId="0" applyFill="1" applyBorder="1"/>
    <xf numFmtId="0" fontId="0" fillId="10" borderId="17" xfId="0" applyFill="1" applyBorder="1"/>
    <xf numFmtId="0" fontId="0" fillId="10" borderId="6" xfId="0" applyFill="1" applyBorder="1"/>
    <xf numFmtId="2" fontId="0" fillId="10" borderId="13" xfId="0" applyNumberFormat="1" applyFill="1" applyBorder="1"/>
    <xf numFmtId="0" fontId="0" fillId="10" borderId="8" xfId="0" applyFill="1" applyBorder="1"/>
    <xf numFmtId="2" fontId="0" fillId="10" borderId="10" xfId="0" applyNumberFormat="1" applyFill="1" applyBorder="1"/>
    <xf numFmtId="10" fontId="0" fillId="10" borderId="13" xfId="0" applyNumberFormat="1" applyFill="1" applyBorder="1"/>
    <xf numFmtId="0" fontId="2" fillId="9" borderId="18" xfId="0" applyFont="1" applyFill="1" applyBorder="1"/>
    <xf numFmtId="0" fontId="2" fillId="9" borderId="21" xfId="0" applyFont="1" applyFill="1" applyBorder="1"/>
    <xf numFmtId="165" fontId="0" fillId="0" borderId="1" xfId="2" applyFont="1" applyFill="1" applyBorder="1"/>
    <xf numFmtId="165" fontId="0" fillId="0" borderId="13" xfId="2" applyFont="1" applyFill="1" applyBorder="1"/>
    <xf numFmtId="2" fontId="0" fillId="0" borderId="1" xfId="0" applyNumberFormat="1" applyFill="1" applyBorder="1"/>
    <xf numFmtId="2" fontId="0" fillId="0" borderId="13" xfId="0" applyNumberFormat="1" applyFill="1" applyBorder="1"/>
    <xf numFmtId="2" fontId="0" fillId="0" borderId="0" xfId="0" applyNumberFormat="1" applyFill="1"/>
    <xf numFmtId="2" fontId="0" fillId="0" borderId="9" xfId="0" applyNumberFormat="1" applyFill="1" applyBorder="1"/>
    <xf numFmtId="2" fontId="0" fillId="0" borderId="10" xfId="0" applyNumberFormat="1" applyFill="1" applyBorder="1"/>
    <xf numFmtId="164" fontId="2" fillId="8" borderId="13" xfId="0" applyNumberFormat="1" applyFont="1" applyFill="1" applyBorder="1"/>
    <xf numFmtId="165" fontId="2" fillId="0" borderId="1" xfId="2" applyFont="1" applyBorder="1"/>
    <xf numFmtId="166" fontId="0" fillId="7" borderId="6" xfId="0" applyNumberFormat="1" applyFill="1" applyBorder="1" applyAlignment="1">
      <alignment horizontal="left"/>
    </xf>
    <xf numFmtId="166" fontId="0" fillId="7" borderId="1" xfId="0" applyNumberFormat="1" applyFill="1" applyBorder="1" applyAlignment="1">
      <alignment horizontal="left"/>
    </xf>
    <xf numFmtId="2" fontId="2" fillId="0" borderId="1" xfId="0" applyNumberFormat="1" applyFont="1" applyFill="1" applyBorder="1"/>
    <xf numFmtId="2" fontId="2" fillId="10" borderId="13" xfId="0" applyNumberFormat="1" applyFont="1" applyFill="1" applyBorder="1"/>
    <xf numFmtId="2" fontId="0" fillId="12" borderId="13" xfId="0" applyNumberFormat="1" applyFill="1" applyBorder="1"/>
    <xf numFmtId="2" fontId="2" fillId="0" borderId="13" xfId="0" applyNumberFormat="1" applyFont="1" applyBorder="1"/>
    <xf numFmtId="0" fontId="2" fillId="13" borderId="6" xfId="0" applyFont="1" applyFill="1" applyBorder="1" applyAlignment="1">
      <alignment horizontal="left"/>
    </xf>
    <xf numFmtId="0" fontId="2" fillId="13" borderId="13" xfId="0" applyFont="1" applyFill="1" applyBorder="1"/>
    <xf numFmtId="0" fontId="0" fillId="13" borderId="6" xfId="0" applyFill="1" applyBorder="1" applyAlignment="1">
      <alignment horizontal="left"/>
    </xf>
    <xf numFmtId="0" fontId="0" fillId="13" borderId="8" xfId="0" applyFill="1" applyBorder="1"/>
    <xf numFmtId="165" fontId="0" fillId="7" borderId="17" xfId="2" applyFont="1" applyFill="1" applyBorder="1"/>
    <xf numFmtId="10" fontId="0" fillId="7" borderId="10" xfId="1" applyNumberFormat="1" applyFont="1" applyFill="1" applyBorder="1"/>
    <xf numFmtId="0" fontId="0" fillId="7" borderId="13" xfId="0" applyFill="1" applyBorder="1"/>
    <xf numFmtId="0" fontId="0" fillId="7" borderId="17" xfId="0" applyFill="1" applyBorder="1"/>
    <xf numFmtId="166" fontId="0" fillId="7" borderId="10" xfId="1" applyNumberFormat="1" applyFont="1" applyFill="1" applyBorder="1"/>
    <xf numFmtId="8" fontId="0" fillId="0" borderId="0" xfId="0" applyNumberFormat="1"/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10" fontId="0" fillId="0" borderId="0" xfId="0" applyNumberFormat="1"/>
    <xf numFmtId="9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opLeftCell="A5" zoomScale="120" zoomScaleNormal="120" workbookViewId="0">
      <selection activeCell="G24" sqref="G24"/>
    </sheetView>
  </sheetViews>
  <sheetFormatPr defaultRowHeight="15" x14ac:dyDescent="0.25"/>
  <cols>
    <col min="1" max="1" width="16.42578125" customWidth="1"/>
    <col min="2" max="2" width="12.28515625" customWidth="1"/>
    <col min="3" max="3" width="3.42578125" customWidth="1"/>
    <col min="5" max="5" width="16.42578125" customWidth="1"/>
    <col min="6" max="6" width="10.5703125" customWidth="1"/>
    <col min="7" max="16" width="9.28515625" bestFit="1" customWidth="1"/>
    <col min="17" max="18" width="9.7109375" customWidth="1"/>
  </cols>
  <sheetData>
    <row r="1" spans="1:18" ht="15.75" thickBot="1" x14ac:dyDescent="0.3">
      <c r="D1" s="81" t="s">
        <v>10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18" ht="15.75" thickBot="1" x14ac:dyDescent="0.3">
      <c r="A2" s="51" t="s">
        <v>15</v>
      </c>
      <c r="B2" s="32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1:18" ht="16.5" customHeight="1" x14ac:dyDescent="0.3">
      <c r="A3" s="44" t="s">
        <v>0</v>
      </c>
      <c r="B3" s="45">
        <v>1000000</v>
      </c>
      <c r="D3" s="82" t="s">
        <v>8</v>
      </c>
      <c r="E3" s="83"/>
      <c r="G3" s="84" t="s">
        <v>9</v>
      </c>
      <c r="H3" s="85"/>
      <c r="I3" s="85"/>
      <c r="J3" s="85"/>
      <c r="K3" s="85"/>
      <c r="L3" s="85"/>
      <c r="M3" s="85"/>
      <c r="N3" s="85"/>
      <c r="O3" s="85"/>
      <c r="P3" s="85"/>
      <c r="Q3" s="85"/>
      <c r="R3" s="86"/>
    </row>
    <row r="4" spans="1:18" x14ac:dyDescent="0.25">
      <c r="A4" s="46" t="s">
        <v>1</v>
      </c>
      <c r="B4" s="50">
        <v>0.3</v>
      </c>
      <c r="D4" s="68" t="s">
        <v>3</v>
      </c>
      <c r="E4" s="69" t="s">
        <v>6</v>
      </c>
      <c r="G4" s="31">
        <f>B10</f>
        <v>14872.931297887793</v>
      </c>
      <c r="H4" s="25">
        <v>0.08</v>
      </c>
      <c r="I4" s="25">
        <v>8.5000000000000006E-2</v>
      </c>
      <c r="J4" s="25">
        <v>0.09</v>
      </c>
      <c r="K4" s="25">
        <v>9.5000000000000001E-2</v>
      </c>
      <c r="L4" s="25">
        <v>0.1</v>
      </c>
      <c r="M4" s="25">
        <v>0.105</v>
      </c>
      <c r="N4" s="25">
        <v>0.11</v>
      </c>
      <c r="O4" s="25">
        <v>0.115</v>
      </c>
      <c r="P4" s="25">
        <v>0.12</v>
      </c>
      <c r="Q4" s="25">
        <v>0.125</v>
      </c>
      <c r="R4" s="26">
        <v>0.13</v>
      </c>
    </row>
    <row r="5" spans="1:18" x14ac:dyDescent="0.25">
      <c r="A5" s="46" t="s">
        <v>2</v>
      </c>
      <c r="B5" s="74">
        <v>60</v>
      </c>
      <c r="D5" s="62">
        <f>B6</f>
        <v>0.1</v>
      </c>
      <c r="E5" s="28">
        <f>B10</f>
        <v>14872.931297887793</v>
      </c>
      <c r="G5" s="3">
        <v>500000</v>
      </c>
      <c r="H5" s="55">
        <f t="dataTable" ref="H5:R15" dt2D="1" dtr="1" r1="B6" r2="B9" ca="1"/>
        <v>10138.197144206841</v>
      </c>
      <c r="I5" s="55">
        <v>10258.265663525624</v>
      </c>
      <c r="J5" s="55">
        <v>10379.177613177004</v>
      </c>
      <c r="K5" s="55">
        <v>10500.930654857755</v>
      </c>
      <c r="L5" s="55">
        <v>10623.522355634139</v>
      </c>
      <c r="M5" s="55">
        <v>10746.950189058729</v>
      </c>
      <c r="N5" s="55">
        <v>10871.211536321653</v>
      </c>
      <c r="O5" s="55">
        <v>10996.303687435198</v>
      </c>
      <c r="P5" s="55">
        <v>11122.223842450885</v>
      </c>
      <c r="Q5" s="55">
        <v>11248.96911270792</v>
      </c>
      <c r="R5" s="56">
        <v>11376.536522112012</v>
      </c>
    </row>
    <row r="6" spans="1:18" ht="15.75" thickBot="1" x14ac:dyDescent="0.3">
      <c r="A6" s="48" t="s">
        <v>3</v>
      </c>
      <c r="B6" s="76">
        <v>0.1</v>
      </c>
      <c r="D6" s="8">
        <v>0.08</v>
      </c>
      <c r="E6" s="7">
        <f t="dataTable" ref="E6:E16" dt2D="0" dtr="0" r1="B6" ca="1"/>
        <v>14193.476001889576</v>
      </c>
      <c r="G6" s="3">
        <v>550000</v>
      </c>
      <c r="H6" s="55">
        <v>11152.016858627523</v>
      </c>
      <c r="I6" s="55">
        <v>11284.092229878188</v>
      </c>
      <c r="J6" s="55">
        <v>11417.095374494706</v>
      </c>
      <c r="K6" s="55">
        <v>11551.023720343528</v>
      </c>
      <c r="L6" s="55">
        <v>11685.874591197553</v>
      </c>
      <c r="M6" s="55">
        <v>11821.645207964604</v>
      </c>
      <c r="N6" s="55">
        <v>11958.332689953821</v>
      </c>
      <c r="O6" s="55">
        <v>12095.934056178719</v>
      </c>
      <c r="P6" s="55">
        <v>12234.446226695974</v>
      </c>
      <c r="Q6" s="55">
        <v>12373.866023978713</v>
      </c>
      <c r="R6" s="56">
        <v>12514.19017432321</v>
      </c>
    </row>
    <row r="7" spans="1:18" ht="15.75" thickBot="1" x14ac:dyDescent="0.3">
      <c r="D7" s="9">
        <v>8.5000000000000006E-2</v>
      </c>
      <c r="E7" s="7">
        <v>14361.571928935875</v>
      </c>
      <c r="G7" s="3">
        <v>600000</v>
      </c>
      <c r="H7" s="55">
        <v>12165.836573048209</v>
      </c>
      <c r="I7" s="55">
        <v>12309.91879623075</v>
      </c>
      <c r="J7" s="55">
        <v>12455.013135812405</v>
      </c>
      <c r="K7" s="55">
        <v>12601.116785829305</v>
      </c>
      <c r="L7" s="55">
        <v>12748.226826760967</v>
      </c>
      <c r="M7" s="57">
        <v>12896.340226870476</v>
      </c>
      <c r="N7" s="55">
        <v>13045.453843585987</v>
      </c>
      <c r="O7" s="55">
        <v>13195.564424922237</v>
      </c>
      <c r="P7" s="55">
        <v>13346.668610941066</v>
      </c>
      <c r="Q7" s="55">
        <v>13498.762935249502</v>
      </c>
      <c r="R7" s="56">
        <v>13651.843826534412</v>
      </c>
    </row>
    <row r="8" spans="1:18" ht="15.75" thickBot="1" x14ac:dyDescent="0.3">
      <c r="A8" s="52" t="s">
        <v>4</v>
      </c>
      <c r="B8" s="43"/>
      <c r="D8" s="8">
        <v>0.09</v>
      </c>
      <c r="E8" s="7">
        <v>14530.848658447807</v>
      </c>
      <c r="G8" s="3">
        <v>650000</v>
      </c>
      <c r="H8" s="55">
        <v>13179.656287468892</v>
      </c>
      <c r="I8" s="55">
        <v>13335.745362583313</v>
      </c>
      <c r="J8" s="55">
        <v>13492.930897130105</v>
      </c>
      <c r="K8" s="55">
        <v>13651.20985131508</v>
      </c>
      <c r="L8" s="55">
        <v>13810.579062324379</v>
      </c>
      <c r="M8" s="55">
        <v>13971.035245776347</v>
      </c>
      <c r="N8" s="55">
        <v>14132.574997218151</v>
      </c>
      <c r="O8" s="55">
        <v>14295.194793665758</v>
      </c>
      <c r="P8" s="55">
        <v>14458.890995186153</v>
      </c>
      <c r="Q8" s="55">
        <v>14623.659846520295</v>
      </c>
      <c r="R8" s="56">
        <v>14789.497478745614</v>
      </c>
    </row>
    <row r="9" spans="1:18" x14ac:dyDescent="0.25">
      <c r="A9" s="44" t="s">
        <v>5</v>
      </c>
      <c r="B9" s="75">
        <f>B3*(1-B4)</f>
        <v>700000</v>
      </c>
      <c r="D9" s="9">
        <v>9.5000000000000001E-2</v>
      </c>
      <c r="E9" s="7">
        <v>14701.302916800856</v>
      </c>
      <c r="G9" s="3">
        <v>700000</v>
      </c>
      <c r="H9" s="55">
        <v>14193.476001889576</v>
      </c>
      <c r="I9" s="55">
        <v>14361.571928935875</v>
      </c>
      <c r="J9" s="64">
        <v>14530.848658447807</v>
      </c>
      <c r="K9" s="55">
        <v>14701.302916800856</v>
      </c>
      <c r="L9" s="28">
        <v>14872.931297887793</v>
      </c>
      <c r="M9" s="55">
        <v>15045.730264682223</v>
      </c>
      <c r="N9" s="55">
        <v>15219.696150850315</v>
      </c>
      <c r="O9" s="55">
        <v>15394.825162409277</v>
      </c>
      <c r="P9" s="55">
        <v>15571.113379431241</v>
      </c>
      <c r="Q9" s="55">
        <v>15748.556757791088</v>
      </c>
      <c r="R9" s="56">
        <v>15927.151130956816</v>
      </c>
    </row>
    <row r="10" spans="1:18" x14ac:dyDescent="0.25">
      <c r="A10" s="46" t="s">
        <v>6</v>
      </c>
      <c r="B10" s="65">
        <f>PMT(B6/12,B5,-B9)</f>
        <v>14872.931297887793</v>
      </c>
      <c r="D10" s="8">
        <v>0.1</v>
      </c>
      <c r="E10" s="67">
        <v>14872.931297887793</v>
      </c>
      <c r="G10" s="3">
        <v>750000</v>
      </c>
      <c r="H10" s="55">
        <v>15207.29571631026</v>
      </c>
      <c r="I10" s="55">
        <v>15387.398495288438</v>
      </c>
      <c r="J10" s="55">
        <v>15568.766419765505</v>
      </c>
      <c r="K10" s="55">
        <v>15751.395982286631</v>
      </c>
      <c r="L10" s="55">
        <v>15935.283533451207</v>
      </c>
      <c r="M10" s="55">
        <v>16120.425283588094</v>
      </c>
      <c r="N10" s="55">
        <v>16306.817304482482</v>
      </c>
      <c r="O10" s="55">
        <v>16494.455531152798</v>
      </c>
      <c r="P10" s="55">
        <v>16683.335763676328</v>
      </c>
      <c r="Q10" s="55">
        <v>16873.453669061877</v>
      </c>
      <c r="R10" s="56">
        <v>17064.804783168016</v>
      </c>
    </row>
    <row r="11" spans="1:18" x14ac:dyDescent="0.25">
      <c r="A11" s="46" t="s">
        <v>7</v>
      </c>
      <c r="B11" s="47">
        <f>B10*B5</f>
        <v>892375.87787326763</v>
      </c>
      <c r="D11" s="9">
        <v>0.105</v>
      </c>
      <c r="E11" s="66">
        <v>15045.730264682223</v>
      </c>
      <c r="G11" s="3">
        <v>800000</v>
      </c>
      <c r="H11" s="55">
        <v>16221.115430730946</v>
      </c>
      <c r="I11" s="55">
        <v>16413.225061641002</v>
      </c>
      <c r="J11" s="55">
        <v>16606.684181083208</v>
      </c>
      <c r="K11" s="55">
        <v>16801.489047772408</v>
      </c>
      <c r="L11" s="55">
        <v>16997.635769014621</v>
      </c>
      <c r="M11" s="55">
        <v>17195.120302493968</v>
      </c>
      <c r="N11" s="55">
        <v>17393.938458114648</v>
      </c>
      <c r="O11" s="55">
        <v>17594.085899896319</v>
      </c>
      <c r="P11" s="55">
        <v>17795.55814792142</v>
      </c>
      <c r="Q11" s="55">
        <v>17998.35058033267</v>
      </c>
      <c r="R11" s="56">
        <v>18202.458435379216</v>
      </c>
    </row>
    <row r="12" spans="1:18" ht="15.75" thickBot="1" x14ac:dyDescent="0.3">
      <c r="A12" s="48" t="s">
        <v>3</v>
      </c>
      <c r="B12" s="49">
        <f>B11-B9</f>
        <v>192375.87787326763</v>
      </c>
      <c r="D12" s="27">
        <v>0.11</v>
      </c>
      <c r="E12" s="56">
        <v>15219.696150850315</v>
      </c>
      <c r="G12" s="3">
        <v>850000</v>
      </c>
      <c r="H12" s="55">
        <v>17234.93514515163</v>
      </c>
      <c r="I12" s="55">
        <v>17439.051627993565</v>
      </c>
      <c r="J12" s="55">
        <v>17644.601942400906</v>
      </c>
      <c r="K12" s="55">
        <v>17851.582113258184</v>
      </c>
      <c r="L12" s="55">
        <v>18059.988004578034</v>
      </c>
      <c r="M12" s="55">
        <v>18269.815321399841</v>
      </c>
      <c r="N12" s="55">
        <v>18481.059611746812</v>
      </c>
      <c r="O12" s="55">
        <v>18693.716268639837</v>
      </c>
      <c r="P12" s="55">
        <v>18907.780532166507</v>
      </c>
      <c r="Q12" s="55">
        <v>19123.247491603463</v>
      </c>
      <c r="R12" s="56">
        <v>19340.11208759042</v>
      </c>
    </row>
    <row r="13" spans="1:18" x14ac:dyDescent="0.25">
      <c r="B13" s="77"/>
      <c r="D13" s="9">
        <v>0.115</v>
      </c>
      <c r="E13" s="7">
        <v>15394.825162409277</v>
      </c>
      <c r="G13" s="3">
        <v>900000</v>
      </c>
      <c r="H13" s="55">
        <v>18248.754859572313</v>
      </c>
      <c r="I13" s="55">
        <v>18464.878194346125</v>
      </c>
      <c r="J13" s="55">
        <v>18682.519703718608</v>
      </c>
      <c r="K13" s="55">
        <v>18901.675178743957</v>
      </c>
      <c r="L13" s="55">
        <v>19122.340240141446</v>
      </c>
      <c r="M13" s="55">
        <v>19344.510340305715</v>
      </c>
      <c r="N13" s="55">
        <v>19568.180765378977</v>
      </c>
      <c r="O13" s="55">
        <v>19793.346637383358</v>
      </c>
      <c r="P13" s="55">
        <v>20020.002916411595</v>
      </c>
      <c r="Q13" s="55">
        <v>20248.144402874255</v>
      </c>
      <c r="R13" s="56">
        <v>20477.76573980162</v>
      </c>
    </row>
    <row r="14" spans="1:18" x14ac:dyDescent="0.25">
      <c r="D14" s="8">
        <v>0.12</v>
      </c>
      <c r="E14" s="7">
        <v>15571.113379431241</v>
      </c>
      <c r="G14" s="3">
        <v>950000</v>
      </c>
      <c r="H14" s="55">
        <v>19262.574573992995</v>
      </c>
      <c r="I14" s="55">
        <v>19490.704760698685</v>
      </c>
      <c r="J14" s="55">
        <v>19720.437465036306</v>
      </c>
      <c r="K14" s="55">
        <v>19951.768244229734</v>
      </c>
      <c r="L14" s="55">
        <v>20184.692475704862</v>
      </c>
      <c r="M14" s="55">
        <v>20419.205359211588</v>
      </c>
      <c r="N14" s="55">
        <v>20655.301919011144</v>
      </c>
      <c r="O14" s="55">
        <v>20892.977006126879</v>
      </c>
      <c r="P14" s="55">
        <v>21132.225300656683</v>
      </c>
      <c r="Q14" s="55">
        <v>21373.041314145048</v>
      </c>
      <c r="R14" s="56">
        <v>21615.419392012824</v>
      </c>
    </row>
    <row r="15" spans="1:18" ht="15.75" thickBot="1" x14ac:dyDescent="0.3">
      <c r="D15" s="9">
        <v>0.125</v>
      </c>
      <c r="E15" s="7">
        <v>15748.556757791088</v>
      </c>
      <c r="G15" s="11">
        <v>1000000</v>
      </c>
      <c r="H15" s="58">
        <v>20276.394288413681</v>
      </c>
      <c r="I15" s="58">
        <v>20516.531327051249</v>
      </c>
      <c r="J15" s="58">
        <v>20758.355226354008</v>
      </c>
      <c r="K15" s="58">
        <v>21001.86130971551</v>
      </c>
      <c r="L15" s="58">
        <v>21247.044711268278</v>
      </c>
      <c r="M15" s="58">
        <v>21493.900378117458</v>
      </c>
      <c r="N15" s="58">
        <v>21742.423072643305</v>
      </c>
      <c r="O15" s="58">
        <v>21992.607374870397</v>
      </c>
      <c r="P15" s="58">
        <v>22244.44768490177</v>
      </c>
      <c r="Q15" s="58">
        <v>22497.938225415841</v>
      </c>
      <c r="R15" s="59">
        <v>22753.073044224024</v>
      </c>
    </row>
    <row r="16" spans="1:18" ht="15.75" thickBot="1" x14ac:dyDescent="0.3">
      <c r="D16" s="10">
        <v>0.13</v>
      </c>
      <c r="E16" s="6">
        <v>15927.151130956816</v>
      </c>
    </row>
    <row r="18" spans="4:15" ht="15.75" thickBot="1" x14ac:dyDescent="0.3"/>
    <row r="19" spans="4:15" ht="15" customHeight="1" x14ac:dyDescent="0.25">
      <c r="D19" s="78" t="s">
        <v>8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80"/>
    </row>
    <row r="20" spans="4:15" x14ac:dyDescent="0.25">
      <c r="D20" s="70" t="s">
        <v>3</v>
      </c>
      <c r="E20" s="63">
        <f>B6</f>
        <v>0.1</v>
      </c>
      <c r="F20" s="1">
        <v>8.5000000000000006E-2</v>
      </c>
      <c r="G20" s="2">
        <v>0.09</v>
      </c>
      <c r="H20" s="1">
        <v>9.5000000000000001E-2</v>
      </c>
      <c r="I20" s="2">
        <v>0.1</v>
      </c>
      <c r="J20" s="1">
        <v>0.105</v>
      </c>
      <c r="K20" s="29">
        <v>0.11</v>
      </c>
      <c r="L20" s="1">
        <v>0.115</v>
      </c>
      <c r="M20" s="2">
        <v>0.12</v>
      </c>
      <c r="N20" s="1">
        <v>0.125</v>
      </c>
      <c r="O20" s="4">
        <v>0.13</v>
      </c>
    </row>
    <row r="21" spans="4:15" ht="15.75" thickBot="1" x14ac:dyDescent="0.3">
      <c r="D21" s="71" t="s">
        <v>6</v>
      </c>
      <c r="E21" s="30">
        <f>B10</f>
        <v>14872.931297887793</v>
      </c>
      <c r="F21" s="5">
        <f t="dataTable" ref="F21:O21" dt2D="0" dtr="1" r1="B6"/>
        <v>14361.571928935875</v>
      </c>
      <c r="G21" s="5">
        <v>14530.848658447807</v>
      </c>
      <c r="H21" s="5">
        <v>14701.302916800856</v>
      </c>
      <c r="I21" s="5">
        <v>14872.931297887793</v>
      </c>
      <c r="J21" s="5">
        <v>15045.730264682223</v>
      </c>
      <c r="K21" s="58">
        <v>15219.696150850315</v>
      </c>
      <c r="L21" s="5">
        <v>15394.825162409277</v>
      </c>
      <c r="M21" s="5">
        <v>15571.113379431241</v>
      </c>
      <c r="N21" s="5">
        <v>15748.556757791088</v>
      </c>
      <c r="O21" s="6">
        <v>15927.151130956816</v>
      </c>
    </row>
  </sheetData>
  <dataConsolidate/>
  <mergeCells count="4">
    <mergeCell ref="D19:O19"/>
    <mergeCell ref="D1:R2"/>
    <mergeCell ref="D3:E3"/>
    <mergeCell ref="G3:R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K22" sqref="K22"/>
    </sheetView>
  </sheetViews>
  <sheetFormatPr defaultRowHeight="15" x14ac:dyDescent="0.25"/>
  <cols>
    <col min="1" max="1" width="14.85546875" bestFit="1" customWidth="1"/>
    <col min="2" max="2" width="12.28515625" bestFit="1" customWidth="1"/>
    <col min="5" max="5" width="12.28515625" bestFit="1" customWidth="1"/>
    <col min="7" max="7" width="10.7109375" bestFit="1" customWidth="1"/>
  </cols>
  <sheetData>
    <row r="1" spans="1:18" x14ac:dyDescent="0.25">
      <c r="A1" t="s">
        <v>34</v>
      </c>
      <c r="D1" t="s">
        <v>37</v>
      </c>
      <c r="E1" t="s">
        <v>36</v>
      </c>
    </row>
    <row r="2" spans="1:18" x14ac:dyDescent="0.25">
      <c r="A2" t="s">
        <v>0</v>
      </c>
      <c r="B2">
        <v>1000000</v>
      </c>
      <c r="D2" s="94">
        <f>B5</f>
        <v>0.1</v>
      </c>
      <c r="E2" s="77">
        <f>B8</f>
        <v>14872.931297887793</v>
      </c>
      <c r="G2" s="77">
        <f>E2</f>
        <v>14872.931297887793</v>
      </c>
      <c r="H2" s="25">
        <v>0.08</v>
      </c>
      <c r="I2" s="25">
        <v>8.5000000000000006E-2</v>
      </c>
      <c r="J2" s="25">
        <v>0.09</v>
      </c>
      <c r="K2" s="25">
        <v>9.5000000000000001E-2</v>
      </c>
      <c r="L2" s="25">
        <v>0.1</v>
      </c>
      <c r="M2" s="25">
        <v>0.105</v>
      </c>
      <c r="N2" s="25">
        <v>0.11</v>
      </c>
      <c r="O2" s="25">
        <v>0.115</v>
      </c>
      <c r="P2" s="25">
        <v>0.12</v>
      </c>
      <c r="Q2" s="25">
        <v>0.125</v>
      </c>
      <c r="R2" s="26">
        <v>0.13</v>
      </c>
    </row>
    <row r="3" spans="1:18" x14ac:dyDescent="0.25">
      <c r="A3" t="s">
        <v>31</v>
      </c>
      <c r="B3" s="93">
        <v>0.3</v>
      </c>
      <c r="D3" s="8">
        <v>0.08</v>
      </c>
      <c r="E3">
        <f t="dataTable" ref="E3:E13" dt2D="0" dtr="0" r1="B5" ca="1"/>
        <v>14193.476001889576</v>
      </c>
      <c r="G3" s="3">
        <v>500000</v>
      </c>
      <c r="H3">
        <f t="dataTable" ref="H3:R13" dt2D="1" dtr="1" r1="B5" r2="B7"/>
        <v>10138.197144206841</v>
      </c>
      <c r="I3">
        <v>10258.265663525624</v>
      </c>
      <c r="J3">
        <v>10379.177613177004</v>
      </c>
      <c r="K3">
        <v>10500.930654857755</v>
      </c>
      <c r="L3">
        <v>10623.522355634139</v>
      </c>
      <c r="M3">
        <v>10746.950189058729</v>
      </c>
      <c r="N3">
        <v>10871.211536321653</v>
      </c>
      <c r="O3">
        <v>10996.303687435198</v>
      </c>
      <c r="P3">
        <v>11122.223842450885</v>
      </c>
      <c r="Q3">
        <v>11248.96911270792</v>
      </c>
      <c r="R3">
        <v>11376.536522112012</v>
      </c>
    </row>
    <row r="4" spans="1:18" x14ac:dyDescent="0.25">
      <c r="A4" t="s">
        <v>32</v>
      </c>
      <c r="B4">
        <v>60</v>
      </c>
      <c r="D4" s="9">
        <v>8.5000000000000006E-2</v>
      </c>
      <c r="E4">
        <v>14361.571928935875</v>
      </c>
      <c r="G4" s="3">
        <v>550000</v>
      </c>
      <c r="H4">
        <v>11152.016858627523</v>
      </c>
      <c r="I4">
        <v>11284.092229878188</v>
      </c>
      <c r="J4">
        <v>11417.095374494706</v>
      </c>
      <c r="K4">
        <v>11551.023720343528</v>
      </c>
      <c r="L4">
        <v>11685.874591197553</v>
      </c>
      <c r="M4">
        <v>11821.645207964604</v>
      </c>
      <c r="N4">
        <v>11958.332689953821</v>
      </c>
      <c r="O4">
        <v>12095.934056178719</v>
      </c>
      <c r="P4">
        <v>12234.446226695974</v>
      </c>
      <c r="Q4">
        <v>12373.866023978713</v>
      </c>
      <c r="R4">
        <v>12514.19017432321</v>
      </c>
    </row>
    <row r="5" spans="1:18" x14ac:dyDescent="0.25">
      <c r="A5" t="s">
        <v>33</v>
      </c>
      <c r="B5" s="94">
        <v>0.1</v>
      </c>
      <c r="D5" s="8">
        <v>0.09</v>
      </c>
      <c r="E5">
        <v>14530.848658447807</v>
      </c>
      <c r="G5" s="3">
        <v>600000</v>
      </c>
      <c r="H5">
        <v>12165.836573048209</v>
      </c>
      <c r="I5">
        <v>12309.91879623075</v>
      </c>
      <c r="J5">
        <v>12455.013135812405</v>
      </c>
      <c r="K5">
        <v>12601.116785829305</v>
      </c>
      <c r="L5">
        <v>12748.226826760967</v>
      </c>
      <c r="M5">
        <v>12896.340226870476</v>
      </c>
      <c r="N5">
        <v>13045.453843585987</v>
      </c>
      <c r="O5">
        <v>13195.564424922237</v>
      </c>
      <c r="P5">
        <v>13346.668610941066</v>
      </c>
      <c r="Q5">
        <v>13498.762935249502</v>
      </c>
      <c r="R5">
        <v>13651.843826534412</v>
      </c>
    </row>
    <row r="6" spans="1:18" x14ac:dyDescent="0.25">
      <c r="D6" s="9">
        <v>9.5000000000000001E-2</v>
      </c>
      <c r="E6">
        <v>14701.302916800856</v>
      </c>
      <c r="G6" s="3">
        <v>650000</v>
      </c>
      <c r="H6">
        <v>13179.656287468892</v>
      </c>
      <c r="I6">
        <v>13335.745362583313</v>
      </c>
      <c r="J6">
        <v>13492.930897130105</v>
      </c>
      <c r="K6">
        <v>13651.20985131508</v>
      </c>
      <c r="L6">
        <v>13810.579062324379</v>
      </c>
      <c r="M6">
        <v>13971.035245776347</v>
      </c>
      <c r="N6">
        <v>14132.574997218151</v>
      </c>
      <c r="O6">
        <v>14295.194793665758</v>
      </c>
      <c r="P6">
        <v>14458.890995186153</v>
      </c>
      <c r="Q6">
        <v>14623.659846520295</v>
      </c>
      <c r="R6">
        <v>14789.497478745614</v>
      </c>
    </row>
    <row r="7" spans="1:18" x14ac:dyDescent="0.25">
      <c r="A7" t="s">
        <v>35</v>
      </c>
      <c r="B7">
        <f>B2*(1-B3)</f>
        <v>700000</v>
      </c>
      <c r="D7" s="8">
        <v>0.1</v>
      </c>
      <c r="E7">
        <v>14872.931297887793</v>
      </c>
      <c r="G7" s="3">
        <v>700000</v>
      </c>
      <c r="H7">
        <v>14193.476001889576</v>
      </c>
      <c r="I7">
        <v>14361.571928935875</v>
      </c>
      <c r="J7">
        <v>14530.848658447807</v>
      </c>
      <c r="K7">
        <v>14701.302916800856</v>
      </c>
      <c r="L7">
        <v>14872.931297887793</v>
      </c>
      <c r="M7">
        <v>15045.730264682223</v>
      </c>
      <c r="N7">
        <v>15219.696150850315</v>
      </c>
      <c r="O7">
        <v>15394.825162409277</v>
      </c>
      <c r="P7">
        <v>15571.113379431241</v>
      </c>
      <c r="Q7">
        <v>15748.556757791088</v>
      </c>
      <c r="R7">
        <v>15927.151130956816</v>
      </c>
    </row>
    <row r="8" spans="1:18" x14ac:dyDescent="0.25">
      <c r="A8" t="s">
        <v>36</v>
      </c>
      <c r="B8" s="77">
        <f>PMT(B5/12,B4,-B7)</f>
        <v>14872.931297887793</v>
      </c>
      <c r="D8" s="9">
        <v>0.105</v>
      </c>
      <c r="E8">
        <v>15045.730264682223</v>
      </c>
      <c r="G8" s="3">
        <v>750000</v>
      </c>
      <c r="H8">
        <v>15207.29571631026</v>
      </c>
      <c r="I8">
        <v>15387.398495288438</v>
      </c>
      <c r="J8">
        <v>15568.766419765505</v>
      </c>
      <c r="K8">
        <v>15751.395982286631</v>
      </c>
      <c r="L8">
        <v>15935.283533451207</v>
      </c>
      <c r="M8">
        <v>16120.425283588094</v>
      </c>
      <c r="N8">
        <v>16306.817304482482</v>
      </c>
      <c r="O8">
        <v>16494.455531152798</v>
      </c>
      <c r="P8">
        <v>16683.335763676328</v>
      </c>
      <c r="Q8">
        <v>16873.453669061877</v>
      </c>
      <c r="R8">
        <v>17064.804783168016</v>
      </c>
    </row>
    <row r="9" spans="1:18" x14ac:dyDescent="0.25">
      <c r="A9" t="s">
        <v>7</v>
      </c>
      <c r="B9" s="77">
        <f>B8*B4</f>
        <v>892375.87787326763</v>
      </c>
      <c r="D9" s="27">
        <v>0.11</v>
      </c>
      <c r="E9">
        <v>15219.696150850315</v>
      </c>
      <c r="G9" s="3">
        <v>800000</v>
      </c>
      <c r="H9">
        <v>16221.115430730946</v>
      </c>
      <c r="I9">
        <v>16413.225061641002</v>
      </c>
      <c r="J9">
        <v>16606.684181083208</v>
      </c>
      <c r="K9">
        <v>16801.489047772408</v>
      </c>
      <c r="L9">
        <v>16997.635769014621</v>
      </c>
      <c r="M9">
        <v>17195.120302493968</v>
      </c>
      <c r="N9">
        <v>17393.938458114648</v>
      </c>
      <c r="O9">
        <v>17594.085899896319</v>
      </c>
      <c r="P9">
        <v>17795.55814792142</v>
      </c>
      <c r="Q9">
        <v>17998.35058033267</v>
      </c>
      <c r="R9">
        <v>18202.458435379216</v>
      </c>
    </row>
    <row r="10" spans="1:18" x14ac:dyDescent="0.25">
      <c r="A10" t="s">
        <v>33</v>
      </c>
      <c r="B10" s="77">
        <f>B9-B7</f>
        <v>192375.87787326763</v>
      </c>
      <c r="D10" s="9">
        <v>0.115</v>
      </c>
      <c r="E10">
        <v>15394.825162409277</v>
      </c>
      <c r="G10" s="3">
        <v>850000</v>
      </c>
      <c r="H10">
        <v>17234.93514515163</v>
      </c>
      <c r="I10">
        <v>17439.051627993565</v>
      </c>
      <c r="J10">
        <v>17644.601942400906</v>
      </c>
      <c r="K10">
        <v>17851.582113258184</v>
      </c>
      <c r="L10">
        <v>18059.988004578034</v>
      </c>
      <c r="M10">
        <v>18269.815321399841</v>
      </c>
      <c r="N10">
        <v>18481.059611746812</v>
      </c>
      <c r="O10">
        <v>18693.716268639837</v>
      </c>
      <c r="P10">
        <v>18907.780532166507</v>
      </c>
      <c r="Q10">
        <v>19123.247491603463</v>
      </c>
      <c r="R10">
        <v>19340.11208759042</v>
      </c>
    </row>
    <row r="11" spans="1:18" x14ac:dyDescent="0.25">
      <c r="D11" s="8">
        <v>0.12</v>
      </c>
      <c r="E11">
        <v>15571.113379431241</v>
      </c>
      <c r="G11" s="3">
        <v>900000</v>
      </c>
      <c r="H11">
        <v>18248.754859572313</v>
      </c>
      <c r="I11">
        <v>18464.878194346125</v>
      </c>
      <c r="J11">
        <v>18682.519703718608</v>
      </c>
      <c r="K11">
        <v>18901.675178743957</v>
      </c>
      <c r="L11">
        <v>19122.340240141446</v>
      </c>
      <c r="M11">
        <v>19344.510340305715</v>
      </c>
      <c r="N11">
        <v>19568.180765378977</v>
      </c>
      <c r="O11">
        <v>19793.346637383358</v>
      </c>
      <c r="P11">
        <v>20020.002916411595</v>
      </c>
      <c r="Q11">
        <v>20248.144402874255</v>
      </c>
      <c r="R11">
        <v>20477.76573980162</v>
      </c>
    </row>
    <row r="12" spans="1:18" x14ac:dyDescent="0.25">
      <c r="D12" s="9">
        <v>0.125</v>
      </c>
      <c r="E12">
        <v>15748.556757791088</v>
      </c>
      <c r="G12" s="3">
        <v>950000</v>
      </c>
      <c r="H12">
        <v>19262.574573992995</v>
      </c>
      <c r="I12">
        <v>19490.704760698685</v>
      </c>
      <c r="J12">
        <v>19720.437465036306</v>
      </c>
      <c r="K12">
        <v>19951.768244229734</v>
      </c>
      <c r="L12">
        <v>20184.692475704862</v>
      </c>
      <c r="M12">
        <v>20419.205359211588</v>
      </c>
      <c r="N12">
        <v>20655.301919011144</v>
      </c>
      <c r="O12">
        <v>20892.977006126879</v>
      </c>
      <c r="P12">
        <v>21132.225300656683</v>
      </c>
      <c r="Q12">
        <v>21373.041314145048</v>
      </c>
      <c r="R12">
        <v>21615.419392012824</v>
      </c>
    </row>
    <row r="13" spans="1:18" ht="15.75" thickBot="1" x14ac:dyDescent="0.3">
      <c r="D13" s="10">
        <v>0.13</v>
      </c>
      <c r="E13">
        <v>15927.151130956816</v>
      </c>
      <c r="G13" s="11">
        <v>1000000</v>
      </c>
      <c r="H13">
        <v>20276.394288413681</v>
      </c>
      <c r="I13">
        <v>20516.531327051249</v>
      </c>
      <c r="J13">
        <v>20758.355226354008</v>
      </c>
      <c r="K13">
        <v>21001.86130971551</v>
      </c>
      <c r="L13">
        <v>21247.044711268278</v>
      </c>
      <c r="M13">
        <v>21493.900378117458</v>
      </c>
      <c r="N13">
        <v>21742.423072643305</v>
      </c>
      <c r="O13">
        <v>21992.607374870397</v>
      </c>
      <c r="P13">
        <v>22244.44768490177</v>
      </c>
      <c r="Q13">
        <v>22497.938225415841</v>
      </c>
      <c r="R13">
        <v>22753.073044224024</v>
      </c>
    </row>
    <row r="18" spans="5:15" x14ac:dyDescent="0.25">
      <c r="E18" s="8">
        <v>0.1</v>
      </c>
      <c r="F18" s="1">
        <v>8.5000000000000006E-2</v>
      </c>
      <c r="G18" s="2">
        <v>0.09</v>
      </c>
      <c r="H18" s="1">
        <v>9.5000000000000001E-2</v>
      </c>
      <c r="I18" s="2">
        <v>0.1</v>
      </c>
      <c r="J18" s="1">
        <v>0.105</v>
      </c>
      <c r="K18" s="29">
        <v>0.11</v>
      </c>
      <c r="L18" s="1">
        <v>0.115</v>
      </c>
      <c r="M18" s="2">
        <v>0.12</v>
      </c>
      <c r="N18" s="1">
        <v>0.125</v>
      </c>
      <c r="O18" s="4">
        <v>0.13</v>
      </c>
    </row>
    <row r="19" spans="5:15" x14ac:dyDescent="0.25">
      <c r="E19" s="77">
        <f>E2</f>
        <v>14872.931297887793</v>
      </c>
      <c r="F19">
        <f t="dataTable" ref="F19:O19" dt2D="0" dtr="1" r1="B5" ca="1"/>
        <v>14361.571928935875</v>
      </c>
      <c r="G19">
        <v>14530.848658447807</v>
      </c>
      <c r="H19">
        <v>14701.302916800856</v>
      </c>
      <c r="I19">
        <v>14872.931297887793</v>
      </c>
      <c r="J19">
        <v>15045.730264682223</v>
      </c>
      <c r="K19">
        <v>15219.696150850315</v>
      </c>
      <c r="L19">
        <v>15394.825162409277</v>
      </c>
      <c r="M19">
        <v>15571.113379431241</v>
      </c>
      <c r="N19">
        <v>15748.556757791088</v>
      </c>
      <c r="O19">
        <v>15927.151130956816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30" zoomScaleNormal="130" workbookViewId="0">
      <selection activeCell="G36" sqref="G36"/>
    </sheetView>
  </sheetViews>
  <sheetFormatPr defaultRowHeight="15" x14ac:dyDescent="0.25"/>
  <cols>
    <col min="1" max="1" width="21.5703125" customWidth="1"/>
    <col min="2" max="2" width="14.7109375" customWidth="1"/>
    <col min="3" max="3" width="17.42578125" bestFit="1" customWidth="1"/>
    <col min="5" max="5" width="12.42578125" bestFit="1" customWidth="1"/>
    <col min="6" max="6" width="17" bestFit="1" customWidth="1"/>
    <col min="7" max="7" width="16.7109375" bestFit="1" customWidth="1"/>
    <col min="8" max="8" width="15.5703125" customWidth="1"/>
  </cols>
  <sheetData>
    <row r="1" spans="1:8" ht="15.75" thickBot="1" x14ac:dyDescent="0.3">
      <c r="A1" s="33" t="s">
        <v>15</v>
      </c>
      <c r="B1" s="34"/>
    </row>
    <row r="2" spans="1:8" ht="19.5" thickBot="1" x14ac:dyDescent="0.35">
      <c r="A2" s="35" t="s">
        <v>11</v>
      </c>
      <c r="B2" s="36">
        <v>5000000</v>
      </c>
      <c r="E2" s="87" t="s">
        <v>22</v>
      </c>
      <c r="F2" s="88"/>
      <c r="G2" s="88"/>
      <c r="H2" s="89"/>
    </row>
    <row r="3" spans="1:8" ht="15.75" thickBot="1" x14ac:dyDescent="0.3">
      <c r="A3" s="37" t="s">
        <v>13</v>
      </c>
      <c r="B3" s="38">
        <v>0.2</v>
      </c>
    </row>
    <row r="4" spans="1:8" ht="16.5" thickBot="1" x14ac:dyDescent="0.3">
      <c r="A4" s="37" t="s">
        <v>12</v>
      </c>
      <c r="B4" s="39">
        <f>B2*B3</f>
        <v>1000000</v>
      </c>
      <c r="C4" t="s">
        <v>26</v>
      </c>
      <c r="E4" s="90" t="s">
        <v>23</v>
      </c>
      <c r="F4" s="91"/>
      <c r="G4" s="91"/>
      <c r="H4" s="92"/>
    </row>
    <row r="5" spans="1:8" x14ac:dyDescent="0.25">
      <c r="A5" s="37" t="s">
        <v>24</v>
      </c>
      <c r="B5" s="74">
        <v>180</v>
      </c>
      <c r="E5" s="13" t="s">
        <v>14</v>
      </c>
      <c r="F5" s="14" t="s">
        <v>21</v>
      </c>
      <c r="G5" s="14" t="s">
        <v>17</v>
      </c>
      <c r="H5" s="15" t="s">
        <v>18</v>
      </c>
    </row>
    <row r="6" spans="1:8" ht="15.75" thickBot="1" x14ac:dyDescent="0.3">
      <c r="A6" s="40" t="s">
        <v>25</v>
      </c>
      <c r="B6" s="73">
        <v>0.12</v>
      </c>
      <c r="E6" s="18">
        <f>B6</f>
        <v>0.12</v>
      </c>
      <c r="F6" s="19">
        <f>B10</f>
        <v>48006.722483660546</v>
      </c>
      <c r="G6" s="19">
        <f>B11</f>
        <v>8641210.047058899</v>
      </c>
      <c r="H6" s="20">
        <f>B12</f>
        <v>4641210.047058899</v>
      </c>
    </row>
    <row r="7" spans="1:8" ht="15.75" thickBot="1" x14ac:dyDescent="0.3">
      <c r="E7" s="16">
        <v>0.09</v>
      </c>
      <c r="F7" s="21">
        <f t="dataTable" ref="F7:H19" dt2D="0" dtr="0" r1="B6" ca="1"/>
        <v>40570.663366471395</v>
      </c>
      <c r="G7" s="21">
        <v>7302719.4059648514</v>
      </c>
      <c r="H7" s="22">
        <v>3302719.4059648514</v>
      </c>
    </row>
    <row r="8" spans="1:8" ht="15.75" thickBot="1" x14ac:dyDescent="0.3">
      <c r="A8" s="33" t="s">
        <v>4</v>
      </c>
      <c r="B8" s="34"/>
      <c r="E8" s="16">
        <v>9.5000000000000001E-2</v>
      </c>
      <c r="F8" s="21">
        <v>41768.987314551458</v>
      </c>
      <c r="G8" s="21">
        <v>7518417.7166192625</v>
      </c>
      <c r="H8" s="22">
        <v>3518417.7166192625</v>
      </c>
    </row>
    <row r="9" spans="1:8" x14ac:dyDescent="0.25">
      <c r="A9" s="35" t="s">
        <v>5</v>
      </c>
      <c r="B9" s="72">
        <f>B2*(1-B3)</f>
        <v>4000000</v>
      </c>
      <c r="C9" t="s">
        <v>30</v>
      </c>
      <c r="E9" s="16">
        <v>0.1</v>
      </c>
      <c r="F9" s="21">
        <v>42984.204708324643</v>
      </c>
      <c r="G9" s="21">
        <v>7737156.8474984355</v>
      </c>
      <c r="H9" s="22">
        <v>3737156.8474984355</v>
      </c>
    </row>
    <row r="10" spans="1:8" x14ac:dyDescent="0.25">
      <c r="A10" s="37" t="s">
        <v>16</v>
      </c>
      <c r="B10" s="60">
        <f>PMT(B6/12,B5,-B9)</f>
        <v>48006.722483660546</v>
      </c>
      <c r="C10" s="12" t="s">
        <v>29</v>
      </c>
      <c r="E10" s="16">
        <v>0.105</v>
      </c>
      <c r="F10" s="21">
        <v>44215.9569478868</v>
      </c>
      <c r="G10" s="21">
        <v>7958872.2506196238</v>
      </c>
      <c r="H10" s="22">
        <v>3958872.2506196238</v>
      </c>
    </row>
    <row r="11" spans="1:8" x14ac:dyDescent="0.25">
      <c r="A11" s="37" t="s">
        <v>19</v>
      </c>
      <c r="B11" s="41">
        <f>B10*B5</f>
        <v>8641210.047058899</v>
      </c>
      <c r="C11" t="s">
        <v>28</v>
      </c>
      <c r="E11" s="16">
        <v>0.11</v>
      </c>
      <c r="F11" s="21">
        <v>45463.877382243554</v>
      </c>
      <c r="G11" s="21">
        <v>8183497.9288038397</v>
      </c>
      <c r="H11" s="22">
        <v>4183497.9288038397</v>
      </c>
    </row>
    <row r="12" spans="1:8" ht="15.75" thickBot="1" x14ac:dyDescent="0.3">
      <c r="A12" s="40" t="s">
        <v>20</v>
      </c>
      <c r="B12" s="42">
        <f>B11-B9</f>
        <v>4641210.047058899</v>
      </c>
      <c r="C12" t="s">
        <v>27</v>
      </c>
      <c r="E12" s="16">
        <v>0.115</v>
      </c>
      <c r="F12" s="53">
        <v>46727.592396319924</v>
      </c>
      <c r="G12" s="53">
        <v>8410966.6313375868</v>
      </c>
      <c r="H12" s="54">
        <v>4410966.6313375868</v>
      </c>
    </row>
    <row r="13" spans="1:8" x14ac:dyDescent="0.25">
      <c r="E13" s="16">
        <v>0.12</v>
      </c>
      <c r="F13" s="61">
        <v>48006.722483660546</v>
      </c>
      <c r="G13" s="21">
        <v>8641210.047058899</v>
      </c>
      <c r="H13" s="22">
        <v>4641210.047058899</v>
      </c>
    </row>
    <row r="14" spans="1:8" x14ac:dyDescent="0.25">
      <c r="E14" s="16">
        <v>0.125</v>
      </c>
      <c r="F14" s="21">
        <v>49300.883299735899</v>
      </c>
      <c r="G14" s="21">
        <v>8874158.9939524624</v>
      </c>
      <c r="H14" s="22">
        <v>4874158.9939524624</v>
      </c>
    </row>
    <row r="15" spans="1:8" x14ac:dyDescent="0.25">
      <c r="E15" s="16">
        <v>0.13</v>
      </c>
      <c r="F15" s="21">
        <v>50609.686691158444</v>
      </c>
      <c r="G15" s="21">
        <v>9109743.6044085193</v>
      </c>
      <c r="H15" s="22">
        <v>5109743.6044085193</v>
      </c>
    </row>
    <row r="16" spans="1:8" x14ac:dyDescent="0.25">
      <c r="E16" s="16">
        <v>0.13500000000000001</v>
      </c>
      <c r="F16" s="21">
        <v>51932.74169652105</v>
      </c>
      <c r="G16" s="21">
        <v>9347893.505373789</v>
      </c>
      <c r="H16" s="22">
        <v>5347893.505373789</v>
      </c>
    </row>
    <row r="17" spans="5:8" x14ac:dyDescent="0.25">
      <c r="E17" s="16">
        <v>0.14000000000000001</v>
      </c>
      <c r="F17" s="21">
        <v>53269.655514995466</v>
      </c>
      <c r="G17" s="21">
        <v>9588537.9926991835</v>
      </c>
      <c r="H17" s="22">
        <v>5588537.9926991835</v>
      </c>
    </row>
    <row r="18" spans="5:8" x14ac:dyDescent="0.25">
      <c r="E18" s="16">
        <v>0.14499999999999999</v>
      </c>
      <c r="F18" s="21">
        <v>54620.03443926233</v>
      </c>
      <c r="G18" s="21">
        <v>9831606.1990672201</v>
      </c>
      <c r="H18" s="22">
        <v>5831606.1990672201</v>
      </c>
    </row>
    <row r="19" spans="5:8" ht="15.75" thickBot="1" x14ac:dyDescent="0.3">
      <c r="E19" s="17">
        <v>0.15</v>
      </c>
      <c r="F19" s="23">
        <v>55983.484749782911</v>
      </c>
      <c r="G19" s="23">
        <v>10077027.254960924</v>
      </c>
      <c r="H19" s="24">
        <v>6077027.2549609244</v>
      </c>
    </row>
    <row r="20" spans="5:8" x14ac:dyDescent="0.25">
      <c r="E20" t="s">
        <v>14</v>
      </c>
      <c r="F20" t="s">
        <v>21</v>
      </c>
      <c r="G20" t="s">
        <v>17</v>
      </c>
      <c r="H20" t="s">
        <v>18</v>
      </c>
    </row>
    <row r="21" spans="5:8" x14ac:dyDescent="0.25">
      <c r="E21" s="93">
        <f>B6</f>
        <v>0.12</v>
      </c>
      <c r="F21" s="12">
        <f>B10</f>
        <v>48006.722483660546</v>
      </c>
      <c r="G21" s="12">
        <f>B11</f>
        <v>8641210.047058899</v>
      </c>
      <c r="H21" s="12">
        <f>B12</f>
        <v>4641210.047058899</v>
      </c>
    </row>
    <row r="22" spans="5:8" x14ac:dyDescent="0.25">
      <c r="E22" s="93">
        <v>0.09</v>
      </c>
      <c r="F22">
        <f t="dataTable" ref="F22:H34" dt2D="0" dtr="0" r1="B6"/>
        <v>40570.663366471395</v>
      </c>
      <c r="G22">
        <v>7302719.4059648514</v>
      </c>
      <c r="H22">
        <v>3302719.4059648514</v>
      </c>
    </row>
    <row r="23" spans="5:8" x14ac:dyDescent="0.25">
      <c r="E23" s="93">
        <v>9.5000000000000001E-2</v>
      </c>
      <c r="F23">
        <v>41768.987314551458</v>
      </c>
      <c r="G23">
        <v>7518417.7166192625</v>
      </c>
      <c r="H23">
        <v>3518417.7166192625</v>
      </c>
    </row>
    <row r="24" spans="5:8" x14ac:dyDescent="0.25">
      <c r="E24" s="93">
        <v>0.1</v>
      </c>
      <c r="F24">
        <v>42984.204708324643</v>
      </c>
      <c r="G24">
        <v>7737156.8474984355</v>
      </c>
      <c r="H24">
        <v>3737156.8474984355</v>
      </c>
    </row>
    <row r="25" spans="5:8" x14ac:dyDescent="0.25">
      <c r="E25" s="93">
        <v>0.105</v>
      </c>
      <c r="F25">
        <v>44215.9569478868</v>
      </c>
      <c r="G25">
        <v>7958872.2506196238</v>
      </c>
      <c r="H25">
        <v>3958872.2506196238</v>
      </c>
    </row>
    <row r="26" spans="5:8" x14ac:dyDescent="0.25">
      <c r="E26" s="93">
        <v>0.11</v>
      </c>
      <c r="F26">
        <v>45463.877382243554</v>
      </c>
      <c r="G26">
        <v>8183497.9288038397</v>
      </c>
      <c r="H26">
        <v>4183497.9288038397</v>
      </c>
    </row>
    <row r="27" spans="5:8" x14ac:dyDescent="0.25">
      <c r="E27" s="93">
        <v>0.115</v>
      </c>
      <c r="F27">
        <v>46727.592396319924</v>
      </c>
      <c r="G27">
        <v>8410966.6313375868</v>
      </c>
      <c r="H27">
        <v>4410966.6313375868</v>
      </c>
    </row>
    <row r="28" spans="5:8" x14ac:dyDescent="0.25">
      <c r="E28" s="93">
        <v>0.12</v>
      </c>
      <c r="F28">
        <v>48006.722483660546</v>
      </c>
      <c r="G28">
        <v>8641210.047058899</v>
      </c>
      <c r="H28">
        <v>4641210.047058899</v>
      </c>
    </row>
    <row r="29" spans="5:8" x14ac:dyDescent="0.25">
      <c r="E29" s="93">
        <v>0.125</v>
      </c>
      <c r="F29">
        <v>49300.883299735899</v>
      </c>
      <c r="G29">
        <v>8874158.9939524624</v>
      </c>
      <c r="H29">
        <v>4874158.9939524624</v>
      </c>
    </row>
    <row r="30" spans="5:8" x14ac:dyDescent="0.25">
      <c r="E30" s="93">
        <v>0.13</v>
      </c>
      <c r="F30">
        <v>50609.686691158444</v>
      </c>
      <c r="G30">
        <v>9109743.6044085193</v>
      </c>
      <c r="H30">
        <v>5109743.6044085193</v>
      </c>
    </row>
    <row r="31" spans="5:8" x14ac:dyDescent="0.25">
      <c r="E31" s="93">
        <v>0.13500000000000001</v>
      </c>
      <c r="F31">
        <v>51932.74169652105</v>
      </c>
      <c r="G31">
        <v>9347893.505373789</v>
      </c>
      <c r="H31">
        <v>5347893.505373789</v>
      </c>
    </row>
    <row r="32" spans="5:8" x14ac:dyDescent="0.25">
      <c r="E32" s="93">
        <v>0.14000000000000001</v>
      </c>
      <c r="F32">
        <v>53269.655514995466</v>
      </c>
      <c r="G32">
        <v>9588537.9926991835</v>
      </c>
      <c r="H32">
        <v>5588537.9926991835</v>
      </c>
    </row>
    <row r="33" spans="5:8" x14ac:dyDescent="0.25">
      <c r="E33" s="93">
        <v>0.14499999999999999</v>
      </c>
      <c r="F33">
        <v>54620.03443926233</v>
      </c>
      <c r="G33">
        <v>9831606.1990672201</v>
      </c>
      <c r="H33">
        <v>5831606.1990672201</v>
      </c>
    </row>
    <row r="34" spans="5:8" x14ac:dyDescent="0.25">
      <c r="E34" s="93">
        <v>0.15</v>
      </c>
      <c r="F34">
        <v>55983.484749782911</v>
      </c>
      <c r="G34">
        <v>10077027.254960924</v>
      </c>
      <c r="H34">
        <v>6077027.2549609244</v>
      </c>
    </row>
  </sheetData>
  <mergeCells count="2">
    <mergeCell ref="E2:H2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 2</vt:lpstr>
      <vt:lpstr>Sheet1</vt:lpstr>
      <vt:lpstr>Data 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2019-02-05T04:30:37Z</dcterms:modified>
</cp:coreProperties>
</file>