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30" activeTab="2"/>
  </bookViews>
  <sheets>
    <sheet name="Simple SUMIFS" sheetId="3" r:id="rId1"/>
    <sheet name="Sheet1" sheetId="1" r:id="rId2"/>
    <sheet name="Sheet2" sheetId="2" r:id="rId3"/>
  </sheets>
  <definedNames>
    <definedName name="_xlnm._FilterDatabase" localSheetId="1" hidden="1">Sheet1!$A$1:$C$9</definedName>
    <definedName name="_xlnm._FilterDatabase" localSheetId="2" hidden="1">Sheet2!$A$1:$D$11</definedName>
    <definedName name="_xlnm._FilterDatabase" localSheetId="0" hidden="1">'Simple SUMIFS'!$A$3:$B$18</definedName>
  </definedNames>
  <calcPr calcId="162913"/>
  <pivotCaches>
    <pivotCache cacheId="0" r:id="rId4"/>
  </pivotCaches>
</workbook>
</file>

<file path=xl/calcChain.xml><?xml version="1.0" encoding="utf-8"?>
<calcChain xmlns="http://schemas.openxmlformats.org/spreadsheetml/2006/main">
  <c r="F4" i="2" l="1"/>
  <c r="A15" i="1"/>
  <c r="A12" i="1"/>
  <c r="F4" i="3"/>
  <c r="E9" i="3" l="1"/>
  <c r="G7" i="2" l="1"/>
  <c r="E7" i="3" l="1"/>
  <c r="H8" i="2" l="1"/>
  <c r="E6" i="3"/>
  <c r="B18" i="3" l="1"/>
</calcChain>
</file>

<file path=xl/sharedStrings.xml><?xml version="1.0" encoding="utf-8"?>
<sst xmlns="http://schemas.openxmlformats.org/spreadsheetml/2006/main" count="71" uniqueCount="36">
  <si>
    <t>Quantity Sold</t>
  </si>
  <si>
    <t>Product</t>
  </si>
  <si>
    <t>Salesperson</t>
  </si>
  <si>
    <t>Apples</t>
  </si>
  <si>
    <t>Artichokes</t>
  </si>
  <si>
    <t>Bananas</t>
  </si>
  <si>
    <t>Carrots</t>
  </si>
  <si>
    <t>Region</t>
  </si>
  <si>
    <t>Type</t>
  </si>
  <si>
    <t>Sales</t>
  </si>
  <si>
    <t>South</t>
  </si>
  <si>
    <t>Ito</t>
  </si>
  <si>
    <t>Beverages</t>
  </si>
  <si>
    <t>West</t>
  </si>
  <si>
    <t>Lannin</t>
  </si>
  <si>
    <t>Dairy</t>
  </si>
  <si>
    <t>SUM OF SALES FOR REGION SOUTH AND SALESPERSON "LANNIN"</t>
  </si>
  <si>
    <t>East</t>
  </si>
  <si>
    <t>Makovec</t>
  </si>
  <si>
    <t>North</t>
  </si>
  <si>
    <t>Jordan</t>
  </si>
  <si>
    <t>Produce</t>
  </si>
  <si>
    <t>Meat</t>
  </si>
  <si>
    <t>Sums the Meat Sales in Column C in the South region in Column A .</t>
  </si>
  <si>
    <t>SIMPLE SUMIFS with cell reference</t>
  </si>
  <si>
    <t>SUM THRESHOLD</t>
  </si>
  <si>
    <t>DATE</t>
  </si>
  <si>
    <t>AMOUNT</t>
  </si>
  <si>
    <t>DATE THRESHOLD</t>
  </si>
  <si>
    <t>&gt;</t>
  </si>
  <si>
    <t>Add the total number of products sold that begin with "A" and that were sold by Salesperson 1</t>
  </si>
  <si>
    <t>Add the total number of products (not including Bananas) sold by Salesperson 1.</t>
  </si>
  <si>
    <t>Row Labels</t>
  </si>
  <si>
    <t>Grand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</si>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</sst>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/>
    </xf>
    <xf numFmtId="49" fontId="1" fillId="0" borderId="0" xfId="0" quotePrefix="1" applyNumberFormat="1" applyFont="1" applyFill="1" applyAlignment="1">
      <alignment horizontal="left" wrapText="1"/>
    </xf>
    <xf numFmtId="49" fontId="2" fillId="2" borderId="6" xfId="0" applyNumberFormat="1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0" fillId="0" borderId="1" xfId="0" applyNumberFormat="1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/>
    <xf numFmtId="0" fontId="2" fillId="0" borderId="0" xfId="0" applyFo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2" fillId="3" borderId="8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4" borderId="0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left"/>
    </xf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6" borderId="10" xfId="0" applyFill="1" applyBorder="1"/>
    <xf numFmtId="164" fontId="0" fillId="6" borderId="11" xfId="1" applyNumberFormat="1" applyFont="1" applyFill="1" applyBorder="1"/>
    <xf numFmtId="0" fontId="0" fillId="0" borderId="12" xfId="0" applyBorder="1"/>
    <xf numFmtId="0" fontId="0" fillId="6" borderId="13" xfId="0" applyFill="1" applyBorder="1"/>
    <xf numFmtId="14" fontId="0" fillId="6" borderId="14" xfId="0" applyNumberFormat="1" applyFill="1" applyBorder="1"/>
    <xf numFmtId="14" fontId="0" fillId="0" borderId="12" xfId="0" applyNumberFormat="1" applyBorder="1"/>
    <xf numFmtId="164" fontId="0" fillId="0" borderId="12" xfId="1" applyFont="1" applyBorder="1"/>
    <xf numFmtId="0" fontId="0" fillId="0" borderId="0" xfId="0" quotePrefix="1"/>
    <xf numFmtId="14" fontId="0" fillId="0" borderId="12" xfId="0" applyNumberFormat="1" applyFill="1" applyBorder="1"/>
    <xf numFmtId="164" fontId="0" fillId="0" borderId="12" xfId="1" applyFont="1" applyFill="1" applyBorder="1"/>
    <xf numFmtId="0" fontId="0" fillId="7" borderId="0" xfId="0" applyFill="1"/>
    <xf numFmtId="164" fontId="0" fillId="7" borderId="0" xfId="1" applyFont="1" applyFill="1"/>
    <xf numFmtId="0" fontId="0" fillId="0" borderId="0" xfId="0" pivotButton="1"/>
    <xf numFmtId="0" fontId="0" fillId="0" borderId="0" xfId="0" applyNumberFormat="1"/>
    <xf numFmtId="0" fontId="0" fillId="8" borderId="0" xfId="0" applyNumberFormat="1" applyFill="1"/>
    <xf numFmtId="0" fontId="0" fillId="5" borderId="9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MIF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932.500675925927" createdVersion="4" refreshedVersion="4" minRefreshableVersion="3" recordCount="10">
  <cacheSource type="worksheet">
    <worksheetSource ref="A1:D11" sheet="Sheet2" r:id="rId2"/>
  </cacheSource>
  <cacheFields count="4">
    <cacheField name="Region" numFmtId="0">
      <sharedItems count="4">
        <s v="South"/>
        <s v="West"/>
        <s v="East"/>
        <s v="North"/>
      </sharedItems>
    </cacheField>
    <cacheField name="Salesperson" numFmtId="0">
      <sharedItems count="4">
        <s v="Ito"/>
        <s v="Lannin"/>
        <s v="Makovec"/>
        <s v="Jordan"/>
      </sharedItems>
    </cacheField>
    <cacheField name="Type" numFmtId="0">
      <sharedItems/>
    </cacheField>
    <cacheField name="Sales" numFmtId="0">
      <sharedItems containsSemiMixedTypes="0" containsString="0" containsNumber="1" containsInteger="1" minValue="450" maxValue="86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s v="Beverages"/>
    <n v="3571"/>
  </r>
  <r>
    <x v="1"/>
    <x v="1"/>
    <s v="Dairy"/>
    <n v="3338"/>
  </r>
  <r>
    <x v="2"/>
    <x v="2"/>
    <s v="Beverages"/>
    <n v="5122"/>
  </r>
  <r>
    <x v="3"/>
    <x v="2"/>
    <s v="Dairy"/>
    <n v="6239"/>
  </r>
  <r>
    <x v="0"/>
    <x v="3"/>
    <s v="Produce"/>
    <n v="8677"/>
  </r>
  <r>
    <x v="0"/>
    <x v="1"/>
    <s v="Meat"/>
    <n v="450"/>
  </r>
  <r>
    <x v="0"/>
    <x v="1"/>
    <s v="Meat"/>
    <n v="7673"/>
  </r>
  <r>
    <x v="2"/>
    <x v="2"/>
    <s v="Produce"/>
    <n v="664"/>
  </r>
  <r>
    <x v="3"/>
    <x v="1"/>
    <s v="Produce"/>
    <n v="1500"/>
  </r>
  <r>
    <x v="0"/>
    <x v="3"/>
    <s v="Meat"/>
    <n v="65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M3:R9" firstHeaderRow="1" firstDataRow="2" firstDataCol="1"/>
  <pivotFields count="4">
    <pivotField axis="axisRow" showAll="0">
      <items count="5">
        <item x="2"/>
        <item x="3"/>
        <item x="0"/>
        <item x="1"/>
        <item t="default"/>
      </items>
    </pivotField>
    <pivotField axis="axisCol" showAll="0">
      <items count="5">
        <item x="0"/>
        <item x="3"/>
        <item x="1"/>
        <item x="2"/>
        <item t="default"/>
      </items>
    </pivotField>
    <pivotField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/>
  </dataFields>
  <formats count="1">
    <format dxfId="0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zoomScale="110" zoomScaleNormal="110" workbookViewId="0">
      <selection activeCell="F5" sqref="F5"/>
    </sheetView>
  </sheetViews>
  <sheetFormatPr defaultRowHeight="15" x14ac:dyDescent="0.25"/>
  <cols>
    <col min="1" max="1" width="28.42578125" bestFit="1" customWidth="1"/>
    <col min="2" max="2" width="10.5703125" bestFit="1" customWidth="1"/>
    <col min="4" max="4" width="15.85546875" bestFit="1" customWidth="1"/>
    <col min="5" max="5" width="10.5703125" bestFit="1" customWidth="1"/>
  </cols>
  <sheetData>
    <row r="2" spans="1:6" x14ac:dyDescent="0.25">
      <c r="A2" s="45" t="s">
        <v>24</v>
      </c>
      <c r="B2" s="45"/>
      <c r="D2" s="30" t="s">
        <v>25</v>
      </c>
      <c r="E2" s="31">
        <v>1500</v>
      </c>
      <c r="F2" t="s">
        <v>29</v>
      </c>
    </row>
    <row r="3" spans="1:6" x14ac:dyDescent="0.25">
      <c r="A3" s="32" t="s">
        <v>26</v>
      </c>
      <c r="B3" s="32" t="s">
        <v>27</v>
      </c>
      <c r="D3" s="33" t="s">
        <v>28</v>
      </c>
      <c r="E3" s="34">
        <v>40872</v>
      </c>
      <c r="F3" t="s">
        <v>29</v>
      </c>
    </row>
    <row r="4" spans="1:6" x14ac:dyDescent="0.25">
      <c r="A4" s="35">
        <v>40864</v>
      </c>
      <c r="B4" s="36">
        <v>1800</v>
      </c>
      <c r="F4">
        <f>SUMIFS(B3:B17,B3:B17,"&gt;1500",A3:A17,"&gt;25-11-2011")</f>
        <v>4260</v>
      </c>
    </row>
    <row r="5" spans="1:6" x14ac:dyDescent="0.25">
      <c r="A5" s="35">
        <v>40865</v>
      </c>
      <c r="B5" s="36">
        <v>2700</v>
      </c>
    </row>
    <row r="6" spans="1:6" x14ac:dyDescent="0.25">
      <c r="A6" s="35">
        <v>40868</v>
      </c>
      <c r="B6" s="36">
        <v>2460</v>
      </c>
      <c r="E6" s="17">
        <f>SUMIFS(B4:B17,B4:B17,"&gt;1500",A4:A17,"&gt;11/25/2011")</f>
        <v>0</v>
      </c>
    </row>
    <row r="7" spans="1:6" x14ac:dyDescent="0.25">
      <c r="A7" s="35">
        <v>40869</v>
      </c>
      <c r="B7" s="36">
        <v>720</v>
      </c>
      <c r="D7" s="17"/>
      <c r="E7">
        <f>SUMIFS(B3:B17,B3:B17,"&gt;1500",A3:A17,"&gt;25-11-2011")</f>
        <v>4260</v>
      </c>
    </row>
    <row r="8" spans="1:6" x14ac:dyDescent="0.25">
      <c r="A8" s="35">
        <v>40870</v>
      </c>
      <c r="B8" s="36">
        <v>680</v>
      </c>
      <c r="D8" s="37"/>
    </row>
    <row r="9" spans="1:6" x14ac:dyDescent="0.25">
      <c r="A9" s="35">
        <v>40872</v>
      </c>
      <c r="B9" s="36">
        <v>1040</v>
      </c>
      <c r="E9">
        <f>SUMIFS(B3:B17,B3:B17,"&gt;1500",A3:A17,"&gt;25-11-2011")</f>
        <v>4260</v>
      </c>
    </row>
    <row r="10" spans="1:6" x14ac:dyDescent="0.25">
      <c r="A10" s="38">
        <v>40875</v>
      </c>
      <c r="B10" s="39">
        <v>660</v>
      </c>
    </row>
    <row r="11" spans="1:6" x14ac:dyDescent="0.25">
      <c r="A11" s="38">
        <v>40876</v>
      </c>
      <c r="B11" s="39">
        <v>480</v>
      </c>
    </row>
    <row r="12" spans="1:6" x14ac:dyDescent="0.25">
      <c r="A12" s="38">
        <v>40877</v>
      </c>
      <c r="B12" s="39">
        <v>1480</v>
      </c>
    </row>
    <row r="13" spans="1:6" x14ac:dyDescent="0.25">
      <c r="A13" s="38">
        <v>40878</v>
      </c>
      <c r="B13" s="39">
        <v>2500</v>
      </c>
    </row>
    <row r="14" spans="1:6" x14ac:dyDescent="0.25">
      <c r="A14" s="38">
        <v>40879</v>
      </c>
      <c r="B14" s="39">
        <v>1760</v>
      </c>
    </row>
    <row r="15" spans="1:6" x14ac:dyDescent="0.25">
      <c r="A15" s="38">
        <v>40882</v>
      </c>
      <c r="B15" s="39">
        <v>780</v>
      </c>
    </row>
    <row r="16" spans="1:6" x14ac:dyDescent="0.25">
      <c r="A16" s="38">
        <v>40883</v>
      </c>
      <c r="B16" s="39">
        <v>720</v>
      </c>
    </row>
    <row r="17" spans="1:2" x14ac:dyDescent="0.25">
      <c r="A17" s="38">
        <v>40884</v>
      </c>
      <c r="B17" s="39">
        <v>220</v>
      </c>
    </row>
    <row r="18" spans="1:2" x14ac:dyDescent="0.25">
      <c r="A18" s="40"/>
      <c r="B18" s="41">
        <f>SUMIFS(B4:B17,B4:B17,"&gt;"&amp;E2,A4:A17,"&gt;"&amp;E3)</f>
        <v>4260</v>
      </c>
    </row>
  </sheetData>
  <mergeCells count="1"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zoomScale="130" zoomScaleNormal="130" workbookViewId="0">
      <selection activeCell="A15" sqref="A15"/>
    </sheetView>
  </sheetViews>
  <sheetFormatPr defaultColWidth="9.140625" defaultRowHeight="12" x14ac:dyDescent="0.2"/>
  <cols>
    <col min="1" max="1" width="17.85546875" style="3" customWidth="1"/>
    <col min="2" max="2" width="13.7109375" style="2" customWidth="1"/>
    <col min="3" max="3" width="12" style="2" customWidth="1"/>
    <col min="4" max="16384" width="9.140625" style="1"/>
  </cols>
  <sheetData>
    <row r="1" spans="1:3" ht="15.75" thickBot="1" x14ac:dyDescent="0.3">
      <c r="A1" s="7" t="s">
        <v>0</v>
      </c>
      <c r="B1" s="8" t="s">
        <v>1</v>
      </c>
      <c r="C1" s="9" t="s">
        <v>2</v>
      </c>
    </row>
    <row r="2" spans="1:3" ht="15" x14ac:dyDescent="0.25">
      <c r="A2" s="10">
        <v>5</v>
      </c>
      <c r="B2" s="11" t="s">
        <v>3</v>
      </c>
      <c r="C2" s="12">
        <v>1</v>
      </c>
    </row>
    <row r="3" spans="1:3" ht="15" x14ac:dyDescent="0.25">
      <c r="A3" s="10">
        <v>4</v>
      </c>
      <c r="B3" s="11" t="s">
        <v>3</v>
      </c>
      <c r="C3" s="12">
        <v>2</v>
      </c>
    </row>
    <row r="4" spans="1:3" ht="15" x14ac:dyDescent="0.25">
      <c r="A4" s="10">
        <v>15</v>
      </c>
      <c r="B4" s="11" t="s">
        <v>4</v>
      </c>
      <c r="C4" s="12">
        <v>1</v>
      </c>
    </row>
    <row r="5" spans="1:3" ht="15" x14ac:dyDescent="0.25">
      <c r="A5" s="10">
        <v>3</v>
      </c>
      <c r="B5" s="11" t="s">
        <v>4</v>
      </c>
      <c r="C5" s="12">
        <v>2</v>
      </c>
    </row>
    <row r="6" spans="1:3" ht="15" x14ac:dyDescent="0.25">
      <c r="A6" s="10">
        <v>22</v>
      </c>
      <c r="B6" s="11" t="s">
        <v>5</v>
      </c>
      <c r="C6" s="12">
        <v>1</v>
      </c>
    </row>
    <row r="7" spans="1:3" ht="15" x14ac:dyDescent="0.25">
      <c r="A7" s="10">
        <v>12</v>
      </c>
      <c r="B7" s="11" t="s">
        <v>5</v>
      </c>
      <c r="C7" s="12">
        <v>2</v>
      </c>
    </row>
    <row r="8" spans="1:3" ht="15" x14ac:dyDescent="0.25">
      <c r="A8" s="10">
        <v>10</v>
      </c>
      <c r="B8" s="11" t="s">
        <v>6</v>
      </c>
      <c r="C8" s="12">
        <v>1</v>
      </c>
    </row>
    <row r="9" spans="1:3" ht="15.75" thickBot="1" x14ac:dyDescent="0.3">
      <c r="A9" s="13">
        <v>33</v>
      </c>
      <c r="B9" s="14" t="s">
        <v>6</v>
      </c>
      <c r="C9" s="15">
        <v>2</v>
      </c>
    </row>
    <row r="10" spans="1:3" x14ac:dyDescent="0.2">
      <c r="A10" s="6"/>
      <c r="B10" s="5"/>
      <c r="C10" s="4"/>
    </row>
    <row r="11" spans="1:3" ht="15" x14ac:dyDescent="0.25">
      <c r="A11" s="17" t="s">
        <v>30</v>
      </c>
      <c r="B11" s="5"/>
      <c r="C11" s="4"/>
    </row>
    <row r="12" spans="1:3" ht="15" x14ac:dyDescent="0.25">
      <c r="A12" s="16">
        <f>SUMIFS(A1:A9,B1:B9,"A*",C1:C9,"1")</f>
        <v>20</v>
      </c>
    </row>
    <row r="13" spans="1:3" ht="15" x14ac:dyDescent="0.25">
      <c r="A13" s="16"/>
    </row>
    <row r="14" spans="1:3" ht="15" x14ac:dyDescent="0.25">
      <c r="A14" s="17" t="s">
        <v>31</v>
      </c>
    </row>
    <row r="15" spans="1:3" ht="15" x14ac:dyDescent="0.25">
      <c r="A15" s="16">
        <f>SUMIFS(A1:A9,B1:B9,"&lt;&gt;Bananas",C1:C9,"1")</f>
        <v>30</v>
      </c>
    </row>
    <row r="16" spans="1:3" ht="15" x14ac:dyDescent="0.25">
      <c r="A16" s="1"/>
      <c r="C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F5" sqref="F5"/>
    </sheetView>
  </sheetViews>
  <sheetFormatPr defaultRowHeight="15" x14ac:dyDescent="0.25"/>
  <cols>
    <col min="1" max="1" width="12.42578125" style="28" customWidth="1"/>
    <col min="2" max="2" width="14.7109375" style="28" customWidth="1"/>
    <col min="3" max="3" width="13.7109375" style="28" customWidth="1"/>
    <col min="4" max="4" width="13.7109375" style="29" customWidth="1"/>
    <col min="13" max="13" width="13.140625" bestFit="1" customWidth="1"/>
    <col min="14" max="14" width="16.28515625" customWidth="1"/>
    <col min="15" max="16" width="6.85546875" customWidth="1"/>
    <col min="17" max="17" width="9" customWidth="1"/>
    <col min="18" max="18" width="11.28515625" customWidth="1"/>
    <col min="19" max="19" width="8.7109375" customWidth="1"/>
    <col min="20" max="20" width="5.7109375" customWidth="1"/>
    <col min="21" max="21" width="8.28515625" customWidth="1"/>
    <col min="22" max="22" width="11.7109375" bestFit="1" customWidth="1"/>
    <col min="23" max="23" width="10.85546875" bestFit="1" customWidth="1"/>
    <col min="24" max="24" width="5.5703125" customWidth="1"/>
    <col min="25" max="25" width="8.28515625" customWidth="1"/>
    <col min="26" max="26" width="14" bestFit="1" customWidth="1"/>
    <col min="27" max="27" width="11.28515625" bestFit="1" customWidth="1"/>
  </cols>
  <sheetData>
    <row r="1" spans="1:18" ht="15.75" thickBot="1" x14ac:dyDescent="0.3">
      <c r="A1" s="18" t="s">
        <v>7</v>
      </c>
      <c r="B1" s="19" t="s">
        <v>2</v>
      </c>
      <c r="C1" s="19" t="s">
        <v>8</v>
      </c>
      <c r="D1" s="20" t="s">
        <v>9</v>
      </c>
      <c r="E1" s="1"/>
    </row>
    <row r="2" spans="1:18" x14ac:dyDescent="0.25">
      <c r="A2" s="21" t="s">
        <v>10</v>
      </c>
      <c r="B2" s="22" t="s">
        <v>11</v>
      </c>
      <c r="C2" s="22" t="s">
        <v>12</v>
      </c>
      <c r="D2" s="23">
        <v>3571</v>
      </c>
      <c r="E2" s="1"/>
    </row>
    <row r="3" spans="1:18" x14ac:dyDescent="0.25">
      <c r="A3" s="21" t="s">
        <v>13</v>
      </c>
      <c r="B3" s="22" t="s">
        <v>14</v>
      </c>
      <c r="C3" s="22" t="s">
        <v>15</v>
      </c>
      <c r="D3" s="23">
        <v>3338</v>
      </c>
      <c r="E3" s="1"/>
      <c r="F3" s="46" t="s">
        <v>16</v>
      </c>
      <c r="G3" s="46"/>
      <c r="H3" s="46"/>
      <c r="I3" s="46"/>
      <c r="J3" s="46"/>
      <c r="K3" s="46"/>
      <c r="M3" s="42" t="s">
        <v>35</v>
      </c>
      <c r="N3" s="42" t="s">
        <v>34</v>
      </c>
    </row>
    <row r="4" spans="1:18" x14ac:dyDescent="0.25">
      <c r="A4" s="21" t="s">
        <v>17</v>
      </c>
      <c r="B4" s="22" t="s">
        <v>18</v>
      </c>
      <c r="C4" s="22" t="s">
        <v>12</v>
      </c>
      <c r="D4" s="23">
        <v>5122</v>
      </c>
      <c r="E4" s="1"/>
      <c r="F4">
        <f>SUMIFS(D1:D11,A1:A11,F7,B1:B11,F8)</f>
        <v>8123</v>
      </c>
      <c r="M4" s="42" t="s">
        <v>32</v>
      </c>
      <c r="N4" t="s">
        <v>11</v>
      </c>
      <c r="O4" t="s">
        <v>20</v>
      </c>
      <c r="P4" t="s">
        <v>14</v>
      </c>
      <c r="Q4" t="s">
        <v>18</v>
      </c>
      <c r="R4" t="s">
        <v>33</v>
      </c>
    </row>
    <row r="5" spans="1:18" x14ac:dyDescent="0.25">
      <c r="A5" s="21" t="s">
        <v>19</v>
      </c>
      <c r="B5" s="22" t="s">
        <v>18</v>
      </c>
      <c r="C5" s="22" t="s">
        <v>15</v>
      </c>
      <c r="D5" s="23">
        <v>6239</v>
      </c>
      <c r="E5" s="1"/>
      <c r="M5" s="28" t="s">
        <v>17</v>
      </c>
      <c r="N5" s="43"/>
      <c r="O5" s="43"/>
      <c r="P5" s="43"/>
      <c r="Q5" s="43">
        <v>5786</v>
      </c>
      <c r="R5" s="43">
        <v>5786</v>
      </c>
    </row>
    <row r="6" spans="1:18" x14ac:dyDescent="0.25">
      <c r="A6" s="21" t="s">
        <v>10</v>
      </c>
      <c r="B6" s="22" t="s">
        <v>20</v>
      </c>
      <c r="C6" s="22" t="s">
        <v>21</v>
      </c>
      <c r="D6" s="23">
        <v>8677</v>
      </c>
      <c r="E6" s="1"/>
      <c r="M6" s="28" t="s">
        <v>19</v>
      </c>
      <c r="N6" s="43"/>
      <c r="O6" s="43"/>
      <c r="P6" s="43">
        <v>1500</v>
      </c>
      <c r="Q6" s="43">
        <v>6239</v>
      </c>
      <c r="R6" s="43">
        <v>7739</v>
      </c>
    </row>
    <row r="7" spans="1:18" x14ac:dyDescent="0.25">
      <c r="A7" s="21" t="s">
        <v>10</v>
      </c>
      <c r="B7" s="22" t="s">
        <v>14</v>
      </c>
      <c r="C7" s="22" t="s">
        <v>22</v>
      </c>
      <c r="D7" s="23">
        <v>450</v>
      </c>
      <c r="E7" s="1"/>
      <c r="F7" s="22" t="s">
        <v>10</v>
      </c>
      <c r="G7">
        <f>SUMIFS(D1:D11,A1:A11,F7,B1:B11,F8)</f>
        <v>8123</v>
      </c>
      <c r="M7" s="28" t="s">
        <v>10</v>
      </c>
      <c r="N7" s="43">
        <v>3571</v>
      </c>
      <c r="O7" s="43">
        <v>15273</v>
      </c>
      <c r="P7" s="44">
        <v>8123</v>
      </c>
      <c r="Q7" s="43"/>
      <c r="R7" s="43">
        <v>26967</v>
      </c>
    </row>
    <row r="8" spans="1:18" x14ac:dyDescent="0.25">
      <c r="A8" s="21" t="s">
        <v>10</v>
      </c>
      <c r="B8" s="22" t="s">
        <v>14</v>
      </c>
      <c r="C8" s="22" t="s">
        <v>22</v>
      </c>
      <c r="D8" s="23">
        <v>7673</v>
      </c>
      <c r="E8" s="1"/>
      <c r="F8" s="22" t="s">
        <v>14</v>
      </c>
      <c r="H8">
        <f>SUMIFS(D2:D11,A2:A11,"South",B2:B11,"Lannin")</f>
        <v>8123</v>
      </c>
      <c r="M8" s="28" t="s">
        <v>13</v>
      </c>
      <c r="N8" s="43"/>
      <c r="O8" s="43"/>
      <c r="P8" s="43">
        <v>3338</v>
      </c>
      <c r="Q8" s="43"/>
      <c r="R8" s="43">
        <v>3338</v>
      </c>
    </row>
    <row r="9" spans="1:18" x14ac:dyDescent="0.25">
      <c r="A9" s="21" t="s">
        <v>17</v>
      </c>
      <c r="B9" s="22" t="s">
        <v>18</v>
      </c>
      <c r="C9" s="22" t="s">
        <v>21</v>
      </c>
      <c r="D9" s="23">
        <v>664</v>
      </c>
      <c r="E9" s="1"/>
      <c r="M9" s="28" t="s">
        <v>33</v>
      </c>
      <c r="N9" s="43">
        <v>3571</v>
      </c>
      <c r="O9" s="43">
        <v>15273</v>
      </c>
      <c r="P9" s="43">
        <v>12961</v>
      </c>
      <c r="Q9" s="43">
        <v>12025</v>
      </c>
      <c r="R9" s="43">
        <v>43830</v>
      </c>
    </row>
    <row r="10" spans="1:18" x14ac:dyDescent="0.25">
      <c r="A10" s="21" t="s">
        <v>19</v>
      </c>
      <c r="B10" s="22" t="s">
        <v>14</v>
      </c>
      <c r="C10" s="22" t="s">
        <v>21</v>
      </c>
      <c r="D10" s="23">
        <v>1500</v>
      </c>
      <c r="E10" s="1"/>
    </row>
    <row r="11" spans="1:18" ht="15.75" thickBot="1" x14ac:dyDescent="0.3">
      <c r="A11" s="24" t="s">
        <v>10</v>
      </c>
      <c r="B11" s="25" t="s">
        <v>20</v>
      </c>
      <c r="C11" s="25" t="s">
        <v>22</v>
      </c>
      <c r="D11" s="26">
        <v>6596</v>
      </c>
      <c r="E11" s="1"/>
    </row>
    <row r="13" spans="1:18" x14ac:dyDescent="0.25">
      <c r="A13" s="27" t="s">
        <v>23</v>
      </c>
    </row>
  </sheetData>
  <mergeCells count="1">
    <mergeCell ref="F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SUMIFS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2018-12-06T10:53:30Z</dcterms:modified>
</cp:coreProperties>
</file>