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it\OneDrive\Documents\Desktop\Quant_Fin\"/>
    </mc:Choice>
  </mc:AlternateContent>
  <xr:revisionPtr revIDLastSave="0" documentId="13_ncr:1_{83120151-6125-47D1-84F9-3D65C5EA706C}" xr6:coauthVersionLast="47" xr6:coauthVersionMax="47" xr10:uidLastSave="{00000000-0000-0000-0000-000000000000}"/>
  <bookViews>
    <workbookView xWindow="-110" yWindow="-110" windowWidth="19420" windowHeight="10300" xr2:uid="{CC3D097C-9916-43D0-B52D-06381E42DF44}"/>
  </bookViews>
  <sheets>
    <sheet name="Black Scholes Mod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9" i="1"/>
  <c r="H37" i="1"/>
  <c r="H35" i="1"/>
  <c r="C1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C19" i="1" l="1"/>
  <c r="C21" i="1"/>
  <c r="C18" i="1" l="1"/>
  <c r="C20" i="1"/>
</calcChain>
</file>

<file path=xl/sharedStrings.xml><?xml version="1.0" encoding="utf-8"?>
<sst xmlns="http://schemas.openxmlformats.org/spreadsheetml/2006/main" count="40" uniqueCount="37">
  <si>
    <t xml:space="preserve"> </t>
  </si>
  <si>
    <t>Contract Name</t>
  </si>
  <si>
    <t>Underlying Stock</t>
  </si>
  <si>
    <t>Current Date</t>
  </si>
  <si>
    <t>Exipry Date</t>
  </si>
  <si>
    <t>Stock Price (S)</t>
  </si>
  <si>
    <t>Strike Price (K)</t>
  </si>
  <si>
    <t>Maturity (t)</t>
  </si>
  <si>
    <t>Risk free rate (r)</t>
  </si>
  <si>
    <t>Volatility (Daily)</t>
  </si>
  <si>
    <t>Volatility (Annualized)</t>
  </si>
  <si>
    <t>d1</t>
  </si>
  <si>
    <t>d2</t>
  </si>
  <si>
    <t>q</t>
  </si>
  <si>
    <t>SPY</t>
  </si>
  <si>
    <t>SPY240816C00530000</t>
  </si>
  <si>
    <t>Date</t>
  </si>
  <si>
    <t>Adj Close</t>
  </si>
  <si>
    <t>Returns</t>
  </si>
  <si>
    <t>Option Fair Value</t>
  </si>
  <si>
    <t>BS Model</t>
  </si>
  <si>
    <t>Actual</t>
  </si>
  <si>
    <t>Comment</t>
  </si>
  <si>
    <t>Call</t>
  </si>
  <si>
    <t>Put</t>
  </si>
  <si>
    <t>Call (Dividends)</t>
  </si>
  <si>
    <t>Put (Dividends)</t>
  </si>
  <si>
    <t>Overvalued</t>
  </si>
  <si>
    <t>Undervalued</t>
  </si>
  <si>
    <t>Dividend</t>
  </si>
  <si>
    <t>Q1 2024</t>
  </si>
  <si>
    <t>Q2 2024</t>
  </si>
  <si>
    <t>Q3 2023</t>
  </si>
  <si>
    <t>Q4 2023</t>
  </si>
  <si>
    <t>Total</t>
  </si>
  <si>
    <t>Stock</t>
  </si>
  <si>
    <t>q (dividend)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</si>
</sst>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232A31"/>
      <name val="Arial"/>
      <family val="2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5" fillId="0" borderId="0" xfId="0" applyFont="1"/>
    <xf numFmtId="14" fontId="0" fillId="0" borderId="0" xfId="0" applyNumberFormat="1"/>
    <xf numFmtId="171" fontId="3" fillId="0" borderId="0" xfId="1" applyNumberFormat="1" applyFont="1"/>
    <xf numFmtId="14" fontId="2" fillId="0" borderId="0" xfId="0" applyNumberFormat="1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2" fontId="3" fillId="0" borderId="0" xfId="0" applyNumberFormat="1" applyFont="1" applyBorder="1"/>
    <xf numFmtId="0" fontId="5" fillId="0" borderId="5" xfId="0" applyFont="1" applyBorder="1"/>
    <xf numFmtId="10" fontId="5" fillId="0" borderId="7" xfId="1" applyNumberFormat="1" applyFont="1" applyBorder="1"/>
    <xf numFmtId="2" fontId="3" fillId="0" borderId="6" xfId="0" applyNumberFormat="1" applyFont="1" applyBorder="1"/>
    <xf numFmtId="0" fontId="5" fillId="0" borderId="11" xfId="0" applyFont="1" applyBorder="1"/>
    <xf numFmtId="0" fontId="4" fillId="0" borderId="11" xfId="0" applyFont="1" applyBorder="1" applyAlignment="1">
      <alignment vertical="center" wrapText="1"/>
    </xf>
    <xf numFmtId="0" fontId="5" fillId="0" borderId="12" xfId="0" applyFont="1" applyBorder="1"/>
    <xf numFmtId="0" fontId="3" fillId="0" borderId="12" xfId="0" applyFont="1" applyBorder="1"/>
    <xf numFmtId="15" fontId="3" fillId="0" borderId="12" xfId="0" applyNumberFormat="1" applyFont="1" applyBorder="1"/>
    <xf numFmtId="0" fontId="6" fillId="0" borderId="12" xfId="0" applyFont="1" applyBorder="1"/>
    <xf numFmtId="10" fontId="3" fillId="0" borderId="12" xfId="0" applyNumberFormat="1" applyFont="1" applyBorder="1"/>
    <xf numFmtId="10" fontId="3" fillId="0" borderId="12" xfId="1" applyNumberFormat="1" applyFont="1" applyBorder="1"/>
    <xf numFmtId="2" fontId="3" fillId="0" borderId="12" xfId="0" applyNumberFormat="1" applyFont="1" applyBorder="1"/>
    <xf numFmtId="0" fontId="5" fillId="0" borderId="13" xfId="0" applyFont="1" applyBorder="1"/>
    <xf numFmtId="10" fontId="3" fillId="0" borderId="13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50801</xdr:colOff>
      <xdr:row>22</xdr:row>
      <xdr:rowOff>50800</xdr:rowOff>
    </xdr:from>
    <xdr:to>
      <xdr:col>4</xdr:col>
      <xdr:colOff>768350</xdr:colOff>
      <xdr:row>28</xdr:row>
      <xdr:rowOff>139767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1D530-8390-3B28-04DC-DEE5CD9516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738" r="15163" b="-1"/>
        <a:stretch/>
      </xdr:blipFill>
      <xdr:spPr>
        <a:xfrm>
          <a:off x="196851" y="4089400"/>
          <a:ext cx="5613399" cy="1193867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29</xdr:row>
      <xdr:rowOff>146050</xdr:rowOff>
    </xdr:from>
    <xdr:to>
      <xdr:col>4</xdr:col>
      <xdr:colOff>768350</xdr:colOff>
      <xdr:row>36</xdr:row>
      <xdr:rowOff>61691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5269CB-CEA3-7A6C-5EF2-7AB78441B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5473700"/>
          <a:ext cx="5657850" cy="1204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FBE3-3299-470B-B078-705B54F64923}">
  <dimension ref="B2:N255"/>
  <sheetViews>
    <sheetView tabSelected="1" topLeftCell="A19" workbookViewId="0">
      <selection activeCell="E13" sqref="E13"/>
    </sheetView>
  </sheetViews>
  <sheetFormatPr defaultRowHeight="14.5" x14ac:dyDescent="0.35"/>
  <cols>
    <col min="1" max="1" width="2.08984375" style="1" customWidth="1"/>
    <col min="2" max="2" width="28.36328125" style="1" customWidth="1"/>
    <col min="3" max="3" width="33" style="1" customWidth="1"/>
    <col min="4" max="4" width="8.7265625" style="1"/>
    <col min="5" max="5" width="12.453125" style="1" customWidth="1"/>
    <col min="6" max="6" width="8.7265625" style="1"/>
    <col min="7" max="7" width="12.90625" style="1" customWidth="1"/>
    <col min="8" max="8" width="11.453125" style="1" customWidth="1"/>
    <col min="9" max="11" width="8.7265625" style="1"/>
    <col min="12" max="12" width="10.08984375" style="2" bestFit="1" customWidth="1"/>
    <col min="13" max="13" width="9.36328125" style="1" customWidth="1"/>
    <col min="14" max="14" width="9" style="1" customWidth="1"/>
    <col min="15" max="16384" width="8.7265625" style="1"/>
  </cols>
  <sheetData>
    <row r="2" spans="2:14" x14ac:dyDescent="0.35">
      <c r="L2" s="6" t="s">
        <v>16</v>
      </c>
      <c r="M2" s="7" t="s">
        <v>17</v>
      </c>
      <c r="N2" s="3" t="s">
        <v>18</v>
      </c>
    </row>
    <row r="3" spans="2:14" x14ac:dyDescent="0.35">
      <c r="B3" s="22" t="s">
        <v>1</v>
      </c>
      <c r="C3" s="23" t="s">
        <v>15</v>
      </c>
      <c r="L3" s="4">
        <v>45147</v>
      </c>
      <c r="M3">
        <v>439.60110500000002</v>
      </c>
    </row>
    <row r="4" spans="2:14" x14ac:dyDescent="0.35">
      <c r="B4" s="24" t="s">
        <v>2</v>
      </c>
      <c r="C4" s="25" t="s">
        <v>14</v>
      </c>
      <c r="L4" s="4">
        <v>45148</v>
      </c>
      <c r="M4">
        <v>439.75894199999999</v>
      </c>
      <c r="N4" s="5">
        <f>M4/M3-1</f>
        <v>3.5904595826696806E-4</v>
      </c>
    </row>
    <row r="5" spans="2:14" x14ac:dyDescent="0.35">
      <c r="B5" s="24" t="s">
        <v>3</v>
      </c>
      <c r="C5" s="26">
        <v>45513</v>
      </c>
      <c r="L5" s="4">
        <v>45149</v>
      </c>
      <c r="M5">
        <v>439.50250199999999</v>
      </c>
      <c r="N5" s="5">
        <f t="shared" ref="N5:N68" si="0">M5/M4-1</f>
        <v>-5.8313765908590831E-4</v>
      </c>
    </row>
    <row r="6" spans="2:14" x14ac:dyDescent="0.35">
      <c r="B6" s="24" t="s">
        <v>4</v>
      </c>
      <c r="C6" s="26">
        <v>45520</v>
      </c>
      <c r="L6" s="4">
        <v>45152</v>
      </c>
      <c r="M6">
        <v>441.92858899999999</v>
      </c>
      <c r="N6" s="5">
        <f t="shared" si="0"/>
        <v>5.5200755148374636E-3</v>
      </c>
    </row>
    <row r="7" spans="2:14" x14ac:dyDescent="0.35">
      <c r="B7" s="24" t="s">
        <v>5</v>
      </c>
      <c r="C7" s="25">
        <v>526</v>
      </c>
      <c r="F7" s="1" t="s">
        <v>0</v>
      </c>
      <c r="L7" s="4">
        <v>45153</v>
      </c>
      <c r="M7">
        <v>436.78057899999999</v>
      </c>
      <c r="N7" s="5">
        <f t="shared" si="0"/>
        <v>-1.1648963493511411E-2</v>
      </c>
    </row>
    <row r="8" spans="2:14" x14ac:dyDescent="0.35">
      <c r="B8" s="24" t="s">
        <v>6</v>
      </c>
      <c r="C8" s="25">
        <v>530</v>
      </c>
      <c r="L8" s="4">
        <v>45154</v>
      </c>
      <c r="M8">
        <v>433.575378</v>
      </c>
      <c r="N8" s="5">
        <f t="shared" si="0"/>
        <v>-7.3382406501182329E-3</v>
      </c>
    </row>
    <row r="9" spans="2:14" x14ac:dyDescent="0.35">
      <c r="B9" s="24" t="s">
        <v>7</v>
      </c>
      <c r="C9" s="27">
        <f>(C6-C5)/365</f>
        <v>1.9178082191780823E-2</v>
      </c>
      <c r="L9" s="4">
        <v>45155</v>
      </c>
      <c r="M9">
        <v>430.27160600000002</v>
      </c>
      <c r="N9" s="5">
        <f t="shared" si="0"/>
        <v>-7.6198330616458199E-3</v>
      </c>
    </row>
    <row r="10" spans="2:14" x14ac:dyDescent="0.35">
      <c r="B10" s="24" t="s">
        <v>8</v>
      </c>
      <c r="C10" s="28">
        <v>5.5E-2</v>
      </c>
      <c r="L10" s="4">
        <v>45156</v>
      </c>
      <c r="M10">
        <v>430.47872899999999</v>
      </c>
      <c r="N10" s="5">
        <f t="shared" si="0"/>
        <v>4.8137733727182663E-4</v>
      </c>
    </row>
    <row r="11" spans="2:14" x14ac:dyDescent="0.35">
      <c r="B11" s="24" t="s">
        <v>9</v>
      </c>
      <c r="C11" s="29">
        <f>_xlfn.STDEV.S(N4:N255)</f>
        <v>7.7716760564958479E-3</v>
      </c>
      <c r="L11" s="4">
        <v>45159</v>
      </c>
      <c r="M11">
        <v>433.27957199999997</v>
      </c>
      <c r="N11" s="5">
        <f t="shared" si="0"/>
        <v>6.506344707220002E-3</v>
      </c>
    </row>
    <row r="12" spans="2:14" x14ac:dyDescent="0.35">
      <c r="B12" s="24" t="s">
        <v>10</v>
      </c>
      <c r="C12" s="29">
        <f>C11*SQRT( 251)</f>
        <v>0.12312650458168957</v>
      </c>
      <c r="L12" s="4">
        <v>45160</v>
      </c>
      <c r="M12">
        <v>432.10595699999999</v>
      </c>
      <c r="N12" s="5">
        <f t="shared" si="0"/>
        <v>-2.7086783588310404E-3</v>
      </c>
    </row>
    <row r="13" spans="2:14" x14ac:dyDescent="0.35">
      <c r="B13" s="24" t="s">
        <v>11</v>
      </c>
      <c r="C13" s="30">
        <f>(LN(C7/C8)+(C10+((C12*C12)/2))*C9)/(C12*SQRT(C9))</f>
        <v>-0.37391151429230229</v>
      </c>
      <c r="L13" s="4">
        <v>45161</v>
      </c>
      <c r="M13">
        <v>436.91861</v>
      </c>
      <c r="N13" s="5">
        <f t="shared" si="0"/>
        <v>1.1137668717675187E-2</v>
      </c>
    </row>
    <row r="14" spans="2:14" x14ac:dyDescent="0.35">
      <c r="B14" s="24" t="s">
        <v>12</v>
      </c>
      <c r="C14" s="30">
        <f>(LN(C7/C8)+(C10-((C12*C12)/2))*C9)/(C12*SQRT(C9))</f>
        <v>-0.390962682485403</v>
      </c>
      <c r="L14" s="4">
        <v>45162</v>
      </c>
      <c r="M14">
        <v>430.86334199999999</v>
      </c>
      <c r="N14" s="5">
        <f t="shared" si="0"/>
        <v>-1.3859029717228188E-2</v>
      </c>
    </row>
    <row r="15" spans="2:14" ht="13.5" customHeight="1" x14ac:dyDescent="0.35">
      <c r="B15" s="31" t="s">
        <v>13</v>
      </c>
      <c r="C15" s="32">
        <v>1.29E-2</v>
      </c>
      <c r="L15" s="4">
        <v>45163</v>
      </c>
      <c r="M15">
        <v>433.90087899999997</v>
      </c>
      <c r="N15" s="5">
        <f t="shared" si="0"/>
        <v>7.0498849725766366E-3</v>
      </c>
    </row>
    <row r="16" spans="2:14" x14ac:dyDescent="0.35">
      <c r="L16" s="4">
        <v>45166</v>
      </c>
      <c r="M16">
        <v>436.65240499999999</v>
      </c>
      <c r="N16" s="5">
        <f t="shared" si="0"/>
        <v>6.3413699606724716E-3</v>
      </c>
    </row>
    <row r="17" spans="2:14" x14ac:dyDescent="0.35">
      <c r="B17" s="15" t="s">
        <v>19</v>
      </c>
      <c r="C17" s="16" t="s">
        <v>20</v>
      </c>
      <c r="D17" s="16" t="s">
        <v>21</v>
      </c>
      <c r="E17" s="17" t="s">
        <v>22</v>
      </c>
      <c r="L17" s="4">
        <v>45167</v>
      </c>
      <c r="M17">
        <v>442.96408100000002</v>
      </c>
      <c r="N17" s="5">
        <f t="shared" si="0"/>
        <v>1.4454691941980791E-2</v>
      </c>
    </row>
    <row r="18" spans="2:14" x14ac:dyDescent="0.35">
      <c r="B18" s="10" t="s">
        <v>23</v>
      </c>
      <c r="C18" s="18">
        <f>C7*_xlfn.NORM.S.DIST(C13,TRUE)-C8*EXP(-C10*C9)*_xlfn.NORM.S.DIST(C14,TRUE)</f>
        <v>2.1284668702357976</v>
      </c>
      <c r="D18" s="11">
        <v>6.58</v>
      </c>
      <c r="E18" s="12" t="s">
        <v>27</v>
      </c>
      <c r="L18" s="4">
        <v>45168</v>
      </c>
      <c r="M18">
        <v>444.78857399999998</v>
      </c>
      <c r="N18" s="5">
        <f t="shared" si="0"/>
        <v>4.1188283164657058E-3</v>
      </c>
    </row>
    <row r="19" spans="2:14" x14ac:dyDescent="0.35">
      <c r="B19" s="10" t="s">
        <v>24</v>
      </c>
      <c r="C19" s="18">
        <f>C8*EXP(-C10*C9)*_xlfn.NORM.S.DIST(-C14,TRUE)-C7*_xlfn.NORM.S.DIST(-C13,TRUE)</f>
        <v>5.5697205074509384</v>
      </c>
      <c r="D19" s="11">
        <v>4.9800000000000004</v>
      </c>
      <c r="E19" s="12" t="s">
        <v>28</v>
      </c>
      <c r="L19" s="4">
        <v>45169</v>
      </c>
      <c r="M19">
        <v>444.13766500000003</v>
      </c>
      <c r="N19" s="5">
        <f t="shared" si="0"/>
        <v>-1.4634121424170754E-3</v>
      </c>
    </row>
    <row r="20" spans="2:14" x14ac:dyDescent="0.35">
      <c r="B20" s="10" t="s">
        <v>25</v>
      </c>
      <c r="C20" s="18">
        <f>C7*EXP(-C15*C9)*_xlfn.NORM.S.DIST(C13,TRUE)-C8*EXP(-C10*C9)*_xlfn.NORM.S.DIST(C14,TRUE)</f>
        <v>2.0823756219312202</v>
      </c>
      <c r="D20" s="11">
        <v>6.58</v>
      </c>
      <c r="E20" s="12" t="s">
        <v>27</v>
      </c>
      <c r="L20" s="4">
        <v>45170</v>
      </c>
      <c r="M20">
        <v>444.966095</v>
      </c>
      <c r="N20" s="5">
        <f t="shared" si="0"/>
        <v>1.865254999257937E-3</v>
      </c>
    </row>
    <row r="21" spans="2:14" x14ac:dyDescent="0.35">
      <c r="B21" s="13" t="s">
        <v>26</v>
      </c>
      <c r="C21" s="21">
        <f>C8*EXP(-C10*C9)*_xlfn.NORM.S.DIST(-C14,TRUE)-C7*EXP(-C15*C9)*_xlfn.NORM.S.DIST(-C14,TRUE)</f>
        <v>2.3288450785831287</v>
      </c>
      <c r="D21" s="11">
        <v>4.9800000000000004</v>
      </c>
      <c r="E21" s="14" t="s">
        <v>27</v>
      </c>
      <c r="L21" s="4">
        <v>45174</v>
      </c>
      <c r="M21">
        <v>443.04299900000001</v>
      </c>
      <c r="N21" s="5">
        <f t="shared" si="0"/>
        <v>-4.3218933343673882E-3</v>
      </c>
    </row>
    <row r="22" spans="2:14" x14ac:dyDescent="0.35">
      <c r="L22" s="4">
        <v>45175</v>
      </c>
      <c r="M22">
        <v>440.06460600000003</v>
      </c>
      <c r="N22" s="5">
        <f t="shared" si="0"/>
        <v>-6.7225822475980301E-3</v>
      </c>
    </row>
    <row r="23" spans="2:14" x14ac:dyDescent="0.35">
      <c r="L23" s="4">
        <v>45176</v>
      </c>
      <c r="M23">
        <v>438.71353099999999</v>
      </c>
      <c r="N23" s="5">
        <f t="shared" si="0"/>
        <v>-3.0701742007400723E-3</v>
      </c>
    </row>
    <row r="24" spans="2:14" x14ac:dyDescent="0.35">
      <c r="L24" s="4">
        <v>45177</v>
      </c>
      <c r="M24">
        <v>439.37426799999997</v>
      </c>
      <c r="N24" s="5">
        <f t="shared" si="0"/>
        <v>1.5060784619382872E-3</v>
      </c>
    </row>
    <row r="25" spans="2:14" x14ac:dyDescent="0.35">
      <c r="L25" s="4">
        <v>45180</v>
      </c>
      <c r="M25">
        <v>442.26388500000002</v>
      </c>
      <c r="N25" s="5">
        <f t="shared" si="0"/>
        <v>6.5766641573103968E-3</v>
      </c>
    </row>
    <row r="26" spans="2:14" x14ac:dyDescent="0.35">
      <c r="L26" s="4">
        <v>45181</v>
      </c>
      <c r="M26">
        <v>439.83779900000002</v>
      </c>
      <c r="N26" s="5">
        <f t="shared" si="0"/>
        <v>-5.4856073088581647E-3</v>
      </c>
    </row>
    <row r="27" spans="2:14" x14ac:dyDescent="0.35">
      <c r="L27" s="4">
        <v>45182</v>
      </c>
      <c r="M27">
        <v>440.35064699999998</v>
      </c>
      <c r="N27" s="5">
        <f t="shared" si="0"/>
        <v>1.1659934666050642E-3</v>
      </c>
    </row>
    <row r="28" spans="2:14" x14ac:dyDescent="0.35">
      <c r="L28" s="4">
        <v>45183</v>
      </c>
      <c r="M28">
        <v>444.14752199999998</v>
      </c>
      <c r="N28" s="5">
        <f t="shared" si="0"/>
        <v>8.622389965513122E-3</v>
      </c>
    </row>
    <row r="29" spans="2:14" x14ac:dyDescent="0.35">
      <c r="L29" s="4">
        <v>45184</v>
      </c>
      <c r="M29">
        <v>438.79629499999999</v>
      </c>
      <c r="N29" s="5">
        <f t="shared" si="0"/>
        <v>-1.2048309930681067E-2</v>
      </c>
    </row>
    <row r="30" spans="2:14" x14ac:dyDescent="0.35">
      <c r="G30" s="8" t="s">
        <v>16</v>
      </c>
      <c r="H30" s="9" t="s">
        <v>29</v>
      </c>
      <c r="L30" s="4">
        <v>45187</v>
      </c>
      <c r="M30">
        <v>439.05361900000003</v>
      </c>
      <c r="N30" s="5">
        <f t="shared" si="0"/>
        <v>5.8643156957383091E-4</v>
      </c>
    </row>
    <row r="31" spans="2:14" x14ac:dyDescent="0.35">
      <c r="G31" s="10" t="s">
        <v>31</v>
      </c>
      <c r="H31" s="12">
        <v>1.76</v>
      </c>
      <c r="L31" s="4">
        <v>45188</v>
      </c>
      <c r="M31">
        <v>438.14312699999999</v>
      </c>
      <c r="N31" s="5">
        <f t="shared" si="0"/>
        <v>-2.0737603805061067E-3</v>
      </c>
    </row>
    <row r="32" spans="2:14" x14ac:dyDescent="0.35">
      <c r="G32" s="10" t="s">
        <v>30</v>
      </c>
      <c r="H32" s="12">
        <v>1.6</v>
      </c>
      <c r="L32" s="4">
        <v>45189</v>
      </c>
      <c r="M32">
        <v>434.11511200000001</v>
      </c>
      <c r="N32" s="5">
        <f t="shared" si="0"/>
        <v>-9.1933771221749394E-3</v>
      </c>
    </row>
    <row r="33" spans="7:14" x14ac:dyDescent="0.35">
      <c r="G33" s="10" t="s">
        <v>33</v>
      </c>
      <c r="H33" s="12">
        <v>1.91</v>
      </c>
      <c r="L33" s="4">
        <v>45190</v>
      </c>
      <c r="M33">
        <v>426.939911</v>
      </c>
      <c r="N33" s="5">
        <f t="shared" si="0"/>
        <v>-1.6528337304230978E-2</v>
      </c>
    </row>
    <row r="34" spans="7:14" x14ac:dyDescent="0.35">
      <c r="G34" s="10" t="s">
        <v>32</v>
      </c>
      <c r="H34" s="12">
        <v>1.58</v>
      </c>
      <c r="L34" s="4">
        <v>45191</v>
      </c>
      <c r="M34">
        <v>425.979919</v>
      </c>
      <c r="N34" s="5">
        <f t="shared" si="0"/>
        <v>-2.2485412472951216E-3</v>
      </c>
    </row>
    <row r="35" spans="7:14" x14ac:dyDescent="0.35">
      <c r="G35" s="10" t="s">
        <v>34</v>
      </c>
      <c r="H35" s="12">
        <f>SUM(H31:H34)</f>
        <v>6.8500000000000005</v>
      </c>
      <c r="L35" s="4">
        <v>45194</v>
      </c>
      <c r="M35">
        <v>427.77123999999998</v>
      </c>
      <c r="N35" s="5">
        <f t="shared" si="0"/>
        <v>4.2051770989701698E-3</v>
      </c>
    </row>
    <row r="36" spans="7:14" x14ac:dyDescent="0.35">
      <c r="G36" s="10" t="s">
        <v>35</v>
      </c>
      <c r="H36" s="12">
        <v>531</v>
      </c>
      <c r="L36" s="4">
        <v>45195</v>
      </c>
      <c r="M36">
        <v>421.48672499999998</v>
      </c>
      <c r="N36" s="5">
        <f t="shared" si="0"/>
        <v>-1.4691298554806997E-2</v>
      </c>
    </row>
    <row r="37" spans="7:14" x14ac:dyDescent="0.35">
      <c r="G37" s="19" t="s">
        <v>36</v>
      </c>
      <c r="H37" s="20">
        <f>H35/H36</f>
        <v>1.2900188323917138E-2</v>
      </c>
      <c r="L37" s="4">
        <v>45196</v>
      </c>
      <c r="M37">
        <v>421.654968</v>
      </c>
      <c r="N37" s="5">
        <f t="shared" si="0"/>
        <v>3.9916559649655348E-4</v>
      </c>
    </row>
    <row r="38" spans="7:14" x14ac:dyDescent="0.35">
      <c r="L38" s="4">
        <v>45197</v>
      </c>
      <c r="M38">
        <v>424.09945699999997</v>
      </c>
      <c r="N38" s="5">
        <f t="shared" si="0"/>
        <v>5.7973679560676672E-3</v>
      </c>
    </row>
    <row r="39" spans="7:14" x14ac:dyDescent="0.35">
      <c r="L39" s="4">
        <v>45198</v>
      </c>
      <c r="M39">
        <v>423.070221</v>
      </c>
      <c r="N39" s="5">
        <f t="shared" si="0"/>
        <v>-2.4268741282542639E-3</v>
      </c>
    </row>
    <row r="40" spans="7:14" x14ac:dyDescent="0.35">
      <c r="L40" s="4">
        <v>45201</v>
      </c>
      <c r="M40">
        <v>422.90197799999999</v>
      </c>
      <c r="N40" s="5">
        <f t="shared" si="0"/>
        <v>-3.976715723511548E-4</v>
      </c>
    </row>
    <row r="41" spans="7:14" x14ac:dyDescent="0.35">
      <c r="L41" s="4">
        <v>45202</v>
      </c>
      <c r="M41">
        <v>417.24096700000001</v>
      </c>
      <c r="N41" s="5">
        <f t="shared" si="0"/>
        <v>-1.3386106697282907E-2</v>
      </c>
    </row>
    <row r="42" spans="7:14" x14ac:dyDescent="0.35">
      <c r="L42" s="4">
        <v>45203</v>
      </c>
      <c r="M42">
        <v>420.27932700000002</v>
      </c>
      <c r="N42" s="5">
        <f t="shared" si="0"/>
        <v>7.2820270306774848E-3</v>
      </c>
    </row>
    <row r="43" spans="7:14" x14ac:dyDescent="0.35">
      <c r="L43" s="4">
        <v>45204</v>
      </c>
      <c r="M43">
        <v>420.12097199999999</v>
      </c>
      <c r="N43" s="5">
        <f t="shared" si="0"/>
        <v>-3.7678512795380481E-4</v>
      </c>
    </row>
    <row r="44" spans="7:14" x14ac:dyDescent="0.35">
      <c r="L44" s="4">
        <v>45205</v>
      </c>
      <c r="M44">
        <v>425.108948</v>
      </c>
      <c r="N44" s="5">
        <f t="shared" si="0"/>
        <v>1.1872713652580913E-2</v>
      </c>
    </row>
    <row r="45" spans="7:14" x14ac:dyDescent="0.35">
      <c r="L45" s="4">
        <v>45208</v>
      </c>
      <c r="M45">
        <v>427.83059700000001</v>
      </c>
      <c r="N45" s="5">
        <f t="shared" si="0"/>
        <v>6.4022387973823314E-3</v>
      </c>
    </row>
    <row r="46" spans="7:14" x14ac:dyDescent="0.35">
      <c r="L46" s="4">
        <v>45209</v>
      </c>
      <c r="M46">
        <v>430.05740400000002</v>
      </c>
      <c r="N46" s="5">
        <f t="shared" si="0"/>
        <v>5.20488019233456E-3</v>
      </c>
    </row>
    <row r="47" spans="7:14" x14ac:dyDescent="0.35">
      <c r="L47" s="4">
        <v>45210</v>
      </c>
      <c r="M47">
        <v>431.819031</v>
      </c>
      <c r="N47" s="5">
        <f t="shared" si="0"/>
        <v>4.0962601355423178E-3</v>
      </c>
    </row>
    <row r="48" spans="7:14" x14ac:dyDescent="0.35">
      <c r="L48" s="4">
        <v>45211</v>
      </c>
      <c r="M48">
        <v>429.18646200000001</v>
      </c>
      <c r="N48" s="5">
        <f t="shared" si="0"/>
        <v>-6.0964635900913056E-3</v>
      </c>
    </row>
    <row r="49" spans="12:14" x14ac:dyDescent="0.35">
      <c r="L49" s="4">
        <v>45212</v>
      </c>
      <c r="M49">
        <v>427.04873700000002</v>
      </c>
      <c r="N49" s="5">
        <f t="shared" si="0"/>
        <v>-4.980877052920607E-3</v>
      </c>
    </row>
    <row r="50" spans="12:14" x14ac:dyDescent="0.35">
      <c r="L50" s="4">
        <v>45215</v>
      </c>
      <c r="M50">
        <v>431.54193099999998</v>
      </c>
      <c r="N50" s="5">
        <f t="shared" si="0"/>
        <v>1.0521501671131084E-2</v>
      </c>
    </row>
    <row r="51" spans="12:14" x14ac:dyDescent="0.35">
      <c r="L51" s="4">
        <v>45216</v>
      </c>
      <c r="M51">
        <v>431.52212500000002</v>
      </c>
      <c r="N51" s="5">
        <f t="shared" si="0"/>
        <v>-4.5895887692881665E-5</v>
      </c>
    </row>
    <row r="52" spans="12:14" x14ac:dyDescent="0.35">
      <c r="L52" s="4">
        <v>45217</v>
      </c>
      <c r="M52">
        <v>425.77203400000002</v>
      </c>
      <c r="N52" s="5">
        <f t="shared" si="0"/>
        <v>-1.3325135993896065E-2</v>
      </c>
    </row>
    <row r="53" spans="12:14" x14ac:dyDescent="0.35">
      <c r="L53" s="4">
        <v>45218</v>
      </c>
      <c r="M53">
        <v>422.03103599999997</v>
      </c>
      <c r="N53" s="5">
        <f t="shared" si="0"/>
        <v>-8.7863873182427721E-3</v>
      </c>
    </row>
    <row r="54" spans="12:14" x14ac:dyDescent="0.35">
      <c r="L54" s="4">
        <v>45219</v>
      </c>
      <c r="M54">
        <v>416.84509300000002</v>
      </c>
      <c r="N54" s="5">
        <f t="shared" si="0"/>
        <v>-1.2288060729258699E-2</v>
      </c>
    </row>
    <row r="55" spans="12:14" x14ac:dyDescent="0.35">
      <c r="L55" s="4">
        <v>45222</v>
      </c>
      <c r="M55">
        <v>416.12261999999998</v>
      </c>
      <c r="N55" s="5">
        <f t="shared" si="0"/>
        <v>-1.7331930065446199E-3</v>
      </c>
    </row>
    <row r="56" spans="12:14" x14ac:dyDescent="0.35">
      <c r="L56" s="4">
        <v>45223</v>
      </c>
      <c r="M56">
        <v>419.25991800000003</v>
      </c>
      <c r="N56" s="5">
        <f t="shared" si="0"/>
        <v>7.5393594320829482E-3</v>
      </c>
    </row>
    <row r="57" spans="12:14" x14ac:dyDescent="0.35">
      <c r="L57" s="4">
        <v>45224</v>
      </c>
      <c r="M57">
        <v>413.24264499999998</v>
      </c>
      <c r="N57" s="5">
        <f t="shared" si="0"/>
        <v>-1.4352130365106963E-2</v>
      </c>
    </row>
    <row r="58" spans="12:14" x14ac:dyDescent="0.35">
      <c r="L58" s="4">
        <v>45225</v>
      </c>
      <c r="M58">
        <v>408.29422</v>
      </c>
      <c r="N58" s="5">
        <f t="shared" si="0"/>
        <v>-1.1974623287003605E-2</v>
      </c>
    </row>
    <row r="59" spans="12:14" x14ac:dyDescent="0.35">
      <c r="L59" s="4">
        <v>45226</v>
      </c>
      <c r="M59">
        <v>406.443512</v>
      </c>
      <c r="N59" s="5">
        <f t="shared" si="0"/>
        <v>-4.5327803072989781E-3</v>
      </c>
    </row>
    <row r="60" spans="12:14" x14ac:dyDescent="0.35">
      <c r="L60" s="4">
        <v>45229</v>
      </c>
      <c r="M60">
        <v>411.30285600000002</v>
      </c>
      <c r="N60" s="5">
        <f t="shared" si="0"/>
        <v>1.1955767176817567E-2</v>
      </c>
    </row>
    <row r="61" spans="12:14" x14ac:dyDescent="0.35">
      <c r="L61" s="4">
        <v>45230</v>
      </c>
      <c r="M61">
        <v>413.88592499999999</v>
      </c>
      <c r="N61" s="5">
        <f t="shared" si="0"/>
        <v>6.2802116793470031E-3</v>
      </c>
    </row>
    <row r="62" spans="12:14" x14ac:dyDescent="0.35">
      <c r="L62" s="4">
        <v>45231</v>
      </c>
      <c r="M62">
        <v>418.29995700000001</v>
      </c>
      <c r="N62" s="5">
        <f t="shared" si="0"/>
        <v>1.066485167380371E-2</v>
      </c>
    </row>
    <row r="63" spans="12:14" x14ac:dyDescent="0.35">
      <c r="L63" s="4">
        <v>45232</v>
      </c>
      <c r="M63">
        <v>426.31640599999997</v>
      </c>
      <c r="N63" s="5">
        <f t="shared" si="0"/>
        <v>1.9164355304965852E-2</v>
      </c>
    </row>
    <row r="64" spans="12:14" x14ac:dyDescent="0.35">
      <c r="L64" s="4">
        <v>45233</v>
      </c>
      <c r="M64">
        <v>430.20584100000002</v>
      </c>
      <c r="N64" s="5">
        <f t="shared" si="0"/>
        <v>9.1233528554377497E-3</v>
      </c>
    </row>
    <row r="65" spans="12:14" x14ac:dyDescent="0.35">
      <c r="L65" s="4">
        <v>45236</v>
      </c>
      <c r="M65">
        <v>431.19552599999997</v>
      </c>
      <c r="N65" s="5">
        <f t="shared" si="0"/>
        <v>2.3004917778417511E-3</v>
      </c>
    </row>
    <row r="66" spans="12:14" x14ac:dyDescent="0.35">
      <c r="L66" s="4">
        <v>45237</v>
      </c>
      <c r="M66">
        <v>432.422729</v>
      </c>
      <c r="N66" s="5">
        <f t="shared" si="0"/>
        <v>2.846047618777936E-3</v>
      </c>
    </row>
    <row r="67" spans="12:14" x14ac:dyDescent="0.35">
      <c r="L67" s="4">
        <v>45238</v>
      </c>
      <c r="M67">
        <v>432.73941000000002</v>
      </c>
      <c r="N67" s="5">
        <f t="shared" si="0"/>
        <v>7.3234124564258707E-4</v>
      </c>
    </row>
    <row r="68" spans="12:14" x14ac:dyDescent="0.35">
      <c r="L68" s="4">
        <v>45239</v>
      </c>
      <c r="M68">
        <v>429.36462399999999</v>
      </c>
      <c r="N68" s="5">
        <f t="shared" si="0"/>
        <v>-7.7986564708770745E-3</v>
      </c>
    </row>
    <row r="69" spans="12:14" x14ac:dyDescent="0.35">
      <c r="L69" s="4">
        <v>45240</v>
      </c>
      <c r="M69">
        <v>436.06475799999998</v>
      </c>
      <c r="N69" s="5">
        <f t="shared" ref="N69:N132" si="1">M69/M68-1</f>
        <v>1.5604764867633847E-2</v>
      </c>
    </row>
    <row r="70" spans="12:14" x14ac:dyDescent="0.35">
      <c r="L70" s="4">
        <v>45243</v>
      </c>
      <c r="M70">
        <v>435.64910900000001</v>
      </c>
      <c r="N70" s="5">
        <f t="shared" si="1"/>
        <v>-9.5318182076065128E-4</v>
      </c>
    </row>
    <row r="71" spans="12:14" x14ac:dyDescent="0.35">
      <c r="L71" s="4">
        <v>45244</v>
      </c>
      <c r="M71">
        <v>444.10101300000002</v>
      </c>
      <c r="N71" s="5">
        <f t="shared" si="1"/>
        <v>1.9400714532392227E-2</v>
      </c>
    </row>
    <row r="72" spans="12:14" x14ac:dyDescent="0.35">
      <c r="L72" s="4">
        <v>45245</v>
      </c>
      <c r="M72">
        <v>445.04119900000001</v>
      </c>
      <c r="N72" s="5">
        <f t="shared" si="1"/>
        <v>2.117054391857387E-3</v>
      </c>
    </row>
    <row r="73" spans="12:14" x14ac:dyDescent="0.35">
      <c r="L73" s="4">
        <v>45246</v>
      </c>
      <c r="M73">
        <v>445.58554099999998</v>
      </c>
      <c r="N73" s="5">
        <f t="shared" si="1"/>
        <v>1.2231272098472967E-3</v>
      </c>
    </row>
    <row r="74" spans="12:14" x14ac:dyDescent="0.35">
      <c r="L74" s="4">
        <v>45247</v>
      </c>
      <c r="M74">
        <v>446.139771</v>
      </c>
      <c r="N74" s="5">
        <f t="shared" si="1"/>
        <v>1.2438240225574049E-3</v>
      </c>
    </row>
    <row r="75" spans="12:14" x14ac:dyDescent="0.35">
      <c r="L75" s="4">
        <v>45250</v>
      </c>
      <c r="M75">
        <v>449.57397500000002</v>
      </c>
      <c r="N75" s="5">
        <f t="shared" si="1"/>
        <v>7.6975966350241176E-3</v>
      </c>
    </row>
    <row r="76" spans="12:14" x14ac:dyDescent="0.35">
      <c r="L76" s="4">
        <v>45251</v>
      </c>
      <c r="M76">
        <v>448.59414700000002</v>
      </c>
      <c r="N76" s="5">
        <f t="shared" si="1"/>
        <v>-2.1794588977264162E-3</v>
      </c>
    </row>
    <row r="77" spans="12:14" x14ac:dyDescent="0.35">
      <c r="L77" s="4">
        <v>45252</v>
      </c>
      <c r="M77">
        <v>450.32611100000003</v>
      </c>
      <c r="N77" s="5">
        <f t="shared" si="1"/>
        <v>3.8608707036920098E-3</v>
      </c>
    </row>
    <row r="78" spans="12:14" x14ac:dyDescent="0.35">
      <c r="L78" s="4">
        <v>45254</v>
      </c>
      <c r="M78">
        <v>450.60320999999999</v>
      </c>
      <c r="N78" s="5">
        <f t="shared" si="1"/>
        <v>6.1532963164112608E-4</v>
      </c>
    </row>
    <row r="79" spans="12:14" x14ac:dyDescent="0.35">
      <c r="L79" s="4">
        <v>45257</v>
      </c>
      <c r="M79">
        <v>449.79168700000002</v>
      </c>
      <c r="N79" s="5">
        <f t="shared" si="1"/>
        <v>-1.8009703037844549E-3</v>
      </c>
    </row>
    <row r="80" spans="12:14" x14ac:dyDescent="0.35">
      <c r="L80" s="4">
        <v>45258</v>
      </c>
      <c r="M80">
        <v>450.23703</v>
      </c>
      <c r="N80" s="5">
        <f t="shared" si="1"/>
        <v>9.9010945037769638E-4</v>
      </c>
    </row>
    <row r="81" spans="12:14" x14ac:dyDescent="0.35">
      <c r="L81" s="4">
        <v>45259</v>
      </c>
      <c r="M81">
        <v>449.92034899999999</v>
      </c>
      <c r="N81" s="5">
        <f t="shared" si="1"/>
        <v>-7.0336506972790147E-4</v>
      </c>
    </row>
    <row r="82" spans="12:14" x14ac:dyDescent="0.35">
      <c r="L82" s="4">
        <v>45260</v>
      </c>
      <c r="M82">
        <v>451.69189499999999</v>
      </c>
      <c r="N82" s="5">
        <f t="shared" si="1"/>
        <v>3.9374658290904918E-3</v>
      </c>
    </row>
    <row r="83" spans="12:14" x14ac:dyDescent="0.35">
      <c r="L83" s="4">
        <v>45261</v>
      </c>
      <c r="M83">
        <v>454.36404399999998</v>
      </c>
      <c r="N83" s="5">
        <f t="shared" si="1"/>
        <v>5.9158666108012348E-3</v>
      </c>
    </row>
    <row r="84" spans="12:14" x14ac:dyDescent="0.35">
      <c r="L84" s="4">
        <v>45264</v>
      </c>
      <c r="M84">
        <v>451.978882</v>
      </c>
      <c r="N84" s="5">
        <f t="shared" si="1"/>
        <v>-5.2494514728810282E-3</v>
      </c>
    </row>
    <row r="85" spans="12:14" x14ac:dyDescent="0.35">
      <c r="L85" s="4">
        <v>45265</v>
      </c>
      <c r="M85">
        <v>451.88983200000001</v>
      </c>
      <c r="N85" s="5">
        <f t="shared" si="1"/>
        <v>-1.9702247947062101E-4</v>
      </c>
    </row>
    <row r="86" spans="12:14" x14ac:dyDescent="0.35">
      <c r="L86" s="4">
        <v>45266</v>
      </c>
      <c r="M86">
        <v>450.06881700000002</v>
      </c>
      <c r="N86" s="5">
        <f t="shared" si="1"/>
        <v>-4.0297764433876448E-3</v>
      </c>
    </row>
    <row r="87" spans="12:14" x14ac:dyDescent="0.35">
      <c r="L87" s="4">
        <v>45267</v>
      </c>
      <c r="M87">
        <v>453.50299100000001</v>
      </c>
      <c r="N87" s="5">
        <f t="shared" si="1"/>
        <v>7.6303308967080596E-3</v>
      </c>
    </row>
    <row r="88" spans="12:14" x14ac:dyDescent="0.35">
      <c r="L88" s="4">
        <v>45268</v>
      </c>
      <c r="M88">
        <v>455.452698</v>
      </c>
      <c r="N88" s="5">
        <f t="shared" si="1"/>
        <v>4.2992153055061433E-3</v>
      </c>
    </row>
    <row r="89" spans="12:14" x14ac:dyDescent="0.35">
      <c r="L89" s="4">
        <v>45271</v>
      </c>
      <c r="M89">
        <v>457.22421300000002</v>
      </c>
      <c r="N89" s="5">
        <f t="shared" si="1"/>
        <v>3.8895696694281057E-3</v>
      </c>
    </row>
    <row r="90" spans="12:14" x14ac:dyDescent="0.35">
      <c r="L90" s="4">
        <v>45272</v>
      </c>
      <c r="M90">
        <v>459.31246900000002</v>
      </c>
      <c r="N90" s="5">
        <f t="shared" si="1"/>
        <v>4.5672471855728869E-3</v>
      </c>
    </row>
    <row r="91" spans="12:14" x14ac:dyDescent="0.35">
      <c r="L91" s="4">
        <v>45273</v>
      </c>
      <c r="M91">
        <v>465.64645400000001</v>
      </c>
      <c r="N91" s="5">
        <f t="shared" si="1"/>
        <v>1.3790143807308697E-2</v>
      </c>
    </row>
    <row r="92" spans="12:14" x14ac:dyDescent="0.35">
      <c r="L92" s="4">
        <v>45274</v>
      </c>
      <c r="M92">
        <v>467.14086900000001</v>
      </c>
      <c r="N92" s="5">
        <f t="shared" si="1"/>
        <v>3.2093340068686249E-3</v>
      </c>
    </row>
    <row r="93" spans="12:14" x14ac:dyDescent="0.35">
      <c r="L93" s="4">
        <v>45275</v>
      </c>
      <c r="M93">
        <v>466.37170400000002</v>
      </c>
      <c r="N93" s="5">
        <f t="shared" si="1"/>
        <v>-1.6465375886433042E-3</v>
      </c>
    </row>
    <row r="94" spans="12:14" x14ac:dyDescent="0.35">
      <c r="L94" s="4">
        <v>45278</v>
      </c>
      <c r="M94">
        <v>468.99508700000001</v>
      </c>
      <c r="N94" s="5">
        <f t="shared" si="1"/>
        <v>5.6250904107166821E-3</v>
      </c>
    </row>
    <row r="95" spans="12:14" x14ac:dyDescent="0.35">
      <c r="L95" s="4">
        <v>45279</v>
      </c>
      <c r="M95">
        <v>471.847015</v>
      </c>
      <c r="N95" s="5">
        <f t="shared" si="1"/>
        <v>6.0809336367311229E-3</v>
      </c>
    </row>
    <row r="96" spans="12:14" x14ac:dyDescent="0.35">
      <c r="L96" s="4">
        <v>45280</v>
      </c>
      <c r="M96">
        <v>465.30847199999999</v>
      </c>
      <c r="N96" s="5">
        <f t="shared" si="1"/>
        <v>-1.3857336789552477E-2</v>
      </c>
    </row>
    <row r="97" spans="12:14" x14ac:dyDescent="0.35">
      <c r="L97" s="4">
        <v>45281</v>
      </c>
      <c r="M97">
        <v>469.72048999999998</v>
      </c>
      <c r="N97" s="5">
        <f t="shared" si="1"/>
        <v>9.4819206300631453E-3</v>
      </c>
    </row>
    <row r="98" spans="12:14" x14ac:dyDescent="0.35">
      <c r="L98" s="4">
        <v>45282</v>
      </c>
      <c r="M98">
        <v>470.66449</v>
      </c>
      <c r="N98" s="5">
        <f t="shared" si="1"/>
        <v>2.0097058146217872E-3</v>
      </c>
    </row>
    <row r="99" spans="12:14" x14ac:dyDescent="0.35">
      <c r="L99" s="4">
        <v>45286</v>
      </c>
      <c r="M99">
        <v>472.65188599999999</v>
      </c>
      <c r="N99" s="5">
        <f t="shared" si="1"/>
        <v>4.2225322755917727E-3</v>
      </c>
    </row>
    <row r="100" spans="12:14" x14ac:dyDescent="0.35">
      <c r="L100" s="4">
        <v>45287</v>
      </c>
      <c r="M100">
        <v>473.50646999999998</v>
      </c>
      <c r="N100" s="5">
        <f t="shared" si="1"/>
        <v>1.8080621813070241E-3</v>
      </c>
    </row>
    <row r="101" spans="12:14" x14ac:dyDescent="0.35">
      <c r="L101" s="4">
        <v>45288</v>
      </c>
      <c r="M101">
        <v>473.68533300000001</v>
      </c>
      <c r="N101" s="5">
        <f t="shared" si="1"/>
        <v>3.7774140657464983E-4</v>
      </c>
    </row>
    <row r="102" spans="12:14" x14ac:dyDescent="0.35">
      <c r="L102" s="4">
        <v>45289</v>
      </c>
      <c r="M102">
        <v>472.31402600000001</v>
      </c>
      <c r="N102" s="5">
        <f t="shared" si="1"/>
        <v>-2.8949745843196428E-3</v>
      </c>
    </row>
    <row r="103" spans="12:14" x14ac:dyDescent="0.35">
      <c r="L103" s="4">
        <v>45293</v>
      </c>
      <c r="M103">
        <v>469.67080700000002</v>
      </c>
      <c r="N103" s="5">
        <f t="shared" si="1"/>
        <v>-5.5963169723864947E-3</v>
      </c>
    </row>
    <row r="104" spans="12:14" x14ac:dyDescent="0.35">
      <c r="L104" s="4">
        <v>45294</v>
      </c>
      <c r="M104">
        <v>465.83514400000001</v>
      </c>
      <c r="N104" s="5">
        <f t="shared" si="1"/>
        <v>-8.1667051535524449E-3</v>
      </c>
    </row>
    <row r="105" spans="12:14" x14ac:dyDescent="0.35">
      <c r="L105" s="4">
        <v>45295</v>
      </c>
      <c r="M105">
        <v>464.334656</v>
      </c>
      <c r="N105" s="5">
        <f t="shared" si="1"/>
        <v>-3.2210708430363555E-3</v>
      </c>
    </row>
    <row r="106" spans="12:14" x14ac:dyDescent="0.35">
      <c r="L106" s="4">
        <v>45296</v>
      </c>
      <c r="M106">
        <v>464.970642</v>
      </c>
      <c r="N106" s="5">
        <f t="shared" si="1"/>
        <v>1.3696716189111058E-3</v>
      </c>
    </row>
    <row r="107" spans="12:14" x14ac:dyDescent="0.35">
      <c r="L107" s="4">
        <v>45299</v>
      </c>
      <c r="M107">
        <v>471.608521</v>
      </c>
      <c r="N107" s="5">
        <f t="shared" si="1"/>
        <v>1.4275909918630925E-2</v>
      </c>
    </row>
    <row r="108" spans="12:14" x14ac:dyDescent="0.35">
      <c r="L108" s="4">
        <v>45300</v>
      </c>
      <c r="M108">
        <v>470.893036</v>
      </c>
      <c r="N108" s="5">
        <f t="shared" si="1"/>
        <v>-1.5171163542229138E-3</v>
      </c>
    </row>
    <row r="109" spans="12:14" x14ac:dyDescent="0.35">
      <c r="L109" s="4">
        <v>45301</v>
      </c>
      <c r="M109">
        <v>473.556152</v>
      </c>
      <c r="N109" s="5">
        <f t="shared" si="1"/>
        <v>5.6554584510779549E-3</v>
      </c>
    </row>
    <row r="110" spans="12:14" x14ac:dyDescent="0.35">
      <c r="L110" s="4">
        <v>45302</v>
      </c>
      <c r="M110">
        <v>473.34747299999998</v>
      </c>
      <c r="N110" s="5">
        <f t="shared" si="1"/>
        <v>-4.406636871228109E-4</v>
      </c>
    </row>
    <row r="111" spans="12:14" x14ac:dyDescent="0.35">
      <c r="L111" s="4">
        <v>45303</v>
      </c>
      <c r="M111">
        <v>473.67538500000001</v>
      </c>
      <c r="N111" s="5">
        <f t="shared" si="1"/>
        <v>6.9275113675315581E-4</v>
      </c>
    </row>
    <row r="112" spans="12:14" x14ac:dyDescent="0.35">
      <c r="L112" s="4">
        <v>45307</v>
      </c>
      <c r="M112">
        <v>471.93640099999999</v>
      </c>
      <c r="N112" s="5">
        <f t="shared" si="1"/>
        <v>-3.6712568460782746E-3</v>
      </c>
    </row>
    <row r="113" spans="12:14" x14ac:dyDescent="0.35">
      <c r="L113" s="4">
        <v>45308</v>
      </c>
      <c r="M113">
        <v>469.31308000000001</v>
      </c>
      <c r="N113" s="5">
        <f t="shared" si="1"/>
        <v>-5.5586324649705698E-3</v>
      </c>
    </row>
    <row r="114" spans="12:14" x14ac:dyDescent="0.35">
      <c r="L114" s="4">
        <v>45309</v>
      </c>
      <c r="M114">
        <v>473.48657200000002</v>
      </c>
      <c r="N114" s="5">
        <f t="shared" si="1"/>
        <v>8.892767275951563E-3</v>
      </c>
    </row>
    <row r="115" spans="12:14" x14ac:dyDescent="0.35">
      <c r="L115" s="4">
        <v>45310</v>
      </c>
      <c r="M115">
        <v>479.38913000000002</v>
      </c>
      <c r="N115" s="5">
        <f t="shared" si="1"/>
        <v>1.2466157118390164E-2</v>
      </c>
    </row>
    <row r="116" spans="12:14" x14ac:dyDescent="0.35">
      <c r="L116" s="4">
        <v>45313</v>
      </c>
      <c r="M116">
        <v>480.40273999999999</v>
      </c>
      <c r="N116" s="5">
        <f t="shared" si="1"/>
        <v>2.1143783548032147E-3</v>
      </c>
    </row>
    <row r="117" spans="12:14" x14ac:dyDescent="0.35">
      <c r="L117" s="4">
        <v>45314</v>
      </c>
      <c r="M117">
        <v>481.803833</v>
      </c>
      <c r="N117" s="5">
        <f t="shared" si="1"/>
        <v>2.9164966877581744E-3</v>
      </c>
    </row>
    <row r="118" spans="12:14" x14ac:dyDescent="0.35">
      <c r="L118" s="4">
        <v>45315</v>
      </c>
      <c r="M118">
        <v>482.33050500000002</v>
      </c>
      <c r="N118" s="5">
        <f t="shared" si="1"/>
        <v>1.0931253840813504E-3</v>
      </c>
    </row>
    <row r="119" spans="12:14" x14ac:dyDescent="0.35">
      <c r="L119" s="4">
        <v>45316</v>
      </c>
      <c r="M119">
        <v>484.95385700000003</v>
      </c>
      <c r="N119" s="5">
        <f t="shared" si="1"/>
        <v>5.4389095709383994E-3</v>
      </c>
    </row>
    <row r="120" spans="12:14" x14ac:dyDescent="0.35">
      <c r="L120" s="4">
        <v>45317</v>
      </c>
      <c r="M120">
        <v>484.33776899999998</v>
      </c>
      <c r="N120" s="5">
        <f t="shared" si="1"/>
        <v>-1.2704054027145029E-3</v>
      </c>
    </row>
    <row r="121" spans="12:14" x14ac:dyDescent="0.35">
      <c r="L121" s="4">
        <v>45320</v>
      </c>
      <c r="M121">
        <v>488.17343099999999</v>
      </c>
      <c r="N121" s="5">
        <f t="shared" si="1"/>
        <v>7.9193947808766652E-3</v>
      </c>
    </row>
    <row r="122" spans="12:14" x14ac:dyDescent="0.35">
      <c r="L122" s="4">
        <v>45321</v>
      </c>
      <c r="M122">
        <v>487.79586799999998</v>
      </c>
      <c r="N122" s="5">
        <f t="shared" si="1"/>
        <v>-7.7341980538880861E-4</v>
      </c>
    </row>
    <row r="123" spans="12:14" x14ac:dyDescent="0.35">
      <c r="L123" s="4">
        <v>45322</v>
      </c>
      <c r="M123">
        <v>479.83633400000002</v>
      </c>
      <c r="N123" s="5">
        <f t="shared" si="1"/>
        <v>-1.6317346091172635E-2</v>
      </c>
    </row>
    <row r="124" spans="12:14" x14ac:dyDescent="0.35">
      <c r="L124" s="4">
        <v>45323</v>
      </c>
      <c r="M124">
        <v>486.11648600000001</v>
      </c>
      <c r="N124" s="5">
        <f t="shared" si="1"/>
        <v>1.3088112664682017E-2</v>
      </c>
    </row>
    <row r="125" spans="12:14" x14ac:dyDescent="0.35">
      <c r="L125" s="4">
        <v>45324</v>
      </c>
      <c r="M125">
        <v>491.23400900000001</v>
      </c>
      <c r="N125" s="5">
        <f t="shared" si="1"/>
        <v>1.0527359485602794E-2</v>
      </c>
    </row>
    <row r="126" spans="12:14" x14ac:dyDescent="0.35">
      <c r="L126" s="4">
        <v>45327</v>
      </c>
      <c r="M126">
        <v>489.44534299999998</v>
      </c>
      <c r="N126" s="5">
        <f t="shared" si="1"/>
        <v>-3.6411689077496812E-3</v>
      </c>
    </row>
    <row r="127" spans="12:14" x14ac:dyDescent="0.35">
      <c r="L127" s="4">
        <v>45328</v>
      </c>
      <c r="M127">
        <v>490.86636399999998</v>
      </c>
      <c r="N127" s="5">
        <f t="shared" si="1"/>
        <v>2.9033292896198937E-3</v>
      </c>
    </row>
    <row r="128" spans="12:14" x14ac:dyDescent="0.35">
      <c r="L128" s="4">
        <v>45329</v>
      </c>
      <c r="M128">
        <v>494.96038800000002</v>
      </c>
      <c r="N128" s="5">
        <f t="shared" si="1"/>
        <v>8.3404044364303598E-3</v>
      </c>
    </row>
    <row r="129" spans="12:14" x14ac:dyDescent="0.35">
      <c r="L129" s="4">
        <v>45330</v>
      </c>
      <c r="M129">
        <v>495.17898600000001</v>
      </c>
      <c r="N129" s="5">
        <f t="shared" si="1"/>
        <v>4.4164746371588848E-4</v>
      </c>
    </row>
    <row r="130" spans="12:14" x14ac:dyDescent="0.35">
      <c r="L130" s="4">
        <v>45331</v>
      </c>
      <c r="M130">
        <v>498.040863</v>
      </c>
      <c r="N130" s="5">
        <f t="shared" si="1"/>
        <v>5.7794799070896019E-3</v>
      </c>
    </row>
    <row r="131" spans="12:14" x14ac:dyDescent="0.35">
      <c r="L131" s="4">
        <v>45334</v>
      </c>
      <c r="M131">
        <v>497.82223499999998</v>
      </c>
      <c r="N131" s="5">
        <f t="shared" si="1"/>
        <v>-4.3897602835862859E-4</v>
      </c>
    </row>
    <row r="132" spans="12:14" x14ac:dyDescent="0.35">
      <c r="L132" s="4">
        <v>45335</v>
      </c>
      <c r="M132">
        <v>490.96572900000001</v>
      </c>
      <c r="N132" s="5">
        <f t="shared" si="1"/>
        <v>-1.3773000717816397E-2</v>
      </c>
    </row>
    <row r="133" spans="12:14" x14ac:dyDescent="0.35">
      <c r="L133" s="4">
        <v>45336</v>
      </c>
      <c r="M133">
        <v>495.42742900000002</v>
      </c>
      <c r="N133" s="5">
        <f t="shared" ref="N133:N196" si="2">M133/M132-1</f>
        <v>9.0875996764328004E-3</v>
      </c>
    </row>
    <row r="134" spans="12:14" x14ac:dyDescent="0.35">
      <c r="L134" s="4">
        <v>45337</v>
      </c>
      <c r="M134">
        <v>498.84576399999997</v>
      </c>
      <c r="N134" s="5">
        <f t="shared" si="2"/>
        <v>6.8997693706618346E-3</v>
      </c>
    </row>
    <row r="135" spans="12:14" x14ac:dyDescent="0.35">
      <c r="L135" s="4">
        <v>45338</v>
      </c>
      <c r="M135">
        <v>496.36151100000001</v>
      </c>
      <c r="N135" s="5">
        <f t="shared" si="2"/>
        <v>-4.9800021956284413E-3</v>
      </c>
    </row>
    <row r="136" spans="12:14" x14ac:dyDescent="0.35">
      <c r="L136" s="4">
        <v>45342</v>
      </c>
      <c r="M136">
        <v>493.62884500000001</v>
      </c>
      <c r="N136" s="5">
        <f t="shared" si="2"/>
        <v>-5.5053946356449224E-3</v>
      </c>
    </row>
    <row r="137" spans="12:14" x14ac:dyDescent="0.35">
      <c r="L137" s="4">
        <v>45343</v>
      </c>
      <c r="M137">
        <v>494.07598899999999</v>
      </c>
      <c r="N137" s="5">
        <f t="shared" si="2"/>
        <v>9.0583037139979616E-4</v>
      </c>
    </row>
    <row r="138" spans="12:14" x14ac:dyDescent="0.35">
      <c r="L138" s="4">
        <v>45344</v>
      </c>
      <c r="M138">
        <v>504.30114700000001</v>
      </c>
      <c r="N138" s="5">
        <f t="shared" si="2"/>
        <v>2.0695516940006708E-2</v>
      </c>
    </row>
    <row r="139" spans="12:14" x14ac:dyDescent="0.35">
      <c r="L139" s="4">
        <v>45345</v>
      </c>
      <c r="M139">
        <v>504.64892600000002</v>
      </c>
      <c r="N139" s="5">
        <f t="shared" si="2"/>
        <v>6.89625637516178E-4</v>
      </c>
    </row>
    <row r="140" spans="12:14" x14ac:dyDescent="0.35">
      <c r="L140" s="4">
        <v>45348</v>
      </c>
      <c r="M140">
        <v>502.80062900000001</v>
      </c>
      <c r="N140" s="5">
        <f t="shared" si="2"/>
        <v>-3.6625402428777099E-3</v>
      </c>
    </row>
    <row r="141" spans="12:14" x14ac:dyDescent="0.35">
      <c r="L141" s="4">
        <v>45349</v>
      </c>
      <c r="M141">
        <v>503.73474099999999</v>
      </c>
      <c r="N141" s="5">
        <f t="shared" si="2"/>
        <v>1.8578178827217684E-3</v>
      </c>
    </row>
    <row r="142" spans="12:14" x14ac:dyDescent="0.35">
      <c r="L142" s="4">
        <v>45350</v>
      </c>
      <c r="M142">
        <v>503.06896999999998</v>
      </c>
      <c r="N142" s="5">
        <f t="shared" si="2"/>
        <v>-1.321669811135795E-3</v>
      </c>
    </row>
    <row r="143" spans="12:14" x14ac:dyDescent="0.35">
      <c r="L143" s="4">
        <v>45351</v>
      </c>
      <c r="M143">
        <v>504.87747200000001</v>
      </c>
      <c r="N143" s="5">
        <f t="shared" si="2"/>
        <v>3.5949384832860698E-3</v>
      </c>
    </row>
    <row r="144" spans="12:14" x14ac:dyDescent="0.35">
      <c r="L144" s="4">
        <v>45352</v>
      </c>
      <c r="M144">
        <v>509.61740099999997</v>
      </c>
      <c r="N144" s="5">
        <f t="shared" si="2"/>
        <v>9.3882758943935052E-3</v>
      </c>
    </row>
    <row r="145" spans="12:14" x14ac:dyDescent="0.35">
      <c r="L145" s="4">
        <v>45355</v>
      </c>
      <c r="M145">
        <v>509.07089200000001</v>
      </c>
      <c r="N145" s="5">
        <f t="shared" si="2"/>
        <v>-1.0723907757614892E-3</v>
      </c>
    </row>
    <row r="146" spans="12:14" x14ac:dyDescent="0.35">
      <c r="L146" s="4">
        <v>45356</v>
      </c>
      <c r="M146">
        <v>503.98312399999998</v>
      </c>
      <c r="N146" s="5">
        <f t="shared" si="2"/>
        <v>-9.9942229657083992E-3</v>
      </c>
    </row>
    <row r="147" spans="12:14" x14ac:dyDescent="0.35">
      <c r="L147" s="4">
        <v>45357</v>
      </c>
      <c r="M147">
        <v>506.53692599999999</v>
      </c>
      <c r="N147" s="5">
        <f t="shared" si="2"/>
        <v>5.0672371323290388E-3</v>
      </c>
    </row>
    <row r="148" spans="12:14" x14ac:dyDescent="0.35">
      <c r="L148" s="4">
        <v>45358</v>
      </c>
      <c r="M148">
        <v>511.56503300000003</v>
      </c>
      <c r="N148" s="5">
        <f t="shared" si="2"/>
        <v>9.9264372287837244E-3</v>
      </c>
    </row>
    <row r="149" spans="12:14" x14ac:dyDescent="0.35">
      <c r="L149" s="4">
        <v>45359</v>
      </c>
      <c r="M149">
        <v>508.49453699999998</v>
      </c>
      <c r="N149" s="5">
        <f t="shared" si="2"/>
        <v>-6.0021616059127147E-3</v>
      </c>
    </row>
    <row r="150" spans="12:14" x14ac:dyDescent="0.35">
      <c r="L150" s="4">
        <v>45362</v>
      </c>
      <c r="M150">
        <v>508.05731200000002</v>
      </c>
      <c r="N150" s="5">
        <f t="shared" si="2"/>
        <v>-8.5984207928657685E-4</v>
      </c>
    </row>
    <row r="151" spans="12:14" x14ac:dyDescent="0.35">
      <c r="L151" s="4">
        <v>45363</v>
      </c>
      <c r="M151">
        <v>513.52264400000001</v>
      </c>
      <c r="N151" s="5">
        <f t="shared" si="2"/>
        <v>1.0757313930755963E-2</v>
      </c>
    </row>
    <row r="152" spans="12:14" x14ac:dyDescent="0.35">
      <c r="L152" s="4">
        <v>45364</v>
      </c>
      <c r="M152">
        <v>512.71777299999997</v>
      </c>
      <c r="N152" s="5">
        <f t="shared" si="2"/>
        <v>-1.5673525002337652E-3</v>
      </c>
    </row>
    <row r="153" spans="12:14" x14ac:dyDescent="0.35">
      <c r="L153" s="4">
        <v>45365</v>
      </c>
      <c r="M153">
        <v>511.70416299999999</v>
      </c>
      <c r="N153" s="5">
        <f t="shared" si="2"/>
        <v>-1.9769355645098408E-3</v>
      </c>
    </row>
    <row r="154" spans="12:14" x14ac:dyDescent="0.35">
      <c r="L154" s="4">
        <v>45366</v>
      </c>
      <c r="M154">
        <v>508.19052099999999</v>
      </c>
      <c r="N154" s="5">
        <f t="shared" si="2"/>
        <v>-6.8665495691893064E-3</v>
      </c>
    </row>
    <row r="155" spans="12:14" x14ac:dyDescent="0.35">
      <c r="L155" s="4">
        <v>45369</v>
      </c>
      <c r="M155">
        <v>511.21075400000001</v>
      </c>
      <c r="N155" s="5">
        <f t="shared" si="2"/>
        <v>5.943111638636811E-3</v>
      </c>
    </row>
    <row r="156" spans="12:14" x14ac:dyDescent="0.35">
      <c r="L156" s="4">
        <v>45370</v>
      </c>
      <c r="M156">
        <v>514.05163600000003</v>
      </c>
      <c r="N156" s="5">
        <f t="shared" si="2"/>
        <v>5.5571640028526659E-3</v>
      </c>
    </row>
    <row r="157" spans="12:14" x14ac:dyDescent="0.35">
      <c r="L157" s="4">
        <v>45371</v>
      </c>
      <c r="M157">
        <v>518.80627400000003</v>
      </c>
      <c r="N157" s="5">
        <f t="shared" si="2"/>
        <v>9.2493393017818448E-3</v>
      </c>
    </row>
    <row r="158" spans="12:14" x14ac:dyDescent="0.35">
      <c r="L158" s="4">
        <v>45372</v>
      </c>
      <c r="M158">
        <v>520.52075200000002</v>
      </c>
      <c r="N158" s="5">
        <f t="shared" si="2"/>
        <v>3.3046593418799564E-3</v>
      </c>
    </row>
    <row r="159" spans="12:14" x14ac:dyDescent="0.35">
      <c r="L159" s="4">
        <v>45373</v>
      </c>
      <c r="M159">
        <v>519.53393600000004</v>
      </c>
      <c r="N159" s="5">
        <f t="shared" si="2"/>
        <v>-1.8958245107583149E-3</v>
      </c>
    </row>
    <row r="160" spans="12:14" x14ac:dyDescent="0.35">
      <c r="L160" s="4">
        <v>45376</v>
      </c>
      <c r="M160">
        <v>518.09857199999999</v>
      </c>
      <c r="N160" s="5">
        <f t="shared" si="2"/>
        <v>-2.7627916109796979E-3</v>
      </c>
    </row>
    <row r="161" spans="12:14" x14ac:dyDescent="0.35">
      <c r="L161" s="4">
        <v>45377</v>
      </c>
      <c r="M161">
        <v>517.14166299999999</v>
      </c>
      <c r="N161" s="5">
        <f t="shared" si="2"/>
        <v>-1.8469632068393027E-3</v>
      </c>
    </row>
    <row r="162" spans="12:14" x14ac:dyDescent="0.35">
      <c r="L162" s="4">
        <v>45378</v>
      </c>
      <c r="M162">
        <v>521.48761000000002</v>
      </c>
      <c r="N162" s="5">
        <f t="shared" si="2"/>
        <v>8.4037843224400444E-3</v>
      </c>
    </row>
    <row r="163" spans="12:14" x14ac:dyDescent="0.35">
      <c r="L163" s="4">
        <v>45379</v>
      </c>
      <c r="M163">
        <v>521.38793899999996</v>
      </c>
      <c r="N163" s="5">
        <f t="shared" si="2"/>
        <v>-1.911282225862676E-4</v>
      </c>
    </row>
    <row r="164" spans="12:14" x14ac:dyDescent="0.35">
      <c r="L164" s="4">
        <v>45383</v>
      </c>
      <c r="M164">
        <v>520.48083499999996</v>
      </c>
      <c r="N164" s="5">
        <f t="shared" si="2"/>
        <v>-1.7397870801150184E-3</v>
      </c>
    </row>
    <row r="165" spans="12:14" x14ac:dyDescent="0.35">
      <c r="L165" s="4">
        <v>45384</v>
      </c>
      <c r="M165">
        <v>517.17156999999997</v>
      </c>
      <c r="N165" s="5">
        <f t="shared" si="2"/>
        <v>-6.3580919362765664E-3</v>
      </c>
    </row>
    <row r="166" spans="12:14" x14ac:dyDescent="0.35">
      <c r="L166" s="4">
        <v>45385</v>
      </c>
      <c r="M166">
        <v>517.73968500000001</v>
      </c>
      <c r="N166" s="5">
        <f t="shared" si="2"/>
        <v>1.0985039258828433E-3</v>
      </c>
    </row>
    <row r="167" spans="12:14" x14ac:dyDescent="0.35">
      <c r="L167" s="4">
        <v>45386</v>
      </c>
      <c r="M167">
        <v>511.42010499999998</v>
      </c>
      <c r="N167" s="5">
        <f t="shared" si="2"/>
        <v>-1.2206095424189933E-2</v>
      </c>
    </row>
    <row r="168" spans="12:14" x14ac:dyDescent="0.35">
      <c r="L168" s="4">
        <v>45387</v>
      </c>
      <c r="M168">
        <v>516.762878</v>
      </c>
      <c r="N168" s="5">
        <f t="shared" si="2"/>
        <v>1.0446935792639556E-2</v>
      </c>
    </row>
    <row r="169" spans="12:14" x14ac:dyDescent="0.35">
      <c r="L169" s="4">
        <v>45390</v>
      </c>
      <c r="M169">
        <v>517.05187999999998</v>
      </c>
      <c r="N169" s="5">
        <f t="shared" si="2"/>
        <v>5.5925456781746874E-4</v>
      </c>
    </row>
    <row r="170" spans="12:14" x14ac:dyDescent="0.35">
      <c r="L170" s="4">
        <v>45391</v>
      </c>
      <c r="M170">
        <v>517.65002400000003</v>
      </c>
      <c r="N170" s="5">
        <f t="shared" si="2"/>
        <v>1.1568355577782352E-3</v>
      </c>
    </row>
    <row r="171" spans="12:14" x14ac:dyDescent="0.35">
      <c r="L171" s="4">
        <v>45392</v>
      </c>
      <c r="M171">
        <v>512.46673599999997</v>
      </c>
      <c r="N171" s="5">
        <f t="shared" si="2"/>
        <v>-1.0013112643070365E-2</v>
      </c>
    </row>
    <row r="172" spans="12:14" x14ac:dyDescent="0.35">
      <c r="L172" s="4">
        <v>45393</v>
      </c>
      <c r="M172">
        <v>516.33422900000005</v>
      </c>
      <c r="N172" s="5">
        <f t="shared" si="2"/>
        <v>7.546817633837799E-3</v>
      </c>
    </row>
    <row r="173" spans="12:14" x14ac:dyDescent="0.35">
      <c r="L173" s="4">
        <v>45394</v>
      </c>
      <c r="M173">
        <v>509.207245</v>
      </c>
      <c r="N173" s="5">
        <f t="shared" si="2"/>
        <v>-1.3803043841976281E-2</v>
      </c>
    </row>
    <row r="174" spans="12:14" x14ac:dyDescent="0.35">
      <c r="L174" s="4">
        <v>45397</v>
      </c>
      <c r="M174">
        <v>502.82785000000001</v>
      </c>
      <c r="N174" s="5">
        <f t="shared" si="2"/>
        <v>-1.252809158282886E-2</v>
      </c>
    </row>
    <row r="175" spans="12:14" x14ac:dyDescent="0.35">
      <c r="L175" s="4">
        <v>45398</v>
      </c>
      <c r="M175">
        <v>501.910797</v>
      </c>
      <c r="N175" s="5">
        <f t="shared" si="2"/>
        <v>-1.823791184199508E-3</v>
      </c>
    </row>
    <row r="176" spans="12:14" x14ac:dyDescent="0.35">
      <c r="L176" s="4">
        <v>45399</v>
      </c>
      <c r="M176">
        <v>498.94036899999998</v>
      </c>
      <c r="N176" s="5">
        <f t="shared" si="2"/>
        <v>-5.9182388937530916E-3</v>
      </c>
    </row>
    <row r="177" spans="12:14" x14ac:dyDescent="0.35">
      <c r="L177" s="4">
        <v>45400</v>
      </c>
      <c r="M177">
        <v>497.91366599999998</v>
      </c>
      <c r="N177" s="5">
        <f t="shared" si="2"/>
        <v>-2.0577669472962024E-3</v>
      </c>
    </row>
    <row r="178" spans="12:14" x14ac:dyDescent="0.35">
      <c r="L178" s="4">
        <v>45401</v>
      </c>
      <c r="M178">
        <v>493.56768799999998</v>
      </c>
      <c r="N178" s="5">
        <f t="shared" si="2"/>
        <v>-8.7283766178051225E-3</v>
      </c>
    </row>
    <row r="179" spans="12:14" x14ac:dyDescent="0.35">
      <c r="L179" s="4">
        <v>45404</v>
      </c>
      <c r="M179">
        <v>498.11303700000002</v>
      </c>
      <c r="N179" s="5">
        <f t="shared" si="2"/>
        <v>9.2091705160408655E-3</v>
      </c>
    </row>
    <row r="180" spans="12:14" x14ac:dyDescent="0.35">
      <c r="L180" s="4">
        <v>45405</v>
      </c>
      <c r="M180">
        <v>504.023956</v>
      </c>
      <c r="N180" s="5">
        <f t="shared" si="2"/>
        <v>1.1866621752363304E-2</v>
      </c>
    </row>
    <row r="181" spans="12:14" x14ac:dyDescent="0.35">
      <c r="L181" s="4">
        <v>45406</v>
      </c>
      <c r="M181">
        <v>503.78472900000003</v>
      </c>
      <c r="N181" s="5">
        <f t="shared" si="2"/>
        <v>-4.7463418584015038E-4</v>
      </c>
    </row>
    <row r="182" spans="12:14" x14ac:dyDescent="0.35">
      <c r="L182" s="4">
        <v>45407</v>
      </c>
      <c r="M182">
        <v>501.87091099999998</v>
      </c>
      <c r="N182" s="5">
        <f t="shared" si="2"/>
        <v>-3.798880533355864E-3</v>
      </c>
    </row>
    <row r="183" spans="12:14" x14ac:dyDescent="0.35">
      <c r="L183" s="4">
        <v>45408</v>
      </c>
      <c r="M183">
        <v>506.62558000000001</v>
      </c>
      <c r="N183" s="5">
        <f t="shared" si="2"/>
        <v>9.4738883959744058E-3</v>
      </c>
    </row>
    <row r="184" spans="12:14" x14ac:dyDescent="0.35">
      <c r="L184" s="4">
        <v>45411</v>
      </c>
      <c r="M184">
        <v>508.41976899999997</v>
      </c>
      <c r="N184" s="5">
        <f t="shared" si="2"/>
        <v>3.5414496836103648E-3</v>
      </c>
    </row>
    <row r="185" spans="12:14" x14ac:dyDescent="0.35">
      <c r="L185" s="4">
        <v>45412</v>
      </c>
      <c r="M185">
        <v>500.36578400000002</v>
      </c>
      <c r="N185" s="5">
        <f t="shared" si="2"/>
        <v>-1.5841211320010595E-2</v>
      </c>
    </row>
    <row r="186" spans="12:14" x14ac:dyDescent="0.35">
      <c r="L186" s="4">
        <v>45413</v>
      </c>
      <c r="M186">
        <v>498.74102800000003</v>
      </c>
      <c r="N186" s="5">
        <f t="shared" si="2"/>
        <v>-3.2471364988457818E-3</v>
      </c>
    </row>
    <row r="187" spans="12:14" x14ac:dyDescent="0.35">
      <c r="L187" s="4">
        <v>45414</v>
      </c>
      <c r="M187">
        <v>503.40594499999997</v>
      </c>
      <c r="N187" s="5">
        <f t="shared" si="2"/>
        <v>9.3533853003966438E-3</v>
      </c>
    </row>
    <row r="188" spans="12:14" x14ac:dyDescent="0.35">
      <c r="L188" s="4">
        <v>45415</v>
      </c>
      <c r="M188">
        <v>509.64584400000001</v>
      </c>
      <c r="N188" s="5">
        <f t="shared" si="2"/>
        <v>1.2395362156480072E-2</v>
      </c>
    </row>
    <row r="189" spans="12:14" x14ac:dyDescent="0.35">
      <c r="L189" s="4">
        <v>45418</v>
      </c>
      <c r="M189">
        <v>514.90887499999997</v>
      </c>
      <c r="N189" s="5">
        <f t="shared" si="2"/>
        <v>1.0326839828011858E-2</v>
      </c>
    </row>
    <row r="190" spans="12:14" x14ac:dyDescent="0.35">
      <c r="L190" s="4">
        <v>45419</v>
      </c>
      <c r="M190">
        <v>515.47705099999996</v>
      </c>
      <c r="N190" s="5">
        <f t="shared" si="2"/>
        <v>1.1034496152353412E-3</v>
      </c>
    </row>
    <row r="191" spans="12:14" x14ac:dyDescent="0.35">
      <c r="L191" s="4">
        <v>45420</v>
      </c>
      <c r="M191">
        <v>515.52685499999995</v>
      </c>
      <c r="N191" s="5">
        <f t="shared" si="2"/>
        <v>9.6617298293688592E-5</v>
      </c>
    </row>
    <row r="192" spans="12:14" x14ac:dyDescent="0.35">
      <c r="L192" s="4">
        <v>45421</v>
      </c>
      <c r="M192">
        <v>518.497253</v>
      </c>
      <c r="N192" s="5">
        <f t="shared" si="2"/>
        <v>5.7618686033340527E-3</v>
      </c>
    </row>
    <row r="193" spans="12:14" x14ac:dyDescent="0.35">
      <c r="L193" s="4">
        <v>45422</v>
      </c>
      <c r="M193">
        <v>519.16516100000001</v>
      </c>
      <c r="N193" s="5">
        <f t="shared" si="2"/>
        <v>1.2881611158699346E-3</v>
      </c>
    </row>
    <row r="194" spans="12:14" x14ac:dyDescent="0.35">
      <c r="L194" s="4">
        <v>45425</v>
      </c>
      <c r="M194">
        <v>519.23486300000002</v>
      </c>
      <c r="N194" s="5">
        <f t="shared" si="2"/>
        <v>1.3425785325371642E-4</v>
      </c>
    </row>
    <row r="195" spans="12:14" x14ac:dyDescent="0.35">
      <c r="L195" s="4">
        <v>45426</v>
      </c>
      <c r="M195">
        <v>521.61718800000006</v>
      </c>
      <c r="N195" s="5">
        <f t="shared" si="2"/>
        <v>4.5881453071845435E-3</v>
      </c>
    </row>
    <row r="196" spans="12:14" x14ac:dyDescent="0.35">
      <c r="L196" s="4">
        <v>45427</v>
      </c>
      <c r="M196">
        <v>528.07641599999999</v>
      </c>
      <c r="N196" s="5">
        <f t="shared" si="2"/>
        <v>1.2383081210889824E-2</v>
      </c>
    </row>
    <row r="197" spans="12:14" x14ac:dyDescent="0.35">
      <c r="L197" s="4">
        <v>45428</v>
      </c>
      <c r="M197">
        <v>526.989868</v>
      </c>
      <c r="N197" s="5">
        <f t="shared" ref="N197:N255" si="3">M197/M196-1</f>
        <v>-2.0575582758083355E-3</v>
      </c>
    </row>
    <row r="198" spans="12:14" x14ac:dyDescent="0.35">
      <c r="L198" s="4">
        <v>45429</v>
      </c>
      <c r="M198">
        <v>527.74743699999999</v>
      </c>
      <c r="N198" s="5">
        <f t="shared" si="3"/>
        <v>1.4375399718311588E-3</v>
      </c>
    </row>
    <row r="199" spans="12:14" x14ac:dyDescent="0.35">
      <c r="L199" s="4">
        <v>45432</v>
      </c>
      <c r="M199">
        <v>528.35546899999997</v>
      </c>
      <c r="N199" s="5">
        <f t="shared" si="3"/>
        <v>1.1521268648055916E-3</v>
      </c>
    </row>
    <row r="200" spans="12:14" x14ac:dyDescent="0.35">
      <c r="L200" s="4">
        <v>45433</v>
      </c>
      <c r="M200">
        <v>529.65124500000002</v>
      </c>
      <c r="N200" s="5">
        <f t="shared" si="3"/>
        <v>2.4524701191273035E-3</v>
      </c>
    </row>
    <row r="201" spans="12:14" x14ac:dyDescent="0.35">
      <c r="L201" s="4">
        <v>45434</v>
      </c>
      <c r="M201">
        <v>528.12622099999999</v>
      </c>
      <c r="N201" s="5">
        <f t="shared" si="3"/>
        <v>-2.8792984334437E-3</v>
      </c>
    </row>
    <row r="202" spans="12:14" x14ac:dyDescent="0.35">
      <c r="L202" s="4">
        <v>45435</v>
      </c>
      <c r="M202">
        <v>524.26867700000003</v>
      </c>
      <c r="N202" s="5">
        <f t="shared" si="3"/>
        <v>-7.3042084384595807E-3</v>
      </c>
    </row>
    <row r="203" spans="12:14" x14ac:dyDescent="0.35">
      <c r="L203" s="4">
        <v>45436</v>
      </c>
      <c r="M203">
        <v>527.73748799999998</v>
      </c>
      <c r="N203" s="5">
        <f t="shared" si="3"/>
        <v>6.6164757731652646E-3</v>
      </c>
    </row>
    <row r="204" spans="12:14" x14ac:dyDescent="0.35">
      <c r="L204" s="4">
        <v>45440</v>
      </c>
      <c r="M204">
        <v>528.10626200000002</v>
      </c>
      <c r="N204" s="5">
        <f t="shared" si="3"/>
        <v>6.9878302827719452E-4</v>
      </c>
    </row>
    <row r="205" spans="12:14" x14ac:dyDescent="0.35">
      <c r="L205" s="4">
        <v>45441</v>
      </c>
      <c r="M205">
        <v>524.40820299999996</v>
      </c>
      <c r="N205" s="5">
        <f t="shared" si="3"/>
        <v>-7.0024903435059738E-3</v>
      </c>
    </row>
    <row r="206" spans="12:14" x14ac:dyDescent="0.35">
      <c r="L206" s="4">
        <v>45442</v>
      </c>
      <c r="M206">
        <v>520.92938200000003</v>
      </c>
      <c r="N206" s="5">
        <f t="shared" si="3"/>
        <v>-6.6338035524587946E-3</v>
      </c>
    </row>
    <row r="207" spans="12:14" x14ac:dyDescent="0.35">
      <c r="L207" s="4">
        <v>45443</v>
      </c>
      <c r="M207">
        <v>525.67413299999998</v>
      </c>
      <c r="N207" s="5">
        <f t="shared" si="3"/>
        <v>9.1082422377164463E-3</v>
      </c>
    </row>
    <row r="208" spans="12:14" x14ac:dyDescent="0.35">
      <c r="L208" s="4">
        <v>45446</v>
      </c>
      <c r="M208">
        <v>526.10272199999997</v>
      </c>
      <c r="N208" s="5">
        <f t="shared" si="3"/>
        <v>8.1531308674831493E-4</v>
      </c>
    </row>
    <row r="209" spans="12:14" x14ac:dyDescent="0.35">
      <c r="L209" s="4">
        <v>45447</v>
      </c>
      <c r="M209">
        <v>526.69085700000005</v>
      </c>
      <c r="N209" s="5">
        <f t="shared" si="3"/>
        <v>1.1179090611130871E-3</v>
      </c>
    </row>
    <row r="210" spans="12:14" x14ac:dyDescent="0.35">
      <c r="L210" s="4">
        <v>45448</v>
      </c>
      <c r="M210">
        <v>532.95062299999995</v>
      </c>
      <c r="N210" s="5">
        <f t="shared" si="3"/>
        <v>1.1885085751545343E-2</v>
      </c>
    </row>
    <row r="211" spans="12:14" x14ac:dyDescent="0.35">
      <c r="L211" s="4">
        <v>45449</v>
      </c>
      <c r="M211">
        <v>532.94067399999994</v>
      </c>
      <c r="N211" s="5">
        <f t="shared" si="3"/>
        <v>-1.8667770653846283E-5</v>
      </c>
    </row>
    <row r="212" spans="12:14" x14ac:dyDescent="0.35">
      <c r="L212" s="4">
        <v>45450</v>
      </c>
      <c r="M212">
        <v>532.29278599999998</v>
      </c>
      <c r="N212" s="5">
        <f t="shared" si="3"/>
        <v>-1.2156850313885803E-3</v>
      </c>
    </row>
    <row r="213" spans="12:14" x14ac:dyDescent="0.35">
      <c r="L213" s="4">
        <v>45453</v>
      </c>
      <c r="M213">
        <v>533.93743900000004</v>
      </c>
      <c r="N213" s="5">
        <f t="shared" si="3"/>
        <v>3.0897525633573064E-3</v>
      </c>
    </row>
    <row r="214" spans="12:14" x14ac:dyDescent="0.35">
      <c r="L214" s="4">
        <v>45454</v>
      </c>
      <c r="M214">
        <v>535.22332800000004</v>
      </c>
      <c r="N214" s="5">
        <f t="shared" si="3"/>
        <v>2.4083139822679289E-3</v>
      </c>
    </row>
    <row r="215" spans="12:14" x14ac:dyDescent="0.35">
      <c r="L215" s="4">
        <v>45455</v>
      </c>
      <c r="M215">
        <v>539.61914100000001</v>
      </c>
      <c r="N215" s="5">
        <f t="shared" si="3"/>
        <v>8.2130444807517744E-3</v>
      </c>
    </row>
    <row r="216" spans="12:14" x14ac:dyDescent="0.35">
      <c r="L216" s="4">
        <v>45456</v>
      </c>
      <c r="M216">
        <v>540.70562700000005</v>
      </c>
      <c r="N216" s="5">
        <f t="shared" si="3"/>
        <v>2.0134311729316234E-3</v>
      </c>
    </row>
    <row r="217" spans="12:14" x14ac:dyDescent="0.35">
      <c r="L217" s="4">
        <v>45457</v>
      </c>
      <c r="M217">
        <v>541.03460700000005</v>
      </c>
      <c r="N217" s="5">
        <f t="shared" si="3"/>
        <v>6.0842718028530918E-4</v>
      </c>
    </row>
    <row r="218" spans="12:14" x14ac:dyDescent="0.35">
      <c r="L218" s="4">
        <v>45460</v>
      </c>
      <c r="M218">
        <v>545.34063700000002</v>
      </c>
      <c r="N218" s="5">
        <f t="shared" si="3"/>
        <v>7.9588809002009153E-3</v>
      </c>
    </row>
    <row r="219" spans="12:14" x14ac:dyDescent="0.35">
      <c r="L219" s="4">
        <v>45461</v>
      </c>
      <c r="M219">
        <v>546.72619599999996</v>
      </c>
      <c r="N219" s="5">
        <f t="shared" si="3"/>
        <v>2.5407220844977374E-3</v>
      </c>
    </row>
    <row r="220" spans="12:14" x14ac:dyDescent="0.35">
      <c r="L220" s="4">
        <v>45463</v>
      </c>
      <c r="M220">
        <v>545.24096699999996</v>
      </c>
      <c r="N220" s="5">
        <f t="shared" si="3"/>
        <v>-2.716586494055595E-3</v>
      </c>
    </row>
    <row r="221" spans="12:14" x14ac:dyDescent="0.35">
      <c r="L221" s="4">
        <v>45464</v>
      </c>
      <c r="M221">
        <v>544.51000999999997</v>
      </c>
      <c r="N221" s="5">
        <f t="shared" si="3"/>
        <v>-1.340612764337612E-3</v>
      </c>
    </row>
    <row r="222" spans="12:14" x14ac:dyDescent="0.35">
      <c r="L222" s="4">
        <v>45467</v>
      </c>
      <c r="M222">
        <v>542.73999000000003</v>
      </c>
      <c r="N222" s="5">
        <f t="shared" si="3"/>
        <v>-3.250665676467368E-3</v>
      </c>
    </row>
    <row r="223" spans="12:14" x14ac:dyDescent="0.35">
      <c r="L223" s="4">
        <v>45468</v>
      </c>
      <c r="M223">
        <v>544.830017</v>
      </c>
      <c r="N223" s="5">
        <f t="shared" si="3"/>
        <v>3.8508807873176565E-3</v>
      </c>
    </row>
    <row r="224" spans="12:14" x14ac:dyDescent="0.35">
      <c r="L224" s="4">
        <v>45469</v>
      </c>
      <c r="M224">
        <v>545.51000999999997</v>
      </c>
      <c r="N224" s="5">
        <f t="shared" si="3"/>
        <v>1.2480828492971163E-3</v>
      </c>
    </row>
    <row r="225" spans="12:14" x14ac:dyDescent="0.35">
      <c r="L225" s="4">
        <v>45470</v>
      </c>
      <c r="M225">
        <v>546.36999500000002</v>
      </c>
      <c r="N225" s="5">
        <f t="shared" si="3"/>
        <v>1.5764788624137438E-3</v>
      </c>
    </row>
    <row r="226" spans="12:14" x14ac:dyDescent="0.35">
      <c r="L226" s="4">
        <v>45471</v>
      </c>
      <c r="M226">
        <v>544.21997099999999</v>
      </c>
      <c r="N226" s="5">
        <f t="shared" si="3"/>
        <v>-3.9351062826941119E-3</v>
      </c>
    </row>
    <row r="227" spans="12:14" x14ac:dyDescent="0.35">
      <c r="L227" s="4">
        <v>45474</v>
      </c>
      <c r="M227">
        <v>545.34002699999996</v>
      </c>
      <c r="N227" s="5">
        <f t="shared" si="3"/>
        <v>2.0580942627701493E-3</v>
      </c>
    </row>
    <row r="228" spans="12:14" x14ac:dyDescent="0.35">
      <c r="L228" s="4">
        <v>45475</v>
      </c>
      <c r="M228">
        <v>549.01000999999997</v>
      </c>
      <c r="N228" s="5">
        <f t="shared" si="3"/>
        <v>6.7297150737113398E-3</v>
      </c>
    </row>
    <row r="229" spans="12:14" x14ac:dyDescent="0.35">
      <c r="L229" s="4">
        <v>45476</v>
      </c>
      <c r="M229">
        <v>551.46002199999998</v>
      </c>
      <c r="N229" s="5">
        <f t="shared" si="3"/>
        <v>4.4625998713576642E-3</v>
      </c>
    </row>
    <row r="230" spans="12:14" x14ac:dyDescent="0.35">
      <c r="L230" s="4">
        <v>45478</v>
      </c>
      <c r="M230">
        <v>554.64001499999995</v>
      </c>
      <c r="N230" s="5">
        <f t="shared" si="3"/>
        <v>5.7664977933793438E-3</v>
      </c>
    </row>
    <row r="231" spans="12:14" x14ac:dyDescent="0.35">
      <c r="L231" s="4">
        <v>45481</v>
      </c>
      <c r="M231">
        <v>555.28002900000001</v>
      </c>
      <c r="N231" s="5">
        <f t="shared" si="3"/>
        <v>1.1539268402769309E-3</v>
      </c>
    </row>
    <row r="232" spans="12:14" x14ac:dyDescent="0.35">
      <c r="L232" s="4">
        <v>45482</v>
      </c>
      <c r="M232">
        <v>555.82000700000003</v>
      </c>
      <c r="N232" s="5">
        <f t="shared" si="3"/>
        <v>9.724426808082054E-4</v>
      </c>
    </row>
    <row r="233" spans="12:14" x14ac:dyDescent="0.35">
      <c r="L233" s="4">
        <v>45483</v>
      </c>
      <c r="M233">
        <v>561.32000700000003</v>
      </c>
      <c r="N233" s="5">
        <f t="shared" si="3"/>
        <v>9.8952897174138243E-3</v>
      </c>
    </row>
    <row r="234" spans="12:14" x14ac:dyDescent="0.35">
      <c r="L234" s="4">
        <v>45484</v>
      </c>
      <c r="M234">
        <v>556.47997999999995</v>
      </c>
      <c r="N234" s="5">
        <f t="shared" si="3"/>
        <v>-8.6225805951009038E-3</v>
      </c>
    </row>
    <row r="235" spans="12:14" x14ac:dyDescent="0.35">
      <c r="L235" s="4">
        <v>45485</v>
      </c>
      <c r="M235">
        <v>559.98999000000003</v>
      </c>
      <c r="N235" s="5">
        <f t="shared" si="3"/>
        <v>6.3075225096149712E-3</v>
      </c>
    </row>
    <row r="236" spans="12:14" x14ac:dyDescent="0.35">
      <c r="L236" s="4">
        <v>45488</v>
      </c>
      <c r="M236">
        <v>561.53002900000001</v>
      </c>
      <c r="N236" s="5">
        <f t="shared" si="3"/>
        <v>2.750118801230661E-3</v>
      </c>
    </row>
    <row r="237" spans="12:14" x14ac:dyDescent="0.35">
      <c r="L237" s="4">
        <v>45489</v>
      </c>
      <c r="M237">
        <v>564.85998500000005</v>
      </c>
      <c r="N237" s="5">
        <f t="shared" si="3"/>
        <v>5.9301476822712917E-3</v>
      </c>
    </row>
    <row r="238" spans="12:14" x14ac:dyDescent="0.35">
      <c r="L238" s="4">
        <v>45490</v>
      </c>
      <c r="M238">
        <v>556.94000200000005</v>
      </c>
      <c r="N238" s="5">
        <f t="shared" si="3"/>
        <v>-1.4021143664478153E-2</v>
      </c>
    </row>
    <row r="239" spans="12:14" x14ac:dyDescent="0.35">
      <c r="L239" s="4">
        <v>45491</v>
      </c>
      <c r="M239">
        <v>552.65997300000004</v>
      </c>
      <c r="N239" s="5">
        <f t="shared" si="3"/>
        <v>-7.6849013980504477E-3</v>
      </c>
    </row>
    <row r="240" spans="12:14" x14ac:dyDescent="0.35">
      <c r="L240" s="4">
        <v>45492</v>
      </c>
      <c r="M240">
        <v>548.98999000000003</v>
      </c>
      <c r="N240" s="5">
        <f t="shared" si="3"/>
        <v>-6.6405804279225933E-3</v>
      </c>
    </row>
    <row r="241" spans="12:14" x14ac:dyDescent="0.35">
      <c r="L241" s="4">
        <v>45495</v>
      </c>
      <c r="M241">
        <v>554.65002400000003</v>
      </c>
      <c r="N241" s="5">
        <f t="shared" si="3"/>
        <v>1.0309903829029743E-2</v>
      </c>
    </row>
    <row r="242" spans="12:14" x14ac:dyDescent="0.35">
      <c r="L242" s="4">
        <v>45496</v>
      </c>
      <c r="M242">
        <v>553.78002900000001</v>
      </c>
      <c r="N242" s="5">
        <f t="shared" si="3"/>
        <v>-1.5685476649326402E-3</v>
      </c>
    </row>
    <row r="243" spans="12:14" x14ac:dyDescent="0.35">
      <c r="L243" s="4">
        <v>45497</v>
      </c>
      <c r="M243">
        <v>541.22997999999995</v>
      </c>
      <c r="N243" s="5">
        <f t="shared" si="3"/>
        <v>-2.2662516419493461E-2</v>
      </c>
    </row>
    <row r="244" spans="12:14" x14ac:dyDescent="0.35">
      <c r="L244" s="4">
        <v>45498</v>
      </c>
      <c r="M244">
        <v>538.40997300000004</v>
      </c>
      <c r="N244" s="5">
        <f t="shared" si="3"/>
        <v>-5.2103673192677169E-3</v>
      </c>
    </row>
    <row r="245" spans="12:14" x14ac:dyDescent="0.35">
      <c r="L245" s="4">
        <v>45499</v>
      </c>
      <c r="M245">
        <v>544.44000200000005</v>
      </c>
      <c r="N245" s="5">
        <f t="shared" si="3"/>
        <v>1.1199697818376153E-2</v>
      </c>
    </row>
    <row r="246" spans="12:14" x14ac:dyDescent="0.35">
      <c r="L246" s="4">
        <v>45502</v>
      </c>
      <c r="M246">
        <v>544.76000999999997</v>
      </c>
      <c r="N246" s="5">
        <f t="shared" si="3"/>
        <v>5.8777459191894366E-4</v>
      </c>
    </row>
    <row r="247" spans="12:14" x14ac:dyDescent="0.35">
      <c r="L247" s="4">
        <v>45503</v>
      </c>
      <c r="M247">
        <v>542</v>
      </c>
      <c r="N247" s="5">
        <f t="shared" si="3"/>
        <v>-5.0664695450020059E-3</v>
      </c>
    </row>
    <row r="248" spans="12:14" x14ac:dyDescent="0.35">
      <c r="L248" s="4">
        <v>45504</v>
      </c>
      <c r="M248">
        <v>550.80999799999995</v>
      </c>
      <c r="N248" s="5">
        <f t="shared" si="3"/>
        <v>1.6254608856088426E-2</v>
      </c>
    </row>
    <row r="249" spans="12:14" x14ac:dyDescent="0.35">
      <c r="L249" s="4">
        <v>45505</v>
      </c>
      <c r="M249">
        <v>543.01000999999997</v>
      </c>
      <c r="N249" s="5">
        <f t="shared" si="3"/>
        <v>-1.4160941210802025E-2</v>
      </c>
    </row>
    <row r="250" spans="12:14" x14ac:dyDescent="0.35">
      <c r="L250" s="4">
        <v>45506</v>
      </c>
      <c r="M250">
        <v>532.90002400000003</v>
      </c>
      <c r="N250" s="5">
        <f t="shared" si="3"/>
        <v>-1.8618415524236709E-2</v>
      </c>
    </row>
    <row r="251" spans="12:14" x14ac:dyDescent="0.35">
      <c r="L251" s="4">
        <v>45509</v>
      </c>
      <c r="M251">
        <v>517.38000499999998</v>
      </c>
      <c r="N251" s="5">
        <f t="shared" si="3"/>
        <v>-2.9123697318504949E-2</v>
      </c>
    </row>
    <row r="252" spans="12:14" x14ac:dyDescent="0.35">
      <c r="L252" s="4">
        <v>45510</v>
      </c>
      <c r="M252">
        <v>522.15002400000003</v>
      </c>
      <c r="N252" s="5">
        <f t="shared" si="3"/>
        <v>9.2195658005764791E-3</v>
      </c>
    </row>
    <row r="253" spans="12:14" x14ac:dyDescent="0.35">
      <c r="L253" s="4">
        <v>45511</v>
      </c>
      <c r="M253">
        <v>518.65997300000004</v>
      </c>
      <c r="N253" s="5">
        <f t="shared" si="3"/>
        <v>-6.6840004588413215E-3</v>
      </c>
    </row>
    <row r="254" spans="12:14" x14ac:dyDescent="0.35">
      <c r="L254" s="4">
        <v>45512</v>
      </c>
      <c r="M254">
        <v>530.65002400000003</v>
      </c>
      <c r="N254" s="5">
        <f t="shared" si="3"/>
        <v>2.3117363251781153E-2</v>
      </c>
    </row>
    <row r="255" spans="12:14" x14ac:dyDescent="0.35">
      <c r="L255" s="4">
        <v>45513</v>
      </c>
      <c r="M255">
        <v>530.169983</v>
      </c>
      <c r="N255" s="5">
        <f t="shared" si="3"/>
        <v>-9.0462824515014084E-4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 Scholes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MOHITH CHALAMCHARLA</dc:creator>
  <cp:lastModifiedBy>MOHITH CHALAMCHARLA</cp:lastModifiedBy>
  <dcterms:created xsi:type="dcterms:W3CDTF">2024-08-09T15:48:16Z</dcterms:created>
  <dcterms:modified xsi:type="dcterms:W3CDTF">2024-08-09T17:24:41Z</dcterms:modified>
</cp:coreProperties>
</file>