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U STUDY\2nd Quarter\Introduction to Enterprise Analytics (ALY 6050)\Week 5\"/>
    </mc:Choice>
  </mc:AlternateContent>
  <xr:revisionPtr revIDLastSave="0" documentId="13_ncr:1_{D5A27900-AFC9-4AF3-B6C1-F9BC8EC6C819}" xr6:coauthVersionLast="47" xr6:coauthVersionMax="47" xr10:uidLastSave="{00000000-0000-0000-0000-000000000000}"/>
  <bookViews>
    <workbookView xWindow="-108" yWindow="-108" windowWidth="23256" windowHeight="13896" xr2:uid="{A0A27F06-5B4D-4F9F-81C2-AD7B82F4D4CF}"/>
  </bookViews>
  <sheets>
    <sheet name="Sheet1" sheetId="1" r:id="rId1"/>
    <sheet name="Sensitivity Report 1" sheetId="6" r:id="rId2"/>
  </sheets>
  <definedNames>
    <definedName name="solver_adj" localSheetId="0" hidden="1">Sheet1!$I$17:$I$20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Sheet1!$B$17</definedName>
    <definedName name="solver_lhs2" localSheetId="0" hidden="1">Sheet1!$B$18</definedName>
    <definedName name="solver_lhs3" localSheetId="0" hidden="1">Sheet1!$B$19</definedName>
    <definedName name="solver_lhs4" localSheetId="0" hidden="1">Sheet1!$B$20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Sheet1!$I$22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Sheet1!$D$17</definedName>
    <definedName name="solver_rhs2" localSheetId="0" hidden="1">Sheet1!$D$18</definedName>
    <definedName name="solver_rhs3" localSheetId="0" hidden="1">Sheet1!$D$19</definedName>
    <definedName name="solver_rhs4" localSheetId="0" hidden="1">Sheet1!$D$20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20" i="1"/>
  <c r="E20" i="1" s="1"/>
  <c r="J17" i="1"/>
  <c r="E17" i="1"/>
  <c r="B18" i="1"/>
  <c r="E18" i="1" s="1"/>
  <c r="B19" i="1"/>
  <c r="E19" i="1" s="1"/>
  <c r="J19" i="1"/>
  <c r="J18" i="1"/>
  <c r="E6" i="1"/>
  <c r="J20" i="1" s="1"/>
  <c r="I22" i="1" l="1"/>
</calcChain>
</file>

<file path=xl/sharedStrings.xml><?xml version="1.0" encoding="utf-8"?>
<sst xmlns="http://schemas.openxmlformats.org/spreadsheetml/2006/main" count="166" uniqueCount="85">
  <si>
    <t>Decision Variables</t>
  </si>
  <si>
    <t>Pressure Washer</t>
  </si>
  <si>
    <t>Lawn Washer</t>
  </si>
  <si>
    <t>Water Pumps</t>
  </si>
  <si>
    <t>P</t>
  </si>
  <si>
    <t>L</t>
  </si>
  <si>
    <t>S</t>
  </si>
  <si>
    <t>W</t>
  </si>
  <si>
    <t>Objective Functions</t>
  </si>
  <si>
    <t>Buying Price</t>
  </si>
  <si>
    <t>(569.99*P) + (679.99*L) + (909.99*S) + (259.99*W)</t>
  </si>
  <si>
    <t>Selling Price</t>
  </si>
  <si>
    <t xml:space="preserve">{[(569.99*P) + (679.99*L) + (909.99*S) + (259.99*W)] - [(349.99) + (379.99*L) + (529.99*S) + (125.00*W)]} </t>
  </si>
  <si>
    <t>Profit</t>
  </si>
  <si>
    <t>Constraints</t>
  </si>
  <si>
    <t>Budget</t>
  </si>
  <si>
    <t>Storage</t>
  </si>
  <si>
    <t>Inventory</t>
  </si>
  <si>
    <t>Sales</t>
  </si>
  <si>
    <t>[(349.99*P) + (379.99*L) + (529.99*S) + (125.00*W)] &lt;= 130000</t>
  </si>
  <si>
    <t>(P+L) &gt;= [0.35*(P+L+S+W)]</t>
  </si>
  <si>
    <t>S &gt;= (1.5*W)</t>
  </si>
  <si>
    <t>Objective Parameters</t>
  </si>
  <si>
    <t>(349.99*P) + (379.99*L) + (529.99*S) + (125.00*W)</t>
  </si>
  <si>
    <t xml:space="preserve">W </t>
  </si>
  <si>
    <t>LHS</t>
  </si>
  <si>
    <t>Inequality</t>
  </si>
  <si>
    <t>RHS</t>
  </si>
  <si>
    <t>Slack</t>
  </si>
  <si>
    <t>&lt;=</t>
  </si>
  <si>
    <t>&gt;=</t>
  </si>
  <si>
    <t>Microsoft Excel 16.0 Sensitivity Report</t>
  </si>
  <si>
    <t>Worksheet: [ALY6050_MOD5Project_KambleM.xlsx]Sheet1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</si>
  <si>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</si>
  <si>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</si>
  <si>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</si>
  <si>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</si>
  <si>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</si>
  <si>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</si>
  <si>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</si>
  <si>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</si>
  <si>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</si>
  <si>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</si>
  <si>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</si>
  <si>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</si>
  <si>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</si>
  <si>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</si>
  <si>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</si>
  <si>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</si>
  <si>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Budget LHS</t>
  </si>
  <si>
    <t>Storage LHS</t>
  </si>
  <si>
    <t>Inventory LHS</t>
  </si>
  <si>
    <t>Sales LHS</t>
  </si>
  <si>
    <t>Equations</t>
  </si>
  <si>
    <t>Selling Price - Buying Price</t>
  </si>
  <si>
    <t>Data</t>
  </si>
  <si>
    <r>
      <rPr>
        <b/>
        <sz val="11"/>
        <color theme="1"/>
        <rFont val="Aptos Narrow"/>
        <family val="2"/>
        <scheme val="minor"/>
      </rPr>
      <t>Profit</t>
    </r>
    <r>
      <rPr>
        <sz val="11"/>
        <color theme="1"/>
        <rFont val="Aptos Narrow"/>
        <family val="2"/>
        <scheme val="minor"/>
      </rPr>
      <t xml:space="preserve"> = (220*P) + (300*L) + (380*S) + (134.99*W)</t>
    </r>
  </si>
  <si>
    <t>Snow Blower</t>
  </si>
  <si>
    <t>Sensitivity Report</t>
  </si>
  <si>
    <t>SP - BP (Data)</t>
  </si>
  <si>
    <t>$I$17</t>
  </si>
  <si>
    <t>$I$18</t>
  </si>
  <si>
    <t>$I$19</t>
  </si>
  <si>
    <t>$B$17</t>
  </si>
  <si>
    <t>$B$18</t>
  </si>
  <si>
    <t>$B$19</t>
  </si>
  <si>
    <t>$I$20</t>
  </si>
  <si>
    <t>$B$20</t>
  </si>
  <si>
    <r>
      <rPr>
        <b/>
        <sz val="11"/>
        <color theme="1"/>
        <rFont val="Aptos Narrow"/>
        <family val="2"/>
        <scheme val="minor"/>
      </rPr>
      <t>7.</t>
    </r>
    <r>
      <rPr>
        <sz val="11"/>
        <color theme="1"/>
        <rFont val="Aptos Narrow"/>
        <family val="2"/>
        <scheme val="minor"/>
      </rPr>
      <t xml:space="preserve">  The allowable storage increase is 3,184.57 sqft. Increasing warehouse size by this amount, to 13,684.57 sqft total,</t>
    </r>
  </si>
  <si>
    <t>Maximum Monthly Profit</t>
  </si>
  <si>
    <r>
      <t>Solver (</t>
    </r>
    <r>
      <rPr>
        <b/>
        <i/>
        <sz val="11"/>
        <color theme="1"/>
        <rFont val="Aptos Narrow"/>
        <family val="2"/>
        <scheme val="minor"/>
      </rPr>
      <t>Optimal Solutions</t>
    </r>
    <r>
      <rPr>
        <b/>
        <sz val="11"/>
        <color theme="1"/>
        <rFont val="Aptos Narrow"/>
        <family val="2"/>
        <scheme val="minor"/>
      </rPr>
      <t>)</t>
    </r>
  </si>
  <si>
    <t>[(25.00*P) + (40.00*L) + (25.00*S) + (5.00*W)] &lt;= 10500</t>
  </si>
  <si>
    <t>Report Created: 3/24/2024 12:53:59 AM</t>
  </si>
  <si>
    <t>P Solver (Optimal Solutions)</t>
  </si>
  <si>
    <t>L Solver (Optimal Solutions)</t>
  </si>
  <si>
    <t>S Solver (Optimal Solutions)</t>
  </si>
  <si>
    <t>W Solver (Optimal Solutions)</t>
  </si>
  <si>
    <r>
      <t xml:space="preserve">the </t>
    </r>
    <r>
      <rPr>
        <b/>
        <i/>
        <sz val="11"/>
        <color theme="1"/>
        <rFont val="Aptos Narrow"/>
        <family val="2"/>
        <scheme val="minor"/>
      </rPr>
      <t>selling price of P can be reduced by $51.67</t>
    </r>
    <r>
      <rPr>
        <sz val="11"/>
        <color theme="1"/>
        <rFont val="Aptos Narrow"/>
        <family val="2"/>
        <scheme val="minor"/>
      </rPr>
      <t xml:space="preserve"> (an allowable increase) so that the optimal zero values change to non-zero values.</t>
    </r>
  </si>
  <si>
    <r>
      <t xml:space="preserve"> Therefore, if the company invests the additional allowable amount of $26,008.87,  </t>
    </r>
    <r>
      <rPr>
        <b/>
        <i/>
        <sz val="11"/>
        <color theme="1"/>
        <rFont val="Aptos Narrow"/>
        <family val="2"/>
        <scheme val="minor"/>
      </rPr>
      <t xml:space="preserve">the expected increase in monthly </t>
    </r>
  </si>
  <si>
    <r>
      <t xml:space="preserve">6. </t>
    </r>
    <r>
      <rPr>
        <sz val="11"/>
        <color theme="1"/>
        <rFont val="Aptos Narrow"/>
        <family val="2"/>
        <scheme val="minor"/>
      </rPr>
      <t>The sensitivity report shows the budget constraint has an allowable increase of $26,008.87 and a shadow price of $0.75.</t>
    </r>
  </si>
  <si>
    <r>
      <rPr>
        <b/>
        <i/>
        <sz val="11"/>
        <color theme="1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$26,008.87 * $0.75 =</t>
    </r>
    <r>
      <rPr>
        <b/>
        <i/>
        <sz val="11"/>
        <color theme="1"/>
        <rFont val="Aptos Narrow"/>
        <family val="2"/>
        <scheme val="minor"/>
      </rPr>
      <t xml:space="preserve"> $19,507</t>
    </r>
    <r>
      <rPr>
        <sz val="11"/>
        <color theme="1"/>
        <rFont val="Aptos Narrow"/>
        <family val="2"/>
        <scheme val="minor"/>
      </rPr>
      <t xml:space="preserve"> (rounded to nearest dollar).</t>
    </r>
  </si>
  <si>
    <r>
      <rPr>
        <b/>
        <sz val="11"/>
        <color theme="1"/>
        <rFont val="Aptos Narrow"/>
        <family val="2"/>
        <scheme val="minor"/>
      </rPr>
      <t>5.</t>
    </r>
    <r>
      <rPr>
        <sz val="11"/>
        <color theme="1"/>
        <rFont val="Aptos Narrow"/>
        <family val="2"/>
        <scheme val="minor"/>
      </rPr>
      <t xml:space="preserve"> The decision variable P (Pressure Washers) has an optimal value of 0. According to the sensitivity report,</t>
    </r>
  </si>
  <si>
    <r>
      <t xml:space="preserve"> would increase monthly profit by $3,184 ($1 per extra sqft). </t>
    </r>
    <r>
      <rPr>
        <b/>
        <i/>
        <sz val="11"/>
        <color theme="1"/>
        <rFont val="Aptos Narrow"/>
        <family val="2"/>
        <scheme val="minor"/>
      </rPr>
      <t>I recommend renting a large 13,684.57 sqft warehouse.</t>
    </r>
  </si>
  <si>
    <t>This shadow price means for each additional $1 invested in the budget, the company can expect a $0.75 increase in profit.</t>
  </si>
  <si>
    <t xml:space="preserve">Final Analysis Based On Sensitivity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</si>
</sst>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4" fontId="0" fillId="0" borderId="0" xfId="0" applyNumberForma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6" xfId="0" applyBorder="1"/>
    <xf numFmtId="0" fontId="2" fillId="0" borderId="1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9" borderId="23" xfId="0" applyFill="1" applyBorder="1" applyAlignment="1">
      <alignment horizontal="center"/>
    </xf>
    <xf numFmtId="2" fontId="0" fillId="9" borderId="24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44" fontId="0" fillId="0" borderId="20" xfId="1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44" fontId="0" fillId="0" borderId="22" xfId="1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 vertical="center"/>
    </xf>
    <xf numFmtId="2" fontId="0" fillId="0" borderId="26" xfId="0" applyNumberForma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4" fontId="0" fillId="0" borderId="33" xfId="0" applyNumberFormat="1" applyBorder="1"/>
    <xf numFmtId="44" fontId="0" fillId="0" borderId="34" xfId="0" applyNumberFormat="1" applyBorder="1"/>
    <xf numFmtId="44" fontId="0" fillId="0" borderId="29" xfId="0" applyNumberFormat="1" applyBorder="1"/>
    <xf numFmtId="44" fontId="0" fillId="0" borderId="35" xfId="0" applyNumberFormat="1" applyBorder="1"/>
    <xf numFmtId="0" fontId="0" fillId="0" borderId="36" xfId="0" applyBorder="1"/>
    <xf numFmtId="0" fontId="2" fillId="10" borderId="12" xfId="0" applyFont="1" applyFill="1" applyBorder="1"/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44" fontId="0" fillId="0" borderId="9" xfId="1" applyFont="1" applyBorder="1" applyAlignment="1">
      <alignment horizontal="center"/>
    </xf>
    <xf numFmtId="44" fontId="0" fillId="0" borderId="39" xfId="1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0" borderId="9" xfId="1" applyNumberFormat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40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11" borderId="8" xfId="0" applyFont="1" applyFill="1" applyBorder="1"/>
    <xf numFmtId="0" fontId="2" fillId="11" borderId="37" xfId="0" applyFont="1" applyFill="1" applyBorder="1"/>
    <xf numFmtId="0" fontId="2" fillId="11" borderId="10" xfId="0" applyFont="1" applyFill="1" applyBorder="1"/>
    <xf numFmtId="0" fontId="2" fillId="13" borderId="11" xfId="0" applyFont="1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top"/>
    </xf>
    <xf numFmtId="0" fontId="0" fillId="13" borderId="12" xfId="0" applyFill="1" applyBorder="1" applyAlignment="1">
      <alignment horizontal="center" vertical="top"/>
    </xf>
    <xf numFmtId="0" fontId="0" fillId="13" borderId="32" xfId="0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0" fillId="9" borderId="25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2" xfId="1" applyNumberFormat="1" applyFont="1" applyBorder="1" applyAlignment="1">
      <alignment horizontal="center"/>
    </xf>
    <xf numFmtId="2" fontId="0" fillId="0" borderId="39" xfId="1" applyNumberFormat="1" applyFont="1" applyBorder="1" applyAlignment="1">
      <alignment horizontal="center"/>
    </xf>
    <xf numFmtId="2" fontId="0" fillId="0" borderId="20" xfId="1" applyNumberFormat="1" applyFont="1" applyBorder="1" applyAlignment="1">
      <alignment horizontal="center"/>
    </xf>
    <xf numFmtId="2" fontId="0" fillId="0" borderId="26" xfId="1" applyNumberFormat="1" applyFont="1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0" fontId="0" fillId="0" borderId="47" xfId="0" applyBorder="1"/>
    <xf numFmtId="0" fontId="0" fillId="0" borderId="43" xfId="0" applyBorder="1"/>
    <xf numFmtId="0" fontId="2" fillId="0" borderId="48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44" fontId="2" fillId="6" borderId="12" xfId="1" applyFont="1" applyFill="1" applyBorder="1" applyAlignment="1">
      <alignment horizontal="left" vertical="center"/>
    </xf>
    <xf numFmtId="2" fontId="0" fillId="0" borderId="44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32" xfId="0" applyBorder="1" applyAlignment="1">
      <alignment horizontal="center" vertical="top"/>
    </xf>
    <xf numFmtId="0" fontId="0" fillId="0" borderId="32" xfId="0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6" fillId="8" borderId="42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CCFFCC"/>
      <color rgb="FF0099CC"/>
      <color rgb="FFFFCC66"/>
      <color rgb="FFFF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95C0C-6A2F-4EB1-95ED-A265E43C930A}">
  <dimension ref="A1:P39"/>
  <sheetViews>
    <sheetView tabSelected="1" zoomScale="90" zoomScaleNormal="90" workbookViewId="0"/>
  </sheetViews>
  <sheetFormatPr defaultRowHeight="14.4" x14ac:dyDescent="0.3"/>
  <cols>
    <col min="1" max="1" width="20.21875" bestFit="1" customWidth="1"/>
    <col min="2" max="2" width="7.77734375" bestFit="1" customWidth="1"/>
    <col min="3" max="3" width="25.5546875" bestFit="1" customWidth="1"/>
    <col min="4" max="4" width="10.44140625" bestFit="1" customWidth="1"/>
    <col min="5" max="5" width="11.6640625" bestFit="1" customWidth="1"/>
    <col min="6" max="6" width="12" bestFit="1" customWidth="1"/>
    <col min="7" max="7" width="9.88671875" bestFit="1" customWidth="1"/>
    <col min="8" max="8" width="39" bestFit="1" customWidth="1"/>
    <col min="9" max="9" width="112.5546875" bestFit="1" customWidth="1"/>
    <col min="10" max="10" width="12.44140625" bestFit="1" customWidth="1"/>
    <col min="11" max="11" width="86.5546875" bestFit="1" customWidth="1"/>
    <col min="12" max="12" width="11.21875" bestFit="1" customWidth="1"/>
    <col min="13" max="13" width="10.5546875" bestFit="1" customWidth="1"/>
    <col min="14" max="14" width="52.21875" bestFit="1" customWidth="1"/>
  </cols>
  <sheetData>
    <row r="1" spans="1:15" ht="15" thickBot="1" x14ac:dyDescent="0.35"/>
    <row r="2" spans="1:15" ht="15" thickBot="1" x14ac:dyDescent="0.35">
      <c r="A2" s="120" t="s">
        <v>0</v>
      </c>
      <c r="B2" s="121"/>
      <c r="C2" s="7"/>
      <c r="D2" s="52" t="s">
        <v>55</v>
      </c>
      <c r="E2" s="53" t="s">
        <v>9</v>
      </c>
      <c r="F2" s="54" t="s">
        <v>11</v>
      </c>
      <c r="H2" s="61" t="s">
        <v>14</v>
      </c>
      <c r="I2" s="62" t="s">
        <v>53</v>
      </c>
    </row>
    <row r="3" spans="1:15" x14ac:dyDescent="0.3">
      <c r="A3" s="47" t="s">
        <v>1</v>
      </c>
      <c r="B3" s="48" t="s">
        <v>4</v>
      </c>
      <c r="D3" s="49" t="s">
        <v>4</v>
      </c>
      <c r="E3" s="50">
        <v>349.99</v>
      </c>
      <c r="F3" s="51">
        <v>569.99</v>
      </c>
      <c r="H3" s="57" t="s">
        <v>15</v>
      </c>
      <c r="I3" s="48" t="s">
        <v>19</v>
      </c>
    </row>
    <row r="4" spans="1:15" x14ac:dyDescent="0.3">
      <c r="A4" s="21" t="s">
        <v>2</v>
      </c>
      <c r="B4" s="22" t="s">
        <v>5</v>
      </c>
      <c r="D4" s="25" t="s">
        <v>5</v>
      </c>
      <c r="E4" s="13">
        <v>379.99</v>
      </c>
      <c r="F4" s="26">
        <v>679.99</v>
      </c>
      <c r="H4" s="15" t="s">
        <v>16</v>
      </c>
      <c r="I4" s="22" t="s">
        <v>71</v>
      </c>
    </row>
    <row r="5" spans="1:15" x14ac:dyDescent="0.3">
      <c r="A5" s="21" t="s">
        <v>57</v>
      </c>
      <c r="B5" s="22" t="s">
        <v>6</v>
      </c>
      <c r="D5" s="25" t="s">
        <v>6</v>
      </c>
      <c r="E5" s="13">
        <v>529.99</v>
      </c>
      <c r="F5" s="26">
        <v>909.99</v>
      </c>
      <c r="H5" s="15" t="s">
        <v>17</v>
      </c>
      <c r="I5" s="22" t="s">
        <v>20</v>
      </c>
    </row>
    <row r="6" spans="1:15" ht="15" thickBot="1" x14ac:dyDescent="0.35">
      <c r="A6" s="23" t="s">
        <v>3</v>
      </c>
      <c r="B6" s="24" t="s">
        <v>7</v>
      </c>
      <c r="D6" s="27" t="s">
        <v>24</v>
      </c>
      <c r="E6" s="28">
        <f>500/4</f>
        <v>125</v>
      </c>
      <c r="F6" s="29">
        <v>259.99</v>
      </c>
      <c r="H6" s="34" t="s">
        <v>18</v>
      </c>
      <c r="I6" s="24" t="s">
        <v>21</v>
      </c>
    </row>
    <row r="7" spans="1:15" ht="15" thickBot="1" x14ac:dyDescent="0.35">
      <c r="I7" s="1"/>
    </row>
    <row r="8" spans="1:15" ht="15" thickBot="1" x14ac:dyDescent="0.35">
      <c r="H8" s="63" t="s">
        <v>8</v>
      </c>
      <c r="I8" s="64" t="s">
        <v>53</v>
      </c>
    </row>
    <row r="9" spans="1:15" ht="15" thickBot="1" x14ac:dyDescent="0.35">
      <c r="A9" s="58" t="s">
        <v>14</v>
      </c>
      <c r="B9" s="59" t="s">
        <v>15</v>
      </c>
      <c r="C9" s="59" t="s">
        <v>16</v>
      </c>
      <c r="D9" s="59" t="s">
        <v>17</v>
      </c>
      <c r="E9" s="60" t="s">
        <v>18</v>
      </c>
      <c r="H9" s="57" t="s">
        <v>9</v>
      </c>
      <c r="I9" s="48" t="s">
        <v>23</v>
      </c>
    </row>
    <row r="10" spans="1:15" ht="14.4" customHeight="1" x14ac:dyDescent="0.3">
      <c r="A10" s="47" t="s">
        <v>4</v>
      </c>
      <c r="B10" s="55">
        <v>349.99</v>
      </c>
      <c r="C10" s="80">
        <v>25</v>
      </c>
      <c r="D10" s="11">
        <v>0.65</v>
      </c>
      <c r="E10" s="82">
        <v>0</v>
      </c>
      <c r="H10" s="35" t="s">
        <v>11</v>
      </c>
      <c r="I10" s="36" t="s">
        <v>10</v>
      </c>
      <c r="N10" s="6"/>
      <c r="O10" s="1"/>
    </row>
    <row r="11" spans="1:15" ht="14.4" customHeight="1" x14ac:dyDescent="0.3">
      <c r="A11" s="21" t="s">
        <v>5</v>
      </c>
      <c r="B11" s="9">
        <v>379.99</v>
      </c>
      <c r="C11" s="10">
        <v>40</v>
      </c>
      <c r="D11" s="8">
        <v>0.65</v>
      </c>
      <c r="E11" s="83">
        <v>0</v>
      </c>
      <c r="H11" s="122" t="s">
        <v>13</v>
      </c>
      <c r="I11" s="37" t="s">
        <v>54</v>
      </c>
      <c r="N11" s="6"/>
    </row>
    <row r="12" spans="1:15" ht="14.4" customHeight="1" thickBot="1" x14ac:dyDescent="0.35">
      <c r="A12" s="21" t="s">
        <v>6</v>
      </c>
      <c r="B12" s="9">
        <v>529.99</v>
      </c>
      <c r="C12" s="10">
        <v>25</v>
      </c>
      <c r="D12" s="8">
        <v>-0.35</v>
      </c>
      <c r="E12" s="83">
        <v>1</v>
      </c>
      <c r="H12" s="123"/>
      <c r="I12" s="12" t="s">
        <v>12</v>
      </c>
      <c r="N12" s="6"/>
    </row>
    <row r="13" spans="1:15" ht="15" customHeight="1" thickBot="1" x14ac:dyDescent="0.35">
      <c r="A13" s="23" t="s">
        <v>7</v>
      </c>
      <c r="B13" s="81">
        <v>125</v>
      </c>
      <c r="C13" s="31">
        <v>5</v>
      </c>
      <c r="D13" s="16">
        <v>-0.35</v>
      </c>
      <c r="E13" s="84">
        <v>-1.5</v>
      </c>
      <c r="N13" s="6"/>
    </row>
    <row r="14" spans="1:15" ht="15" thickBot="1" x14ac:dyDescent="0.35"/>
    <row r="15" spans="1:15" ht="15" thickBot="1" x14ac:dyDescent="0.35">
      <c r="F15" s="2"/>
      <c r="H15" s="66" t="s">
        <v>22</v>
      </c>
      <c r="I15" s="67"/>
      <c r="J15" s="68"/>
    </row>
    <row r="16" spans="1:15" ht="15" thickBot="1" x14ac:dyDescent="0.35">
      <c r="A16" s="58" t="s">
        <v>14</v>
      </c>
      <c r="B16" s="59" t="s">
        <v>25</v>
      </c>
      <c r="C16" s="59" t="s">
        <v>26</v>
      </c>
      <c r="D16" s="59" t="s">
        <v>27</v>
      </c>
      <c r="E16" s="60" t="s">
        <v>28</v>
      </c>
      <c r="H16" s="44"/>
      <c r="I16" s="65" t="s">
        <v>70</v>
      </c>
      <c r="J16" s="45" t="s">
        <v>59</v>
      </c>
    </row>
    <row r="17" spans="1:16" x14ac:dyDescent="0.3">
      <c r="A17" s="47" t="s">
        <v>15</v>
      </c>
      <c r="B17" s="11">
        <f>SUMPRODUCT(B10:B13,I17:I20)</f>
        <v>129999.99999999997</v>
      </c>
      <c r="C17" s="56" t="s">
        <v>29</v>
      </c>
      <c r="D17" s="11">
        <v>130000</v>
      </c>
      <c r="E17" s="48">
        <f>D17-B17</f>
        <v>0</v>
      </c>
      <c r="H17" s="38" t="s">
        <v>4</v>
      </c>
      <c r="I17" s="19">
        <v>0</v>
      </c>
      <c r="J17" s="40">
        <f>F3-E3</f>
        <v>220</v>
      </c>
    </row>
    <row r="18" spans="1:16" x14ac:dyDescent="0.3">
      <c r="A18" s="21" t="s">
        <v>16</v>
      </c>
      <c r="B18" s="8">
        <f>SUMPRODUCT(C10:C13,I17:I20)</f>
        <v>10499.999999999996</v>
      </c>
      <c r="C18" s="5" t="s">
        <v>29</v>
      </c>
      <c r="D18" s="8">
        <v>10500</v>
      </c>
      <c r="E18" s="22">
        <f>D18-B18</f>
        <v>0</v>
      </c>
      <c r="H18" s="38" t="s">
        <v>5</v>
      </c>
      <c r="I18" s="20">
        <v>200.23620054891501</v>
      </c>
      <c r="J18" s="41">
        <f>F4-E4</f>
        <v>300</v>
      </c>
      <c r="P18" s="4"/>
    </row>
    <row r="19" spans="1:16" x14ac:dyDescent="0.3">
      <c r="A19" s="21" t="s">
        <v>17</v>
      </c>
      <c r="B19" s="10">
        <f>SUMPRODUCT(D10:D13,I17:I20)</f>
        <v>78.87746022060719</v>
      </c>
      <c r="C19" s="5" t="s">
        <v>30</v>
      </c>
      <c r="D19" s="8">
        <v>0</v>
      </c>
      <c r="E19" s="30">
        <f>D19-B19</f>
        <v>-78.87746022060719</v>
      </c>
      <c r="H19" s="38" t="s">
        <v>6</v>
      </c>
      <c r="I19" s="20">
        <v>87.90183451917872</v>
      </c>
      <c r="J19" s="42">
        <f>F5-E5</f>
        <v>380</v>
      </c>
      <c r="P19" s="4"/>
    </row>
    <row r="20" spans="1:16" ht="15" thickBot="1" x14ac:dyDescent="0.35">
      <c r="A20" s="23" t="s">
        <v>18</v>
      </c>
      <c r="B20" s="31">
        <f>SUMPRODUCT(E10:E13,I17:I20)</f>
        <v>0</v>
      </c>
      <c r="C20" s="32" t="s">
        <v>30</v>
      </c>
      <c r="D20" s="16">
        <v>0</v>
      </c>
      <c r="E20" s="33">
        <f>D20-B20</f>
        <v>0</v>
      </c>
      <c r="H20" s="39" t="s">
        <v>7</v>
      </c>
      <c r="I20" s="79">
        <v>58.601223012785816</v>
      </c>
      <c r="J20" s="43">
        <f>F6-E6</f>
        <v>134.99</v>
      </c>
      <c r="P20" s="4"/>
    </row>
    <row r="21" spans="1:16" ht="15" thickBot="1" x14ac:dyDescent="0.35">
      <c r="A21" s="1"/>
      <c r="B21" s="17"/>
      <c r="C21" s="18"/>
      <c r="D21" s="1"/>
      <c r="E21" s="17"/>
      <c r="H21" s="124" t="s">
        <v>69</v>
      </c>
      <c r="I21" s="46" t="s">
        <v>56</v>
      </c>
      <c r="J21" s="3"/>
    </row>
    <row r="22" spans="1:16" ht="18.600000000000001" customHeight="1" thickBot="1" x14ac:dyDescent="0.35">
      <c r="A22" s="126" t="s">
        <v>58</v>
      </c>
      <c r="B22" s="117" t="s">
        <v>31</v>
      </c>
      <c r="C22" s="118"/>
      <c r="D22" s="118"/>
      <c r="E22" s="119"/>
      <c r="H22" s="125"/>
      <c r="I22" s="94">
        <f>SUMPRODUCT(I17:I20,J17:J20)</f>
        <v>101384.13637645838</v>
      </c>
      <c r="J22" s="3"/>
    </row>
    <row r="23" spans="1:16" ht="15" customHeight="1" x14ac:dyDescent="0.3">
      <c r="A23" s="127"/>
      <c r="B23" s="114" t="s">
        <v>32</v>
      </c>
      <c r="C23" s="115"/>
      <c r="D23" s="115"/>
      <c r="E23" s="116"/>
    </row>
    <row r="24" spans="1:16" ht="15" thickBot="1" x14ac:dyDescent="0.35">
      <c r="A24" s="14"/>
      <c r="B24" s="114" t="s">
        <v>72</v>
      </c>
      <c r="C24" s="115"/>
      <c r="D24" s="115"/>
      <c r="E24" s="116"/>
    </row>
    <row r="25" spans="1:16" ht="18.600000000000001" thickBot="1" x14ac:dyDescent="0.35">
      <c r="A25" s="89" t="s">
        <v>33</v>
      </c>
      <c r="B25" s="90"/>
      <c r="C25" s="91"/>
      <c r="D25" s="91"/>
      <c r="E25" s="91"/>
      <c r="F25" s="91"/>
      <c r="G25" s="91"/>
      <c r="H25" s="93"/>
      <c r="I25" s="74" t="s">
        <v>84</v>
      </c>
    </row>
    <row r="26" spans="1:16" x14ac:dyDescent="0.3">
      <c r="A26" s="102"/>
      <c r="B26" s="111"/>
      <c r="C26" s="109"/>
      <c r="D26" s="105" t="s">
        <v>36</v>
      </c>
      <c r="E26" s="105" t="s">
        <v>38</v>
      </c>
      <c r="F26" s="105" t="s">
        <v>40</v>
      </c>
      <c r="G26" s="105" t="s">
        <v>42</v>
      </c>
      <c r="H26" s="106" t="s">
        <v>42</v>
      </c>
      <c r="I26" s="71" t="s">
        <v>81</v>
      </c>
    </row>
    <row r="27" spans="1:16" ht="15" thickBot="1" x14ac:dyDescent="0.35">
      <c r="A27" s="103"/>
      <c r="B27" s="112" t="s">
        <v>34</v>
      </c>
      <c r="C27" s="110" t="s">
        <v>35</v>
      </c>
      <c r="D27" s="107" t="s">
        <v>37</v>
      </c>
      <c r="E27" s="107" t="s">
        <v>39</v>
      </c>
      <c r="F27" s="107" t="s">
        <v>41</v>
      </c>
      <c r="G27" s="107" t="s">
        <v>43</v>
      </c>
      <c r="H27" s="108" t="s">
        <v>44</v>
      </c>
      <c r="I27" s="72" t="s">
        <v>77</v>
      </c>
    </row>
    <row r="28" spans="1:16" x14ac:dyDescent="0.3">
      <c r="A28" s="21"/>
      <c r="B28" s="11" t="s">
        <v>60</v>
      </c>
      <c r="C28" s="11" t="s">
        <v>73</v>
      </c>
      <c r="D28" s="80">
        <v>0</v>
      </c>
      <c r="E28" s="80">
        <v>-51.666430659824009</v>
      </c>
      <c r="F28" s="80">
        <v>220</v>
      </c>
      <c r="G28" s="80">
        <v>51.666430659824009</v>
      </c>
      <c r="H28" s="113">
        <v>1E+30</v>
      </c>
      <c r="I28" s="97"/>
    </row>
    <row r="29" spans="1:16" ht="15" thickBot="1" x14ac:dyDescent="0.35">
      <c r="A29" s="21"/>
      <c r="B29" s="8" t="s">
        <v>61</v>
      </c>
      <c r="C29" s="8" t="s">
        <v>74</v>
      </c>
      <c r="D29" s="10">
        <v>200.23620054891504</v>
      </c>
      <c r="E29" s="10">
        <v>0</v>
      </c>
      <c r="F29" s="10">
        <v>300</v>
      </c>
      <c r="G29" s="10">
        <v>363.51999999999981</v>
      </c>
      <c r="H29" s="95">
        <v>8.8113935553296727</v>
      </c>
      <c r="I29" s="98"/>
    </row>
    <row r="30" spans="1:16" x14ac:dyDescent="0.3">
      <c r="A30" s="21"/>
      <c r="B30" s="8" t="s">
        <v>62</v>
      </c>
      <c r="C30" s="8" t="s">
        <v>75</v>
      </c>
      <c r="D30" s="10">
        <v>87.90183451917872</v>
      </c>
      <c r="E30" s="10">
        <v>0</v>
      </c>
      <c r="F30" s="10">
        <v>380</v>
      </c>
      <c r="G30" s="10">
        <v>14.222040755458417</v>
      </c>
      <c r="H30" s="95">
        <v>158.06493572007949</v>
      </c>
      <c r="I30" s="69" t="s">
        <v>79</v>
      </c>
    </row>
    <row r="31" spans="1:16" ht="15" thickBot="1" x14ac:dyDescent="0.35">
      <c r="A31" s="23"/>
      <c r="B31" s="16" t="s">
        <v>66</v>
      </c>
      <c r="C31" s="16" t="s">
        <v>76</v>
      </c>
      <c r="D31" s="31">
        <v>58.601223012785816</v>
      </c>
      <c r="E31" s="31">
        <v>0</v>
      </c>
      <c r="F31" s="31">
        <v>134.99</v>
      </c>
      <c r="G31" s="31">
        <v>21.333061133187627</v>
      </c>
      <c r="H31" s="96">
        <v>46.484249926281059</v>
      </c>
      <c r="I31" s="73" t="s">
        <v>83</v>
      </c>
    </row>
    <row r="32" spans="1:16" ht="15" thickBot="1" x14ac:dyDescent="0.35">
      <c r="A32" s="87"/>
      <c r="B32" s="88"/>
      <c r="C32" s="88"/>
      <c r="D32" s="88"/>
      <c r="E32" s="88"/>
      <c r="F32" s="88"/>
      <c r="G32" s="88"/>
      <c r="H32" s="88"/>
      <c r="I32" s="73" t="s">
        <v>78</v>
      </c>
    </row>
    <row r="33" spans="1:9" ht="15" thickBot="1" x14ac:dyDescent="0.35">
      <c r="A33" s="89" t="s">
        <v>14</v>
      </c>
      <c r="B33" s="90"/>
      <c r="C33" s="91"/>
      <c r="D33" s="91"/>
      <c r="E33" s="91"/>
      <c r="F33" s="91"/>
      <c r="G33" s="91"/>
      <c r="H33" s="92"/>
      <c r="I33" s="70" t="s">
        <v>80</v>
      </c>
    </row>
    <row r="34" spans="1:9" x14ac:dyDescent="0.3">
      <c r="A34" s="102"/>
      <c r="B34" s="111"/>
      <c r="C34" s="109"/>
      <c r="D34" s="105" t="s">
        <v>36</v>
      </c>
      <c r="E34" s="105" t="s">
        <v>45</v>
      </c>
      <c r="F34" s="105" t="s">
        <v>47</v>
      </c>
      <c r="G34" s="105" t="s">
        <v>42</v>
      </c>
      <c r="H34" s="106" t="s">
        <v>42</v>
      </c>
      <c r="I34" s="98"/>
    </row>
    <row r="35" spans="1:9" ht="15" thickBot="1" x14ac:dyDescent="0.35">
      <c r="A35" s="103"/>
      <c r="B35" s="112" t="s">
        <v>34</v>
      </c>
      <c r="C35" s="110" t="s">
        <v>35</v>
      </c>
      <c r="D35" s="107" t="s">
        <v>37</v>
      </c>
      <c r="E35" s="107" t="s">
        <v>46</v>
      </c>
      <c r="F35" s="107" t="s">
        <v>48</v>
      </c>
      <c r="G35" s="107" t="s">
        <v>43</v>
      </c>
      <c r="H35" s="108" t="s">
        <v>44</v>
      </c>
      <c r="I35" s="98"/>
    </row>
    <row r="36" spans="1:9" x14ac:dyDescent="0.3">
      <c r="A36" s="21"/>
      <c r="B36" s="11" t="s">
        <v>63</v>
      </c>
      <c r="C36" s="11" t="s">
        <v>49</v>
      </c>
      <c r="D36" s="80">
        <v>129999.99999999999</v>
      </c>
      <c r="E36" s="80">
        <v>0.74817098934252479</v>
      </c>
      <c r="F36" s="80">
        <v>130000</v>
      </c>
      <c r="G36" s="80">
        <v>26008.874251496993</v>
      </c>
      <c r="H36" s="104">
        <v>30252.624999999978</v>
      </c>
      <c r="I36" s="99" t="s">
        <v>68</v>
      </c>
    </row>
    <row r="37" spans="1:9" ht="15" thickBot="1" x14ac:dyDescent="0.35">
      <c r="A37" s="21"/>
      <c r="B37" s="8" t="s">
        <v>64</v>
      </c>
      <c r="C37" s="8" t="s">
        <v>50</v>
      </c>
      <c r="D37" s="10">
        <v>10499.999999999998</v>
      </c>
      <c r="E37" s="10">
        <v>0.39256264399334967</v>
      </c>
      <c r="F37" s="10">
        <v>10500</v>
      </c>
      <c r="G37" s="10">
        <v>3184.5706465959602</v>
      </c>
      <c r="H37" s="30">
        <v>1750.4977261772526</v>
      </c>
      <c r="I37" s="100" t="s">
        <v>82</v>
      </c>
    </row>
    <row r="38" spans="1:9" x14ac:dyDescent="0.3">
      <c r="A38" s="21"/>
      <c r="B38" s="8" t="s">
        <v>65</v>
      </c>
      <c r="C38" s="8" t="s">
        <v>51</v>
      </c>
      <c r="D38" s="10">
        <v>78.877460220607219</v>
      </c>
      <c r="E38" s="10">
        <v>0</v>
      </c>
      <c r="F38" s="10">
        <v>0</v>
      </c>
      <c r="G38" s="10">
        <v>78.877460220607205</v>
      </c>
      <c r="H38" s="113">
        <v>1E+30</v>
      </c>
      <c r="I38" s="98"/>
    </row>
    <row r="39" spans="1:9" ht="15" thickBot="1" x14ac:dyDescent="0.35">
      <c r="A39" s="23"/>
      <c r="B39" s="16" t="s">
        <v>67</v>
      </c>
      <c r="C39" s="16" t="s">
        <v>52</v>
      </c>
      <c r="D39" s="31">
        <v>0</v>
      </c>
      <c r="E39" s="31">
        <v>-26.33720874147842</v>
      </c>
      <c r="F39" s="31">
        <v>0</v>
      </c>
      <c r="G39" s="31">
        <v>103.42910379192891</v>
      </c>
      <c r="H39" s="33">
        <v>585.5252334639772</v>
      </c>
      <c r="I39" s="101"/>
    </row>
  </sheetData>
  <mergeCells count="7">
    <mergeCell ref="B24:E24"/>
    <mergeCell ref="B22:E22"/>
    <mergeCell ref="A2:B2"/>
    <mergeCell ref="H11:H12"/>
    <mergeCell ref="H21:H22"/>
    <mergeCell ref="A22:A23"/>
    <mergeCell ref="B23:E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E178-6574-428E-8856-1E2D9F897CD6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23.6640625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2" t="s">
        <v>31</v>
      </c>
    </row>
    <row r="2" spans="1:8" x14ac:dyDescent="0.3">
      <c r="A2" s="2" t="s">
        <v>32</v>
      </c>
    </row>
    <row r="3" spans="1:8" x14ac:dyDescent="0.3">
      <c r="A3" s="2" t="s">
        <v>72</v>
      </c>
    </row>
    <row r="6" spans="1:8" ht="15" thickBot="1" x14ac:dyDescent="0.35">
      <c r="A6" t="s">
        <v>33</v>
      </c>
    </row>
    <row r="7" spans="1:8" x14ac:dyDescent="0.3">
      <c r="B7" s="77"/>
      <c r="C7" s="77"/>
      <c r="D7" s="77" t="s">
        <v>36</v>
      </c>
      <c r="E7" s="77" t="s">
        <v>38</v>
      </c>
      <c r="F7" s="77" t="s">
        <v>40</v>
      </c>
      <c r="G7" s="77" t="s">
        <v>42</v>
      </c>
      <c r="H7" s="77" t="s">
        <v>42</v>
      </c>
    </row>
    <row r="8" spans="1:8" ht="15" thickBot="1" x14ac:dyDescent="0.35">
      <c r="B8" s="78" t="s">
        <v>34</v>
      </c>
      <c r="C8" s="78" t="s">
        <v>35</v>
      </c>
      <c r="D8" s="78" t="s">
        <v>37</v>
      </c>
      <c r="E8" s="78" t="s">
        <v>39</v>
      </c>
      <c r="F8" s="78" t="s">
        <v>41</v>
      </c>
      <c r="G8" s="78" t="s">
        <v>43</v>
      </c>
      <c r="H8" s="78" t="s">
        <v>44</v>
      </c>
    </row>
    <row r="9" spans="1:8" x14ac:dyDescent="0.3">
      <c r="B9" s="75" t="s">
        <v>60</v>
      </c>
      <c r="C9" s="75" t="s">
        <v>73</v>
      </c>
      <c r="D9" s="75">
        <v>0</v>
      </c>
      <c r="E9" s="85">
        <v>-51.666430659824009</v>
      </c>
      <c r="F9" s="75">
        <v>220</v>
      </c>
      <c r="G9" s="85">
        <v>51.666430659824009</v>
      </c>
      <c r="H9" s="75">
        <v>1E+30</v>
      </c>
    </row>
    <row r="10" spans="1:8" x14ac:dyDescent="0.3">
      <c r="B10" s="75" t="s">
        <v>61</v>
      </c>
      <c r="C10" s="75" t="s">
        <v>74</v>
      </c>
      <c r="D10" s="85">
        <v>200.23620054891504</v>
      </c>
      <c r="E10" s="75">
        <v>0</v>
      </c>
      <c r="F10" s="75">
        <v>300</v>
      </c>
      <c r="G10" s="85">
        <v>363.51999999999981</v>
      </c>
      <c r="H10" s="85">
        <v>8.8113935553296727</v>
      </c>
    </row>
    <row r="11" spans="1:8" x14ac:dyDescent="0.3">
      <c r="B11" s="75" t="s">
        <v>62</v>
      </c>
      <c r="C11" s="75" t="s">
        <v>75</v>
      </c>
      <c r="D11" s="85">
        <v>87.90183451917872</v>
      </c>
      <c r="E11" s="75">
        <v>0</v>
      </c>
      <c r="F11" s="75">
        <v>380</v>
      </c>
      <c r="G11" s="85">
        <v>14.222040755458417</v>
      </c>
      <c r="H11" s="85">
        <v>158.06493572007949</v>
      </c>
    </row>
    <row r="12" spans="1:8" ht="15" thickBot="1" x14ac:dyDescent="0.35">
      <c r="B12" s="76" t="s">
        <v>66</v>
      </c>
      <c r="C12" s="76" t="s">
        <v>76</v>
      </c>
      <c r="D12" s="86">
        <v>58.601223012785816</v>
      </c>
      <c r="E12" s="76">
        <v>0</v>
      </c>
      <c r="F12" s="76">
        <v>134.99</v>
      </c>
      <c r="G12" s="86">
        <v>21.333061133187627</v>
      </c>
      <c r="H12" s="86">
        <v>46.484249926281059</v>
      </c>
    </row>
    <row r="14" spans="1:8" ht="15" thickBot="1" x14ac:dyDescent="0.35">
      <c r="A14" t="s">
        <v>14</v>
      </c>
    </row>
    <row r="15" spans="1:8" x14ac:dyDescent="0.3">
      <c r="B15" s="77"/>
      <c r="C15" s="77"/>
      <c r="D15" s="77" t="s">
        <v>36</v>
      </c>
      <c r="E15" s="77" t="s">
        <v>45</v>
      </c>
      <c r="F15" s="77" t="s">
        <v>47</v>
      </c>
      <c r="G15" s="77" t="s">
        <v>42</v>
      </c>
      <c r="H15" s="77" t="s">
        <v>42</v>
      </c>
    </row>
    <row r="16" spans="1:8" ht="15" thickBot="1" x14ac:dyDescent="0.35">
      <c r="B16" s="78" t="s">
        <v>34</v>
      </c>
      <c r="C16" s="78" t="s">
        <v>35</v>
      </c>
      <c r="D16" s="78" t="s">
        <v>37</v>
      </c>
      <c r="E16" s="78" t="s">
        <v>46</v>
      </c>
      <c r="F16" s="78" t="s">
        <v>48</v>
      </c>
      <c r="G16" s="78" t="s">
        <v>43</v>
      </c>
      <c r="H16" s="78" t="s">
        <v>44</v>
      </c>
    </row>
    <row r="17" spans="2:8" x14ac:dyDescent="0.3">
      <c r="B17" s="75" t="s">
        <v>63</v>
      </c>
      <c r="C17" s="75" t="s">
        <v>49</v>
      </c>
      <c r="D17" s="75">
        <v>129999.99999999999</v>
      </c>
      <c r="E17" s="85">
        <v>0.74817098934252479</v>
      </c>
      <c r="F17" s="75">
        <v>130000</v>
      </c>
      <c r="G17" s="85">
        <v>26008.874251496993</v>
      </c>
      <c r="H17" s="85">
        <v>30252.624999999978</v>
      </c>
    </row>
    <row r="18" spans="2:8" x14ac:dyDescent="0.3">
      <c r="B18" s="75" t="s">
        <v>64</v>
      </c>
      <c r="C18" s="75" t="s">
        <v>50</v>
      </c>
      <c r="D18" s="75">
        <v>10499.999999999998</v>
      </c>
      <c r="E18" s="85">
        <v>0.39256264399334967</v>
      </c>
      <c r="F18" s="75">
        <v>10500</v>
      </c>
      <c r="G18" s="85">
        <v>3184.5706465959602</v>
      </c>
      <c r="H18" s="85">
        <v>1750.4977261772526</v>
      </c>
    </row>
    <row r="19" spans="2:8" x14ac:dyDescent="0.3">
      <c r="B19" s="75" t="s">
        <v>65</v>
      </c>
      <c r="C19" s="75" t="s">
        <v>51</v>
      </c>
      <c r="D19" s="85">
        <v>78.877460220607219</v>
      </c>
      <c r="E19" s="75">
        <v>0</v>
      </c>
      <c r="F19" s="75">
        <v>0</v>
      </c>
      <c r="G19" s="85">
        <v>78.877460220607205</v>
      </c>
      <c r="H19" s="75">
        <v>1E+30</v>
      </c>
    </row>
    <row r="20" spans="2:8" ht="15" thickBot="1" x14ac:dyDescent="0.35">
      <c r="B20" s="76" t="s">
        <v>67</v>
      </c>
      <c r="C20" s="76" t="s">
        <v>52</v>
      </c>
      <c r="D20" s="76">
        <v>0</v>
      </c>
      <c r="E20" s="86">
        <v>-26.33720874147842</v>
      </c>
      <c r="F20" s="76">
        <v>0</v>
      </c>
      <c r="G20" s="86">
        <v>103.42910379192891</v>
      </c>
      <c r="H20" s="86">
        <v>585.5252334639772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Ravindra Kamble</dc:creator>
  <cp:lastModifiedBy>Mohit Ravindra Kamble</cp:lastModifiedBy>
  <dcterms:created xsi:type="dcterms:W3CDTF">2024-03-23T22:46:51Z</dcterms:created>
  <dcterms:modified xsi:type="dcterms:W3CDTF">2024-03-24T21:39:05Z</dcterms:modified>
</cp:coreProperties>
</file>