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data analytics\project 4\"/>
    </mc:Choice>
  </mc:AlternateContent>
  <xr:revisionPtr revIDLastSave="0" documentId="13_ncr:1_{7B88949D-0F22-433C-AFD9-A5EFB504DB05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0" i="1" l="1"/>
  <c r="K101" i="1"/>
  <c r="K102" i="1"/>
  <c r="K103" i="1"/>
  <c r="K104" i="1"/>
  <c r="K105" i="1"/>
  <c r="K106" i="1"/>
  <c r="K107" i="1"/>
  <c r="K99" i="1"/>
  <c r="K84" i="1"/>
  <c r="K85" i="1"/>
  <c r="K86" i="1"/>
  <c r="K87" i="1"/>
  <c r="K88" i="1"/>
  <c r="K89" i="1"/>
  <c r="K90" i="1"/>
  <c r="K91" i="1"/>
  <c r="K83" i="1"/>
  <c r="J99" i="1" a="1"/>
  <c r="J99" i="1" s="1"/>
  <c r="J83" i="1" a="1"/>
  <c r="J83" i="1" s="1"/>
  <c r="J80" i="1"/>
  <c r="J94" i="1"/>
  <c r="J96" i="1" s="1"/>
  <c r="J95" i="1"/>
  <c r="J41" i="1" a="1"/>
  <c r="J41" i="1" s="1"/>
  <c r="K41" i="1" s="1"/>
  <c r="J12" i="1" a="1"/>
  <c r="J12" i="1" s="1"/>
  <c r="K12" i="1" s="1"/>
  <c r="J4" i="1"/>
  <c r="J3" i="1"/>
  <c r="K18" i="1" l="1"/>
  <c r="K54" i="1"/>
  <c r="K46" i="1"/>
  <c r="K45" i="1"/>
  <c r="K16" i="1"/>
  <c r="K52" i="1"/>
  <c r="K44" i="1"/>
  <c r="K19" i="1"/>
  <c r="K55" i="1"/>
  <c r="K47" i="1"/>
  <c r="K17" i="1"/>
  <c r="K53" i="1"/>
  <c r="K15" i="1"/>
  <c r="K51" i="1"/>
  <c r="K43" i="1"/>
  <c r="K14" i="1"/>
  <c r="K50" i="1"/>
  <c r="K42" i="1"/>
  <c r="K20" i="1"/>
  <c r="K56" i="1"/>
  <c r="K13" i="1"/>
  <c r="K49" i="1"/>
  <c r="K4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<sst xmlns="http://schemas.openxmlformats.org/spreadsheetml/2006/main" count="28685" uniqueCount="42">
  <si>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</si>
  <si>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</si>
  <si>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</si>
  <si>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</si>
  <si>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</si>
  <si>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</si>
  <si>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</si>
  <si>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</si>
  <si>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</si>
  <si>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</si>
  <si>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</si>
  <si>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</si>
  <si>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</si>
  <si>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</si>
  <si>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</si>
  <si>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</si>
  <si>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</si>
  <si>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</si>
  <si>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</si>
  <si>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</si>
  <si>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</si>
  <si>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</si>
  <si>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</si>
  <si>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</si>
  <si>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</si>
  <si>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</si>
  <si>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</si>
  <si>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</si>
  <si>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</si>
  <si>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</si>
  <si>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</si>
  <si>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</si>
  <si>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</si>
  <si>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</si>
  <si>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</si>
  <si>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</si>
  <si>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</si>
  <si>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1. A</t>
  </si>
  <si>
    <t>1. B</t>
  </si>
  <si>
    <t>Departments</t>
  </si>
  <si>
    <t>Average salary in department</t>
  </si>
  <si>
    <t>Class intervel for salary in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</si>
</sst>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Proportion of people working different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14-410D-B702-AACA081BC55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D14-410D-B702-AACA081BC55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D14-410D-B702-AACA081BC55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D14-410D-B702-AACA081BC55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D14-410D-B702-AACA081BC55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D14-410D-B702-AACA081BC55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D14-410D-B702-AACA081BC55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D14-410D-B702-AACA081BC55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A21-484E-9609-88CF1E156625}"/>
              </c:ext>
            </c:extLst>
          </c:dPt>
          <c:dPt>
            <c:idx val="9"/>
            <c:bubble3D val="0"/>
            <c:explosion val="14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21-484E-9609-88CF1E156625}"/>
              </c:ext>
            </c:extLst>
          </c:dPt>
          <c:dLbls>
            <c:dLbl>
              <c:idx val="8"/>
              <c:layout>
                <c:manualLayout>
                  <c:x val="-8.9871633009467933E-2"/>
                  <c:y val="-5.4374941050584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9.9464188781204832E-2"/>
                      <c:h val="7.635274679884344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0A21-484E-9609-88CF1E1566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Sheet1!$J$12:$J$20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Sheet1!$K$12:$K$20</c:f>
              <c:numCache>
                <c:formatCode>General</c:formatCode>
                <c:ptCount val="9"/>
                <c:pt idx="0">
                  <c:v>2055</c:v>
                </c:pt>
                <c:pt idx="1">
                  <c:v>2771</c:v>
                </c:pt>
                <c:pt idx="2">
                  <c:v>747</c:v>
                </c:pt>
                <c:pt idx="3">
                  <c:v>288</c:v>
                </c:pt>
                <c:pt idx="4">
                  <c:v>380</c:v>
                </c:pt>
                <c:pt idx="5">
                  <c:v>333</c:v>
                </c:pt>
                <c:pt idx="6">
                  <c:v>325</c:v>
                </c:pt>
                <c:pt idx="7">
                  <c:v>172</c:v>
                </c:pt>
                <c:pt idx="8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1-484E-9609-88CF1E1566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30"/>
        <c:splitType val="val"/>
        <c:splitPos val="500"/>
        <c:secondPieSize val="125"/>
        <c:serLines>
          <c:spPr>
            <a:ln w="9525" cap="flat" cmpd="sng" algn="ctr">
              <a:solidFill>
                <a:schemeClr val="lt1">
                  <a:lumMod val="95000"/>
                  <a:alpha val="54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Post 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Sheet1!$J$41:$J$56</c:f>
              <c:strCache>
                <c:ptCount val="16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-</c:v>
                </c:pt>
                <c:pt idx="4">
                  <c:v>i7</c:v>
                </c:pt>
                <c:pt idx="5">
                  <c:v>n10</c:v>
                </c:pt>
                <c:pt idx="6">
                  <c:v>b9</c:v>
                </c:pt>
                <c:pt idx="7">
                  <c:v>i5</c:v>
                </c:pt>
                <c:pt idx="8">
                  <c:v>i1</c:v>
                </c:pt>
                <c:pt idx="9">
                  <c:v>i6</c:v>
                </c:pt>
                <c:pt idx="10">
                  <c:v>m6</c:v>
                </c:pt>
                <c:pt idx="11">
                  <c:v>m7</c:v>
                </c:pt>
                <c:pt idx="12">
                  <c:v>c-10</c:v>
                </c:pt>
                <c:pt idx="13">
                  <c:v>c9</c:v>
                </c:pt>
                <c:pt idx="14">
                  <c:v>n9</c:v>
                </c:pt>
                <c:pt idx="15">
                  <c:v>n6</c:v>
                </c:pt>
              </c:strCache>
            </c:strRef>
          </c:cat>
          <c:val>
            <c:numRef>
              <c:f>Sheet1!$K$41:$K$56</c:f>
              <c:numCache>
                <c:formatCode>General</c:formatCode>
                <c:ptCount val="16"/>
                <c:pt idx="0">
                  <c:v>320</c:v>
                </c:pt>
                <c:pt idx="1">
                  <c:v>1747</c:v>
                </c:pt>
                <c:pt idx="2">
                  <c:v>88</c:v>
                </c:pt>
                <c:pt idx="3">
                  <c:v>1</c:v>
                </c:pt>
                <c:pt idx="4">
                  <c:v>982</c:v>
                </c:pt>
                <c:pt idx="5">
                  <c:v>1</c:v>
                </c:pt>
                <c:pt idx="6">
                  <c:v>463</c:v>
                </c:pt>
                <c:pt idx="7">
                  <c:v>787</c:v>
                </c:pt>
                <c:pt idx="8">
                  <c:v>222</c:v>
                </c:pt>
                <c:pt idx="9">
                  <c:v>527</c:v>
                </c:pt>
                <c:pt idx="10">
                  <c:v>3</c:v>
                </c:pt>
                <c:pt idx="11">
                  <c:v>1</c:v>
                </c:pt>
                <c:pt idx="12">
                  <c:v>232</c:v>
                </c:pt>
                <c:pt idx="13">
                  <c:v>1792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8-4376-8078-11129279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68100576"/>
        <c:axId val="499016624"/>
      </c:barChart>
      <c:valAx>
        <c:axId val="49901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00576"/>
        <c:crosses val="autoZero"/>
        <c:crossBetween val="between"/>
      </c:valAx>
      <c:catAx>
        <c:axId val="46810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16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3</xdr:row>
      <xdr:rowOff>160020</xdr:rowOff>
    </xdr:from>
    <xdr:to>
      <xdr:col>28</xdr:col>
      <xdr:colOff>144780</xdr:colOff>
      <xdr:row>36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652F25-C792-6F92-718B-1258B03F3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187738</xdr:colOff>
      <xdr:row>39</xdr:row>
      <xdr:rowOff>157921</xdr:rowOff>
    </xdr:from>
    <xdr:to>
      <xdr:col>28</xdr:col>
      <xdr:colOff>298174</xdr:colOff>
      <xdr:row>75</xdr:row>
      <xdr:rowOff>11043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62BAD1-801A-6966-CCFA-C19F58440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9"/>
  <sheetViews>
    <sheetView tabSelected="1" topLeftCell="F75" zoomScale="65" zoomScaleNormal="250" workbookViewId="0">
      <selection activeCell="J98" sqref="J98:K107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  <col min="10" max="10" width="28.5546875" customWidth="1"/>
    <col min="11" max="11" width="28" customWidth="1"/>
  </cols>
  <sheetData>
    <row r="1" spans="1:11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11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11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  <c r="I3" t="s">
        <v>37</v>
      </c>
      <c r="J3">
        <f>COUNTIFS(D2:D7169,"=Male",C2:C7169,"=Hired")</f>
        <v>2563</v>
      </c>
    </row>
    <row r="4" spans="1:11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  <c r="I4" t="s">
        <v>38</v>
      </c>
      <c r="J4">
        <f>COUNTIFS(D2:D7169,"=Female",C2:C7169,"=Hired")</f>
        <v>1856</v>
      </c>
    </row>
    <row r="5" spans="1:11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11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11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11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11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11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11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11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  <c r="I12">
        <v>4</v>
      </c>
      <c r="J12" t="str" cm="1">
        <f t="array" ref="J12:J20">_xlfn.UNIQUE(E2:E7169)</f>
        <v>Service Department</v>
      </c>
      <c r="K12">
        <f>COUNTIF(E$2:E$7169,J12)</f>
        <v>2055</v>
      </c>
    </row>
    <row r="13" spans="1:11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  <c r="J13" t="str">
        <v>Operations Department</v>
      </c>
      <c r="K13">
        <f>COUNTIF(E$2:E$7169,J13)</f>
        <v>2771</v>
      </c>
    </row>
    <row r="14" spans="1:11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  <c r="J14" t="str">
        <v>Sales Department</v>
      </c>
      <c r="K14">
        <f>COUNTIF(E$2:E$7169,J14)</f>
        <v>747</v>
      </c>
    </row>
    <row r="15" spans="1:11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  <c r="J15" t="str">
        <v>Finance Department</v>
      </c>
      <c r="K15">
        <f>COUNTIF(E$2:E$7169,J15)</f>
        <v>288</v>
      </c>
    </row>
    <row r="16" spans="1:11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  <c r="J16" t="str">
        <v>Production Department</v>
      </c>
      <c r="K16">
        <f>COUNTIF(E$2:E$7169,J16)</f>
        <v>380</v>
      </c>
    </row>
    <row r="17" spans="1:11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  <c r="J17" t="str">
        <v>Purchase Department</v>
      </c>
      <c r="K17">
        <f>COUNTIF(E$2:E$7169,J17)</f>
        <v>333</v>
      </c>
    </row>
    <row r="18" spans="1:11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  <c r="J18" t="str">
        <v>Marketing Department</v>
      </c>
      <c r="K18">
        <f>COUNTIF(E$2:E$7169,J18)</f>
        <v>325</v>
      </c>
    </row>
    <row r="19" spans="1:11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  <c r="J19" t="str">
        <v>General Management</v>
      </c>
      <c r="K19">
        <f>COUNTIF(E$2:E$7169,J19)</f>
        <v>172</v>
      </c>
    </row>
    <row r="20" spans="1:11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  <c r="J20" t="str">
        <v>Human Resource Department</v>
      </c>
      <c r="K20">
        <f>COUNTIF(E$2:E$7169,J20)</f>
        <v>97</v>
      </c>
    </row>
    <row r="21" spans="1:11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11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11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11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11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11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11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11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11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11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11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11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11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11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11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11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11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11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11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11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11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  <c r="I41">
        <v>5</v>
      </c>
      <c r="J41" t="str" cm="1">
        <f t="array" ref="J41:J56">_xlfn.UNIQUE(F2:F7169)</f>
        <v>c8</v>
      </c>
      <c r="K41">
        <f>COUNTIF(F$2:F$7169,J41)</f>
        <v>320</v>
      </c>
    </row>
    <row r="42" spans="1:11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  <c r="J42" t="str">
        <v>c5</v>
      </c>
      <c r="K42">
        <f t="shared" ref="K42:K56" si="0">COUNTIF(F$2:F$7169,J42)</f>
        <v>1747</v>
      </c>
    </row>
    <row r="43" spans="1:11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  <c r="J43" t="str">
        <v>i4</v>
      </c>
      <c r="K43">
        <f t="shared" si="0"/>
        <v>88</v>
      </c>
    </row>
    <row r="44" spans="1:11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  <c r="J44" t="str">
        <v>-</v>
      </c>
      <c r="K44">
        <f t="shared" si="0"/>
        <v>1</v>
      </c>
    </row>
    <row r="45" spans="1:11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  <c r="J45" t="str">
        <v>i7</v>
      </c>
      <c r="K45">
        <f t="shared" si="0"/>
        <v>982</v>
      </c>
    </row>
    <row r="46" spans="1:11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  <c r="J46" t="str">
        <v>n10</v>
      </c>
      <c r="K46">
        <f t="shared" si="0"/>
        <v>1</v>
      </c>
    </row>
    <row r="47" spans="1:11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  <c r="J47" t="str">
        <v>b9</v>
      </c>
      <c r="K47">
        <f t="shared" si="0"/>
        <v>463</v>
      </c>
    </row>
    <row r="48" spans="1:11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  <c r="J48" t="str">
        <v>i5</v>
      </c>
      <c r="K48">
        <f t="shared" si="0"/>
        <v>787</v>
      </c>
    </row>
    <row r="49" spans="1:11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  <c r="J49" t="str">
        <v>i1</v>
      </c>
      <c r="K49">
        <f t="shared" si="0"/>
        <v>222</v>
      </c>
    </row>
    <row r="50" spans="1:11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  <c r="J50" t="str">
        <v>i6</v>
      </c>
      <c r="K50">
        <f t="shared" si="0"/>
        <v>527</v>
      </c>
    </row>
    <row r="51" spans="1:11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  <c r="J51" t="str">
        <v>m6</v>
      </c>
      <c r="K51">
        <f t="shared" si="0"/>
        <v>3</v>
      </c>
    </row>
    <row r="52" spans="1:11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  <c r="J52" t="str">
        <v>m7</v>
      </c>
      <c r="K52">
        <f t="shared" si="0"/>
        <v>1</v>
      </c>
    </row>
    <row r="53" spans="1:11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  <c r="J53" t="str">
        <v>c-10</v>
      </c>
      <c r="K53">
        <f t="shared" si="0"/>
        <v>232</v>
      </c>
    </row>
    <row r="54" spans="1:11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  <c r="J54" t="str">
        <v>c9</v>
      </c>
      <c r="K54">
        <f t="shared" si="0"/>
        <v>1792</v>
      </c>
    </row>
    <row r="55" spans="1:11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  <c r="J55" t="str">
        <v>n9</v>
      </c>
      <c r="K55">
        <f t="shared" si="0"/>
        <v>1</v>
      </c>
    </row>
    <row r="56" spans="1:11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  <c r="J56" t="str">
        <v>n6</v>
      </c>
      <c r="K56">
        <f t="shared" si="0"/>
        <v>1</v>
      </c>
    </row>
    <row r="57" spans="1:11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11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11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11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11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11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11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11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10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10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10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10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10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10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10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10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10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10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10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10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10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10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10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10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  <c r="I80">
        <v>2</v>
      </c>
      <c r="J80">
        <f>ROUND(SUBTOTAL(1,G2:G7169),2)</f>
        <v>49983.03</v>
      </c>
    </row>
    <row r="81" spans="1:11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11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  <c r="J82" t="s">
        <v>39</v>
      </c>
      <c r="K82" t="s">
        <v>40</v>
      </c>
    </row>
    <row r="83" spans="1:11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  <c r="J83" t="str" cm="1">
        <f t="array" ref="J83:J91">_xlfn.UNIQUE(E2:E7169)</f>
        <v>Service Department</v>
      </c>
      <c r="K83">
        <f>ROUND(AVERAGEIF(E$2:E$7169,J83,G$2:G$7169),2)</f>
        <v>50629.88</v>
      </c>
    </row>
    <row r="84" spans="1:11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  <c r="J84" t="str">
        <v>Operations Department</v>
      </c>
      <c r="K84">
        <f t="shared" ref="K84:K91" si="1">ROUND(AVERAGEIF(E$2:E$7169,J84,G$2:G$7169),2)</f>
        <v>49151.35</v>
      </c>
    </row>
    <row r="85" spans="1:11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  <c r="J85" t="str">
        <v>Sales Department</v>
      </c>
      <c r="K85">
        <f t="shared" si="1"/>
        <v>49310.38</v>
      </c>
    </row>
    <row r="86" spans="1:11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  <c r="J86" t="str">
        <v>Finance Department</v>
      </c>
      <c r="K86">
        <f t="shared" si="1"/>
        <v>49628.01</v>
      </c>
    </row>
    <row r="87" spans="1:11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  <c r="J87" t="str">
        <v>Production Department</v>
      </c>
      <c r="K87">
        <f t="shared" si="1"/>
        <v>49448.480000000003</v>
      </c>
    </row>
    <row r="88" spans="1:11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  <c r="J88" t="str">
        <v>Purchase Department</v>
      </c>
      <c r="K88">
        <f t="shared" si="1"/>
        <v>52564.77</v>
      </c>
    </row>
    <row r="89" spans="1:11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  <c r="J89" t="str">
        <v>Marketing Department</v>
      </c>
      <c r="K89">
        <f t="shared" si="1"/>
        <v>48489.94</v>
      </c>
    </row>
    <row r="90" spans="1:11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  <c r="J90" t="str">
        <v>General Management</v>
      </c>
      <c r="K90">
        <f t="shared" si="1"/>
        <v>58722.09</v>
      </c>
    </row>
    <row r="91" spans="1:11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  <c r="J91" t="str">
        <v>Human Resource Department</v>
      </c>
      <c r="K91">
        <f t="shared" si="1"/>
        <v>49002.28</v>
      </c>
    </row>
    <row r="92" spans="1:11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11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11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  <c r="I94">
        <v>3</v>
      </c>
      <c r="J94">
        <f>SUBTOTAL(4,G2:G7169)</f>
        <v>400000</v>
      </c>
    </row>
    <row r="95" spans="1:11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  <c r="J95">
        <f>SUBTOTAL(5,G2:G7169)</f>
        <v>100</v>
      </c>
    </row>
    <row r="96" spans="1:11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  <c r="J96">
        <f>J94-J95</f>
        <v>399900</v>
      </c>
    </row>
    <row r="97" spans="1:11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11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  <c r="J98" t="s">
        <v>39</v>
      </c>
      <c r="K98" t="s">
        <v>41</v>
      </c>
    </row>
    <row r="99" spans="1:11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  <c r="J99" t="str" cm="1">
        <f t="array" ref="J99:J107">_xlfn.UNIQUE(E2:E7169)</f>
        <v>Service Department</v>
      </c>
      <c r="K99">
        <f>_xlfn.MAXIFS(G$2:G$7169,E$2:E$7169,J99)-_xlfn.MINIFS(G$2:G$7169,E$2:E$7169,J99)</f>
        <v>199900</v>
      </c>
    </row>
    <row r="100" spans="1:11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  <c r="J100" t="str">
        <v>Operations Department</v>
      </c>
      <c r="K100">
        <f t="shared" ref="K100:K107" si="2">_xlfn.MAXIFS(G$2:G$7169,E$2:E$7169,J100)-_xlfn.MINIFS(G$2:G$7169,E$2:E$7169,J100)</f>
        <v>98921</v>
      </c>
    </row>
    <row r="101" spans="1:11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  <c r="J101" t="str">
        <v>Sales Department</v>
      </c>
      <c r="K101">
        <f t="shared" si="2"/>
        <v>98337</v>
      </c>
    </row>
    <row r="102" spans="1:11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  <c r="J102" t="str">
        <v>Finance Department</v>
      </c>
      <c r="K102">
        <f t="shared" si="2"/>
        <v>98724</v>
      </c>
    </row>
    <row r="103" spans="1:11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  <c r="J103" t="str">
        <v>Production Department</v>
      </c>
      <c r="K103">
        <f t="shared" si="2"/>
        <v>98729</v>
      </c>
    </row>
    <row r="104" spans="1:11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  <c r="J104" t="str">
        <v>Purchase Department</v>
      </c>
      <c r="K104">
        <f t="shared" si="2"/>
        <v>98264</v>
      </c>
    </row>
    <row r="105" spans="1:11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  <c r="J105" t="str">
        <v>Marketing Department</v>
      </c>
      <c r="K105">
        <f t="shared" si="2"/>
        <v>98821</v>
      </c>
    </row>
    <row r="106" spans="1:11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  <c r="J106" t="str">
        <v>General Management</v>
      </c>
      <c r="K106">
        <f t="shared" si="2"/>
        <v>398978</v>
      </c>
    </row>
    <row r="107" spans="1:11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  <c r="J107" t="str">
        <v>Human Resource Department</v>
      </c>
      <c r="K107">
        <f t="shared" si="2"/>
        <v>96780</v>
      </c>
    </row>
    <row r="108" spans="1:11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11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11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11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11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hp</cp:lastModifiedBy>
  <dcterms:created xsi:type="dcterms:W3CDTF">2021-08-03T05:37:34Z</dcterms:created>
  <dcterms:modified xsi:type="dcterms:W3CDTF">2023-07-08T18:06:36Z</dcterms:modified>
</cp:coreProperties>
</file>