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ture-hire-Intern\Comprehensive-Financial-Management\"/>
    </mc:Choice>
  </mc:AlternateContent>
  <bookViews>
    <workbookView xWindow="-108" yWindow="-108" windowWidth="23256" windowHeight="12456"/>
  </bookViews>
  <sheets>
    <sheet name="Personal Income &amp; Expence Track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N18" i="1" l="1"/>
  <c r="N20" i="1"/>
  <c r="N21" i="1"/>
  <c r="N22" i="1"/>
  <c r="N24" i="1"/>
  <c r="N25" i="1"/>
  <c r="N27" i="1"/>
  <c r="N28" i="1"/>
  <c r="N29" i="1"/>
  <c r="N17" i="1"/>
  <c r="H30" i="1"/>
  <c r="I30" i="1"/>
  <c r="J30" i="1"/>
  <c r="K30" i="1"/>
  <c r="L30" i="1"/>
  <c r="M30" i="1"/>
  <c r="C30" i="1"/>
  <c r="D30" i="1"/>
  <c r="E30" i="1"/>
  <c r="F30" i="1"/>
  <c r="G30" i="1"/>
  <c r="B30" i="1"/>
  <c r="N10" i="1"/>
  <c r="N9" i="1"/>
  <c r="N8" i="1"/>
  <c r="G11" i="1"/>
  <c r="N7" i="1"/>
  <c r="C11" i="1"/>
  <c r="D11" i="1"/>
  <c r="E11" i="1"/>
  <c r="F11" i="1"/>
  <c r="H11" i="1"/>
  <c r="I11" i="1"/>
  <c r="J11" i="1"/>
  <c r="K11" i="1"/>
  <c r="L11" i="1"/>
  <c r="M11" i="1"/>
  <c r="B11" i="1"/>
  <c r="F33" i="1" l="1"/>
  <c r="D33" i="1"/>
  <c r="E33" i="1"/>
  <c r="G33" i="1"/>
  <c r="N30" i="1"/>
  <c r="C33" i="1"/>
  <c r="B33" i="1"/>
  <c r="N11" i="1"/>
  <c r="N33" i="1" l="1"/>
</calcChain>
</file>

<file path=xl/sharedStrings.xml><?xml version="1.0" encoding="utf-8"?>
<sst xmlns="http://schemas.openxmlformats.org/spreadsheetml/2006/main" count="57" uniqueCount="44">
  <si>
    <t>Monthly Saving Target :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</si>
  <si>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</si>
  <si>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</si>
  <si>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</si>
  <si>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</si>
  <si>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</si>
  <si>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</si>
  <si>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</si>
  <si>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</si>
  <si>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</si>
  <si>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</si>
  <si>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</si>
  <si>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</si>
  <si>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</si>
  <si>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</si>
  <si>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Rental Income</t>
  </si>
  <si>
    <t>Total Income</t>
  </si>
  <si>
    <t>Expenses</t>
  </si>
  <si>
    <t>Housing</t>
  </si>
  <si>
    <t>Food</t>
  </si>
  <si>
    <t>Transportation</t>
  </si>
  <si>
    <t>Phone</t>
  </si>
  <si>
    <t>Electricity</t>
  </si>
  <si>
    <t>Gas</t>
  </si>
  <si>
    <t>Mortgage</t>
  </si>
  <si>
    <t>Groceries</t>
  </si>
  <si>
    <t>Dining out</t>
  </si>
  <si>
    <t>Fuel Expenses</t>
  </si>
  <si>
    <t>Bus/Train/Taxi/Flight</t>
  </si>
  <si>
    <t>Vehicle maintenance</t>
  </si>
  <si>
    <t>Total Expenses</t>
  </si>
  <si>
    <t>Savings/Deficit</t>
  </si>
  <si>
    <t>Other Expense</t>
  </si>
  <si>
    <t>Investment Gaines(stock &amp; fd)</t>
  </si>
  <si>
    <t>Name:  Mohit Maurya</t>
  </si>
  <si>
    <t>Email: mohitsscs1980@gmail.com</t>
  </si>
  <si>
    <t>Linkedin: linkedin.com/in/mohit-maurya93</t>
  </si>
  <si>
    <t>Github: github.com/mohitmaurya2023</t>
  </si>
  <si>
    <t>Comprehensive Financial Management</t>
  </si>
  <si>
    <t>Freelancing Income</t>
  </si>
  <si>
    <t>Water</t>
  </si>
  <si>
    <t>Annual Income</t>
  </si>
  <si>
    <t>Annual Expense</t>
  </si>
  <si>
    <t>Income from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</si>
</sst>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alibri Light"/>
      <family val="2"/>
      <scheme val="major"/>
    </font>
    <font>
      <b/>
      <sz val="10"/>
      <color theme="1" tint="0.24994659260841701"/>
      <name val="Calibri Light"/>
      <family val="2"/>
      <scheme val="major"/>
    </font>
    <font>
      <sz val="22"/>
      <color theme="3" tint="0.24994659260841701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8" fillId="0" borderId="0"/>
    <xf numFmtId="0" fontId="11" fillId="0" borderId="15" applyNumberFormat="0" applyFill="0" applyAlignment="0" applyProtection="0"/>
    <xf numFmtId="0" fontId="9" fillId="0" borderId="1" applyNumberFormat="0" applyFill="0" applyBorder="0" applyAlignment="0" applyProtection="0"/>
    <xf numFmtId="0" fontId="10" fillId="0" borderId="2" applyNumberFormat="0" applyFill="0" applyBorder="0" applyAlignment="0" applyProtection="0"/>
    <xf numFmtId="164" fontId="12" fillId="0" borderId="0" applyFont="0" applyFill="0" applyBorder="0" applyAlignment="0" applyProtection="0"/>
    <xf numFmtId="14" fontId="1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6" xfId="0" applyFont="1" applyFill="1" applyBorder="1"/>
    <xf numFmtId="0" fontId="0" fillId="0" borderId="9" xfId="0" applyBorder="1"/>
    <xf numFmtId="0" fontId="0" fillId="0" borderId="13" xfId="0" applyBorder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7" fillId="0" borderId="12" xfId="0" applyFont="1" applyBorder="1"/>
    <xf numFmtId="0" fontId="7" fillId="0" borderId="10" xfId="0" applyFont="1" applyBorder="1"/>
    <xf numFmtId="0" fontId="13" fillId="0" borderId="12" xfId="1" applyFont="1" applyBorder="1"/>
    <xf numFmtId="0" fontId="13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14" fillId="5" borderId="16" xfId="1" applyFont="1" applyFill="1" applyBorder="1"/>
    <xf numFmtId="0" fontId="1" fillId="6" borderId="18" xfId="0" applyFont="1" applyFill="1" applyBorder="1"/>
    <xf numFmtId="0" fontId="1" fillId="6" borderId="19" xfId="0" applyFont="1" applyFill="1" applyBorder="1"/>
    <xf numFmtId="0" fontId="15" fillId="3" borderId="10" xfId="0" applyFont="1" applyFill="1" applyBorder="1" applyAlignment="1">
      <alignment vertical="center"/>
    </xf>
    <xf numFmtId="0" fontId="15" fillId="3" borderId="9" xfId="0" applyFont="1" applyFill="1" applyBorder="1" applyAlignment="1">
      <alignment vertical="center"/>
    </xf>
    <xf numFmtId="0" fontId="15" fillId="3" borderId="11" xfId="0" applyFont="1" applyFill="1" applyBorder="1" applyAlignment="1">
      <alignment vertical="center"/>
    </xf>
    <xf numFmtId="0" fontId="15" fillId="3" borderId="0" xfId="0" applyFont="1" applyFill="1"/>
    <xf numFmtId="0" fontId="15" fillId="3" borderId="13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7" fillId="3" borderId="12" xfId="7" applyFill="1" applyBorder="1"/>
    <xf numFmtId="0" fontId="17" fillId="3" borderId="14" xfId="7" applyFill="1" applyBorder="1"/>
    <xf numFmtId="0" fontId="3" fillId="7" borderId="12" xfId="0" applyFont="1" applyFill="1" applyBorder="1"/>
    <xf numFmtId="0" fontId="4" fillId="7" borderId="0" xfId="0" applyFont="1" applyFill="1"/>
    <xf numFmtId="0" fontId="3" fillId="7" borderId="13" xfId="0" applyFont="1" applyFill="1" applyBorder="1"/>
    <xf numFmtId="0" fontId="3" fillId="8" borderId="12" xfId="0" applyFont="1" applyFill="1" applyBorder="1"/>
    <xf numFmtId="0" fontId="4" fillId="8" borderId="0" xfId="0" applyFont="1" applyFill="1"/>
    <xf numFmtId="0" fontId="3" fillId="8" borderId="13" xfId="0" applyFont="1" applyFill="1" applyBorder="1"/>
    <xf numFmtId="0" fontId="18" fillId="4" borderId="4" xfId="0" applyFont="1" applyFill="1" applyBorder="1" applyAlignment="1">
      <alignment horizontal="left"/>
    </xf>
    <xf numFmtId="0" fontId="16" fillId="0" borderId="12" xfId="1" applyFont="1" applyBorder="1"/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</cellXfs>
  <cellStyles count="8">
    <cellStyle name="Date" xfId="6"/>
    <cellStyle name="Heading 1 2" xfId="2"/>
    <cellStyle name="Heading 2 2" xfId="3"/>
    <cellStyle name="Heading 3 2" xfId="4"/>
    <cellStyle name="Hyperlink" xfId="7" builtinId="8"/>
    <cellStyle name="Normal" xfId="0" builtinId="0"/>
    <cellStyle name="Normal 2" xfId="1"/>
    <cellStyle name="Phone" xfId="5"/>
  </cellStyles>
  <dxfs count="76">
    <dxf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3" defaultTableStyle="TableStyleMedium2" defaultPivotStyle="PivotStyleLight16">
    <tableStyle name="Address Book" pivot="0" count="3">
      <tableStyleElement type="wholeTable" dxfId="75"/>
      <tableStyleElement type="headerRow" dxfId="74"/>
      <tableStyleElement type="totalRow" dxfId="73"/>
    </tableStyle>
    <tableStyle name="Invisible" pivot="0" table="0" count="0"/>
    <tableStyle name="Personal monthly budget" pivot="0" count="7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</tableStyles>
  <colors>
    <mruColors>
      <color rgb="FFFFFFCC"/>
      <color rgb="FFE20000"/>
      <color rgb="FFFFCC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6:N11" headerRowCount="0" totalsRowCount="1" headerRowDxfId="60" headerRowBorderDxfId="59">
  <tableColumns count="14">
    <tableColumn id="1" name="Income" totalsRowLabel="Total Income" headerRowDxfId="58" totalsRowDxfId="57"/>
    <tableColumn id="2" name="Column1" totalsRowFunction="custom" headerRowDxfId="56" totalsRowDxfId="55">
      <totalsRowFormula>IF(SUBTOTAL(109, B7:B10)=0, "", SUBTOTAL(109, B7:B10))</totalsRowFormula>
    </tableColumn>
    <tableColumn id="3" name="Column2" totalsRowFunction="custom" headerRowDxfId="54" totalsRowDxfId="53">
      <totalsRowFormula>IF(SUBTOTAL(109, C7:C10)=0, "", SUBTOTAL(109, C7:C10))</totalsRowFormula>
    </tableColumn>
    <tableColumn id="4" name="Column3" totalsRowFunction="custom" headerRowDxfId="52" totalsRowDxfId="51">
      <totalsRowFormula>IF(SUBTOTAL(109, D7:D10)=0, "", SUBTOTAL(109, D7:D10))</totalsRowFormula>
    </tableColumn>
    <tableColumn id="5" name="Column4" totalsRowFunction="custom" headerRowDxfId="50" totalsRowDxfId="49">
      <totalsRowFormula>IF(SUBTOTAL(109, E7:E10)=0, "", SUBTOTAL(109, E7:E10))</totalsRowFormula>
    </tableColumn>
    <tableColumn id="6" name="Column5" totalsRowFunction="custom" headerRowDxfId="48" totalsRowDxfId="47">
      <totalsRowFormula>IF(SUBTOTAL(109, F7:F10)=0, "", SUBTOTAL(109, F7:F10))</totalsRowFormula>
    </tableColumn>
    <tableColumn id="7" name="Column6" totalsRowFunction="custom" headerRowDxfId="46" totalsRowDxfId="45">
      <totalsRowFormula>IF(SUBTOTAL(109, G7:G10)=0, "", SUBTOTAL(109, G7:G10))</totalsRowFormula>
    </tableColumn>
    <tableColumn id="8" name="Column7" totalsRowFunction="custom" headerRowDxfId="44" totalsRowDxfId="43">
      <totalsRowFormula>IF(SUBTOTAL(109, H7:H10)=0, "", SUBTOTAL(109, H7:H10))</totalsRowFormula>
    </tableColumn>
    <tableColumn id="9" name="Column8" totalsRowFunction="custom" headerRowDxfId="42" totalsRowDxfId="41">
      <totalsRowFormula>IF(SUBTOTAL(109, I7:I10)=0, "", SUBTOTAL(109, I7:I10))</totalsRowFormula>
    </tableColumn>
    <tableColumn id="10" name="Column9" totalsRowFunction="custom" headerRowDxfId="40" totalsRowDxfId="39">
      <totalsRowFormula>IF(SUBTOTAL(109, J7:J10)=0, "", SUBTOTAL(109, J7:J10))</totalsRowFormula>
    </tableColumn>
    <tableColumn id="11" name="Column10" totalsRowFunction="custom" headerRowDxfId="38" totalsRowDxfId="37">
      <totalsRowFormula>IF(SUBTOTAL(109, K7:K10)=0, "", SUBTOTAL(109, K7:K10))</totalsRowFormula>
    </tableColumn>
    <tableColumn id="12" name="Column11" totalsRowFunction="custom" headerRowDxfId="36" totalsRowDxfId="35">
      <totalsRowFormula>IF(SUBTOTAL(109, L7:L10)=0, "", SUBTOTAL(109, L7:L10))</totalsRowFormula>
    </tableColumn>
    <tableColumn id="13" name="Column12" totalsRowFunction="custom" headerRowDxfId="34" totalsRowDxfId="33">
      <totalsRowFormula>IF(SUBTOTAL(109, M7:M10)=0, "", SUBTOTAL(109, M7:M10))</totalsRowFormula>
    </tableColumn>
    <tableColumn id="14" name="Column13" totalsRowFunction="custom" headerRowDxfId="32" totalsRowDxfId="31">
      <totalsRowFormula>IF(SUBTOTAL(109, N7:N10)=0, "", SUBTOTAL(109, N7:N10))</totalsRowFormula>
    </tableColumn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id="3" name="Table24" displayName="Table24" ref="A15:N30" headerRowCount="0" totalsRowCount="1" headerRowDxfId="30" headerRowBorderDxfId="29">
  <tableColumns count="14">
    <tableColumn id="1" name="Income" totalsRowLabel="Total Expenses" headerRowDxfId="28" dataDxfId="27" totalsRowDxfId="13" dataCellStyle="Normal 2"/>
    <tableColumn id="2" name="Column1" totalsRowFunction="custom" headerRowDxfId="26" totalsRowDxfId="12">
      <totalsRowFormula>IF(SUBTOTAL(109, B17:B29)=0, "", SUBTOTAL(109, B17:B29))</totalsRowFormula>
    </tableColumn>
    <tableColumn id="3" name="Column2" totalsRowFunction="custom" headerRowDxfId="25" totalsRowDxfId="11">
      <totalsRowFormula>IF(SUBTOTAL(109, C17:C29)=0, "", SUBTOTAL(109, C17:C29))</totalsRowFormula>
    </tableColumn>
    <tableColumn id="4" name="Column3" totalsRowFunction="custom" headerRowDxfId="24" totalsRowDxfId="10">
      <totalsRowFormula>IF(SUBTOTAL(109, D17:D29)=0, "", SUBTOTAL(109, D17:D29))</totalsRowFormula>
    </tableColumn>
    <tableColumn id="5" name="Column4" totalsRowFunction="custom" headerRowDxfId="23" totalsRowDxfId="9">
      <totalsRowFormula>IF(SUBTOTAL(109, E17:E29)=0, "", SUBTOTAL(109, E17:E29))</totalsRowFormula>
    </tableColumn>
    <tableColumn id="6" name="Column5" totalsRowFunction="custom" headerRowDxfId="22" totalsRowDxfId="8">
      <totalsRowFormula>IF(SUBTOTAL(109, F17:F29)=0, "", SUBTOTAL(109, F17:F29))</totalsRowFormula>
    </tableColumn>
    <tableColumn id="7" name="Column6" totalsRowFunction="custom" headerRowDxfId="21" totalsRowDxfId="7">
      <totalsRowFormula>IF(SUBTOTAL(109, G17:G29)=0, "", SUBTOTAL(109, G17:G29))</totalsRowFormula>
    </tableColumn>
    <tableColumn id="8" name="Column7" totalsRowFunction="custom" headerRowDxfId="20" totalsRowDxfId="6">
      <totalsRowFormula>IF(SUBTOTAL(109, H17:H29)=0, "", SUBTOTAL(109, H17:H29))</totalsRowFormula>
    </tableColumn>
    <tableColumn id="9" name="Column8" totalsRowFunction="custom" headerRowDxfId="19" totalsRowDxfId="5">
      <totalsRowFormula>IF(SUBTOTAL(109, I17:I29)=0, "", SUBTOTAL(109, I17:I29))</totalsRowFormula>
    </tableColumn>
    <tableColumn id="10" name="Column9" totalsRowFunction="custom" headerRowDxfId="18" totalsRowDxfId="4">
      <totalsRowFormula>IF(SUBTOTAL(109, J17:J29)=0, "", SUBTOTAL(109, J17:J29))</totalsRowFormula>
    </tableColumn>
    <tableColumn id="11" name="Column10" totalsRowFunction="custom" headerRowDxfId="17" totalsRowDxfId="3">
      <totalsRowFormula>IF(SUBTOTAL(109, K17:K29)=0, "", SUBTOTAL(109, K17:K29))</totalsRowFormula>
    </tableColumn>
    <tableColumn id="12" name="Column11" totalsRowFunction="custom" headerRowDxfId="16" totalsRowDxfId="2">
      <totalsRowFormula>IF(SUBTOTAL(109, L17:L29)=0, "", SUBTOTAL(109, L17:L29))</totalsRowFormula>
    </tableColumn>
    <tableColumn id="13" name="Column12" totalsRowFunction="custom" headerRowDxfId="15" totalsRowDxfId="1">
      <totalsRowFormula>IF(SUBTOTAL(109, M17:M29)=0, "", SUBTOTAL(109, M17:M29))</totalsRowFormula>
    </tableColumn>
    <tableColumn id="14" name="Column13" totalsRowFunction="custom" headerRowDxfId="14" totalsRowDxfId="0">
      <totalsRowFormula>IF(SUBTOTAL(109, N17:N29)=0, "", SUBTOTAL(109, N17:N29))</totalsRowFormula>
    </tableColumn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itsscs1980@gmail.com?subject=Contact%20Me" TargetMode="External"/><Relationship Id="rId2" Type="http://schemas.openxmlformats.org/officeDocument/2006/relationships/hyperlink" Target="https://github.com/mohitmaurya2023" TargetMode="External"/><Relationship Id="rId1" Type="http://schemas.openxmlformats.org/officeDocument/2006/relationships/hyperlink" Target="https://linkedin.com/in/mohit-maurya93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showGridLines="0" showRowColHeaders="0" tabSelected="1" zoomScale="107" workbookViewId="0">
      <selection sqref="A1:R33"/>
    </sheetView>
  </sheetViews>
  <sheetFormatPr defaultRowHeight="14.4" x14ac:dyDescent="0.3"/>
  <cols>
    <col min="1" max="1" width="28.33203125" bestFit="1" customWidth="1"/>
    <col min="2" max="10" width="10.109375" customWidth="1"/>
    <col min="11" max="13" width="11.109375" customWidth="1"/>
    <col min="14" max="14" width="15" bestFit="1" customWidth="1"/>
    <col min="16" max="16" width="31.88671875" bestFit="1" customWidth="1"/>
  </cols>
  <sheetData>
    <row r="1" spans="1:18" ht="21.6" customHeight="1" x14ac:dyDescent="0.3">
      <c r="A1" s="33" t="s">
        <v>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</row>
    <row r="2" spans="1:18" x14ac:dyDescent="0.3">
      <c r="P2" s="16" t="s">
        <v>34</v>
      </c>
      <c r="Q2" s="17"/>
      <c r="R2" s="18"/>
    </row>
    <row r="3" spans="1:18" x14ac:dyDescent="0.3">
      <c r="A3" s="36" t="s">
        <v>0</v>
      </c>
      <c r="B3" s="37"/>
      <c r="C3" s="37"/>
      <c r="D3" s="1">
        <v>50000</v>
      </c>
      <c r="P3" s="23" t="s">
        <v>35</v>
      </c>
      <c r="Q3" s="19"/>
      <c r="R3" s="20"/>
    </row>
    <row r="4" spans="1:18" x14ac:dyDescent="0.3">
      <c r="P4" s="23" t="s">
        <v>36</v>
      </c>
      <c r="Q4" s="19"/>
      <c r="R4" s="20"/>
    </row>
    <row r="5" spans="1:18" ht="15.6" x14ac:dyDescent="0.3">
      <c r="A5" s="38" t="s">
        <v>43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P5" s="24" t="s">
        <v>37</v>
      </c>
      <c r="Q5" s="21"/>
      <c r="R5" s="22"/>
    </row>
    <row r="6" spans="1:18" x14ac:dyDescent="0.3">
      <c r="A6" s="28" t="s">
        <v>1</v>
      </c>
      <c r="B6" s="29" t="s">
        <v>2</v>
      </c>
      <c r="C6" s="29" t="s">
        <v>3</v>
      </c>
      <c r="D6" s="29" t="s">
        <v>4</v>
      </c>
      <c r="E6" s="29" t="s">
        <v>5</v>
      </c>
      <c r="F6" s="29" t="s">
        <v>6</v>
      </c>
      <c r="G6" s="29" t="s">
        <v>7</v>
      </c>
      <c r="H6" s="29" t="s">
        <v>8</v>
      </c>
      <c r="I6" s="29" t="s">
        <v>9</v>
      </c>
      <c r="J6" s="29" t="s">
        <v>10</v>
      </c>
      <c r="K6" s="29" t="s">
        <v>11</v>
      </c>
      <c r="L6" s="29" t="s">
        <v>12</v>
      </c>
      <c r="M6" s="29" t="s">
        <v>13</v>
      </c>
      <c r="N6" s="30" t="s">
        <v>41</v>
      </c>
    </row>
    <row r="7" spans="1:18" x14ac:dyDescent="0.3">
      <c r="A7" s="7" t="s">
        <v>14</v>
      </c>
      <c r="B7">
        <v>50000</v>
      </c>
      <c r="C7">
        <v>50000</v>
      </c>
      <c r="D7" s="2">
        <v>70000</v>
      </c>
      <c r="E7" s="2">
        <v>70000</v>
      </c>
      <c r="F7" s="2">
        <v>70000</v>
      </c>
      <c r="G7" s="2">
        <v>90000</v>
      </c>
      <c r="H7" s="2">
        <v>90000</v>
      </c>
      <c r="I7" s="2">
        <v>90000</v>
      </c>
      <c r="J7" s="2">
        <v>90000</v>
      </c>
      <c r="K7" s="2"/>
      <c r="L7" s="2"/>
      <c r="M7" s="2"/>
      <c r="N7" s="3">
        <f>SUM(Table2[[#This Row],[Column1]:[Column12]])</f>
        <v>670000</v>
      </c>
    </row>
    <row r="8" spans="1:18" x14ac:dyDescent="0.3">
      <c r="A8" s="6" t="s">
        <v>15</v>
      </c>
      <c r="B8">
        <v>12000</v>
      </c>
      <c r="C8">
        <v>12000</v>
      </c>
      <c r="D8">
        <v>12000</v>
      </c>
      <c r="E8">
        <v>12000</v>
      </c>
      <c r="F8">
        <v>16000</v>
      </c>
      <c r="G8">
        <v>16000</v>
      </c>
      <c r="H8">
        <v>16000</v>
      </c>
      <c r="I8">
        <v>16000</v>
      </c>
      <c r="J8">
        <v>16000</v>
      </c>
      <c r="N8" s="3">
        <f>SUM(Table2[[#This Row],[Column1]:[Column12]])</f>
        <v>128000</v>
      </c>
    </row>
    <row r="9" spans="1:18" x14ac:dyDescent="0.3">
      <c r="A9" s="6" t="s">
        <v>33</v>
      </c>
      <c r="B9">
        <v>2100</v>
      </c>
      <c r="C9">
        <v>2000</v>
      </c>
      <c r="D9">
        <v>2300</v>
      </c>
      <c r="E9">
        <v>1500</v>
      </c>
      <c r="F9">
        <v>600</v>
      </c>
      <c r="G9">
        <v>-800</v>
      </c>
      <c r="H9">
        <v>-1000</v>
      </c>
      <c r="I9">
        <v>1200</v>
      </c>
      <c r="J9">
        <v>2000</v>
      </c>
      <c r="N9" s="3">
        <f>SUM(Table2[[#This Row],[Column1]:[Column12]])</f>
        <v>9900</v>
      </c>
    </row>
    <row r="10" spans="1:18" ht="15" thickBot="1" x14ac:dyDescent="0.35">
      <c r="A10" s="6" t="s">
        <v>39</v>
      </c>
      <c r="B10">
        <v>2000</v>
      </c>
      <c r="C10">
        <v>0</v>
      </c>
      <c r="D10">
        <v>16000</v>
      </c>
      <c r="E10">
        <v>0</v>
      </c>
      <c r="F10">
        <v>19000</v>
      </c>
      <c r="G10">
        <v>0</v>
      </c>
      <c r="H10">
        <v>20000</v>
      </c>
      <c r="I10">
        <v>0</v>
      </c>
      <c r="J10">
        <v>10000</v>
      </c>
      <c r="N10" s="3">
        <f>SUM(Table2[[#This Row],[Column1]:[Column12]])</f>
        <v>67000</v>
      </c>
    </row>
    <row r="11" spans="1:18" ht="15" thickBot="1" x14ac:dyDescent="0.35">
      <c r="A11" s="12" t="s">
        <v>16</v>
      </c>
      <c r="B11" s="10">
        <f>IF(SUBTOTAL(109, B7:B10)=0, "", SUBTOTAL(109, B7:B10))</f>
        <v>66100</v>
      </c>
      <c r="C11" s="10">
        <f t="shared" ref="C11:M11" si="0">IF(SUBTOTAL(109, C7:C10)=0, "", SUBTOTAL(109, C7:C10))</f>
        <v>64000</v>
      </c>
      <c r="D11" s="10">
        <f t="shared" si="0"/>
        <v>100300</v>
      </c>
      <c r="E11" s="10">
        <f t="shared" si="0"/>
        <v>83500</v>
      </c>
      <c r="F11" s="10">
        <f t="shared" si="0"/>
        <v>105600</v>
      </c>
      <c r="G11" s="10">
        <f t="shared" si="0"/>
        <v>105200</v>
      </c>
      <c r="H11" s="10">
        <f t="shared" si="0"/>
        <v>125000</v>
      </c>
      <c r="I11" s="10">
        <f t="shared" si="0"/>
        <v>107200</v>
      </c>
      <c r="J11" s="10">
        <f t="shared" si="0"/>
        <v>118000</v>
      </c>
      <c r="K11" s="10" t="str">
        <f t="shared" si="0"/>
        <v/>
      </c>
      <c r="L11" s="10" t="str">
        <f t="shared" si="0"/>
        <v/>
      </c>
      <c r="M11" s="10" t="str">
        <f t="shared" si="0"/>
        <v/>
      </c>
      <c r="N11" s="11">
        <f>IF(SUBTOTAL(109, N7:N10)=0, "", SUBTOTAL(109, N7:N10))</f>
        <v>874900</v>
      </c>
    </row>
    <row r="14" spans="1:18" ht="15.6" x14ac:dyDescent="0.3">
      <c r="A14" s="39" t="s">
        <v>17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</row>
    <row r="15" spans="1:18" x14ac:dyDescent="0.3">
      <c r="A15" s="25" t="s">
        <v>1</v>
      </c>
      <c r="B15" s="26" t="s">
        <v>2</v>
      </c>
      <c r="C15" s="26" t="s">
        <v>3</v>
      </c>
      <c r="D15" s="26" t="s">
        <v>4</v>
      </c>
      <c r="E15" s="26" t="s">
        <v>5</v>
      </c>
      <c r="F15" s="26" t="s">
        <v>6</v>
      </c>
      <c r="G15" s="26" t="s">
        <v>7</v>
      </c>
      <c r="H15" s="26" t="s">
        <v>8</v>
      </c>
      <c r="I15" s="26" t="s">
        <v>9</v>
      </c>
      <c r="J15" s="26" t="s">
        <v>10</v>
      </c>
      <c r="K15" s="26" t="s">
        <v>11</v>
      </c>
      <c r="L15" s="26" t="s">
        <v>12</v>
      </c>
      <c r="M15" s="26" t="s">
        <v>13</v>
      </c>
      <c r="N15" s="27" t="s">
        <v>42</v>
      </c>
    </row>
    <row r="16" spans="1:18" x14ac:dyDescent="0.3">
      <c r="A16" s="31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3">
      <c r="A17" s="6" t="s">
        <v>24</v>
      </c>
      <c r="B17">
        <v>19500</v>
      </c>
      <c r="C17">
        <v>20000</v>
      </c>
      <c r="D17">
        <v>20000</v>
      </c>
      <c r="E17">
        <v>22000</v>
      </c>
      <c r="F17">
        <v>22000</v>
      </c>
      <c r="G17">
        <v>21000</v>
      </c>
      <c r="H17">
        <v>21000</v>
      </c>
      <c r="I17">
        <v>21000</v>
      </c>
      <c r="J17">
        <v>21000</v>
      </c>
      <c r="N17" s="3">
        <f>SUM(Table24[[#This Row],[Column1]:[Column12]])</f>
        <v>187500</v>
      </c>
    </row>
    <row r="18" spans="1:14" x14ac:dyDescent="0.3">
      <c r="A18" s="6" t="s">
        <v>22</v>
      </c>
      <c r="B18">
        <v>2600</v>
      </c>
      <c r="C18">
        <v>3200</v>
      </c>
      <c r="D18">
        <v>2900</v>
      </c>
      <c r="E18">
        <v>3000</v>
      </c>
      <c r="F18">
        <v>3100</v>
      </c>
      <c r="G18">
        <v>2800</v>
      </c>
      <c r="H18">
        <v>2800</v>
      </c>
      <c r="I18">
        <v>2800</v>
      </c>
      <c r="J18">
        <v>2800</v>
      </c>
      <c r="N18" s="3">
        <f>SUM(Table24[[#This Row],[Column1]:[Column12]])</f>
        <v>26000</v>
      </c>
    </row>
    <row r="19" spans="1:14" x14ac:dyDescent="0.3">
      <c r="A19" s="6" t="s">
        <v>40</v>
      </c>
      <c r="B19">
        <v>1000</v>
      </c>
      <c r="C19">
        <v>800</v>
      </c>
      <c r="D19">
        <v>1200</v>
      </c>
      <c r="E19">
        <v>700</v>
      </c>
      <c r="F19">
        <v>850</v>
      </c>
      <c r="G19">
        <v>1100</v>
      </c>
      <c r="H19">
        <v>1100</v>
      </c>
      <c r="I19">
        <v>1100</v>
      </c>
      <c r="J19">
        <v>1100</v>
      </c>
      <c r="N19" s="3">
        <f>SUM(Table24[[#This Row],[Column1]:[Column12]])</f>
        <v>8950</v>
      </c>
    </row>
    <row r="20" spans="1:14" x14ac:dyDescent="0.3">
      <c r="A20" s="6" t="s">
        <v>23</v>
      </c>
      <c r="B20">
        <v>900</v>
      </c>
      <c r="C20">
        <v>900</v>
      </c>
      <c r="D20">
        <v>850</v>
      </c>
      <c r="E20">
        <v>900</v>
      </c>
      <c r="F20">
        <v>950</v>
      </c>
      <c r="G20">
        <v>950</v>
      </c>
      <c r="H20">
        <v>1000</v>
      </c>
      <c r="I20">
        <v>1100</v>
      </c>
      <c r="J20">
        <v>950</v>
      </c>
      <c r="N20" s="3">
        <f>SUM(Table24[[#This Row],[Column1]:[Column12]])</f>
        <v>8500</v>
      </c>
    </row>
    <row r="21" spans="1:14" x14ac:dyDescent="0.3">
      <c r="A21" s="6" t="s">
        <v>21</v>
      </c>
      <c r="B21">
        <v>400</v>
      </c>
      <c r="C21">
        <v>400</v>
      </c>
      <c r="D21">
        <v>400</v>
      </c>
      <c r="E21">
        <v>500</v>
      </c>
      <c r="F21">
        <v>500</v>
      </c>
      <c r="G21">
        <v>500</v>
      </c>
      <c r="H21">
        <v>500</v>
      </c>
      <c r="I21">
        <v>600</v>
      </c>
      <c r="J21">
        <v>600</v>
      </c>
      <c r="N21" s="3">
        <f>SUM(Table24[[#This Row],[Column1]:[Column12]])</f>
        <v>4400</v>
      </c>
    </row>
    <row r="22" spans="1:14" x14ac:dyDescent="0.3">
      <c r="A22" s="6" t="s">
        <v>32</v>
      </c>
      <c r="B22">
        <v>200</v>
      </c>
      <c r="C22">
        <v>400</v>
      </c>
      <c r="D22">
        <v>1250</v>
      </c>
      <c r="E22">
        <v>1800</v>
      </c>
      <c r="F22">
        <v>2000</v>
      </c>
      <c r="G22">
        <v>3000</v>
      </c>
      <c r="H22">
        <v>2500</v>
      </c>
      <c r="I22">
        <v>3800</v>
      </c>
      <c r="J22">
        <v>3800</v>
      </c>
      <c r="N22" s="3">
        <f>SUM(Table24[[#This Row],[Column1]:[Column12]])</f>
        <v>18750</v>
      </c>
    </row>
    <row r="23" spans="1:14" x14ac:dyDescent="0.3">
      <c r="A23" s="31" t="s">
        <v>19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</row>
    <row r="24" spans="1:14" x14ac:dyDescent="0.3">
      <c r="A24" s="32" t="s">
        <v>25</v>
      </c>
      <c r="B24">
        <v>1200</v>
      </c>
      <c r="C24">
        <v>1050</v>
      </c>
      <c r="D24">
        <v>1100</v>
      </c>
      <c r="E24">
        <v>1050</v>
      </c>
      <c r="F24">
        <v>1000</v>
      </c>
      <c r="G24">
        <v>1250</v>
      </c>
      <c r="H24">
        <v>1250</v>
      </c>
      <c r="I24">
        <v>1300</v>
      </c>
      <c r="J24">
        <v>1300</v>
      </c>
      <c r="N24" s="3">
        <f>SUM(Table24[[#This Row],[Column1]:[Column12]])</f>
        <v>10500</v>
      </c>
    </row>
    <row r="25" spans="1:14" x14ac:dyDescent="0.3">
      <c r="A25" s="32" t="s">
        <v>26</v>
      </c>
      <c r="B25">
        <v>200</v>
      </c>
      <c r="C25">
        <v>400</v>
      </c>
      <c r="D25">
        <v>450</v>
      </c>
      <c r="E25">
        <v>800</v>
      </c>
      <c r="F25">
        <v>650</v>
      </c>
      <c r="G25">
        <v>750</v>
      </c>
      <c r="H25">
        <v>750</v>
      </c>
      <c r="I25">
        <v>800</v>
      </c>
      <c r="J25">
        <v>750</v>
      </c>
      <c r="N25" s="3">
        <f>SUM(Table24[[#This Row],[Column1]:[Column12]])</f>
        <v>5550</v>
      </c>
    </row>
    <row r="26" spans="1:14" x14ac:dyDescent="0.3">
      <c r="A26" s="31" t="s">
        <v>20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</row>
    <row r="27" spans="1:14" x14ac:dyDescent="0.3">
      <c r="A27" s="8" t="s">
        <v>27</v>
      </c>
      <c r="B27">
        <v>600</v>
      </c>
      <c r="C27">
        <v>600</v>
      </c>
      <c r="D27">
        <v>500</v>
      </c>
      <c r="E27">
        <v>550</v>
      </c>
      <c r="F27">
        <v>600</v>
      </c>
      <c r="G27">
        <v>600</v>
      </c>
      <c r="H27">
        <v>600</v>
      </c>
      <c r="I27">
        <v>600</v>
      </c>
      <c r="J27">
        <v>600</v>
      </c>
      <c r="N27" s="3">
        <f>SUM(Table24[[#This Row],[Column1]:[Column12]])</f>
        <v>5250</v>
      </c>
    </row>
    <row r="28" spans="1:14" x14ac:dyDescent="0.3">
      <c r="A28" s="8" t="s">
        <v>28</v>
      </c>
      <c r="B28">
        <v>1100</v>
      </c>
      <c r="C28">
        <v>1300</v>
      </c>
      <c r="D28">
        <v>1400</v>
      </c>
      <c r="E28">
        <v>1500</v>
      </c>
      <c r="F28">
        <v>1200</v>
      </c>
      <c r="G28">
        <v>1100</v>
      </c>
      <c r="H28">
        <v>2000</v>
      </c>
      <c r="I28">
        <v>1100</v>
      </c>
      <c r="J28">
        <v>1100</v>
      </c>
      <c r="N28" s="3">
        <f>SUM(Table24[[#This Row],[Column1]:[Column12]])</f>
        <v>11800</v>
      </c>
    </row>
    <row r="29" spans="1:14" ht="15" thickBot="1" x14ac:dyDescent="0.35">
      <c r="A29" s="8" t="s">
        <v>29</v>
      </c>
      <c r="B29">
        <v>350</v>
      </c>
      <c r="C29">
        <v>0</v>
      </c>
      <c r="D29">
        <v>0</v>
      </c>
      <c r="E29">
        <v>300</v>
      </c>
      <c r="F29">
        <v>50</v>
      </c>
      <c r="G29">
        <v>20</v>
      </c>
      <c r="H29">
        <v>20</v>
      </c>
      <c r="I29">
        <v>20</v>
      </c>
      <c r="J29">
        <v>20</v>
      </c>
      <c r="N29" s="3">
        <f>SUM(Table24[[#This Row],[Column1]:[Column12]])</f>
        <v>780</v>
      </c>
    </row>
    <row r="30" spans="1:14" ht="15" thickBot="1" x14ac:dyDescent="0.35">
      <c r="A30" s="9" t="s">
        <v>30</v>
      </c>
      <c r="B30" s="10">
        <f t="shared" ref="B30:N30" si="1">IF(SUBTOTAL(109, B17:B29)=0, "", SUBTOTAL(109, B17:B29))</f>
        <v>28050</v>
      </c>
      <c r="C30" s="10">
        <f t="shared" si="1"/>
        <v>29050</v>
      </c>
      <c r="D30" s="10">
        <f t="shared" si="1"/>
        <v>30050</v>
      </c>
      <c r="E30" s="10">
        <f t="shared" si="1"/>
        <v>33100</v>
      </c>
      <c r="F30" s="10">
        <f t="shared" si="1"/>
        <v>32900</v>
      </c>
      <c r="G30" s="10">
        <f t="shared" si="1"/>
        <v>33070</v>
      </c>
      <c r="H30" s="10">
        <f t="shared" si="1"/>
        <v>33520</v>
      </c>
      <c r="I30" s="10">
        <f t="shared" si="1"/>
        <v>34220</v>
      </c>
      <c r="J30" s="10">
        <f t="shared" si="1"/>
        <v>34020</v>
      </c>
      <c r="K30" s="10" t="str">
        <f t="shared" si="1"/>
        <v/>
      </c>
      <c r="L30" s="10" t="str">
        <f t="shared" si="1"/>
        <v/>
      </c>
      <c r="M30" s="10" t="str">
        <f t="shared" si="1"/>
        <v/>
      </c>
      <c r="N30" s="11">
        <f t="shared" si="1"/>
        <v>287980</v>
      </c>
    </row>
    <row r="32" spans="1:14" ht="15" thickBot="1" x14ac:dyDescent="0.35"/>
    <row r="33" spans="1:14" ht="15" thickBot="1" x14ac:dyDescent="0.35">
      <c r="A33" s="13" t="s">
        <v>31</v>
      </c>
      <c r="B33" s="14">
        <f>Table2[[#Totals],[Column1]]-Table24[[#Totals],[Column1]]</f>
        <v>38050</v>
      </c>
      <c r="C33" s="14">
        <f>Table2[[#Totals],[Column2]]-Table24[[#Totals],[Column2]]</f>
        <v>34950</v>
      </c>
      <c r="D33" s="14">
        <f>Table2[[#Totals],[Column3]]-Table24[[#Totals],[Column3]]</f>
        <v>70250</v>
      </c>
      <c r="E33" s="14">
        <f>Table2[[#Totals],[Column4]]-Table24[[#Totals],[Column4]]</f>
        <v>50400</v>
      </c>
      <c r="F33" s="14">
        <f>Table2[[#Totals],[Column5]]-Table24[[#Totals],[Column5]]</f>
        <v>72700</v>
      </c>
      <c r="G33" s="14">
        <f>Table2[[#Totals],[Column6]]-Table24[[#Totals],[Column6]]</f>
        <v>72130</v>
      </c>
      <c r="H33" s="14"/>
      <c r="I33" s="14"/>
      <c r="J33" s="14"/>
      <c r="K33" s="14"/>
      <c r="L33" s="14"/>
      <c r="M33" s="14"/>
      <c r="N33" s="15">
        <f>IF(SUBTOTAL(109, B33:M33)=0, "", SUBTOTAL(109, B33:M33))</f>
        <v>338480</v>
      </c>
    </row>
  </sheetData>
  <mergeCells count="4">
    <mergeCell ref="A1:R1"/>
    <mergeCell ref="A3:C3"/>
    <mergeCell ref="A5:N5"/>
    <mergeCell ref="A14:N14"/>
  </mergeCells>
  <phoneticPr fontId="2" type="noConversion"/>
  <conditionalFormatting sqref="B33:G33">
    <cfRule type="cellIs" dxfId="65" priority="4" operator="lessThan">
      <formula>4000</formula>
    </cfRule>
    <cfRule type="cellIs" dxfId="64" priority="5" operator="equal">
      <formula>4000</formula>
    </cfRule>
  </conditionalFormatting>
  <conditionalFormatting sqref="B33:N33">
    <cfRule type="cellIs" dxfId="63" priority="1" operator="lessThan">
      <formula>5000</formula>
    </cfRule>
    <cfRule type="cellIs" dxfId="62" priority="2" operator="equal">
      <formula>5000</formula>
    </cfRule>
    <cfRule type="cellIs" dxfId="61" priority="3" operator="lessThan">
      <formula>50000</formula>
    </cfRule>
  </conditionalFormatting>
  <hyperlinks>
    <hyperlink ref="P4" r:id="rId1"/>
    <hyperlink ref="P5" r:id="rId2"/>
    <hyperlink ref="P3" r:id="rId3"/>
  </hyperlinks>
  <pageMargins left="0.7" right="0.7" top="0.75" bottom="0.75" header="0.3" footer="0.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Income &amp; Expence Track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Minaj Shaikh</dc:creator>
  <cp:lastModifiedBy>dell</cp:lastModifiedBy>
  <dcterms:created xsi:type="dcterms:W3CDTF">2024-07-18T18:16:20Z</dcterms:created>
  <dcterms:modified xsi:type="dcterms:W3CDTF">2024-10-22T00:40:28Z</dcterms:modified>
</cp:coreProperties>
</file>