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13_ncr:1_{FA6D7E11-E5FB-4BDF-9BF3-2106DB67DE2B}" xr6:coauthVersionLast="47" xr6:coauthVersionMax="47" xr10:uidLastSave="{00000000-0000-0000-0000-000000000000}"/>
  <bookViews>
    <workbookView xWindow="-108" yWindow="-108" windowWidth="23256" windowHeight="12576" activeTab="1" xr2:uid="{00000000-000D-0000-FFFF-FFFF00000000}"/>
  </bookViews>
  <sheets>
    <sheet name="Sheet1" sheetId="13" r:id="rId1"/>
    <sheet name="ProjectSchedule" sheetId="11" r:id="rId2"/>
    <sheet name="About" sheetId="12" r:id="rId3"/>
  </sheets>
  <definedNames>
    <definedName name="Display_Week">ProjectSchedule!$E$4</definedName>
    <definedName name="_xlnm.Print_Titles" localSheetId="1">ProjectSchedule!$4:$6</definedName>
    <definedName name="Project_Start">ProjectSchedule!$E$3</definedName>
    <definedName name="task_end" localSheetId="1">ProjectSchedule!$F1</definedName>
    <definedName name="task_progress" localSheetId="1">ProjectSchedule!$D1</definedName>
    <definedName name="task_start" localSheetId="1">ProjectSchedule!$E1</definedName>
    <definedName name="today" localSheetId="1">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1" l="1"/>
  <c r="E3" i="11" l="1"/>
  <c r="E9" i="11" s="1"/>
  <c r="E21" i="11" s="1"/>
  <c r="F21" i="11" s="1"/>
  <c r="E22" i="11" s="1"/>
  <c r="F22" i="11" l="1"/>
  <c r="H22" i="11" s="1"/>
  <c r="E23" i="11"/>
  <c r="F9" i="11"/>
  <c r="E10" i="11" s="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<sst xmlns="http://schemas.openxmlformats.org/spreadsheetml/2006/main" count="79" uniqueCount="52">
  <si>
    <t>Phase 1 Title</t>
  </si>
  <si>
    <t>Task 3</t>
  </si>
  <si>
    <t>Task 4</t>
  </si>
  <si>
    <t>Task 5</t>
  </si>
  <si>
    <t>Phase 2 Title</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</si>
  <si>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</si>
  <si>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</si>
  <si>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</si>
  <si>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</si>
  <si>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</si>
  <si>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</si>
  <si>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</si>
  <si>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</si>
  <si>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</si>
  <si>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</si>
  <si>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</si>
  <si>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</si>
  <si>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</si>
  <si>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</si>
  <si>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</si>
  <si>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</si>
  <si>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</si>
  <si>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</si>
  <si>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</si>
  <si>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</si>
  <si>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</si>
  <si>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</si>
  <si>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</si>
  <si>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</si>
  <si>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</si>
  <si>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</si>
  <si>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</si>
  <si>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</si>
  <si>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</si>
  <si>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</si>
  <si>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</si>
  <si>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</si>
  <si>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</si>
  <si>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</si>
  <si>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</si>
  <si>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</si>
  <si>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</si>
  <si>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</si>
  <si>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</si>
  <si>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</si>
  <si>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</si>
  <si>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</si>
  <si>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</si>
  <si>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</si>
  <si>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</si>
  <si>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L&amp;T</t>
  </si>
  <si>
    <t>Mini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</si>
</sst>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006100"/>
      <name val="Calibri"/>
      <family val="2"/>
      <scheme val="minor"/>
    </font>
    <font>
      <sz val="11"/>
      <color rgb="FF9C0006"/>
      <name val="Calibri"/>
      <family val="2"/>
      <scheme val="minor"/>
    </font>
    <font>
      <sz val="11"/>
      <color theme="4"/>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5">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6" borderId="0" applyNumberFormat="0" applyBorder="0" applyAlignment="0" applyProtection="0"/>
    <xf numFmtId="0" fontId="23" fillId="7" borderId="0" applyNumberFormat="0" applyBorder="0" applyAlignment="0" applyProtection="0"/>
  </cellStyleXfs>
  <cellXfs count="6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5" borderId="1" xfId="0" applyFont="1" applyFill="1" applyBorder="1" applyAlignment="1">
      <alignment horizontal="center" vertical="center" wrapText="1"/>
    </xf>
    <xf numFmtId="168" fontId="10" fillId="3" borderId="0" xfId="0" applyNumberFormat="1" applyFont="1" applyFill="1" applyAlignment="1">
      <alignment horizontal="center" vertical="center"/>
    </xf>
    <xf numFmtId="168" fontId="10" fillId="3" borderId="6" xfId="0" applyNumberFormat="1" applyFont="1" applyFill="1" applyBorder="1" applyAlignment="1">
      <alignment horizontal="center" vertical="center"/>
    </xf>
    <xf numFmtId="168" fontId="10" fillId="3" borderId="7" xfId="0" applyNumberFormat="1" applyFont="1" applyFill="1" applyBorder="1" applyAlignment="1">
      <alignment horizontal="center" vertical="center"/>
    </xf>
    <xf numFmtId="0" fontId="11" fillId="4"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12" fillId="0" borderId="0" xfId="5" applyAlignment="1">
      <alignment horizontal="left"/>
    </xf>
    <xf numFmtId="0" fontId="9" fillId="0" borderId="0" xfId="6"/>
    <xf numFmtId="0" fontId="9" fillId="0" borderId="0" xfId="7">
      <alignment vertical="top"/>
    </xf>
    <xf numFmtId="165" fontId="8" fillId="0" borderId="2" xfId="10">
      <alignment horizontal="center" vertical="center"/>
    </xf>
    <xf numFmtId="0" fontId="8" fillId="0" borderId="2" xfId="11">
      <alignment horizontal="center" vertical="center"/>
    </xf>
    <xf numFmtId="0" fontId="8" fillId="0" borderId="2" xfId="12">
      <alignment horizontal="left" vertical="center" indent="2"/>
    </xf>
    <xf numFmtId="0" fontId="22" fillId="6" borderId="1" xfId="13" applyBorder="1" applyAlignment="1">
      <alignment horizontal="left" vertical="center" indent="1"/>
    </xf>
    <xf numFmtId="0" fontId="22" fillId="6" borderId="1" xfId="13" applyBorder="1" applyAlignment="1">
      <alignment horizontal="center" vertical="center" wrapText="1"/>
    </xf>
    <xf numFmtId="0" fontId="22" fillId="6" borderId="0" xfId="13"/>
    <xf numFmtId="0" fontId="22" fillId="6" borderId="0" xfId="13" applyAlignment="1">
      <alignment wrapText="1"/>
    </xf>
    <xf numFmtId="0" fontId="22" fillId="6" borderId="2" xfId="13" applyBorder="1" applyAlignment="1">
      <alignment horizontal="left" vertical="center" indent="1"/>
    </xf>
    <xf numFmtId="0" fontId="22" fillId="6" borderId="2" xfId="13" applyBorder="1" applyAlignment="1">
      <alignment horizontal="center" vertical="center"/>
    </xf>
    <xf numFmtId="9" fontId="22" fillId="6" borderId="2" xfId="13" applyNumberFormat="1" applyBorder="1" applyAlignment="1">
      <alignment horizontal="center" vertical="center"/>
    </xf>
    <xf numFmtId="165" fontId="22" fillId="6" borderId="2" xfId="13" applyNumberFormat="1" applyBorder="1" applyAlignment="1">
      <alignment horizontal="center" vertical="center"/>
    </xf>
    <xf numFmtId="0" fontId="22" fillId="6" borderId="2" xfId="13" applyBorder="1" applyAlignment="1">
      <alignment horizontal="left" vertical="center" indent="2"/>
    </xf>
    <xf numFmtId="0" fontId="24" fillId="0" borderId="2" xfId="0" applyFont="1" applyBorder="1" applyAlignment="1">
      <alignment horizontal="center" vertical="center"/>
    </xf>
    <xf numFmtId="0" fontId="24" fillId="0" borderId="9" xfId="0" applyFont="1" applyBorder="1" applyAlignment="1">
      <alignment vertical="center"/>
    </xf>
    <xf numFmtId="0" fontId="24" fillId="0" borderId="9" xfId="0" applyFont="1" applyBorder="1" applyAlignment="1">
      <alignment horizontal="right" vertical="center"/>
    </xf>
    <xf numFmtId="9" fontId="23" fillId="7" borderId="2" xfId="14" applyNumberFormat="1" applyBorder="1" applyAlignment="1">
      <alignment horizontal="center" vertical="center"/>
    </xf>
    <xf numFmtId="0" fontId="8" fillId="0" borderId="0" xfId="8">
      <alignment horizontal="right" indent="1"/>
    </xf>
    <xf numFmtId="0" fontId="8" fillId="0" borderId="7" xfId="8" applyBorder="1">
      <alignment horizontal="right" indent="1"/>
    </xf>
    <xf numFmtId="0" fontId="0" fillId="0" borderId="10" xfId="0" applyBorder="1"/>
    <xf numFmtId="167" fontId="0" fillId="3" borderId="4" xfId="0" applyNumberFormat="1" applyFill="1" applyBorder="1" applyAlignment="1">
      <alignment horizontal="left" vertical="center" wrapText="1" indent="1"/>
    </xf>
    <xf numFmtId="167" fontId="0" fillId="3" borderId="1" xfId="0" applyNumberFormat="1" applyFill="1" applyBorder="1" applyAlignment="1">
      <alignment horizontal="left" vertical="center" wrapText="1" indent="1"/>
    </xf>
    <xf numFmtId="167" fontId="0" fillId="3" borderId="5" xfId="0" applyNumberFormat="1" applyFill="1" applyBorder="1" applyAlignment="1">
      <alignment horizontal="left" vertical="center" wrapText="1" indent="1"/>
    </xf>
    <xf numFmtId="166" fontId="8" fillId="0" borderId="3" xfId="9">
      <alignment horizontal="center" vertical="center"/>
    </xf>
  </cellXfs>
  <cellStyles count="15">
    <cellStyle name="Bad" xfId="14" builtinId="27"/>
    <cellStyle name="Comma" xfId="4" builtinId="3" customBuiltin="1"/>
    <cellStyle name="Date" xfId="10" xr:uid="{00000000-0005-0000-0000-000001000000}"/>
    <cellStyle name="Good" xfId="13" builtinId="26"/>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B1198-BCE0-483B-B7E8-7030E70B4A6E}">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E3" sqref="E3:F3"/>
    </sheetView>
  </sheetViews>
  <sheetFormatPr defaultRowHeight="30" customHeight="1" x14ac:dyDescent="0.3"/>
  <cols>
    <col min="1" max="1" width="2.6640625" style="36"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37" t="s">
        <v>41</v>
      </c>
      <c r="B1" s="40" t="s">
        <v>51</v>
      </c>
      <c r="C1" s="1"/>
      <c r="D1" s="2"/>
      <c r="E1" s="4"/>
      <c r="F1" s="25"/>
      <c r="H1" s="2"/>
      <c r="I1" s="13" t="s">
        <v>20</v>
      </c>
    </row>
    <row r="2" spans="1:64" ht="30" customHeight="1" x14ac:dyDescent="0.35">
      <c r="A2" s="36" t="s">
        <v>34</v>
      </c>
      <c r="B2" s="41" t="s">
        <v>50</v>
      </c>
      <c r="I2" s="39" t="s">
        <v>25</v>
      </c>
    </row>
    <row r="3" spans="1:64" ht="30" customHeight="1" x14ac:dyDescent="0.3">
      <c r="A3" s="36" t="s">
        <v>42</v>
      </c>
      <c r="B3" s="42" t="s">
        <v>31</v>
      </c>
      <c r="C3" s="59" t="s">
        <v>8</v>
      </c>
      <c r="D3" s="60"/>
      <c r="E3" s="65">
        <f ca="1">TODAY()</f>
        <v>44446</v>
      </c>
      <c r="F3" s="65"/>
    </row>
    <row r="4" spans="1:64" ht="30" customHeight="1" x14ac:dyDescent="0.3">
      <c r="A4" s="37" t="s">
        <v>43</v>
      </c>
      <c r="C4" s="59" t="s">
        <v>15</v>
      </c>
      <c r="D4" s="60"/>
      <c r="E4" s="7">
        <v>1</v>
      </c>
      <c r="I4" s="62">
        <f ca="1">I5</f>
        <v>44445</v>
      </c>
      <c r="J4" s="63"/>
      <c r="K4" s="63"/>
      <c r="L4" s="63"/>
      <c r="M4" s="63"/>
      <c r="N4" s="63"/>
      <c r="O4" s="64"/>
      <c r="P4" s="62">
        <f ca="1">P5</f>
        <v>44452</v>
      </c>
      <c r="Q4" s="63"/>
      <c r="R4" s="63"/>
      <c r="S4" s="63"/>
      <c r="T4" s="63"/>
      <c r="U4" s="63"/>
      <c r="V4" s="64"/>
      <c r="W4" s="62">
        <f ca="1">W5</f>
        <v>44459</v>
      </c>
      <c r="X4" s="63"/>
      <c r="Y4" s="63"/>
      <c r="Z4" s="63"/>
      <c r="AA4" s="63"/>
      <c r="AB4" s="63"/>
      <c r="AC4" s="64"/>
      <c r="AD4" s="62">
        <f ca="1">AD5</f>
        <v>44466</v>
      </c>
      <c r="AE4" s="63"/>
      <c r="AF4" s="63"/>
      <c r="AG4" s="63"/>
      <c r="AH4" s="63"/>
      <c r="AI4" s="63"/>
      <c r="AJ4" s="64"/>
      <c r="AK4" s="62">
        <f ca="1">AK5</f>
        <v>44473</v>
      </c>
      <c r="AL4" s="63"/>
      <c r="AM4" s="63"/>
      <c r="AN4" s="63"/>
      <c r="AO4" s="63"/>
      <c r="AP4" s="63"/>
      <c r="AQ4" s="64"/>
      <c r="AR4" s="62">
        <f ca="1">AR5</f>
        <v>44480</v>
      </c>
      <c r="AS4" s="63"/>
      <c r="AT4" s="63"/>
      <c r="AU4" s="63"/>
      <c r="AV4" s="63"/>
      <c r="AW4" s="63"/>
      <c r="AX4" s="64"/>
      <c r="AY4" s="62">
        <f ca="1">AY5</f>
        <v>44487</v>
      </c>
      <c r="AZ4" s="63"/>
      <c r="BA4" s="63"/>
      <c r="BB4" s="63"/>
      <c r="BC4" s="63"/>
      <c r="BD4" s="63"/>
      <c r="BE4" s="64"/>
      <c r="BF4" s="62">
        <f ca="1">BF5</f>
        <v>44494</v>
      </c>
      <c r="BG4" s="63"/>
      <c r="BH4" s="63"/>
      <c r="BI4" s="63"/>
      <c r="BJ4" s="63"/>
      <c r="BK4" s="63"/>
      <c r="BL4" s="64"/>
    </row>
    <row r="5" spans="1:64" ht="15" customHeight="1" x14ac:dyDescent="0.3">
      <c r="A5" s="37" t="s">
        <v>44</v>
      </c>
      <c r="B5" s="61"/>
      <c r="C5" s="61"/>
      <c r="D5" s="61"/>
      <c r="E5" s="61"/>
      <c r="F5" s="61"/>
      <c r="G5" s="61"/>
      <c r="I5" s="10">
        <f ca="1">Project_Start-WEEKDAY(Project_Start,1)+2+7*(Display_Week-1)</f>
        <v>44445</v>
      </c>
      <c r="J5" s="9">
        <f ca="1">I5+1</f>
        <v>44446</v>
      </c>
      <c r="K5" s="9">
        <f t="shared" ref="K5:AX5" ca="1" si="0">J5+1</f>
        <v>44447</v>
      </c>
      <c r="L5" s="9">
        <f t="shared" ca="1" si="0"/>
        <v>44448</v>
      </c>
      <c r="M5" s="9">
        <f t="shared" ca="1" si="0"/>
        <v>44449</v>
      </c>
      <c r="N5" s="9">
        <f t="shared" ca="1" si="0"/>
        <v>44450</v>
      </c>
      <c r="O5" s="11">
        <f t="shared" ca="1" si="0"/>
        <v>44451</v>
      </c>
      <c r="P5" s="10">
        <f ca="1">O5+1</f>
        <v>44452</v>
      </c>
      <c r="Q5" s="9">
        <f ca="1">P5+1</f>
        <v>44453</v>
      </c>
      <c r="R5" s="9">
        <f t="shared" ca="1" si="0"/>
        <v>44454</v>
      </c>
      <c r="S5" s="9">
        <f t="shared" ca="1" si="0"/>
        <v>44455</v>
      </c>
      <c r="T5" s="9">
        <f t="shared" ca="1" si="0"/>
        <v>44456</v>
      </c>
      <c r="U5" s="9">
        <f t="shared" ca="1" si="0"/>
        <v>44457</v>
      </c>
      <c r="V5" s="11">
        <f t="shared" ca="1" si="0"/>
        <v>44458</v>
      </c>
      <c r="W5" s="10">
        <f ca="1">V5+1</f>
        <v>44459</v>
      </c>
      <c r="X5" s="9">
        <f ca="1">W5+1</f>
        <v>44460</v>
      </c>
      <c r="Y5" s="9">
        <f t="shared" ca="1" si="0"/>
        <v>44461</v>
      </c>
      <c r="Z5" s="9">
        <f t="shared" ca="1" si="0"/>
        <v>44462</v>
      </c>
      <c r="AA5" s="9">
        <f t="shared" ca="1" si="0"/>
        <v>44463</v>
      </c>
      <c r="AB5" s="9">
        <f t="shared" ca="1" si="0"/>
        <v>44464</v>
      </c>
      <c r="AC5" s="11">
        <f t="shared" ca="1" si="0"/>
        <v>44465</v>
      </c>
      <c r="AD5" s="10">
        <f ca="1">AC5+1</f>
        <v>44466</v>
      </c>
      <c r="AE5" s="9">
        <f ca="1">AD5+1</f>
        <v>44467</v>
      </c>
      <c r="AF5" s="9">
        <f t="shared" ca="1" si="0"/>
        <v>44468</v>
      </c>
      <c r="AG5" s="9">
        <f t="shared" ca="1" si="0"/>
        <v>44469</v>
      </c>
      <c r="AH5" s="9">
        <f t="shared" ca="1" si="0"/>
        <v>44470</v>
      </c>
      <c r="AI5" s="9">
        <f t="shared" ca="1" si="0"/>
        <v>44471</v>
      </c>
      <c r="AJ5" s="11">
        <f t="shared" ca="1" si="0"/>
        <v>44472</v>
      </c>
      <c r="AK5" s="10">
        <f ca="1">AJ5+1</f>
        <v>44473</v>
      </c>
      <c r="AL5" s="9">
        <f ca="1">AK5+1</f>
        <v>44474</v>
      </c>
      <c r="AM5" s="9">
        <f t="shared" ca="1" si="0"/>
        <v>44475</v>
      </c>
      <c r="AN5" s="9">
        <f t="shared" ca="1" si="0"/>
        <v>44476</v>
      </c>
      <c r="AO5" s="9">
        <f t="shared" ca="1" si="0"/>
        <v>44477</v>
      </c>
      <c r="AP5" s="9">
        <f t="shared" ca="1" si="0"/>
        <v>44478</v>
      </c>
      <c r="AQ5" s="11">
        <f t="shared" ca="1" si="0"/>
        <v>44479</v>
      </c>
      <c r="AR5" s="10">
        <f ca="1">AQ5+1</f>
        <v>44480</v>
      </c>
      <c r="AS5" s="9">
        <f ca="1">AR5+1</f>
        <v>44481</v>
      </c>
      <c r="AT5" s="9">
        <f t="shared" ca="1" si="0"/>
        <v>44482</v>
      </c>
      <c r="AU5" s="9">
        <f t="shared" ca="1" si="0"/>
        <v>44483</v>
      </c>
      <c r="AV5" s="9">
        <f t="shared" ca="1" si="0"/>
        <v>44484</v>
      </c>
      <c r="AW5" s="9">
        <f t="shared" ca="1" si="0"/>
        <v>44485</v>
      </c>
      <c r="AX5" s="11">
        <f t="shared" ca="1" si="0"/>
        <v>44486</v>
      </c>
      <c r="AY5" s="10">
        <f ca="1">AX5+1</f>
        <v>44487</v>
      </c>
      <c r="AZ5" s="9">
        <f ca="1">AY5+1</f>
        <v>44488</v>
      </c>
      <c r="BA5" s="9">
        <f t="shared" ref="BA5:BE5" ca="1" si="1">AZ5+1</f>
        <v>44489</v>
      </c>
      <c r="BB5" s="9">
        <f t="shared" ca="1" si="1"/>
        <v>44490</v>
      </c>
      <c r="BC5" s="9">
        <f t="shared" ca="1" si="1"/>
        <v>44491</v>
      </c>
      <c r="BD5" s="9">
        <f t="shared" ca="1" si="1"/>
        <v>44492</v>
      </c>
      <c r="BE5" s="11">
        <f t="shared" ca="1" si="1"/>
        <v>44493</v>
      </c>
      <c r="BF5" s="10">
        <f ca="1">BE5+1</f>
        <v>44494</v>
      </c>
      <c r="BG5" s="9">
        <f ca="1">BF5+1</f>
        <v>44495</v>
      </c>
      <c r="BH5" s="9">
        <f t="shared" ref="BH5:BL5" ca="1" si="2">BG5+1</f>
        <v>44496</v>
      </c>
      <c r="BI5" s="9">
        <f t="shared" ca="1" si="2"/>
        <v>44497</v>
      </c>
      <c r="BJ5" s="9">
        <f t="shared" ca="1" si="2"/>
        <v>44498</v>
      </c>
      <c r="BK5" s="9">
        <f t="shared" ca="1" si="2"/>
        <v>44499</v>
      </c>
      <c r="BL5" s="11">
        <f t="shared" ca="1" si="2"/>
        <v>44500</v>
      </c>
    </row>
    <row r="6" spans="1:64" ht="30" customHeight="1" thickBot="1" x14ac:dyDescent="0.35">
      <c r="A6" s="37" t="s">
        <v>45</v>
      </c>
      <c r="B6" s="46" t="s">
        <v>16</v>
      </c>
      <c r="C6" s="47" t="s">
        <v>10</v>
      </c>
      <c r="D6" s="47" t="s">
        <v>9</v>
      </c>
      <c r="E6" s="47" t="s">
        <v>12</v>
      </c>
      <c r="F6" s="47" t="s">
        <v>13</v>
      </c>
      <c r="G6" s="8"/>
      <c r="H6" s="8" t="s">
        <v>14</v>
      </c>
      <c r="I6" s="12" t="str">
        <f t="shared" ref="I6" ca="1" si="3">LEFT(TEXT(I5,"ddd"),1)</f>
        <v>M</v>
      </c>
      <c r="J6" s="12" t="str">
        <f t="shared" ref="J6:AR6" ca="1" si="4">LEFT(TEXT(J5,"ddd"),1)</f>
        <v>T</v>
      </c>
      <c r="K6" s="12" t="str">
        <f t="shared" ca="1" si="4"/>
        <v>W</v>
      </c>
      <c r="L6" s="12" t="str">
        <f t="shared" ca="1" si="4"/>
        <v>T</v>
      </c>
      <c r="M6" s="12" t="str">
        <f t="shared" ca="1" si="4"/>
        <v>F</v>
      </c>
      <c r="N6" s="12" t="str">
        <f t="shared" ca="1" si="4"/>
        <v>S</v>
      </c>
      <c r="O6" s="12" t="str">
        <f t="shared" ca="1" si="4"/>
        <v>S</v>
      </c>
      <c r="P6" s="12" t="str">
        <f t="shared" ca="1" si="4"/>
        <v>M</v>
      </c>
      <c r="Q6" s="12" t="str">
        <f t="shared" ca="1" si="4"/>
        <v>T</v>
      </c>
      <c r="R6" s="12" t="str">
        <f t="shared" ca="1" si="4"/>
        <v>W</v>
      </c>
      <c r="S6" s="12" t="str">
        <f t="shared" ca="1" si="4"/>
        <v>T</v>
      </c>
      <c r="T6" s="12" t="str">
        <f t="shared" ca="1" si="4"/>
        <v>F</v>
      </c>
      <c r="U6" s="12" t="str">
        <f t="shared" ca="1" si="4"/>
        <v>S</v>
      </c>
      <c r="V6" s="12" t="str">
        <f t="shared" ca="1" si="4"/>
        <v>S</v>
      </c>
      <c r="W6" s="12" t="str">
        <f t="shared" ca="1" si="4"/>
        <v>M</v>
      </c>
      <c r="X6" s="12" t="str">
        <f t="shared" ca="1" si="4"/>
        <v>T</v>
      </c>
      <c r="Y6" s="12" t="str">
        <f t="shared" ca="1" si="4"/>
        <v>W</v>
      </c>
      <c r="Z6" s="12" t="str">
        <f t="shared" ca="1" si="4"/>
        <v>T</v>
      </c>
      <c r="AA6" s="12" t="str">
        <f t="shared" ca="1" si="4"/>
        <v>F</v>
      </c>
      <c r="AB6" s="12" t="str">
        <f t="shared" ca="1" si="4"/>
        <v>S</v>
      </c>
      <c r="AC6" s="12" t="str">
        <f t="shared" ca="1" si="4"/>
        <v>S</v>
      </c>
      <c r="AD6" s="12" t="str">
        <f t="shared" ca="1" si="4"/>
        <v>M</v>
      </c>
      <c r="AE6" s="12" t="str">
        <f t="shared" ca="1" si="4"/>
        <v>T</v>
      </c>
      <c r="AF6" s="12" t="str">
        <f t="shared" ca="1" si="4"/>
        <v>W</v>
      </c>
      <c r="AG6" s="12" t="str">
        <f t="shared" ca="1" si="4"/>
        <v>T</v>
      </c>
      <c r="AH6" s="12" t="str">
        <f t="shared" ca="1" si="4"/>
        <v>F</v>
      </c>
      <c r="AI6" s="12" t="str">
        <f t="shared" ca="1" si="4"/>
        <v>S</v>
      </c>
      <c r="AJ6" s="12" t="str">
        <f t="shared" ca="1" si="4"/>
        <v>S</v>
      </c>
      <c r="AK6" s="12" t="str">
        <f t="shared" ca="1" si="4"/>
        <v>M</v>
      </c>
      <c r="AL6" s="12" t="str">
        <f t="shared" ca="1" si="4"/>
        <v>T</v>
      </c>
      <c r="AM6" s="12" t="str">
        <f t="shared" ca="1" si="4"/>
        <v>W</v>
      </c>
      <c r="AN6" s="12" t="str">
        <f t="shared" ca="1" si="4"/>
        <v>T</v>
      </c>
      <c r="AO6" s="12" t="str">
        <f t="shared" ca="1" si="4"/>
        <v>F</v>
      </c>
      <c r="AP6" s="12" t="str">
        <f t="shared" ca="1" si="4"/>
        <v>S</v>
      </c>
      <c r="AQ6" s="12" t="str">
        <f t="shared" ca="1" si="4"/>
        <v>S</v>
      </c>
      <c r="AR6" s="12" t="str">
        <f t="shared" ca="1" si="4"/>
        <v>M</v>
      </c>
      <c r="AS6" s="12" t="str">
        <f t="shared" ref="AS6:BL6" ca="1" si="5">LEFT(TEXT(AS5,"ddd"),1)</f>
        <v>T</v>
      </c>
      <c r="AT6" s="12" t="str">
        <f t="shared" ca="1" si="5"/>
        <v>W</v>
      </c>
      <c r="AU6" s="12" t="str">
        <f t="shared" ca="1" si="5"/>
        <v>T</v>
      </c>
      <c r="AV6" s="12" t="str">
        <f t="shared" ca="1" si="5"/>
        <v>F</v>
      </c>
      <c r="AW6" s="12" t="str">
        <f t="shared" ca="1" si="5"/>
        <v>S</v>
      </c>
      <c r="AX6" s="12" t="str">
        <f t="shared" ca="1" si="5"/>
        <v>S</v>
      </c>
      <c r="AY6" s="12" t="str">
        <f t="shared" ca="1" si="5"/>
        <v>M</v>
      </c>
      <c r="AZ6" s="12" t="str">
        <f t="shared" ca="1" si="5"/>
        <v>T</v>
      </c>
      <c r="BA6" s="12" t="str">
        <f t="shared" ca="1" si="5"/>
        <v>W</v>
      </c>
      <c r="BB6" s="12" t="str">
        <f t="shared" ca="1" si="5"/>
        <v>T</v>
      </c>
      <c r="BC6" s="12" t="str">
        <f t="shared" ca="1" si="5"/>
        <v>F</v>
      </c>
      <c r="BD6" s="12" t="str">
        <f t="shared" ca="1" si="5"/>
        <v>S</v>
      </c>
      <c r="BE6" s="12" t="str">
        <f t="shared" ca="1" si="5"/>
        <v>S</v>
      </c>
      <c r="BF6" s="12" t="str">
        <f t="shared" ca="1" si="5"/>
        <v>M</v>
      </c>
      <c r="BG6" s="12" t="str">
        <f t="shared" ca="1" si="5"/>
        <v>T</v>
      </c>
      <c r="BH6" s="12" t="str">
        <f t="shared" ca="1" si="5"/>
        <v>W</v>
      </c>
      <c r="BI6" s="12" t="str">
        <f t="shared" ca="1" si="5"/>
        <v>T</v>
      </c>
      <c r="BJ6" s="12" t="str">
        <f t="shared" ca="1" si="5"/>
        <v>F</v>
      </c>
      <c r="BK6" s="12" t="str">
        <f t="shared" ca="1" si="5"/>
        <v>S</v>
      </c>
      <c r="BL6" s="12" t="str">
        <f t="shared" ca="1" si="5"/>
        <v>S</v>
      </c>
    </row>
    <row r="7" spans="1:64" ht="30" hidden="1" customHeight="1" thickBot="1" x14ac:dyDescent="0.35">
      <c r="A7" s="36" t="s">
        <v>40</v>
      </c>
      <c r="B7" s="48"/>
      <c r="C7" s="49"/>
      <c r="D7" s="48"/>
      <c r="E7" s="48"/>
      <c r="F7" s="48"/>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s="3" customFormat="1" ht="30" customHeight="1" thickBot="1" x14ac:dyDescent="0.35">
      <c r="A8" s="37" t="s">
        <v>46</v>
      </c>
      <c r="B8" s="50" t="s">
        <v>0</v>
      </c>
      <c r="C8" s="51"/>
      <c r="D8" s="52"/>
      <c r="E8" s="53"/>
      <c r="F8" s="53"/>
      <c r="G8" s="55"/>
      <c r="H8" s="55" t="str">
        <f t="shared" ref="H8:H33" si="6">IF(OR(ISBLANK(task_start),ISBLANK(task_end)),"",task_end-task_start+1)</f>
        <v/>
      </c>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c r="AU8" s="56"/>
      <c r="AV8" s="23"/>
      <c r="AW8" s="23"/>
      <c r="AX8" s="23"/>
      <c r="AY8" s="23"/>
      <c r="AZ8" s="23"/>
      <c r="BA8" s="23"/>
      <c r="BB8" s="23"/>
      <c r="BC8" s="23"/>
      <c r="BD8" s="23"/>
      <c r="BE8" s="23"/>
      <c r="BF8" s="23"/>
      <c r="BG8" s="23"/>
      <c r="BH8" s="23"/>
      <c r="BI8" s="23"/>
      <c r="BJ8" s="23"/>
      <c r="BK8" s="23"/>
      <c r="BL8" s="23"/>
    </row>
    <row r="9" spans="1:64" s="3" customFormat="1" ht="30" customHeight="1" thickBot="1" x14ac:dyDescent="0.35">
      <c r="A9" s="37" t="s">
        <v>47</v>
      </c>
      <c r="B9" s="54" t="s">
        <v>5</v>
      </c>
      <c r="C9" s="51" t="s">
        <v>36</v>
      </c>
      <c r="D9" s="52">
        <v>0.5</v>
      </c>
      <c r="E9" s="53">
        <f ca="1">Project_Start</f>
        <v>44446</v>
      </c>
      <c r="F9" s="53">
        <f ca="1">E9+3</f>
        <v>44449</v>
      </c>
      <c r="G9" s="55"/>
      <c r="H9" s="55">
        <f t="shared" ca="1" si="6"/>
        <v>4</v>
      </c>
      <c r="I9" s="56"/>
      <c r="J9" s="56"/>
      <c r="K9" s="56"/>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c r="AU9" s="56"/>
      <c r="AV9" s="23"/>
      <c r="AW9" s="23"/>
      <c r="AX9" s="23"/>
      <c r="AY9" s="23"/>
      <c r="AZ9" s="23"/>
      <c r="BA9" s="23"/>
      <c r="BB9" s="23"/>
      <c r="BC9" s="23"/>
      <c r="BD9" s="23"/>
      <c r="BE9" s="23"/>
      <c r="BF9" s="23"/>
      <c r="BG9" s="23"/>
      <c r="BH9" s="23"/>
      <c r="BI9" s="23"/>
      <c r="BJ9" s="23"/>
      <c r="BK9" s="23"/>
      <c r="BL9" s="23"/>
    </row>
    <row r="10" spans="1:64" s="3" customFormat="1" ht="30" customHeight="1" thickBot="1" x14ac:dyDescent="0.35">
      <c r="A10" s="37" t="s">
        <v>48</v>
      </c>
      <c r="B10" s="54" t="s">
        <v>6</v>
      </c>
      <c r="C10" s="51"/>
      <c r="D10" s="52">
        <v>0.6</v>
      </c>
      <c r="E10" s="53">
        <f ca="1">F9</f>
        <v>44449</v>
      </c>
      <c r="F10" s="53">
        <f ca="1">E10+2</f>
        <v>44451</v>
      </c>
      <c r="G10" s="55"/>
      <c r="H10" s="55">
        <f t="shared" ca="1" si="6"/>
        <v>3</v>
      </c>
      <c r="I10" s="56"/>
      <c r="J10" s="56"/>
      <c r="K10" s="56"/>
      <c r="L10" s="56"/>
      <c r="M10" s="56"/>
      <c r="N10" s="56"/>
      <c r="O10" s="56"/>
      <c r="P10" s="56"/>
      <c r="Q10" s="56"/>
      <c r="R10" s="56"/>
      <c r="S10" s="56"/>
      <c r="T10" s="56"/>
      <c r="U10" s="57"/>
      <c r="V10" s="57"/>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c r="AV10" s="23"/>
      <c r="AW10" s="23"/>
      <c r="AX10" s="23"/>
      <c r="AY10" s="23"/>
      <c r="AZ10" s="23"/>
      <c r="BA10" s="23"/>
      <c r="BB10" s="23"/>
      <c r="BC10" s="23"/>
      <c r="BD10" s="23"/>
      <c r="BE10" s="23"/>
      <c r="BF10" s="23"/>
      <c r="BG10" s="23"/>
      <c r="BH10" s="23"/>
      <c r="BI10" s="23"/>
      <c r="BJ10" s="23"/>
      <c r="BK10" s="23"/>
      <c r="BL10" s="23"/>
    </row>
    <row r="11" spans="1:64" s="3" customFormat="1" ht="30" customHeight="1" thickBot="1" x14ac:dyDescent="0.35">
      <c r="A11" s="36"/>
      <c r="B11" s="54" t="s">
        <v>1</v>
      </c>
      <c r="C11" s="51"/>
      <c r="D11" s="52">
        <v>0.5</v>
      </c>
      <c r="E11" s="53">
        <f ca="1">F10</f>
        <v>44451</v>
      </c>
      <c r="F11" s="53">
        <f ca="1">E11+4</f>
        <v>44455</v>
      </c>
      <c r="G11" s="55"/>
      <c r="H11" s="55">
        <f t="shared" ca="1" si="6"/>
        <v>5</v>
      </c>
      <c r="I11" s="56"/>
      <c r="J11" s="56"/>
      <c r="K11" s="56"/>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23"/>
      <c r="AW11" s="23"/>
      <c r="AX11" s="23"/>
      <c r="AY11" s="23"/>
      <c r="AZ11" s="23"/>
      <c r="BA11" s="23"/>
      <c r="BB11" s="23"/>
      <c r="BC11" s="23"/>
      <c r="BD11" s="23"/>
      <c r="BE11" s="23"/>
      <c r="BF11" s="23"/>
      <c r="BG11" s="23"/>
      <c r="BH11" s="23"/>
      <c r="BI11" s="23"/>
      <c r="BJ11" s="23"/>
      <c r="BK11" s="23"/>
      <c r="BL11" s="23"/>
    </row>
    <row r="12" spans="1:64" s="3" customFormat="1" ht="30" customHeight="1" thickBot="1" x14ac:dyDescent="0.35">
      <c r="A12" s="36"/>
      <c r="B12" s="54" t="s">
        <v>2</v>
      </c>
      <c r="C12" s="51"/>
      <c r="D12" s="58">
        <v>0.25</v>
      </c>
      <c r="E12" s="53">
        <f ca="1">F11</f>
        <v>44455</v>
      </c>
      <c r="F12" s="53">
        <f ca="1">E12+5</f>
        <v>44460</v>
      </c>
      <c r="G12" s="55"/>
      <c r="H12" s="55">
        <f t="shared" ca="1" si="6"/>
        <v>6</v>
      </c>
      <c r="I12" s="56"/>
      <c r="J12" s="56"/>
      <c r="K12" s="56"/>
      <c r="L12" s="56"/>
      <c r="M12" s="56"/>
      <c r="N12" s="56"/>
      <c r="O12" s="56"/>
      <c r="P12" s="56"/>
      <c r="Q12" s="56"/>
      <c r="R12" s="56"/>
      <c r="S12" s="56"/>
      <c r="T12" s="56"/>
      <c r="U12" s="56"/>
      <c r="V12" s="56"/>
      <c r="W12" s="56"/>
      <c r="X12" s="56"/>
      <c r="Y12" s="57"/>
      <c r="Z12" s="56"/>
      <c r="AA12" s="56"/>
      <c r="AB12" s="56"/>
      <c r="AC12" s="56"/>
      <c r="AD12" s="56"/>
      <c r="AE12" s="56"/>
      <c r="AF12" s="56"/>
      <c r="AG12" s="56"/>
      <c r="AH12" s="56"/>
      <c r="AI12" s="56"/>
      <c r="AJ12" s="56"/>
      <c r="AK12" s="56"/>
      <c r="AL12" s="56"/>
      <c r="AM12" s="56"/>
      <c r="AN12" s="56"/>
      <c r="AO12" s="56"/>
      <c r="AP12" s="56"/>
      <c r="AQ12" s="56"/>
      <c r="AR12" s="56"/>
      <c r="AS12" s="56"/>
      <c r="AT12" s="56"/>
      <c r="AU12" s="56"/>
      <c r="AV12" s="23"/>
      <c r="AW12" s="23"/>
      <c r="AX12" s="23"/>
      <c r="AY12" s="23"/>
      <c r="AZ12" s="23"/>
      <c r="BA12" s="23"/>
      <c r="BB12" s="23"/>
      <c r="BC12" s="23"/>
      <c r="BD12" s="23"/>
      <c r="BE12" s="23"/>
      <c r="BF12" s="23"/>
      <c r="BG12" s="23"/>
      <c r="BH12" s="23"/>
      <c r="BI12" s="23"/>
      <c r="BJ12" s="23"/>
      <c r="BK12" s="23"/>
      <c r="BL12" s="23"/>
    </row>
    <row r="13" spans="1:64" s="3" customFormat="1" ht="30" customHeight="1" thickBot="1" x14ac:dyDescent="0.35">
      <c r="A13" s="36"/>
      <c r="B13" s="54" t="s">
        <v>3</v>
      </c>
      <c r="C13" s="51"/>
      <c r="D13" s="52"/>
      <c r="E13" s="53">
        <f ca="1">E10+1</f>
        <v>44450</v>
      </c>
      <c r="F13" s="53">
        <f ca="1">E13+2</f>
        <v>44452</v>
      </c>
      <c r="G13" s="55"/>
      <c r="H13" s="55">
        <f t="shared" ca="1" si="6"/>
        <v>3</v>
      </c>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23"/>
      <c r="AW13" s="23"/>
      <c r="AX13" s="23"/>
      <c r="AY13" s="23"/>
      <c r="AZ13" s="23"/>
      <c r="BA13" s="23"/>
      <c r="BB13" s="23"/>
      <c r="BC13" s="23"/>
      <c r="BD13" s="23"/>
      <c r="BE13" s="23"/>
      <c r="BF13" s="23"/>
      <c r="BG13" s="23"/>
      <c r="BH13" s="23"/>
      <c r="BI13" s="23"/>
      <c r="BJ13" s="23"/>
      <c r="BK13" s="23"/>
      <c r="BL13" s="23"/>
    </row>
    <row r="14" spans="1:64" s="3" customFormat="1" ht="30" customHeight="1" thickBot="1" x14ac:dyDescent="0.35">
      <c r="A14" s="37" t="s">
        <v>49</v>
      </c>
      <c r="B14" s="50" t="s">
        <v>4</v>
      </c>
      <c r="C14" s="51"/>
      <c r="D14" s="52"/>
      <c r="E14" s="53"/>
      <c r="F14" s="53"/>
      <c r="G14" s="55"/>
      <c r="H14" s="55" t="str">
        <f t="shared" si="6"/>
        <v/>
      </c>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U14" s="56"/>
      <c r="AV14" s="23"/>
      <c r="AW14" s="23"/>
      <c r="AX14" s="23"/>
      <c r="AY14" s="23"/>
      <c r="AZ14" s="23"/>
      <c r="BA14" s="23"/>
      <c r="BB14" s="23"/>
      <c r="BC14" s="23"/>
      <c r="BD14" s="23"/>
      <c r="BE14" s="23"/>
      <c r="BF14" s="23"/>
      <c r="BG14" s="23"/>
      <c r="BH14" s="23"/>
      <c r="BI14" s="23"/>
      <c r="BJ14" s="23"/>
      <c r="BK14" s="23"/>
      <c r="BL14" s="23"/>
    </row>
    <row r="15" spans="1:64" s="3" customFormat="1" ht="30" customHeight="1" thickBot="1" x14ac:dyDescent="0.35">
      <c r="A15" s="37"/>
      <c r="B15" s="54" t="s">
        <v>5</v>
      </c>
      <c r="C15" s="51"/>
      <c r="D15" s="52">
        <v>0.5</v>
      </c>
      <c r="E15" s="53">
        <f ca="1">E13+1</f>
        <v>44451</v>
      </c>
      <c r="F15" s="53">
        <f ca="1">E15+4</f>
        <v>44455</v>
      </c>
      <c r="G15" s="55"/>
      <c r="H15" s="55">
        <f t="shared" ca="1" si="6"/>
        <v>5</v>
      </c>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23"/>
      <c r="AW15" s="23"/>
      <c r="AX15" s="23"/>
      <c r="AY15" s="23"/>
      <c r="AZ15" s="23"/>
      <c r="BA15" s="23"/>
      <c r="BB15" s="23"/>
      <c r="BC15" s="23"/>
      <c r="BD15" s="23"/>
      <c r="BE15" s="23"/>
      <c r="BF15" s="23"/>
      <c r="BG15" s="23"/>
      <c r="BH15" s="23"/>
      <c r="BI15" s="23"/>
      <c r="BJ15" s="23"/>
      <c r="BK15" s="23"/>
      <c r="BL15" s="23"/>
    </row>
    <row r="16" spans="1:64" s="3" customFormat="1" ht="30" customHeight="1" thickBot="1" x14ac:dyDescent="0.35">
      <c r="A16" s="36"/>
      <c r="B16" s="54" t="s">
        <v>6</v>
      </c>
      <c r="C16" s="51"/>
      <c r="D16" s="52">
        <v>0.5</v>
      </c>
      <c r="E16" s="53">
        <f ca="1">E15+2</f>
        <v>44453</v>
      </c>
      <c r="F16" s="53">
        <f ca="1">E16+5</f>
        <v>44458</v>
      </c>
      <c r="G16" s="55"/>
      <c r="H16" s="55">
        <f t="shared" ca="1" si="6"/>
        <v>6</v>
      </c>
      <c r="I16" s="56"/>
      <c r="J16" s="56"/>
      <c r="K16" s="56"/>
      <c r="L16" s="56"/>
      <c r="M16" s="56"/>
      <c r="N16" s="56"/>
      <c r="O16" s="56"/>
      <c r="P16" s="56"/>
      <c r="Q16" s="56"/>
      <c r="R16" s="56"/>
      <c r="S16" s="56"/>
      <c r="T16" s="56"/>
      <c r="U16" s="57"/>
      <c r="V16" s="57"/>
      <c r="W16" s="56"/>
      <c r="X16" s="56"/>
      <c r="Y16" s="56"/>
      <c r="Z16" s="56"/>
      <c r="AA16" s="56"/>
      <c r="AB16" s="56"/>
      <c r="AC16" s="56"/>
      <c r="AD16" s="56"/>
      <c r="AE16" s="56"/>
      <c r="AF16" s="56"/>
      <c r="AG16" s="56"/>
      <c r="AH16" s="56"/>
      <c r="AI16" s="56"/>
      <c r="AJ16" s="56"/>
      <c r="AK16" s="56"/>
      <c r="AL16" s="56"/>
      <c r="AM16" s="56"/>
      <c r="AN16" s="56"/>
      <c r="AO16" s="56"/>
      <c r="AP16" s="56"/>
      <c r="AQ16" s="56"/>
      <c r="AR16" s="56"/>
      <c r="AS16" s="56"/>
      <c r="AT16" s="56"/>
      <c r="AU16" s="56"/>
      <c r="AV16" s="23"/>
      <c r="AW16" s="23"/>
      <c r="AX16" s="23"/>
      <c r="AY16" s="23"/>
      <c r="AZ16" s="23"/>
      <c r="BA16" s="23"/>
      <c r="BB16" s="23"/>
      <c r="BC16" s="23"/>
      <c r="BD16" s="23"/>
      <c r="BE16" s="23"/>
      <c r="BF16" s="23"/>
      <c r="BG16" s="23"/>
      <c r="BH16" s="23"/>
      <c r="BI16" s="23"/>
      <c r="BJ16" s="23"/>
      <c r="BK16" s="23"/>
      <c r="BL16" s="23"/>
    </row>
    <row r="17" spans="1:64" s="3" customFormat="1" ht="30" customHeight="1" thickBot="1" x14ac:dyDescent="0.35">
      <c r="A17" s="36"/>
      <c r="B17" s="54" t="s">
        <v>1</v>
      </c>
      <c r="C17" s="51"/>
      <c r="D17" s="52"/>
      <c r="E17" s="53">
        <f ca="1">F16</f>
        <v>44458</v>
      </c>
      <c r="F17" s="53">
        <f ca="1">E17+3</f>
        <v>44461</v>
      </c>
      <c r="G17" s="55"/>
      <c r="H17" s="55">
        <f t="shared" ca="1" si="6"/>
        <v>4</v>
      </c>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56"/>
      <c r="AV17" s="23"/>
      <c r="AW17" s="23"/>
      <c r="AX17" s="23"/>
      <c r="AY17" s="23"/>
      <c r="AZ17" s="23"/>
      <c r="BA17" s="23"/>
      <c r="BB17" s="23"/>
      <c r="BC17" s="23"/>
      <c r="BD17" s="23"/>
      <c r="BE17" s="23"/>
      <c r="BF17" s="23"/>
      <c r="BG17" s="23"/>
      <c r="BH17" s="23"/>
      <c r="BI17" s="23"/>
      <c r="BJ17" s="23"/>
      <c r="BK17" s="23"/>
      <c r="BL17" s="23"/>
    </row>
    <row r="18" spans="1:64" s="3" customFormat="1" ht="30" customHeight="1" thickBot="1" x14ac:dyDescent="0.35">
      <c r="A18" s="36"/>
      <c r="B18" s="54" t="s">
        <v>2</v>
      </c>
      <c r="C18" s="51"/>
      <c r="D18" s="52"/>
      <c r="E18" s="53">
        <f ca="1">E17</f>
        <v>44458</v>
      </c>
      <c r="F18" s="53">
        <f ca="1">E18+2</f>
        <v>44460</v>
      </c>
      <c r="G18" s="55"/>
      <c r="H18" s="55">
        <f t="shared" ca="1" si="6"/>
        <v>3</v>
      </c>
      <c r="I18" s="56"/>
      <c r="J18" s="56"/>
      <c r="K18" s="56"/>
      <c r="L18" s="56"/>
      <c r="M18" s="56"/>
      <c r="N18" s="56"/>
      <c r="O18" s="56"/>
      <c r="P18" s="56"/>
      <c r="Q18" s="56"/>
      <c r="R18" s="56"/>
      <c r="S18" s="56"/>
      <c r="T18" s="56"/>
      <c r="U18" s="56"/>
      <c r="V18" s="56"/>
      <c r="W18" s="56"/>
      <c r="X18" s="56"/>
      <c r="Y18" s="57"/>
      <c r="Z18" s="56"/>
      <c r="AA18" s="56"/>
      <c r="AB18" s="56"/>
      <c r="AC18" s="56"/>
      <c r="AD18" s="56"/>
      <c r="AE18" s="56"/>
      <c r="AF18" s="56"/>
      <c r="AG18" s="56"/>
      <c r="AH18" s="56"/>
      <c r="AI18" s="56"/>
      <c r="AJ18" s="56"/>
      <c r="AK18" s="56"/>
      <c r="AL18" s="56"/>
      <c r="AM18" s="56"/>
      <c r="AN18" s="56"/>
      <c r="AO18" s="56"/>
      <c r="AP18" s="56"/>
      <c r="AQ18" s="56"/>
      <c r="AR18" s="56"/>
      <c r="AS18" s="56"/>
      <c r="AT18" s="56"/>
      <c r="AU18" s="56"/>
      <c r="AV18" s="23"/>
      <c r="AW18" s="23"/>
      <c r="AX18" s="23"/>
      <c r="AY18" s="23"/>
      <c r="AZ18" s="23"/>
      <c r="BA18" s="23"/>
      <c r="BB18" s="23"/>
      <c r="BC18" s="23"/>
      <c r="BD18" s="23"/>
      <c r="BE18" s="23"/>
      <c r="BF18" s="23"/>
      <c r="BG18" s="23"/>
      <c r="BH18" s="23"/>
      <c r="BI18" s="23"/>
      <c r="BJ18" s="23"/>
      <c r="BK18" s="23"/>
      <c r="BL18" s="23"/>
    </row>
    <row r="19" spans="1:64" s="3" customFormat="1" ht="30" customHeight="1" thickBot="1" x14ac:dyDescent="0.35">
      <c r="A19" s="36"/>
      <c r="B19" s="54" t="s">
        <v>3</v>
      </c>
      <c r="C19" s="51"/>
      <c r="D19" s="52"/>
      <c r="E19" s="53">
        <f ca="1">E18</f>
        <v>44458</v>
      </c>
      <c r="F19" s="53">
        <f ca="1">E19+3</f>
        <v>44461</v>
      </c>
      <c r="G19" s="55"/>
      <c r="H19" s="55">
        <f t="shared" ca="1" si="6"/>
        <v>4</v>
      </c>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c r="AP19" s="56"/>
      <c r="AQ19" s="56"/>
      <c r="AR19" s="56"/>
      <c r="AS19" s="56"/>
      <c r="AT19" s="56"/>
      <c r="AU19" s="56"/>
      <c r="AV19" s="23"/>
      <c r="AW19" s="23"/>
      <c r="AX19" s="23"/>
      <c r="AY19" s="23"/>
      <c r="AZ19" s="23"/>
      <c r="BA19" s="23"/>
      <c r="BB19" s="23"/>
      <c r="BC19" s="23"/>
      <c r="BD19" s="23"/>
      <c r="BE19" s="23"/>
      <c r="BF19" s="23"/>
      <c r="BG19" s="23"/>
      <c r="BH19" s="23"/>
      <c r="BI19" s="23"/>
      <c r="BJ19" s="23"/>
      <c r="BK19" s="23"/>
      <c r="BL19" s="23"/>
    </row>
    <row r="20" spans="1:64" s="3" customFormat="1" ht="30" customHeight="1" thickBot="1" x14ac:dyDescent="0.35">
      <c r="A20" s="36" t="s">
        <v>37</v>
      </c>
      <c r="B20" s="50" t="s">
        <v>17</v>
      </c>
      <c r="C20" s="51"/>
      <c r="D20" s="52"/>
      <c r="E20" s="53"/>
      <c r="F20" s="53"/>
      <c r="G20" s="55"/>
      <c r="H20" s="55" t="str">
        <f t="shared" si="6"/>
        <v/>
      </c>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U20" s="56"/>
      <c r="AV20" s="23"/>
      <c r="AW20" s="23"/>
      <c r="AX20" s="23"/>
      <c r="AY20" s="23"/>
      <c r="AZ20" s="23"/>
      <c r="BA20" s="23"/>
      <c r="BB20" s="23"/>
      <c r="BC20" s="23"/>
      <c r="BD20" s="23"/>
      <c r="BE20" s="23"/>
      <c r="BF20" s="23"/>
      <c r="BG20" s="23"/>
      <c r="BH20" s="23"/>
      <c r="BI20" s="23"/>
      <c r="BJ20" s="23"/>
      <c r="BK20" s="23"/>
      <c r="BL20" s="23"/>
    </row>
    <row r="21" spans="1:64" s="3" customFormat="1" ht="30" customHeight="1" thickBot="1" x14ac:dyDescent="0.35">
      <c r="A21" s="36"/>
      <c r="B21" s="54" t="s">
        <v>5</v>
      </c>
      <c r="C21" s="51"/>
      <c r="D21" s="52"/>
      <c r="E21" s="53">
        <f ca="1">E9+15</f>
        <v>44461</v>
      </c>
      <c r="F21" s="53">
        <f ca="1">E21+5</f>
        <v>44466</v>
      </c>
      <c r="G21" s="55"/>
      <c r="H21" s="55">
        <f t="shared" ca="1" si="6"/>
        <v>6</v>
      </c>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c r="AR21" s="56"/>
      <c r="AS21" s="56"/>
      <c r="AT21" s="56"/>
      <c r="AU21" s="56"/>
      <c r="AV21" s="23"/>
      <c r="AW21" s="23"/>
      <c r="AX21" s="23"/>
      <c r="AY21" s="23"/>
      <c r="AZ21" s="23"/>
      <c r="BA21" s="23"/>
      <c r="BB21" s="23"/>
      <c r="BC21" s="23"/>
      <c r="BD21" s="23"/>
      <c r="BE21" s="23"/>
      <c r="BF21" s="23"/>
      <c r="BG21" s="23"/>
      <c r="BH21" s="23"/>
      <c r="BI21" s="23"/>
      <c r="BJ21" s="23"/>
      <c r="BK21" s="23"/>
      <c r="BL21" s="23"/>
    </row>
    <row r="22" spans="1:64" s="3" customFormat="1" ht="30" customHeight="1" thickBot="1" x14ac:dyDescent="0.35">
      <c r="A22" s="36"/>
      <c r="B22" s="54" t="s">
        <v>6</v>
      </c>
      <c r="C22" s="51"/>
      <c r="D22" s="52"/>
      <c r="E22" s="53">
        <f ca="1">F21+1</f>
        <v>44467</v>
      </c>
      <c r="F22" s="53">
        <f ca="1">E22+4</f>
        <v>44471</v>
      </c>
      <c r="G22" s="55"/>
      <c r="H22" s="55">
        <f t="shared" ca="1" si="6"/>
        <v>5</v>
      </c>
      <c r="I22" s="56"/>
      <c r="J22" s="56"/>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6"/>
      <c r="AQ22" s="56"/>
      <c r="AR22" s="56"/>
      <c r="AS22" s="56"/>
      <c r="AT22" s="56"/>
      <c r="AU22" s="56"/>
      <c r="AV22" s="23"/>
      <c r="AW22" s="23"/>
      <c r="AX22" s="23"/>
      <c r="AY22" s="23"/>
      <c r="AZ22" s="23"/>
      <c r="BA22" s="23"/>
      <c r="BB22" s="23"/>
      <c r="BC22" s="23"/>
      <c r="BD22" s="23"/>
      <c r="BE22" s="23"/>
      <c r="BF22" s="23"/>
      <c r="BG22" s="23"/>
      <c r="BH22" s="23"/>
      <c r="BI22" s="23"/>
      <c r="BJ22" s="23"/>
      <c r="BK22" s="23"/>
      <c r="BL22" s="23"/>
    </row>
    <row r="23" spans="1:64" s="3" customFormat="1" ht="30" customHeight="1" thickBot="1" x14ac:dyDescent="0.35">
      <c r="A23" s="36"/>
      <c r="B23" s="54" t="s">
        <v>1</v>
      </c>
      <c r="C23" s="51"/>
      <c r="D23" s="52"/>
      <c r="E23" s="53">
        <f ca="1">E22+5</f>
        <v>44472</v>
      </c>
      <c r="F23" s="53">
        <f ca="1">E23+5</f>
        <v>44477</v>
      </c>
      <c r="G23" s="55"/>
      <c r="H23" s="55">
        <f t="shared" ca="1" si="6"/>
        <v>6</v>
      </c>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c r="AU23" s="56"/>
      <c r="AV23" s="23"/>
      <c r="AW23" s="23"/>
      <c r="AX23" s="23"/>
      <c r="AY23" s="23"/>
      <c r="AZ23" s="23"/>
      <c r="BA23" s="23"/>
      <c r="BB23" s="23"/>
      <c r="BC23" s="23"/>
      <c r="BD23" s="23"/>
      <c r="BE23" s="23"/>
      <c r="BF23" s="23"/>
      <c r="BG23" s="23"/>
      <c r="BH23" s="23"/>
      <c r="BI23" s="23"/>
      <c r="BJ23" s="23"/>
      <c r="BK23" s="23"/>
      <c r="BL23" s="23"/>
    </row>
    <row r="24" spans="1:64" s="3" customFormat="1" ht="30" customHeight="1" thickBot="1" x14ac:dyDescent="0.35">
      <c r="A24" s="36"/>
      <c r="B24" s="54" t="s">
        <v>2</v>
      </c>
      <c r="C24" s="51"/>
      <c r="D24" s="52"/>
      <c r="E24" s="53">
        <f ca="1">F23+1</f>
        <v>44478</v>
      </c>
      <c r="F24" s="53">
        <f ca="1">E24+4</f>
        <v>44482</v>
      </c>
      <c r="G24" s="55"/>
      <c r="H24" s="55">
        <f t="shared" ca="1" si="6"/>
        <v>5</v>
      </c>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c r="AU24" s="56"/>
      <c r="AV24" s="23"/>
      <c r="AW24" s="23"/>
      <c r="AX24" s="23"/>
      <c r="AY24" s="23"/>
      <c r="AZ24" s="23"/>
      <c r="BA24" s="23"/>
      <c r="BB24" s="23"/>
      <c r="BC24" s="23"/>
      <c r="BD24" s="23"/>
      <c r="BE24" s="23"/>
      <c r="BF24" s="23"/>
      <c r="BG24" s="23"/>
      <c r="BH24" s="23"/>
      <c r="BI24" s="23"/>
      <c r="BJ24" s="23"/>
      <c r="BK24" s="23"/>
      <c r="BL24" s="23"/>
    </row>
    <row r="25" spans="1:64" s="3" customFormat="1" ht="30" customHeight="1" thickBot="1" x14ac:dyDescent="0.35">
      <c r="A25" s="36"/>
      <c r="B25" s="54" t="s">
        <v>3</v>
      </c>
      <c r="C25" s="51"/>
      <c r="D25" s="52"/>
      <c r="E25" s="53">
        <f ca="1">E23</f>
        <v>44472</v>
      </c>
      <c r="F25" s="53">
        <f ca="1">E25+4</f>
        <v>44476</v>
      </c>
      <c r="G25" s="55"/>
      <c r="H25" s="55">
        <f t="shared" ca="1" si="6"/>
        <v>5</v>
      </c>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c r="AS25" s="56"/>
      <c r="AT25" s="56"/>
      <c r="AU25" s="56"/>
      <c r="AV25" s="23"/>
      <c r="AW25" s="23"/>
      <c r="AX25" s="23"/>
      <c r="AY25" s="23"/>
      <c r="AZ25" s="23"/>
      <c r="BA25" s="23"/>
      <c r="BB25" s="23"/>
      <c r="BC25" s="23"/>
      <c r="BD25" s="23"/>
      <c r="BE25" s="23"/>
      <c r="BF25" s="23"/>
      <c r="BG25" s="23"/>
      <c r="BH25" s="23"/>
      <c r="BI25" s="23"/>
      <c r="BJ25" s="23"/>
      <c r="BK25" s="23"/>
      <c r="BL25" s="23"/>
    </row>
    <row r="26" spans="1:64" s="3" customFormat="1" ht="30" customHeight="1" thickBot="1" x14ac:dyDescent="0.35">
      <c r="A26" s="36" t="s">
        <v>37</v>
      </c>
      <c r="B26" s="50" t="s">
        <v>29</v>
      </c>
      <c r="C26" s="51"/>
      <c r="D26" s="52"/>
      <c r="E26" s="53"/>
      <c r="F26" s="53"/>
      <c r="G26" s="55"/>
      <c r="H26" s="55" t="str">
        <f t="shared" si="6"/>
        <v/>
      </c>
      <c r="I26" s="56"/>
      <c r="J26" s="56"/>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23"/>
      <c r="AW26" s="23"/>
      <c r="AX26" s="23"/>
      <c r="AY26" s="23"/>
      <c r="AZ26" s="23"/>
      <c r="BA26" s="23"/>
      <c r="BB26" s="23"/>
      <c r="BC26" s="23"/>
      <c r="BD26" s="23"/>
      <c r="BE26" s="23"/>
      <c r="BF26" s="23"/>
      <c r="BG26" s="23"/>
      <c r="BH26" s="23"/>
      <c r="BI26" s="23"/>
      <c r="BJ26" s="23"/>
      <c r="BK26" s="23"/>
      <c r="BL26" s="23"/>
    </row>
    <row r="27" spans="1:64" s="3" customFormat="1" ht="30" customHeight="1" thickBot="1" x14ac:dyDescent="0.35">
      <c r="A27" s="36"/>
      <c r="B27" s="54" t="s">
        <v>5</v>
      </c>
      <c r="C27" s="51"/>
      <c r="D27" s="52"/>
      <c r="E27" s="53" t="s">
        <v>35</v>
      </c>
      <c r="F27" s="53" t="s">
        <v>35</v>
      </c>
      <c r="G27" s="16"/>
      <c r="H27" s="16" t="e">
        <f t="shared" si="6"/>
        <v>#VALUE!</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row>
    <row r="28" spans="1:64" s="3" customFormat="1" ht="30" customHeight="1" thickBot="1" x14ac:dyDescent="0.35">
      <c r="A28" s="36"/>
      <c r="B28" s="54" t="s">
        <v>6</v>
      </c>
      <c r="C28" s="51"/>
      <c r="D28" s="52"/>
      <c r="E28" s="53" t="s">
        <v>35</v>
      </c>
      <c r="F28" s="53" t="s">
        <v>35</v>
      </c>
      <c r="G28" s="16"/>
      <c r="H28" s="16" t="e">
        <f t="shared" si="6"/>
        <v>#VALUE!</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row>
    <row r="29" spans="1:64" s="3" customFormat="1" ht="30" customHeight="1" thickBot="1" x14ac:dyDescent="0.35">
      <c r="A29" s="36"/>
      <c r="B29" s="54" t="s">
        <v>1</v>
      </c>
      <c r="C29" s="51"/>
      <c r="D29" s="52"/>
      <c r="E29" s="53" t="s">
        <v>35</v>
      </c>
      <c r="F29" s="53" t="s">
        <v>35</v>
      </c>
      <c r="G29" s="16"/>
      <c r="H29" s="16" t="e">
        <f t="shared" si="6"/>
        <v>#VALUE!</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row>
    <row r="30" spans="1:64" s="3" customFormat="1" ht="30" customHeight="1" thickBot="1" x14ac:dyDescent="0.35">
      <c r="A30" s="36"/>
      <c r="B30" s="54" t="s">
        <v>2</v>
      </c>
      <c r="C30" s="51"/>
      <c r="D30" s="52"/>
      <c r="E30" s="53" t="s">
        <v>35</v>
      </c>
      <c r="F30" s="53" t="s">
        <v>35</v>
      </c>
      <c r="G30" s="16"/>
      <c r="H30" s="16" t="e">
        <f t="shared" si="6"/>
        <v>#VALUE!</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row>
    <row r="31" spans="1:64" s="3" customFormat="1" ht="30" customHeight="1" thickBot="1" x14ac:dyDescent="0.35">
      <c r="A31" s="36"/>
      <c r="B31" s="54" t="s">
        <v>3</v>
      </c>
      <c r="C31" s="51"/>
      <c r="D31" s="52"/>
      <c r="E31" s="53" t="s">
        <v>35</v>
      </c>
      <c r="F31" s="53" t="s">
        <v>35</v>
      </c>
      <c r="G31" s="16"/>
      <c r="H31" s="16" t="e">
        <f t="shared" si="6"/>
        <v>#VALUE!</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row>
    <row r="32" spans="1:64" s="3" customFormat="1" ht="30" customHeight="1" thickBot="1" x14ac:dyDescent="0.35">
      <c r="A32" s="36" t="s">
        <v>39</v>
      </c>
      <c r="B32" s="45"/>
      <c r="C32" s="44"/>
      <c r="D32" s="15"/>
      <c r="E32" s="43"/>
      <c r="F32" s="43"/>
      <c r="G32" s="16"/>
      <c r="H32" s="16" t="str">
        <f t="shared" si="6"/>
        <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row>
    <row r="33" spans="1:64" s="3" customFormat="1" ht="30" customHeight="1" thickBot="1" x14ac:dyDescent="0.35">
      <c r="A33" s="37" t="s">
        <v>38</v>
      </c>
      <c r="B33" s="17" t="s">
        <v>7</v>
      </c>
      <c r="C33" s="18"/>
      <c r="D33" s="19"/>
      <c r="E33" s="20"/>
      <c r="F33" s="21"/>
      <c r="G33" s="22"/>
      <c r="H33" s="22" t="str">
        <f t="shared" si="6"/>
        <v/>
      </c>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row>
    <row r="34" spans="1:64" ht="30" customHeight="1" x14ac:dyDescent="0.3">
      <c r="G34" s="6"/>
    </row>
    <row r="35" spans="1:64" ht="30" customHeight="1" x14ac:dyDescent="0.3">
      <c r="C35" s="13"/>
      <c r="F35" s="38"/>
    </row>
    <row r="36" spans="1:64" ht="30" customHeight="1" x14ac:dyDescent="0.3">
      <c r="C36" s="14"/>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5" priority="36">
      <formula>AND(TODAY()&gt;=I$5,TODAY()&lt;J$5)</formula>
    </cfRule>
  </conditionalFormatting>
  <conditionalFormatting sqref="I7:BL33">
    <cfRule type="expression" dxfId="4" priority="30">
      <formula>AND(task_start&lt;=I$5,ROUNDDOWN((task_end-task_start+1)*task_progress,0)+task_start-1&gt;=I$5)</formula>
    </cfRule>
    <cfRule type="expression" dxfId="3" priority="31" stopIfTrue="1">
      <formula>AND(task_end&gt;=I$5,task_start&lt;J$5)</formula>
    </cfRule>
  </conditionalFormatting>
  <conditionalFormatting sqref="G8:AU26">
    <cfRule type="colorScale" priority="3">
      <colorScale>
        <cfvo type="min"/>
        <cfvo type="percentile" val="50"/>
        <cfvo type="max"/>
        <color rgb="FFF8696B"/>
        <color rgb="FFFFEB84"/>
        <color rgb="FF63BE7B"/>
      </colorScale>
    </cfRule>
  </conditionalFormatting>
  <conditionalFormatting sqref="D12">
    <cfRule type="dataBar" priority="2">
      <dataBar>
        <cfvo type="min"/>
        <cfvo type="max"/>
        <color rgb="FFD6007B"/>
      </dataBar>
      <extLst>
        <ext xmlns:x14="http://schemas.microsoft.com/office/spreadsheetml/2009/9/main" uri="{B025F937-C7B1-47D3-B67F-A62EFF666E3E}">
          <x14:id>{FB764526-396F-457D-9712-BB58EA800E19}</x14:id>
        </ext>
      </extLst>
    </cfRule>
  </conditionalFormatting>
  <conditionalFormatting sqref="B6:F31">
    <cfRule type="colorScale" priority="1">
      <colorScale>
        <cfvo type="min"/>
        <cfvo type="percentile" val="50"/>
        <cfvo type="max"/>
        <color rgb="FFF8696B"/>
        <color rgb="FFFCFCFF"/>
        <color rgb="FF5A8AC6"/>
      </colorScale>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 xmlns:xm="http://schemas.microsoft.com/office/excel/2006/main">
          <x14:cfRule type="dataBar" id="{FB764526-396F-457D-9712-BB58EA800E19}">
            <x14:dataBar minLength="0" maxLength="100" border="1" negativeBarBorderColorSameAsPositive="0">
              <x14:cfvo type="autoMin"/>
              <x14:cfvo type="autoMax"/>
              <x14:borderColor rgb="FFD6007B"/>
              <x14:negativeFillColor rgb="FFFF0000"/>
              <x14:negativeBorderColor rgb="FFFF0000"/>
              <x14:axisColor rgb="FF000000"/>
            </x14:dataBar>
          </x14:cfRule>
          <xm:sqref>D12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26" customWidth="1"/>
    <col min="2" max="16384" width="9.109375" style="2"/>
  </cols>
  <sheetData>
    <row r="1" spans="1:2" ht="46.5" customHeight="1" x14ac:dyDescent="0.3"/>
    <row r="2" spans="1:2" s="28" customFormat="1" ht="15.6" x14ac:dyDescent="0.3">
      <c r="A2" s="27" t="s">
        <v>20</v>
      </c>
      <c r="B2" s="27"/>
    </row>
    <row r="3" spans="1:2" s="32" customFormat="1" ht="27" customHeight="1" x14ac:dyDescent="0.3">
      <c r="A3" s="33" t="s">
        <v>25</v>
      </c>
      <c r="B3" s="33"/>
    </row>
    <row r="4" spans="1:2" s="29" customFormat="1" ht="25.8" x14ac:dyDescent="0.5">
      <c r="A4" s="30" t="s">
        <v>19</v>
      </c>
    </row>
    <row r="5" spans="1:2" ht="74.099999999999994" customHeight="1" x14ac:dyDescent="0.3">
      <c r="A5" s="31" t="s">
        <v>28</v>
      </c>
    </row>
    <row r="6" spans="1:2" ht="26.25" customHeight="1" x14ac:dyDescent="0.3">
      <c r="A6" s="30" t="s">
        <v>33</v>
      </c>
    </row>
    <row r="7" spans="1:2" s="26" customFormat="1" ht="204.9" customHeight="1" x14ac:dyDescent="0.3">
      <c r="A7" s="35" t="s">
        <v>32</v>
      </c>
    </row>
    <row r="8" spans="1:2" s="29" customFormat="1" ht="25.8" x14ac:dyDescent="0.5">
      <c r="A8" s="30" t="s">
        <v>21</v>
      </c>
    </row>
    <row r="9" spans="1:2" ht="57.6" x14ac:dyDescent="0.3">
      <c r="A9" s="31" t="s">
        <v>30</v>
      </c>
    </row>
    <row r="10" spans="1:2" s="26" customFormat="1" ht="27.9" customHeight="1" x14ac:dyDescent="0.3">
      <c r="A10" s="34" t="s">
        <v>27</v>
      </c>
    </row>
    <row r="11" spans="1:2" s="29" customFormat="1" ht="25.8" x14ac:dyDescent="0.5">
      <c r="A11" s="30" t="s">
        <v>18</v>
      </c>
    </row>
    <row r="12" spans="1:2" ht="28.8" x14ac:dyDescent="0.3">
      <c r="A12" s="31" t="s">
        <v>26</v>
      </c>
    </row>
    <row r="13" spans="1:2" s="26" customFormat="1" ht="27.9" customHeight="1" x14ac:dyDescent="0.3">
      <c r="A13" s="34" t="s">
        <v>11</v>
      </c>
    </row>
    <row r="14" spans="1:2" s="29" customFormat="1" ht="25.8" x14ac:dyDescent="0.5">
      <c r="A14" s="30" t="s">
        <v>22</v>
      </c>
    </row>
    <row r="15" spans="1:2" ht="75" customHeight="1" x14ac:dyDescent="0.3">
      <c r="A15" s="31" t="s">
        <v>23</v>
      </c>
    </row>
    <row r="16" spans="1:2" ht="72" x14ac:dyDescent="0.3">
      <c r="A16" s="31" t="s">
        <v>24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Sheet1</vt: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2021-09-07T17:49:18Z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