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420" windowWidth="19875" windowHeight="7650" activeTab="11"/>
  </bookViews>
  <sheets>
    <sheet name="Indicators Information" sheetId="12" r:id="rId1"/>
    <sheet name="Indicators Tree" sheetId="10" r:id="rId2"/>
    <sheet name="Columns" sheetId="11" r:id="rId3"/>
    <sheet name="2014" sheetId="1" r:id="rId4"/>
    <sheet name="2013" sheetId="2" r:id="rId5"/>
    <sheet name="2012" sheetId="3" r:id="rId6"/>
    <sheet name="2011" sheetId="4" r:id="rId7"/>
    <sheet name="2010" sheetId="5" r:id="rId8"/>
    <sheet name="2007" sheetId="6" r:id="rId9"/>
    <sheet name="2005" sheetId="7" r:id="rId10"/>
    <sheet name="2004" sheetId="8" r:id="rId11"/>
    <sheet name="Description &amp; Notes" sheetId="9" r:id="rId12"/>
  </sheets>
  <definedNames>
    <definedName name="_xlnm.Print_Area" localSheetId="10">'2004'!$A$1:$O$22</definedName>
    <definedName name="_xlnm.Print_Area" localSheetId="9">'2005'!$A$1:$O$17</definedName>
    <definedName name="_xlnm.Print_Area" localSheetId="8">'2007'!$A$1:$O$23</definedName>
    <definedName name="_xlnm.Print_Area" localSheetId="7">'2010'!$A$1:$O$23</definedName>
    <definedName name="_xlnm.Print_Area" localSheetId="6">'2011'!$A$1:$O$23</definedName>
    <definedName name="_xlnm.Print_Area" localSheetId="5">'2012'!$A$1:$O$23</definedName>
    <definedName name="_xlnm.Print_Area" localSheetId="4">'2013'!$A$1:$O$23</definedName>
    <definedName name="_xlnm.Print_Area" localSheetId="3">'2014'!$A$1:$O$17</definedName>
    <definedName name="_xlnm.Print_Area" localSheetId="0">'Indicators Information'!$A$1:$C$14</definedName>
    <definedName name="_xlnm.Print_Titles" localSheetId="0">'Indicators Information'!$1:$2</definedName>
  </definedNames>
  <calcPr calcId="125725"/>
</workbook>
</file>

<file path=xl/calcChain.xml><?xml version="1.0" encoding="utf-8"?>
<calcChain xmlns="http://schemas.openxmlformats.org/spreadsheetml/2006/main">
  <c r="M17" i="7"/>
  <c r="M16"/>
  <c r="M15"/>
  <c r="M14"/>
  <c r="M13"/>
  <c r="M12"/>
  <c r="M11"/>
  <c r="M10"/>
  <c r="M9"/>
  <c r="M8"/>
  <c r="M7"/>
  <c r="M6"/>
  <c r="M5"/>
  <c r="M4"/>
  <c r="M3"/>
  <c r="M17" i="8"/>
  <c r="M16"/>
  <c r="M15"/>
  <c r="M14"/>
  <c r="M13"/>
  <c r="M12"/>
  <c r="M11"/>
  <c r="M10"/>
  <c r="M9"/>
  <c r="M8"/>
  <c r="M6"/>
  <c r="M5"/>
  <c r="M4"/>
  <c r="M3"/>
</calcChain>
</file>

<file path=xl/sharedStrings.xml><?xml version="1.0" encoding="utf-8"?>
<sst xmlns="http://schemas.openxmlformats.org/spreadsheetml/2006/main" count="498" uniqueCount="124">
  <si>
    <t>Medium Human Developmant (0.550 - 0.699 )</t>
  </si>
  <si>
    <t>High Human Developmant (0.700 - 0.799)</t>
  </si>
  <si>
    <t>n.a.</t>
  </si>
  <si>
    <t>Saudi Arabia</t>
  </si>
  <si>
    <t>UAE</t>
  </si>
  <si>
    <t>Qatar</t>
  </si>
  <si>
    <t>Oman</t>
  </si>
  <si>
    <t>Bahrain</t>
  </si>
  <si>
    <t>Kuwait</t>
  </si>
  <si>
    <t>Turkey</t>
  </si>
  <si>
    <t>Malaysia</t>
  </si>
  <si>
    <t>Chile</t>
  </si>
  <si>
    <t>Luxembourg</t>
  </si>
  <si>
    <t>Estonia</t>
  </si>
  <si>
    <t>Finland</t>
  </si>
  <si>
    <t>Norway</t>
  </si>
  <si>
    <t>Singapore</t>
  </si>
  <si>
    <t>Rank</t>
  </si>
  <si>
    <t>Value</t>
  </si>
  <si>
    <t>Population Total (millions)</t>
  </si>
  <si>
    <t>Gender Inequality Index (GII)</t>
  </si>
  <si>
    <t>Gender Development Index (GDI)</t>
  </si>
  <si>
    <t>Expected Years of Schooling (years)</t>
  </si>
  <si>
    <t xml:space="preserve"> </t>
  </si>
  <si>
    <t>Korea (South)</t>
  </si>
  <si>
    <t>Inequality-Adjusted HDI 
(IHDI)</t>
  </si>
  <si>
    <t>Life Expectancy at Birth (years)</t>
  </si>
  <si>
    <t>Inequality-adjusted HDI
(IHDI)</t>
  </si>
  <si>
    <r>
      <t>87,478</t>
    </r>
    <r>
      <rPr>
        <vertAlign val="superscript"/>
        <sz val="11"/>
        <color theme="1"/>
        <rFont val="Calibri"/>
        <family val="2"/>
        <scheme val="minor"/>
      </rPr>
      <t>k</t>
    </r>
  </si>
  <si>
    <t>Inequality-adjusted HDI 
(IHDI)</t>
  </si>
  <si>
    <t>High Human Developmant (0.711 - 0.799)</t>
  </si>
  <si>
    <t>Medium Human Developmant (0.535 - 0.710 )</t>
  </si>
  <si>
    <t>High Human Developmant (0.699 - 0.789)</t>
  </si>
  <si>
    <t>Medium Human Developmant (0.520 - 0.698 )</t>
  </si>
  <si>
    <t>High Human Developmant (0.670 - 0.784)</t>
  </si>
  <si>
    <t>Medium Human Developmant (0.475 - 0.669 )</t>
  </si>
  <si>
    <t>High Human Developmant (0.800–0.899)</t>
  </si>
  <si>
    <t>Medium Human Developmant (0.500–0.799)</t>
  </si>
  <si>
    <t xml:space="preserve">Gross National Income (GNI) per capita </t>
  </si>
  <si>
    <r>
      <t xml:space="preserve">Source:  </t>
    </r>
    <r>
      <rPr>
        <sz val="11"/>
        <color rgb="FF000099"/>
        <rFont val="Calibri"/>
        <family val="2"/>
        <scheme val="minor"/>
      </rPr>
      <t>United Nations Development Programme / Human Development Reports 2015 
http://hdr.undp.org/en</t>
    </r>
  </si>
  <si>
    <t>Very High Human Developmant (0.800 - 1.000)</t>
  </si>
  <si>
    <r>
      <t xml:space="preserve">Source:  </t>
    </r>
    <r>
      <rPr>
        <sz val="11"/>
        <color rgb="FF000099"/>
        <rFont val="Calibri"/>
        <family val="2"/>
        <scheme val="minor"/>
      </rPr>
      <t>United Nations Development Programme / Human Development Reports 2014
http://hdr.undp.org/en</t>
    </r>
  </si>
  <si>
    <r>
      <t xml:space="preserve">Source:  </t>
    </r>
    <r>
      <rPr>
        <sz val="11"/>
        <color rgb="FF000099"/>
        <rFont val="Calibri"/>
        <family val="2"/>
        <scheme val="minor"/>
      </rPr>
      <t>United Nations Development Programme / Human Development Reports 2013
http://hdr.undp.org/en</t>
    </r>
  </si>
  <si>
    <r>
      <t xml:space="preserve">Source:  </t>
    </r>
    <r>
      <rPr>
        <sz val="11"/>
        <color rgb="FF000099"/>
        <rFont val="Calibri"/>
        <family val="2"/>
        <scheme val="minor"/>
      </rPr>
      <t>United Nations Development Programme / Human Development Reports 2011
http://hdr.undp.org/en</t>
    </r>
  </si>
  <si>
    <t>Very High Human Developmant (0.790 - 1.000)</t>
  </si>
  <si>
    <t>Low Human Developmant (0 - 0.519)</t>
  </si>
  <si>
    <t>Low Human Developmant (0 - 0.549)</t>
  </si>
  <si>
    <t>Low Human Developmant (0 - 0.534)</t>
  </si>
  <si>
    <r>
      <t xml:space="preserve">Source:  </t>
    </r>
    <r>
      <rPr>
        <sz val="11"/>
        <color rgb="FF000099"/>
        <rFont val="Calibri"/>
        <family val="2"/>
        <scheme val="minor"/>
      </rPr>
      <t>United Nations Development Programme / Human Development Reports 2010
http://hdr.undp.org/en</t>
    </r>
  </si>
  <si>
    <t>Very High Human Developmant (0.785 - 1.000)</t>
  </si>
  <si>
    <t>Low Human Developmant (0 - 0.474)</t>
  </si>
  <si>
    <t>n.a</t>
  </si>
  <si>
    <t>Not Ranked</t>
  </si>
  <si>
    <r>
      <t xml:space="preserve">Source:  </t>
    </r>
    <r>
      <rPr>
        <sz val="11"/>
        <color rgb="FF000099"/>
        <rFont val="Calibri"/>
        <family val="2"/>
        <scheme val="minor"/>
      </rPr>
      <t>United Nations Development Programme / Human Development Reports 2009
http://hdr.undp.org/en</t>
    </r>
  </si>
  <si>
    <t>Very High Human Developmant (0.900 - 1.000)</t>
  </si>
  <si>
    <t>Low Human Developmant (0 - 0.501)</t>
  </si>
  <si>
    <r>
      <t xml:space="preserve">Source:  </t>
    </r>
    <r>
      <rPr>
        <sz val="11"/>
        <color rgb="FF000099"/>
        <rFont val="Calibri"/>
        <family val="2"/>
        <scheme val="minor"/>
      </rPr>
      <t>United Nations Development Programme / Human Development Reports 2008/2007
http://hdr.undp.org/en</t>
    </r>
  </si>
  <si>
    <t>Low Human Developmant (0 - 0.500)</t>
  </si>
  <si>
    <r>
      <t xml:space="preserve">Source:  </t>
    </r>
    <r>
      <rPr>
        <sz val="11"/>
        <color rgb="FF000099"/>
        <rFont val="Calibri"/>
        <family val="2"/>
        <scheme val="minor"/>
      </rPr>
      <t>United Nations Development Programme / Human Development Reports 2006
http://hdr.undp.org/en</t>
    </r>
  </si>
  <si>
    <t>Carbon Dioxide Emissions per capita (tonnes)</t>
  </si>
  <si>
    <t>Mean Years
of Schooling</t>
  </si>
  <si>
    <t>Human Development Index (HDI)</t>
  </si>
  <si>
    <t xml:space="preserve">A composite index measuring average achievement in three basic dimensions of human development—a long and healthy life, knowledge and a decent standard of living. </t>
  </si>
  <si>
    <t>Number of years a newborn infant could expect to live if prevailing patterns of age-specific mortality rates at the time of birth stay the same hroughout the infant’s life.</t>
  </si>
  <si>
    <t>Number of years of schooling that a child of school entrance age can expect to receive if prevailing patterns of age-specific enrolment rates persist throughout the child’s life.</t>
  </si>
  <si>
    <t>Average number of years of education received by people ages 25 and older, converted from education attainment levels using official durations of each level.</t>
  </si>
  <si>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</si>
  <si>
    <t xml:space="preserve"> A composite measure reflecting inequality in achievement between women and men in three dimensions: reproductive health, empowerment and the labour market.</t>
  </si>
  <si>
    <t>Number of subscriptions for the mobile phone service expressed per 100 people.</t>
  </si>
  <si>
    <t xml:space="preserve"> De facto population in a country, area or region as of 1 July.</t>
  </si>
  <si>
    <t>Life Expectancy at Birth</t>
  </si>
  <si>
    <t>Expected Years of Schooling</t>
  </si>
  <si>
    <t>Mean Years of Schooling</t>
  </si>
  <si>
    <t>Mobile Phone Subscriptions</t>
  </si>
  <si>
    <t>Gross National Income (GNI) per capita</t>
  </si>
  <si>
    <t>Inequality-Adjusted HDI (IHDI)</t>
  </si>
  <si>
    <t>Employment to Population Ratio</t>
  </si>
  <si>
    <t>Carbon Dioxide Emissions per capita</t>
  </si>
  <si>
    <t>Total Population</t>
  </si>
  <si>
    <t>Index Name</t>
  </si>
  <si>
    <t>Index Description</t>
  </si>
  <si>
    <t>Notes</t>
  </si>
  <si>
    <t xml:space="preserve">World Ranking </t>
  </si>
  <si>
    <r>
      <rPr>
        <b/>
        <sz val="13"/>
        <color rgb="FF000099"/>
        <rFont val="Calibri"/>
        <family val="2"/>
        <scheme val="minor"/>
      </rPr>
      <t>*</t>
    </r>
    <r>
      <rPr>
        <b/>
        <sz val="11"/>
        <color rgb="FF000099"/>
        <rFont val="Calibri"/>
        <family val="2"/>
        <scheme val="minor"/>
      </rPr>
      <t>HDI  Definition:</t>
    </r>
  </si>
  <si>
    <t>Gross National Income (GNI) per capita (PPP$)</t>
  </si>
  <si>
    <t>Gross national Income (GNI) per capita (PPP$)</t>
  </si>
  <si>
    <r>
      <t xml:space="preserve">Gross National Income (GNI) per capita </t>
    </r>
    <r>
      <rPr>
        <b/>
        <sz val="11"/>
        <rFont val="Calibri"/>
        <family val="2"/>
        <scheme val="minor"/>
      </rPr>
      <t>(PPP$)</t>
    </r>
  </si>
  <si>
    <t>Employment to Population ratio</t>
  </si>
  <si>
    <t xml:space="preserve">Employment to Population ratio (%) </t>
  </si>
  <si>
    <t>Employment to Population ratio (%)</t>
  </si>
  <si>
    <t>Percentage of the population that is employed.</t>
  </si>
  <si>
    <t>HDI value adjusted for inequalities in the three basic dimensions of human development.</t>
  </si>
  <si>
    <t>Ratio of female to male HDI values.  A composite measure reflecting disparity in human development achievements between women and men in three dimensions—health, education and living standards.</t>
  </si>
  <si>
    <t>Number of the countries is changing from year to year (Check each table)</t>
  </si>
  <si>
    <t>Definition of HDI is changing from year to year (Check below each table)</t>
  </si>
  <si>
    <t>Note that from 2007-2004, Gender Empowerment Measure (GEM) was used in  instead of GII. GEM is composite index measuring gender inequality in three basic dimensions of empowerment —economic participation and decisionmaking, political participation, and decision-making and power over economic resources.</t>
  </si>
  <si>
    <t>Note that percentage of the population ages 15 and older that is employed was used in 2014;  percentage of the population ages 25 and older that is employed was used from 2013 to 2011 and in 2007; percentage of the population ages 15-64 that is employed was used in 2010</t>
  </si>
  <si>
    <t xml:space="preserve">GNI is converted to international dollars using PPP (Purchasing Power Parity) rates to eliminate differences in national price levels. Note that 2011 PPP$ was used in 2014 &amp; 2013; 2005 PPP$ was used in 2012 &amp; 2011, and 2008 PPP$ was used for 2010 </t>
  </si>
  <si>
    <t>Note that Mobile Phone Subscriptions per 100 people was used in 201 &amp; 2013; sum of telephone lines and mobile subscribers per 100 people was used in 2012 &amp; 2010, subscribers to an automatic public mobile telephone service that provides access to the public switched telephone network using cellular technology per 100 people was used in 2005 &amp; 2004</t>
  </si>
  <si>
    <t>Human-originated carbon dioxide emissions stemming from the burning of fossil fuels, gas flaring and the production of cement, divided by midyear population. Includes carbon dioxide emitted by forest biomass through depletion of forest areas.</t>
  </si>
  <si>
    <t>HDI  Definition:</t>
  </si>
  <si>
    <t xml:space="preserve">HDI Rank 
</t>
  </si>
  <si>
    <t>Human Development Index
(HDI)</t>
  </si>
  <si>
    <t>HDI World Ranking (Out of 177 Countries)</t>
  </si>
  <si>
    <t>HDI World Ranking (Out of 188 Countries)</t>
  </si>
  <si>
    <t>HDI World Ranking (Out of 187 Countries)</t>
  </si>
  <si>
    <t>HDI World Ranking (Out of 186 Countries)</t>
  </si>
  <si>
    <t>HDI World Ranking (Out of 169 Countries)</t>
  </si>
  <si>
    <t>HDI World Ranking (Out of 182 Countries)</t>
  </si>
  <si>
    <t xml:space="preserve">Rank </t>
  </si>
  <si>
    <t>sectrName</t>
  </si>
  <si>
    <t>Series</t>
  </si>
  <si>
    <t>Description</t>
  </si>
  <si>
    <t>Source</t>
  </si>
  <si>
    <t>Series code</t>
  </si>
  <si>
    <t>varsOverride</t>
  </si>
  <si>
    <t>HDI</t>
  </si>
  <si>
    <t>hdi</t>
  </si>
  <si>
    <t>GNI</t>
  </si>
  <si>
    <t>IHDI</t>
  </si>
  <si>
    <t>GDI</t>
  </si>
  <si>
    <t>GII</t>
  </si>
  <si>
    <t>United Nations Development Programme / Human Development Reports
(http://hdr.undp.org/en)</t>
  </si>
  <si>
    <t>United Nations Development Programme / Human Development Reports 
(http://hdr.undp.org/en)</t>
  </si>
</sst>
</file>

<file path=xl/styles.xml><?xml version="1.0" encoding="utf-8"?>
<styleSheet xmlns="http://schemas.openxmlformats.org/spreadsheetml/2006/main">
  <numFmts count="3">
    <numFmt numFmtId="164" formatCode="0.0"/>
    <numFmt numFmtId="165" formatCode="0.000"/>
    <numFmt numFmtId="166" formatCode="#,##0.0"/>
  </numFmts>
  <fonts count="13">
    <font>
      <sz val="11"/>
      <color theme="1"/>
      <name val="Calibri"/>
      <family val="2"/>
      <scheme val="minor"/>
    </font>
    <font>
      <b/>
      <sz val="11"/>
      <color theme="1"/>
      <name val="Calibri"/>
      <family val="2"/>
      <scheme val="minor"/>
    </font>
    <font>
      <sz val="11"/>
      <color rgb="FF000099"/>
      <name val="Calibri"/>
      <family val="2"/>
      <scheme val="minor"/>
    </font>
    <font>
      <b/>
      <sz val="11"/>
      <color rgb="FF000099"/>
      <name val="Calibri"/>
      <family val="2"/>
      <scheme val="minor"/>
    </font>
    <font>
      <sz val="11"/>
      <color theme="1" tint="0.34998626667073579"/>
      <name val="Calibri"/>
      <family val="2"/>
      <scheme val="minor"/>
    </font>
    <font>
      <vertAlign val="superscript"/>
      <sz val="11"/>
      <color theme="1"/>
      <name val="Calibri"/>
      <family val="2"/>
      <scheme val="minor"/>
    </font>
    <font>
      <b/>
      <sz val="11"/>
      <name val="Calibri"/>
      <family val="2"/>
      <scheme val="minor"/>
    </font>
    <font>
      <b/>
      <sz val="12"/>
      <color theme="1"/>
      <name val="Calibri"/>
      <family val="2"/>
      <scheme val="minor"/>
    </font>
    <font>
      <b/>
      <sz val="13"/>
      <color rgb="FF000099"/>
      <name val="Calibri"/>
      <family val="2"/>
      <scheme val="minor"/>
    </font>
    <font>
      <b/>
      <sz val="11"/>
      <color rgb="FFC00000"/>
      <name val="Calibri"/>
      <family val="2"/>
      <scheme val="minor"/>
    </font>
    <font>
      <b/>
      <sz val="14"/>
      <color theme="1"/>
      <name val="Times New Roman"/>
      <family val="1"/>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8">
    <xf numFmtId="0" fontId="0" fillId="0" borderId="0" xfId="0"/>
    <xf numFmtId="0" fontId="0" fillId="0" borderId="0" xfId="0" applyAlignment="1"/>
    <xf numFmtId="0" fontId="0" fillId="0" borderId="0" xfId="0" applyFont="1" applyAlignment="1"/>
    <xf numFmtId="0" fontId="0" fillId="0" borderId="0" xfId="0" applyAlignment="1">
      <alignment vertical="center"/>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wrapText="1"/>
    </xf>
    <xf numFmtId="0" fontId="2" fillId="0" borderId="0" xfId="0" applyFont="1" applyFill="1" applyBorder="1" applyAlignment="1">
      <alignment vertical="center" wrapText="1"/>
    </xf>
    <xf numFmtId="0" fontId="2" fillId="0" borderId="0" xfId="0" applyFont="1" applyAlignment="1">
      <alignment vertical="center" wrapText="1"/>
    </xf>
    <xf numFmtId="0" fontId="0" fillId="0" borderId="0" xfId="0" applyFont="1" applyFill="1" applyBorder="1" applyAlignment="1">
      <alignment vertical="center"/>
    </xf>
    <xf numFmtId="0" fontId="2" fillId="0" borderId="0" xfId="0" applyFont="1" applyFill="1" applyBorder="1" applyAlignment="1">
      <alignment vertical="center"/>
    </xf>
    <xf numFmtId="164" fontId="2" fillId="0" borderId="0" xfId="0" applyNumberFormat="1" applyFont="1" applyBorder="1" applyAlignment="1">
      <alignment vertical="center" wrapText="1"/>
    </xf>
    <xf numFmtId="0" fontId="3" fillId="0" borderId="0" xfId="0" applyFont="1" applyFill="1" applyBorder="1" applyAlignment="1">
      <alignment vertical="center"/>
    </xf>
    <xf numFmtId="164" fontId="3" fillId="0" borderId="0" xfId="0" applyNumberFormat="1" applyFont="1" applyBorder="1" applyAlignment="1">
      <alignment vertical="center"/>
    </xf>
    <xf numFmtId="164" fontId="0" fillId="0" borderId="0" xfId="0" applyNumberFormat="1" applyBorder="1" applyAlignment="1">
      <alignment vertical="center"/>
    </xf>
    <xf numFmtId="0" fontId="0" fillId="0" borderId="0" xfId="0" applyFont="1" applyBorder="1" applyAlignment="1">
      <alignment vertical="center"/>
    </xf>
    <xf numFmtId="164" fontId="0" fillId="0" borderId="0" xfId="0" applyNumberFormat="1" applyBorder="1"/>
    <xf numFmtId="0" fontId="1" fillId="0" borderId="0" xfId="0" applyFont="1" applyBorder="1" applyAlignment="1">
      <alignment vertical="center"/>
    </xf>
    <xf numFmtId="164" fontId="0" fillId="0" borderId="1" xfId="0" applyNumberFormat="1" applyBorder="1"/>
    <xf numFmtId="1" fontId="0" fillId="0" borderId="1" xfId="0" applyNumberFormat="1" applyBorder="1"/>
    <xf numFmtId="165" fontId="0" fillId="0" borderId="1" xfId="0" applyNumberFormat="1" applyBorder="1"/>
    <xf numFmtId="165" fontId="0" fillId="0" borderId="1" xfId="0" applyNumberFormat="1" applyBorder="1" applyAlignment="1">
      <alignment horizontal="right" vertical="center"/>
    </xf>
    <xf numFmtId="164" fontId="0" fillId="0" borderId="1" xfId="0" applyNumberFormat="1" applyBorder="1" applyAlignment="1">
      <alignment vertical="center"/>
    </xf>
    <xf numFmtId="165" fontId="0" fillId="0" borderId="1" xfId="0" applyNumberFormat="1" applyBorder="1" applyAlignment="1">
      <alignment vertical="center"/>
    </xf>
    <xf numFmtId="1" fontId="0" fillId="0" borderId="1" xfId="0" applyNumberFormat="1" applyFont="1" applyBorder="1" applyAlignment="1">
      <alignment vertical="center"/>
    </xf>
    <xf numFmtId="0" fontId="1" fillId="0" borderId="1" xfId="0" applyFont="1" applyBorder="1" applyAlignment="1">
      <alignment vertical="center"/>
    </xf>
    <xf numFmtId="1" fontId="0" fillId="0" borderId="1" xfId="0" applyNumberFormat="1" applyBorder="1" applyAlignment="1">
      <alignment vertical="center"/>
    </xf>
    <xf numFmtId="0" fontId="1" fillId="0" borderId="1" xfId="0" applyFont="1" applyFill="1" applyBorder="1" applyAlignment="1">
      <alignment horizontal="center" vertical="center" wrapText="1"/>
    </xf>
    <xf numFmtId="164" fontId="0" fillId="0" borderId="1" xfId="0" applyNumberFormat="1" applyBorder="1" applyAlignment="1">
      <alignment horizontal="right" vertical="center"/>
    </xf>
    <xf numFmtId="164" fontId="2" fillId="0" borderId="0" xfId="0" applyNumberFormat="1" applyFont="1" applyBorder="1" applyAlignment="1">
      <alignment vertical="center"/>
    </xf>
    <xf numFmtId="3" fontId="0" fillId="0" borderId="1" xfId="0" applyNumberFormat="1" applyBorder="1" applyAlignment="1">
      <alignment vertical="center"/>
    </xf>
    <xf numFmtId="3" fontId="0" fillId="0" borderId="1" xfId="0" applyNumberFormat="1" applyBorder="1" applyAlignment="1">
      <alignment horizontal="right" vertical="center"/>
    </xf>
    <xf numFmtId="1" fontId="4" fillId="0" borderId="1" xfId="0" applyNumberFormat="1" applyFont="1" applyFill="1" applyBorder="1" applyAlignment="1">
      <alignment vertical="center" wrapText="1"/>
    </xf>
    <xf numFmtId="166" fontId="0" fillId="0" borderId="1" xfId="0" applyNumberFormat="1" applyBorder="1" applyAlignment="1">
      <alignment vertical="center"/>
    </xf>
    <xf numFmtId="166" fontId="0" fillId="0" borderId="1" xfId="0" applyNumberFormat="1" applyBorder="1"/>
    <xf numFmtId="1" fontId="0" fillId="0" borderId="6" xfId="0" applyNumberFormat="1" applyFont="1" applyFill="1" applyBorder="1" applyAlignment="1">
      <alignment vertical="center"/>
    </xf>
    <xf numFmtId="166" fontId="0" fillId="0" borderId="1" xfId="0" applyNumberFormat="1" applyBorder="1" applyAlignment="1">
      <alignment horizontal="right" vertical="center"/>
    </xf>
    <xf numFmtId="1" fontId="0" fillId="0" borderId="1" xfId="0" applyNumberFormat="1" applyFont="1" applyBorder="1" applyAlignment="1">
      <alignment horizontal="right" vertical="center"/>
    </xf>
    <xf numFmtId="0" fontId="1" fillId="0" borderId="0" xfId="0" applyFont="1" applyAlignment="1">
      <alignment vertical="center"/>
    </xf>
    <xf numFmtId="0" fontId="7" fillId="2" borderId="7" xfId="0" applyFont="1" applyFill="1" applyBorder="1" applyAlignment="1">
      <alignment horizontal="center" vertical="center"/>
    </xf>
    <xf numFmtId="0" fontId="1" fillId="0" borderId="8" xfId="0" applyFont="1" applyBorder="1" applyAlignment="1">
      <alignment vertical="center"/>
    </xf>
    <xf numFmtId="0" fontId="1" fillId="0" borderId="9" xfId="0" applyFont="1" applyBorder="1" applyAlignment="1">
      <alignment vertical="center"/>
    </xf>
    <xf numFmtId="0" fontId="9" fillId="0" borderId="0" xfId="0" applyFont="1" applyAlignment="1"/>
    <xf numFmtId="0" fontId="0" fillId="0" borderId="0" xfId="0" applyAlignment="1">
      <alignment readingOrder="1"/>
    </xf>
    <xf numFmtId="0" fontId="0" fillId="0" borderId="0" xfId="0" applyAlignment="1">
      <alignment horizontal="center" vertical="center"/>
    </xf>
    <xf numFmtId="0" fontId="11" fillId="0" borderId="0" xfId="0" applyFont="1" applyAlignment="1">
      <alignment vertical="center" wrapText="1"/>
    </xf>
    <xf numFmtId="0" fontId="11" fillId="0" borderId="0" xfId="0" applyFont="1" applyAlignment="1">
      <alignment vertical="center"/>
    </xf>
    <xf numFmtId="0" fontId="12" fillId="0" borderId="0" xfId="0" applyFont="1" applyAlignment="1">
      <alignment horizont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0" fillId="0" borderId="0" xfId="0" applyAlignment="1">
      <alignment horizontal="right"/>
    </xf>
    <xf numFmtId="0" fontId="11" fillId="0" borderId="0" xfId="0" applyFont="1" applyBorder="1" applyAlignment="1">
      <alignment horizontal="center" vertical="center"/>
    </xf>
    <xf numFmtId="0" fontId="7" fillId="2" borderId="10" xfId="0" applyFont="1" applyFill="1"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horizontal="left" vertical="center"/>
    </xf>
    <xf numFmtId="0" fontId="0" fillId="0" borderId="12" xfId="0" applyBorder="1" applyAlignment="1">
      <alignment horizontal="left" vertical="center"/>
    </xf>
    <xf numFmtId="0" fontId="1" fillId="2" borderId="10" xfId="0" applyFont="1" applyFill="1" applyBorder="1" applyAlignment="1">
      <alignment horizontal="center" vertical="center"/>
    </xf>
    <xf numFmtId="0" fontId="0" fillId="0" borderId="12" xfId="0" applyBorder="1" applyAlignment="1">
      <alignment horizontal="left" vertical="center" wrapText="1"/>
    </xf>
    <xf numFmtId="0" fontId="10" fillId="0" borderId="0" xfId="0" applyFont="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164" fontId="3" fillId="0" borderId="0" xfId="0" applyNumberFormat="1" applyFont="1" applyBorder="1" applyAlignment="1">
      <alignment horizontal="left" vertical="center" wrapText="1"/>
    </xf>
    <xf numFmtId="164" fontId="3" fillId="0" borderId="0" xfId="0" applyNumberFormat="1" applyFont="1" applyBorder="1" applyAlignment="1">
      <alignment horizontal="left" vertical="center"/>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00CC"/>
      <color rgb="FF000099"/>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E14"/>
  <sheetViews>
    <sheetView zoomScaleNormal="100" zoomScalePageLayoutView="125" workbookViewId="0">
      <selection activeCell="D7" sqref="D7"/>
    </sheetView>
  </sheetViews>
  <sheetFormatPr defaultColWidth="8.85546875" defaultRowHeight="15.75"/>
  <cols>
    <col min="1" max="1" width="40.140625" style="51" bestFit="1" customWidth="1"/>
    <col min="2" max="2" width="48" style="45" customWidth="1"/>
    <col min="3" max="3" width="35" style="45" customWidth="1"/>
    <col min="4" max="5" width="12.85546875" style="46" customWidth="1"/>
    <col min="6" max="16384" width="8.85546875" style="46"/>
  </cols>
  <sheetData>
    <row r="1" spans="1:5" ht="18.75">
      <c r="A1" s="47" t="s">
        <v>110</v>
      </c>
      <c r="B1" s="47" t="s">
        <v>117</v>
      </c>
      <c r="C1" s="64" t="s">
        <v>61</v>
      </c>
      <c r="D1" s="64"/>
      <c r="E1" s="64"/>
    </row>
    <row r="2" spans="1:5" s="51" customFormat="1">
      <c r="A2" s="48" t="s">
        <v>111</v>
      </c>
      <c r="B2" s="49" t="s">
        <v>112</v>
      </c>
      <c r="C2" s="49" t="s">
        <v>113</v>
      </c>
      <c r="D2" s="50" t="s">
        <v>114</v>
      </c>
      <c r="E2" s="50" t="s">
        <v>115</v>
      </c>
    </row>
    <row r="3" spans="1:5" s="51" customFormat="1" ht="63">
      <c r="A3" s="52" t="s">
        <v>61</v>
      </c>
      <c r="B3" s="53" t="s">
        <v>62</v>
      </c>
      <c r="C3" s="53" t="s">
        <v>122</v>
      </c>
      <c r="D3" s="50" t="s">
        <v>116</v>
      </c>
      <c r="E3" s="50"/>
    </row>
    <row r="4" spans="1:5" ht="63">
      <c r="A4" s="50" t="s">
        <v>70</v>
      </c>
      <c r="B4" s="54" t="s">
        <v>63</v>
      </c>
      <c r="C4" s="53" t="s">
        <v>122</v>
      </c>
      <c r="D4" s="50">
        <v>1</v>
      </c>
      <c r="E4" s="50" t="s">
        <v>18</v>
      </c>
    </row>
    <row r="5" spans="1:5" ht="63">
      <c r="A5" s="50" t="s">
        <v>71</v>
      </c>
      <c r="B5" s="54" t="s">
        <v>64</v>
      </c>
      <c r="C5" s="53" t="s">
        <v>122</v>
      </c>
      <c r="D5" s="50">
        <v>2</v>
      </c>
      <c r="E5" s="50" t="s">
        <v>18</v>
      </c>
    </row>
    <row r="6" spans="1:5" ht="63">
      <c r="A6" s="55" t="s">
        <v>72</v>
      </c>
      <c r="B6" s="54" t="s">
        <v>65</v>
      </c>
      <c r="C6" s="53" t="s">
        <v>122</v>
      </c>
      <c r="D6" s="50">
        <v>3</v>
      </c>
      <c r="E6" s="50" t="s">
        <v>18</v>
      </c>
    </row>
    <row r="7" spans="1:5" ht="94.5">
      <c r="A7" s="50" t="s">
        <v>74</v>
      </c>
      <c r="B7" s="54" t="s">
        <v>66</v>
      </c>
      <c r="C7" s="53" t="s">
        <v>122</v>
      </c>
      <c r="D7" s="50" t="s">
        <v>118</v>
      </c>
      <c r="E7" s="50" t="s">
        <v>18</v>
      </c>
    </row>
    <row r="8" spans="1:5" ht="63">
      <c r="A8" s="50" t="s">
        <v>75</v>
      </c>
      <c r="B8" s="54" t="s">
        <v>91</v>
      </c>
      <c r="C8" s="53" t="s">
        <v>122</v>
      </c>
      <c r="D8" s="50" t="s">
        <v>119</v>
      </c>
      <c r="E8" s="50" t="s">
        <v>18</v>
      </c>
    </row>
    <row r="9" spans="1:5" ht="63">
      <c r="A9" s="50" t="s">
        <v>21</v>
      </c>
      <c r="B9" s="54" t="s">
        <v>92</v>
      </c>
      <c r="C9" s="53" t="s">
        <v>122</v>
      </c>
      <c r="D9" s="50" t="s">
        <v>120</v>
      </c>
      <c r="E9" s="50" t="s">
        <v>18</v>
      </c>
    </row>
    <row r="10" spans="1:5" ht="63">
      <c r="A10" s="50" t="s">
        <v>20</v>
      </c>
      <c r="B10" s="54" t="s">
        <v>67</v>
      </c>
      <c r="C10" s="53" t="s">
        <v>122</v>
      </c>
      <c r="D10" s="50" t="s">
        <v>121</v>
      </c>
      <c r="E10" s="50"/>
    </row>
    <row r="11" spans="1:5" ht="63">
      <c r="A11" s="50" t="s">
        <v>76</v>
      </c>
      <c r="B11" s="54" t="s">
        <v>90</v>
      </c>
      <c r="C11" s="53" t="s">
        <v>122</v>
      </c>
      <c r="D11" s="50">
        <v>4</v>
      </c>
      <c r="E11" s="50" t="s">
        <v>18</v>
      </c>
    </row>
    <row r="12" spans="1:5" ht="63">
      <c r="A12" s="50" t="s">
        <v>73</v>
      </c>
      <c r="B12" s="54" t="s">
        <v>68</v>
      </c>
      <c r="C12" s="53" t="s">
        <v>122</v>
      </c>
      <c r="D12" s="50">
        <v>5</v>
      </c>
      <c r="E12" s="50" t="s">
        <v>18</v>
      </c>
    </row>
    <row r="13" spans="1:5" ht="78.75">
      <c r="A13" s="50" t="s">
        <v>77</v>
      </c>
      <c r="B13" s="54" t="s">
        <v>99</v>
      </c>
      <c r="C13" s="53" t="s">
        <v>123</v>
      </c>
      <c r="D13" s="50">
        <v>6</v>
      </c>
      <c r="E13" s="50" t="s">
        <v>18</v>
      </c>
    </row>
    <row r="14" spans="1:5" ht="63">
      <c r="A14" s="50" t="s">
        <v>78</v>
      </c>
      <c r="B14" s="54" t="s">
        <v>69</v>
      </c>
      <c r="C14" s="53" t="s">
        <v>122</v>
      </c>
      <c r="D14" s="50">
        <v>7</v>
      </c>
      <c r="E14" s="50" t="s">
        <v>18</v>
      </c>
    </row>
  </sheetData>
  <mergeCells count="1">
    <mergeCell ref="C1:E1"/>
  </mergeCells>
  <pageMargins left="0.2" right="0.2" top="0.75" bottom="1" header="0.3" footer="0.3"/>
  <pageSetup scale="70" orientation="landscape" r:id="rId1"/>
  <headerFooter>
    <oddFooter>Page &amp;P of &amp;N</oddFooter>
  </headerFooter>
</worksheet>
</file>

<file path=xl/worksheets/sheet10.xml><?xml version="1.0" encoding="utf-8"?>
<worksheet xmlns="http://schemas.openxmlformats.org/spreadsheetml/2006/main" xmlns:r="http://schemas.openxmlformats.org/officeDocument/2006/relationships">
  <sheetPr>
    <pageSetUpPr fitToPage="1"/>
  </sheetPr>
  <dimension ref="A1:O46"/>
  <sheetViews>
    <sheetView workbookViewId="0">
      <selection activeCell="C20" sqref="C20"/>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140625" customWidth="1"/>
    <col min="10" max="10" width="8" customWidth="1"/>
    <col min="11" max="11" width="7.7109375" customWidth="1"/>
    <col min="12" max="12" width="14.42578125" customWidth="1"/>
    <col min="13" max="13" width="15.28515625" customWidth="1"/>
    <col min="14" max="14" width="10.7109375" customWidth="1"/>
    <col min="15" max="15" width="11" customWidth="1"/>
  </cols>
  <sheetData>
    <row r="1" spans="1:15" ht="63" customHeight="1">
      <c r="A1" s="65"/>
      <c r="B1" s="66" t="s">
        <v>101</v>
      </c>
      <c r="C1" s="66" t="s">
        <v>102</v>
      </c>
      <c r="D1" s="66" t="s">
        <v>26</v>
      </c>
      <c r="E1" s="66" t="s">
        <v>22</v>
      </c>
      <c r="F1" s="66" t="s">
        <v>60</v>
      </c>
      <c r="G1" s="66" t="s">
        <v>38</v>
      </c>
      <c r="H1" s="70" t="s">
        <v>29</v>
      </c>
      <c r="I1" s="70" t="s">
        <v>21</v>
      </c>
      <c r="J1" s="74" t="s">
        <v>20</v>
      </c>
      <c r="K1" s="75"/>
      <c r="L1" s="72" t="s">
        <v>89</v>
      </c>
      <c r="M1" s="72" t="s">
        <v>73</v>
      </c>
      <c r="N1" s="72" t="s">
        <v>59</v>
      </c>
      <c r="O1" s="70" t="s">
        <v>19</v>
      </c>
    </row>
    <row r="2" spans="1:15">
      <c r="A2" s="65"/>
      <c r="B2" s="67"/>
      <c r="C2" s="67"/>
      <c r="D2" s="67"/>
      <c r="E2" s="67"/>
      <c r="F2" s="67"/>
      <c r="G2" s="67"/>
      <c r="H2" s="71"/>
      <c r="I2" s="71"/>
      <c r="J2" s="27" t="s">
        <v>18</v>
      </c>
      <c r="K2" s="27" t="s">
        <v>17</v>
      </c>
      <c r="L2" s="73"/>
      <c r="M2" s="73"/>
      <c r="N2" s="73"/>
      <c r="O2" s="71"/>
    </row>
    <row r="3" spans="1:15">
      <c r="A3" s="25" t="s">
        <v>11</v>
      </c>
      <c r="B3" s="24">
        <v>40</v>
      </c>
      <c r="C3" s="23">
        <v>0.86699999999999999</v>
      </c>
      <c r="D3" s="22">
        <v>78.3</v>
      </c>
      <c r="E3" s="22"/>
      <c r="F3" s="22"/>
      <c r="G3" s="30"/>
      <c r="H3" s="23"/>
      <c r="I3" s="23">
        <v>0.85899999999999999</v>
      </c>
      <c r="J3" s="23">
        <v>0.51900000000000002</v>
      </c>
      <c r="K3" s="26">
        <v>60</v>
      </c>
      <c r="L3" s="22"/>
      <c r="M3" s="33">
        <f>649/10</f>
        <v>64.900000000000006</v>
      </c>
      <c r="N3" s="22">
        <v>3.9</v>
      </c>
      <c r="O3" s="28">
        <v>16.3</v>
      </c>
    </row>
    <row r="4" spans="1:15">
      <c r="A4" s="25" t="s">
        <v>13</v>
      </c>
      <c r="B4" s="24">
        <v>44</v>
      </c>
      <c r="C4" s="23">
        <v>0.86</v>
      </c>
      <c r="D4" s="22">
        <v>71.2</v>
      </c>
      <c r="E4" s="22"/>
      <c r="F4" s="22"/>
      <c r="G4" s="30"/>
      <c r="H4" s="23"/>
      <c r="I4" s="23">
        <v>0.85799999999999998</v>
      </c>
      <c r="J4" s="23">
        <v>0.63700000000000001</v>
      </c>
      <c r="K4" s="26">
        <v>31</v>
      </c>
      <c r="L4" s="22"/>
      <c r="M4" s="33">
        <f>1074/10</f>
        <v>107.4</v>
      </c>
      <c r="N4" s="22">
        <v>14</v>
      </c>
      <c r="O4" s="22">
        <v>1.3</v>
      </c>
    </row>
    <row r="5" spans="1:15">
      <c r="A5" s="25" t="s">
        <v>14</v>
      </c>
      <c r="B5" s="24">
        <v>11</v>
      </c>
      <c r="C5" s="23">
        <v>0.95199999999999996</v>
      </c>
      <c r="D5" s="22">
        <v>78.900000000000006</v>
      </c>
      <c r="E5" s="22"/>
      <c r="F5" s="22"/>
      <c r="G5" s="30"/>
      <c r="H5" s="23"/>
      <c r="I5" s="23">
        <v>0.94699999999999995</v>
      </c>
      <c r="J5" s="23">
        <v>0.88700000000000001</v>
      </c>
      <c r="K5" s="26">
        <v>3</v>
      </c>
      <c r="L5" s="22"/>
      <c r="M5" s="33">
        <f>997/10</f>
        <v>99.7</v>
      </c>
      <c r="N5" s="22">
        <v>12.6</v>
      </c>
      <c r="O5" s="28">
        <v>5.2</v>
      </c>
    </row>
    <row r="6" spans="1:15">
      <c r="A6" s="25" t="s">
        <v>24</v>
      </c>
      <c r="B6" s="24">
        <v>26</v>
      </c>
      <c r="C6" s="23">
        <v>0.92100000000000004</v>
      </c>
      <c r="D6" s="22">
        <v>77.900000000000006</v>
      </c>
      <c r="E6" s="22"/>
      <c r="F6" s="22"/>
      <c r="G6" s="30"/>
      <c r="H6" s="23"/>
      <c r="I6" s="23">
        <v>0.91</v>
      </c>
      <c r="J6" s="23">
        <v>0.51</v>
      </c>
      <c r="K6" s="26">
        <v>64</v>
      </c>
      <c r="L6" s="22"/>
      <c r="M6" s="33">
        <f>794/10</f>
        <v>79.400000000000006</v>
      </c>
      <c r="N6" s="22">
        <v>9.6999999999999993</v>
      </c>
      <c r="O6" s="22">
        <v>47.9</v>
      </c>
    </row>
    <row r="7" spans="1:15">
      <c r="A7" s="25" t="s">
        <v>12</v>
      </c>
      <c r="B7" s="24">
        <v>18</v>
      </c>
      <c r="C7" s="23">
        <v>0.94399999999999995</v>
      </c>
      <c r="D7" s="22">
        <v>78.400000000000006</v>
      </c>
      <c r="E7" s="22"/>
      <c r="F7" s="22"/>
      <c r="G7" s="30"/>
      <c r="H7" s="21"/>
      <c r="I7" s="23">
        <v>0.92400000000000004</v>
      </c>
      <c r="J7" s="21" t="s">
        <v>2</v>
      </c>
      <c r="K7" s="21" t="s">
        <v>2</v>
      </c>
      <c r="L7" s="22"/>
      <c r="M7" s="33">
        <f>1576/10</f>
        <v>157.6</v>
      </c>
      <c r="N7" s="22">
        <v>25</v>
      </c>
      <c r="O7" s="22">
        <v>0.5</v>
      </c>
    </row>
    <row r="8" spans="1:15">
      <c r="A8" s="25" t="s">
        <v>10</v>
      </c>
      <c r="B8" s="24">
        <v>63</v>
      </c>
      <c r="C8" s="23">
        <v>0.81100000000000005</v>
      </c>
      <c r="D8" s="22">
        <v>73.7</v>
      </c>
      <c r="E8" s="28"/>
      <c r="F8" s="28"/>
      <c r="G8" s="30"/>
      <c r="H8" s="21"/>
      <c r="I8" s="23">
        <v>0.80200000000000005</v>
      </c>
      <c r="J8" s="23">
        <v>0.504</v>
      </c>
      <c r="K8" s="26">
        <v>65</v>
      </c>
      <c r="L8" s="22"/>
      <c r="M8" s="33">
        <f>771/10</f>
        <v>77.099999999999994</v>
      </c>
      <c r="N8" s="22">
        <v>7.5</v>
      </c>
      <c r="O8" s="28">
        <v>25.7</v>
      </c>
    </row>
    <row r="9" spans="1:15">
      <c r="A9" s="25" t="s">
        <v>15</v>
      </c>
      <c r="B9" s="24">
        <v>2</v>
      </c>
      <c r="C9" s="23">
        <v>0.96799999999999997</v>
      </c>
      <c r="D9" s="22">
        <v>79.8</v>
      </c>
      <c r="E9" s="22"/>
      <c r="F9" s="22"/>
      <c r="G9" s="30"/>
      <c r="H9" s="23"/>
      <c r="I9" s="23">
        <v>0.95699999999999996</v>
      </c>
      <c r="J9" s="23">
        <v>0.91</v>
      </c>
      <c r="K9" s="26">
        <v>1</v>
      </c>
      <c r="L9" s="22"/>
      <c r="M9" s="33">
        <f>1028/10</f>
        <v>102.8</v>
      </c>
      <c r="N9" s="22">
        <v>19.100000000000001</v>
      </c>
      <c r="O9" s="28">
        <v>4.5999999999999996</v>
      </c>
    </row>
    <row r="10" spans="1:15">
      <c r="A10" s="25" t="s">
        <v>16</v>
      </c>
      <c r="B10" s="24">
        <v>25</v>
      </c>
      <c r="C10" s="23">
        <v>0.92200000000000004</v>
      </c>
      <c r="D10" s="22">
        <v>79.400000000000006</v>
      </c>
      <c r="E10" s="28"/>
      <c r="F10" s="28"/>
      <c r="G10" s="30"/>
      <c r="H10" s="21"/>
      <c r="I10" s="21" t="s">
        <v>2</v>
      </c>
      <c r="J10" s="23">
        <v>0.76100000000000001</v>
      </c>
      <c r="K10" s="26">
        <v>16</v>
      </c>
      <c r="L10" s="22"/>
      <c r="M10" s="33">
        <f>1010/10</f>
        <v>101</v>
      </c>
      <c r="N10" s="22">
        <v>12.3</v>
      </c>
      <c r="O10" s="22">
        <v>4.3</v>
      </c>
    </row>
    <row r="11" spans="1:15">
      <c r="A11" s="25" t="s">
        <v>9</v>
      </c>
      <c r="B11" s="24">
        <v>84</v>
      </c>
      <c r="C11" s="23">
        <v>0.77500000000000002</v>
      </c>
      <c r="D11" s="22">
        <v>71.400000000000006</v>
      </c>
      <c r="E11" s="22"/>
      <c r="F11" s="22"/>
      <c r="G11" s="30"/>
      <c r="H11" s="23"/>
      <c r="I11" s="23">
        <v>0.76300000000000001</v>
      </c>
      <c r="J11" s="23">
        <v>0.29799999999999999</v>
      </c>
      <c r="K11" s="26">
        <v>84</v>
      </c>
      <c r="L11" s="22"/>
      <c r="M11" s="33">
        <f>605/10</f>
        <v>60.5</v>
      </c>
      <c r="N11" s="22">
        <v>3.2</v>
      </c>
      <c r="O11" s="22">
        <v>73</v>
      </c>
    </row>
    <row r="12" spans="1:15">
      <c r="A12" s="25" t="s">
        <v>7</v>
      </c>
      <c r="B12" s="24">
        <v>41</v>
      </c>
      <c r="C12" s="23">
        <v>0.86599999999999999</v>
      </c>
      <c r="D12" s="22">
        <v>75.2</v>
      </c>
      <c r="E12" s="28"/>
      <c r="F12" s="28"/>
      <c r="G12" s="30"/>
      <c r="H12" s="21"/>
      <c r="I12" s="23">
        <v>0.85699999999999998</v>
      </c>
      <c r="J12" s="21" t="s">
        <v>2</v>
      </c>
      <c r="K12" s="21" t="s">
        <v>2</v>
      </c>
      <c r="L12" s="28"/>
      <c r="M12" s="33">
        <f>1030/10</f>
        <v>103</v>
      </c>
      <c r="N12" s="22">
        <v>23.9</v>
      </c>
      <c r="O12" s="22">
        <v>0.7</v>
      </c>
    </row>
    <row r="13" spans="1:15">
      <c r="A13" s="25" t="s">
        <v>8</v>
      </c>
      <c r="B13" s="24">
        <v>33</v>
      </c>
      <c r="C13" s="23">
        <v>0.89100000000000001</v>
      </c>
      <c r="D13" s="22">
        <v>77.3</v>
      </c>
      <c r="E13" s="28"/>
      <c r="F13" s="28"/>
      <c r="G13" s="31"/>
      <c r="H13" s="21"/>
      <c r="I13" s="23">
        <v>0.88400000000000001</v>
      </c>
      <c r="J13" s="21" t="s">
        <v>2</v>
      </c>
      <c r="K13" s="21" t="s">
        <v>2</v>
      </c>
      <c r="L13" s="22"/>
      <c r="M13" s="33">
        <f>939/10</f>
        <v>93.9</v>
      </c>
      <c r="N13" s="22">
        <v>37.1</v>
      </c>
      <c r="O13" s="22">
        <v>2.7</v>
      </c>
    </row>
    <row r="14" spans="1:15">
      <c r="A14" s="25" t="s">
        <v>6</v>
      </c>
      <c r="B14" s="24">
        <v>58</v>
      </c>
      <c r="C14" s="23">
        <v>0.81399999999999995</v>
      </c>
      <c r="D14" s="22">
        <v>75</v>
      </c>
      <c r="E14" s="22"/>
      <c r="F14" s="22"/>
      <c r="G14" s="30"/>
      <c r="H14" s="21"/>
      <c r="I14" s="23">
        <v>0.78800000000000003</v>
      </c>
      <c r="J14" s="23">
        <v>0.39100000000000001</v>
      </c>
      <c r="K14" s="26">
        <v>80</v>
      </c>
      <c r="L14" s="28"/>
      <c r="M14" s="33">
        <f>519/10</f>
        <v>51.9</v>
      </c>
      <c r="N14" s="22">
        <v>13.6</v>
      </c>
      <c r="O14" s="22">
        <v>2.5</v>
      </c>
    </row>
    <row r="15" spans="1:15">
      <c r="A15" s="25" t="s">
        <v>5</v>
      </c>
      <c r="B15">
        <v>35</v>
      </c>
      <c r="C15" s="23">
        <v>0.875</v>
      </c>
      <c r="D15" s="22">
        <v>75</v>
      </c>
      <c r="E15" s="22"/>
      <c r="F15" s="22"/>
      <c r="G15" s="31"/>
      <c r="H15" s="21"/>
      <c r="I15" s="23">
        <v>0.86299999999999999</v>
      </c>
      <c r="J15" s="23">
        <v>0.374</v>
      </c>
      <c r="K15" s="26">
        <v>84</v>
      </c>
      <c r="L15" s="22"/>
      <c r="M15" s="33">
        <f>882/10</f>
        <v>88.2</v>
      </c>
      <c r="N15" s="22">
        <v>79.3</v>
      </c>
      <c r="O15" s="22">
        <v>0.8</v>
      </c>
    </row>
    <row r="16" spans="1:15">
      <c r="A16" s="25" t="s">
        <v>3</v>
      </c>
      <c r="B16" s="24">
        <v>61</v>
      </c>
      <c r="C16" s="23">
        <v>0.81200000000000006</v>
      </c>
      <c r="D16" s="22">
        <v>72.2</v>
      </c>
      <c r="E16" s="22"/>
      <c r="F16" s="22"/>
      <c r="G16" s="30"/>
      <c r="H16" s="21"/>
      <c r="I16" s="20">
        <v>0.78300000000000003</v>
      </c>
      <c r="J16" s="20">
        <v>0.254</v>
      </c>
      <c r="K16" s="19">
        <v>92</v>
      </c>
      <c r="L16" s="18"/>
      <c r="M16" s="34">
        <f>575/10</f>
        <v>57.5</v>
      </c>
      <c r="N16" s="18">
        <v>13.6</v>
      </c>
      <c r="O16" s="18">
        <v>23.6</v>
      </c>
    </row>
    <row r="17" spans="1:15">
      <c r="A17" s="25" t="s">
        <v>4</v>
      </c>
      <c r="B17" s="24">
        <v>39</v>
      </c>
      <c r="C17" s="23">
        <v>0.86799999999999999</v>
      </c>
      <c r="D17" s="22">
        <v>78.3</v>
      </c>
      <c r="E17" s="28"/>
      <c r="F17" s="28"/>
      <c r="G17" s="30"/>
      <c r="H17" s="21"/>
      <c r="I17" s="23">
        <v>0.85499999999999998</v>
      </c>
      <c r="J17" s="23">
        <v>0.65200000000000002</v>
      </c>
      <c r="K17" s="26">
        <v>29</v>
      </c>
      <c r="L17" s="22"/>
      <c r="M17" s="33">
        <f>1000/10</f>
        <v>100</v>
      </c>
      <c r="N17" s="22">
        <v>34.1</v>
      </c>
      <c r="O17" s="22">
        <v>4.0999999999999996</v>
      </c>
    </row>
    <row r="18" spans="1:15">
      <c r="B18" s="15"/>
      <c r="C18" s="14"/>
      <c r="D18" s="14"/>
      <c r="E18" s="14"/>
      <c r="F18" s="14"/>
      <c r="G18" s="14"/>
      <c r="H18" s="14"/>
      <c r="I18" s="16"/>
      <c r="J18" s="16"/>
      <c r="K18" s="16"/>
      <c r="L18" s="16"/>
    </row>
    <row r="19" spans="1:15" ht="15" customHeight="1">
      <c r="B19" s="15"/>
      <c r="C19" s="14"/>
      <c r="D19" s="14"/>
      <c r="G19" s="68" t="s">
        <v>56</v>
      </c>
      <c r="H19" s="69"/>
      <c r="I19" s="69"/>
      <c r="J19" s="69"/>
      <c r="K19" s="69"/>
      <c r="L19" s="69"/>
      <c r="M19" s="69"/>
      <c r="N19" s="69"/>
      <c r="O19" s="69"/>
    </row>
    <row r="20" spans="1:15" ht="15" customHeight="1">
      <c r="B20" s="12"/>
      <c r="E20" s="8"/>
      <c r="F20" s="13"/>
      <c r="G20" s="69"/>
      <c r="H20" s="69"/>
      <c r="I20" s="69"/>
      <c r="J20" s="69"/>
      <c r="K20" s="69"/>
      <c r="L20" s="69"/>
      <c r="M20" s="69"/>
      <c r="N20" s="69"/>
      <c r="O20" s="69"/>
    </row>
    <row r="21" spans="1:15" ht="15" customHeight="1">
      <c r="B21" s="15"/>
      <c r="C21" s="14"/>
      <c r="D21" s="14"/>
      <c r="E21" s="13"/>
      <c r="F21" s="8"/>
      <c r="G21" s="29"/>
      <c r="H21" s="11"/>
      <c r="I21" s="11"/>
      <c r="J21" s="11"/>
      <c r="K21" s="11"/>
      <c r="L21" s="11"/>
    </row>
    <row r="22" spans="1:15" ht="16.5" customHeight="1">
      <c r="B22" s="9"/>
      <c r="E22" s="8"/>
      <c r="F22" s="13"/>
      <c r="G22" s="42" t="s">
        <v>103</v>
      </c>
      <c r="H22" s="8"/>
      <c r="I22" s="8"/>
      <c r="J22" s="8"/>
      <c r="K22" s="8"/>
      <c r="L22" s="8"/>
    </row>
    <row r="23" spans="1:15" ht="17.25">
      <c r="B23" s="9"/>
      <c r="E23" s="8"/>
      <c r="F23" s="8"/>
      <c r="G23" s="12" t="s">
        <v>83</v>
      </c>
      <c r="H23" s="8"/>
      <c r="I23" s="8"/>
      <c r="J23" s="8"/>
      <c r="K23" s="8"/>
      <c r="L23" s="8"/>
    </row>
    <row r="24" spans="1:15">
      <c r="G24" s="10" t="s">
        <v>36</v>
      </c>
      <c r="L24" s="7"/>
    </row>
    <row r="25" spans="1:15">
      <c r="G25" s="10" t="s">
        <v>37</v>
      </c>
      <c r="L25" s="6"/>
    </row>
    <row r="26" spans="1:15">
      <c r="G26" s="10" t="s">
        <v>57</v>
      </c>
      <c r="L26" s="5"/>
    </row>
    <row r="27" spans="1:15" ht="53.25" customHeight="1"/>
    <row r="28" spans="1:15" ht="27.75" customHeight="1"/>
    <row r="29" spans="1:15" ht="37.5" customHeight="1"/>
    <row r="30" spans="1:15" ht="37.5" customHeight="1"/>
    <row r="31" spans="1:15" ht="30.75" customHeight="1"/>
    <row r="32" spans="1:15" ht="37.5" customHeight="1"/>
    <row r="33" spans="1:11" ht="50.25" customHeight="1"/>
    <row r="34" spans="1:11" ht="22.5" customHeight="1"/>
    <row r="35" spans="1:11">
      <c r="A35" s="4"/>
      <c r="B35" s="3"/>
      <c r="C35" s="3"/>
      <c r="D35" s="3"/>
      <c r="E35" s="3"/>
      <c r="F35" s="3"/>
      <c r="G35" s="3"/>
      <c r="H35" s="3"/>
      <c r="I35" s="3"/>
      <c r="J35" s="3"/>
      <c r="K35" s="3"/>
    </row>
    <row r="36" spans="1:11">
      <c r="A36" s="4"/>
      <c r="B36" s="3"/>
      <c r="C36" s="3"/>
      <c r="D36" s="3"/>
      <c r="E36" s="3"/>
      <c r="F36" s="3"/>
      <c r="G36" s="3"/>
      <c r="H36" s="3"/>
      <c r="I36" s="3"/>
      <c r="J36" s="3"/>
      <c r="K36" s="3"/>
    </row>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2"/>
      <c r="B39" s="1"/>
      <c r="C39" s="1"/>
      <c r="D39" s="1"/>
      <c r="E39" s="1"/>
      <c r="F39" s="3"/>
      <c r="G39" s="1"/>
      <c r="H39" s="1"/>
      <c r="I39" s="1"/>
      <c r="J39" s="1"/>
      <c r="K39" s="1"/>
    </row>
    <row r="40" spans="1:11">
      <c r="F40" s="3"/>
    </row>
    <row r="41" spans="1:11">
      <c r="F41" s="3"/>
    </row>
    <row r="42" spans="1:11">
      <c r="F42" s="3"/>
    </row>
    <row r="43" spans="1:11">
      <c r="F43" s="3"/>
    </row>
    <row r="44" spans="1:11">
      <c r="F44" s="3"/>
    </row>
    <row r="45" spans="1:11">
      <c r="F45" s="3"/>
    </row>
    <row r="46" spans="1:11">
      <c r="F46" s="1"/>
    </row>
  </sheetData>
  <mergeCells count="15">
    <mergeCell ref="G19:O20"/>
    <mergeCell ref="O1:O2"/>
    <mergeCell ref="M1:M2"/>
    <mergeCell ref="N1:N2"/>
    <mergeCell ref="L1:L2"/>
    <mergeCell ref="G1:G2"/>
    <mergeCell ref="F1:F2"/>
    <mergeCell ref="I1:I2"/>
    <mergeCell ref="H1:H2"/>
    <mergeCell ref="J1:K1"/>
    <mergeCell ref="A1:A2"/>
    <mergeCell ref="B1:B2"/>
    <mergeCell ref="C1:C2"/>
    <mergeCell ref="D1:D2"/>
    <mergeCell ref="E1:E2"/>
  </mergeCells>
  <pageMargins left="0.3" right="0.3" top="0.3" bottom="0.3" header="0.3" footer="0.3"/>
  <pageSetup paperSize="9" scale="78" orientation="landscape" horizontalDpi="300" verticalDpi="300" r:id="rId1"/>
</worksheet>
</file>

<file path=xl/worksheets/sheet11.xml><?xml version="1.0" encoding="utf-8"?>
<worksheet xmlns="http://schemas.openxmlformats.org/spreadsheetml/2006/main" xmlns:r="http://schemas.openxmlformats.org/officeDocument/2006/relationships">
  <sheetPr>
    <pageSetUpPr fitToPage="1"/>
  </sheetPr>
  <dimension ref="A1:O39"/>
  <sheetViews>
    <sheetView workbookViewId="0">
      <selection activeCell="D21" sqref="D21"/>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28515625" customWidth="1"/>
    <col min="10" max="10" width="8" customWidth="1"/>
    <col min="11" max="11" width="7.7109375" customWidth="1"/>
    <col min="12" max="13" width="15.28515625" customWidth="1"/>
    <col min="14" max="14" width="12.28515625" customWidth="1"/>
    <col min="15" max="15" width="11" customWidth="1"/>
  </cols>
  <sheetData>
    <row r="1" spans="1:15" ht="63" customHeight="1">
      <c r="A1" s="65"/>
      <c r="B1" s="66" t="s">
        <v>101</v>
      </c>
      <c r="C1" s="66" t="s">
        <v>102</v>
      </c>
      <c r="D1" s="66" t="s">
        <v>26</v>
      </c>
      <c r="E1" s="66" t="s">
        <v>22</v>
      </c>
      <c r="F1" s="66" t="s">
        <v>60</v>
      </c>
      <c r="G1" s="66" t="s">
        <v>38</v>
      </c>
      <c r="H1" s="70" t="s">
        <v>29</v>
      </c>
      <c r="I1" s="70" t="s">
        <v>21</v>
      </c>
      <c r="J1" s="74" t="s">
        <v>20</v>
      </c>
      <c r="K1" s="75"/>
      <c r="L1" s="72" t="s">
        <v>89</v>
      </c>
      <c r="M1" s="72" t="s">
        <v>73</v>
      </c>
      <c r="N1" s="72" t="s">
        <v>59</v>
      </c>
      <c r="O1" s="70" t="s">
        <v>19</v>
      </c>
    </row>
    <row r="2" spans="1:15">
      <c r="A2" s="65"/>
      <c r="B2" s="67"/>
      <c r="C2" s="67"/>
      <c r="D2" s="67"/>
      <c r="E2" s="67"/>
      <c r="F2" s="67"/>
      <c r="G2" s="67"/>
      <c r="H2" s="71"/>
      <c r="I2" s="71"/>
      <c r="J2" s="27" t="s">
        <v>18</v>
      </c>
      <c r="K2" s="27" t="s">
        <v>17</v>
      </c>
      <c r="L2" s="73"/>
      <c r="M2" s="73"/>
      <c r="N2" s="73"/>
      <c r="O2" s="71"/>
    </row>
    <row r="3" spans="1:15">
      <c r="A3" s="25" t="s">
        <v>11</v>
      </c>
      <c r="B3" s="24">
        <v>38</v>
      </c>
      <c r="C3" s="23">
        <v>0.85899999999999999</v>
      </c>
      <c r="D3" s="22">
        <v>78.099999999999994</v>
      </c>
      <c r="E3" s="22"/>
      <c r="F3" s="22"/>
      <c r="G3" s="30"/>
      <c r="H3" s="23"/>
      <c r="I3" s="23">
        <v>0.85</v>
      </c>
      <c r="J3" s="23">
        <v>0.50600000000000001</v>
      </c>
      <c r="K3" s="26">
        <v>52</v>
      </c>
      <c r="L3" s="28"/>
      <c r="M3" s="33">
        <f>593/10</f>
        <v>59.3</v>
      </c>
      <c r="N3" s="22">
        <v>3.7</v>
      </c>
      <c r="O3" s="28">
        <v>16.100000000000001</v>
      </c>
    </row>
    <row r="4" spans="1:15">
      <c r="A4" s="25" t="s">
        <v>13</v>
      </c>
      <c r="B4" s="24">
        <v>40</v>
      </c>
      <c r="C4" s="23">
        <v>0.85799999999999998</v>
      </c>
      <c r="D4" s="22">
        <v>71.599999999999994</v>
      </c>
      <c r="E4" s="22"/>
      <c r="F4" s="22"/>
      <c r="G4" s="30"/>
      <c r="H4" s="23"/>
      <c r="I4" s="23">
        <v>0.85599999999999998</v>
      </c>
      <c r="J4" s="23">
        <v>0.60799999999999998</v>
      </c>
      <c r="K4" s="26">
        <v>31</v>
      </c>
      <c r="L4" s="28"/>
      <c r="M4" s="33">
        <f>931/10</f>
        <v>93.1</v>
      </c>
      <c r="N4" s="22">
        <v>13.6</v>
      </c>
      <c r="O4" s="22">
        <v>1.3</v>
      </c>
    </row>
    <row r="5" spans="1:15">
      <c r="A5" s="25" t="s">
        <v>14</v>
      </c>
      <c r="B5" s="24">
        <v>11</v>
      </c>
      <c r="C5" s="23">
        <v>0.94699999999999995</v>
      </c>
      <c r="D5" s="22">
        <v>78.7</v>
      </c>
      <c r="E5" s="22"/>
      <c r="F5" s="22"/>
      <c r="G5" s="30"/>
      <c r="H5" s="23"/>
      <c r="I5" s="23">
        <v>0.94299999999999995</v>
      </c>
      <c r="J5" s="23">
        <v>0.85299999999999998</v>
      </c>
      <c r="K5" s="26">
        <v>6</v>
      </c>
      <c r="L5" s="22"/>
      <c r="M5" s="33">
        <f>954/10</f>
        <v>95.4</v>
      </c>
      <c r="N5" s="22">
        <v>13</v>
      </c>
      <c r="O5" s="28">
        <v>5.2</v>
      </c>
    </row>
    <row r="6" spans="1:15">
      <c r="A6" s="25" t="s">
        <v>24</v>
      </c>
      <c r="B6" s="24">
        <v>26</v>
      </c>
      <c r="C6" s="23">
        <v>0.91200000000000003</v>
      </c>
      <c r="D6" s="22">
        <v>77.3</v>
      </c>
      <c r="E6" s="22"/>
      <c r="F6" s="22"/>
      <c r="G6" s="30"/>
      <c r="H6" s="23"/>
      <c r="I6" s="23">
        <v>0.90500000000000003</v>
      </c>
      <c r="J6" s="23">
        <v>0.502</v>
      </c>
      <c r="K6" s="26">
        <v>53</v>
      </c>
      <c r="L6" s="22"/>
      <c r="M6" s="33">
        <f>761/10</f>
        <v>76.099999999999994</v>
      </c>
      <c r="N6" s="22">
        <v>9.6</v>
      </c>
      <c r="O6" s="22">
        <v>47.6</v>
      </c>
    </row>
    <row r="7" spans="1:15">
      <c r="A7" s="25" t="s">
        <v>12</v>
      </c>
      <c r="B7" s="24">
        <v>12</v>
      </c>
      <c r="C7" s="23">
        <v>0.94499999999999995</v>
      </c>
      <c r="D7" s="22">
        <v>78.599999999999994</v>
      </c>
      <c r="E7" s="22"/>
      <c r="F7" s="22"/>
      <c r="G7" s="30"/>
      <c r="H7" s="21"/>
      <c r="I7" s="23">
        <v>0.94899999999999995</v>
      </c>
      <c r="J7" s="21" t="s">
        <v>2</v>
      </c>
      <c r="K7" s="21" t="s">
        <v>2</v>
      </c>
      <c r="L7" s="22"/>
      <c r="M7" s="36" t="s">
        <v>2</v>
      </c>
      <c r="N7" s="22">
        <v>22</v>
      </c>
      <c r="O7" s="22">
        <v>0.5</v>
      </c>
    </row>
    <row r="8" spans="1:15">
      <c r="A8" s="25" t="s">
        <v>10</v>
      </c>
      <c r="B8" s="24">
        <v>61</v>
      </c>
      <c r="C8" s="23">
        <v>0.80500000000000005</v>
      </c>
      <c r="D8" s="22">
        <v>73.400000000000006</v>
      </c>
      <c r="E8" s="28"/>
      <c r="F8" s="28"/>
      <c r="G8" s="30"/>
      <c r="H8" s="21"/>
      <c r="I8" s="23">
        <v>0.79500000000000004</v>
      </c>
      <c r="J8" s="23">
        <v>0.5</v>
      </c>
      <c r="K8" s="26">
        <v>55</v>
      </c>
      <c r="L8" s="28"/>
      <c r="M8" s="33">
        <f>587/10</f>
        <v>58.7</v>
      </c>
      <c r="N8" s="22">
        <v>6.4</v>
      </c>
      <c r="O8" s="28">
        <v>24.9</v>
      </c>
    </row>
    <row r="9" spans="1:15">
      <c r="A9" s="25" t="s">
        <v>15</v>
      </c>
      <c r="B9" s="24">
        <v>1</v>
      </c>
      <c r="C9" s="23">
        <v>0.96499999999999997</v>
      </c>
      <c r="D9" s="22">
        <v>79.599999999999994</v>
      </c>
      <c r="E9" s="22"/>
      <c r="F9" s="22"/>
      <c r="G9" s="30"/>
      <c r="H9" s="23"/>
      <c r="I9" s="23">
        <v>0.96199999999999997</v>
      </c>
      <c r="J9" s="23">
        <v>0.93200000000000005</v>
      </c>
      <c r="K9" s="26">
        <v>1</v>
      </c>
      <c r="L9" s="22"/>
      <c r="M9" s="33">
        <f>861/10</f>
        <v>86.1</v>
      </c>
      <c r="N9" s="22">
        <v>9.9</v>
      </c>
      <c r="O9" s="28">
        <v>4.5999999999999996</v>
      </c>
    </row>
    <row r="10" spans="1:15">
      <c r="A10" s="25" t="s">
        <v>16</v>
      </c>
      <c r="B10" s="24">
        <v>25</v>
      </c>
      <c r="C10" s="23">
        <v>0.91600000000000004</v>
      </c>
      <c r="D10" s="22">
        <v>78.900000000000006</v>
      </c>
      <c r="E10" s="28"/>
      <c r="F10" s="28"/>
      <c r="G10" s="30"/>
      <c r="H10" s="21"/>
      <c r="I10" s="21" t="s">
        <v>2</v>
      </c>
      <c r="J10" s="23">
        <v>0.70699999999999996</v>
      </c>
      <c r="K10" s="26">
        <v>18</v>
      </c>
      <c r="L10" s="28"/>
      <c r="M10" s="33">
        <f>910/10</f>
        <v>91</v>
      </c>
      <c r="N10" s="22">
        <v>11.3</v>
      </c>
      <c r="O10" s="22">
        <v>4.3</v>
      </c>
    </row>
    <row r="11" spans="1:15">
      <c r="A11" s="25" t="s">
        <v>9</v>
      </c>
      <c r="B11" s="24">
        <v>92</v>
      </c>
      <c r="C11" s="23">
        <v>0.75700000000000001</v>
      </c>
      <c r="D11" s="22">
        <v>68.900000000000006</v>
      </c>
      <c r="E11" s="22"/>
      <c r="F11" s="22"/>
      <c r="G11" s="30"/>
      <c r="H11" s="23"/>
      <c r="I11" s="23">
        <v>0.745</v>
      </c>
      <c r="J11" s="23">
        <v>0.28899999999999998</v>
      </c>
      <c r="K11" s="26">
        <v>72</v>
      </c>
      <c r="L11" s="28"/>
      <c r="M11" s="33">
        <f>484/10</f>
        <v>48.4</v>
      </c>
      <c r="N11" s="22">
        <v>3.1</v>
      </c>
      <c r="O11" s="22">
        <v>72.2</v>
      </c>
    </row>
    <row r="12" spans="1:15">
      <c r="A12" s="25" t="s">
        <v>7</v>
      </c>
      <c r="B12" s="24">
        <v>39</v>
      </c>
      <c r="C12" s="23">
        <v>0.85899999999999999</v>
      </c>
      <c r="D12" s="22">
        <v>74.5</v>
      </c>
      <c r="E12" s="28"/>
      <c r="F12" s="28"/>
      <c r="G12" s="30"/>
      <c r="H12" s="21"/>
      <c r="I12" s="23">
        <v>0.84899999999999998</v>
      </c>
      <c r="J12" s="21" t="s">
        <v>2</v>
      </c>
      <c r="K12" s="21" t="s">
        <v>2</v>
      </c>
      <c r="L12" s="28"/>
      <c r="M12" s="33">
        <f>908/10</f>
        <v>90.8</v>
      </c>
      <c r="N12" s="22">
        <v>31</v>
      </c>
      <c r="O12" s="22">
        <v>0.7</v>
      </c>
    </row>
    <row r="13" spans="1:15">
      <c r="A13" s="25" t="s">
        <v>8</v>
      </c>
      <c r="B13" s="24">
        <v>33</v>
      </c>
      <c r="C13" s="23">
        <v>0.871</v>
      </c>
      <c r="D13" s="22">
        <v>77.099999999999994</v>
      </c>
      <c r="E13" s="28"/>
      <c r="F13" s="28"/>
      <c r="G13" s="31"/>
      <c r="H13" s="21"/>
      <c r="I13" s="23">
        <v>0.86399999999999999</v>
      </c>
      <c r="J13" s="21" t="s">
        <v>2</v>
      </c>
      <c r="K13" s="21" t="s">
        <v>2</v>
      </c>
      <c r="L13" s="28"/>
      <c r="M13" s="33">
        <f>813/10</f>
        <v>81.3</v>
      </c>
      <c r="N13" s="22">
        <v>31.1</v>
      </c>
      <c r="O13" s="22">
        <v>2.6</v>
      </c>
    </row>
    <row r="14" spans="1:15">
      <c r="A14" s="25" t="s">
        <v>6</v>
      </c>
      <c r="B14" s="24">
        <v>56</v>
      </c>
      <c r="C14" s="23">
        <v>0.81</v>
      </c>
      <c r="D14" s="22">
        <v>74.3</v>
      </c>
      <c r="E14" s="22"/>
      <c r="F14" s="22"/>
      <c r="G14" s="30"/>
      <c r="H14" s="21"/>
      <c r="I14" s="23">
        <v>0.78500000000000003</v>
      </c>
      <c r="J14" s="21" t="s">
        <v>2</v>
      </c>
      <c r="K14" s="21" t="s">
        <v>2</v>
      </c>
      <c r="L14" s="28"/>
      <c r="M14" s="33">
        <f>318/10</f>
        <v>31.8</v>
      </c>
      <c r="N14" s="22">
        <v>12.9</v>
      </c>
      <c r="O14" s="22">
        <v>2.5</v>
      </c>
    </row>
    <row r="15" spans="1:15">
      <c r="A15" s="25" t="s">
        <v>5</v>
      </c>
      <c r="B15" s="35">
        <v>46</v>
      </c>
      <c r="C15" s="23">
        <v>0.84399999999999997</v>
      </c>
      <c r="D15" s="22">
        <v>73</v>
      </c>
      <c r="E15" s="22"/>
      <c r="F15" s="22"/>
      <c r="G15" s="31"/>
      <c r="H15" s="21"/>
      <c r="I15" s="21" t="s">
        <v>2</v>
      </c>
      <c r="J15" s="21" t="s">
        <v>2</v>
      </c>
      <c r="K15" s="21" t="s">
        <v>2</v>
      </c>
      <c r="L15" s="28"/>
      <c r="M15" s="33">
        <f>631/10</f>
        <v>63.1</v>
      </c>
      <c r="N15" s="22">
        <v>63.1</v>
      </c>
      <c r="O15" s="22">
        <v>0.8</v>
      </c>
    </row>
    <row r="16" spans="1:15">
      <c r="A16" s="25" t="s">
        <v>3</v>
      </c>
      <c r="B16" s="24">
        <v>76</v>
      </c>
      <c r="C16" s="23">
        <v>0.77700000000000002</v>
      </c>
      <c r="D16" s="22">
        <v>72</v>
      </c>
      <c r="E16" s="22"/>
      <c r="F16" s="22"/>
      <c r="G16" s="30"/>
      <c r="H16" s="21"/>
      <c r="I16" s="20">
        <v>0.74399999999999999</v>
      </c>
      <c r="J16" s="20">
        <v>0.24199999999999999</v>
      </c>
      <c r="K16" s="19">
        <v>74</v>
      </c>
      <c r="L16" s="28"/>
      <c r="M16" s="34">
        <f>383/10</f>
        <v>38.299999999999997</v>
      </c>
      <c r="N16" s="18">
        <v>13</v>
      </c>
      <c r="O16" s="18">
        <v>24</v>
      </c>
    </row>
    <row r="17" spans="1:15">
      <c r="A17" s="25" t="s">
        <v>4</v>
      </c>
      <c r="B17" s="24">
        <v>49</v>
      </c>
      <c r="C17" s="23">
        <v>0.83899999999999997</v>
      </c>
      <c r="D17" s="22">
        <v>78.3</v>
      </c>
      <c r="E17" s="28"/>
      <c r="F17" s="28"/>
      <c r="G17" s="30"/>
      <c r="H17" s="21"/>
      <c r="I17" s="23">
        <v>0.82899999999999996</v>
      </c>
      <c r="J17" s="23">
        <v>0.35299999999999998</v>
      </c>
      <c r="K17" s="26">
        <v>70</v>
      </c>
      <c r="L17" s="28"/>
      <c r="M17" s="33">
        <f>853/10</f>
        <v>85.3</v>
      </c>
      <c r="N17" s="22">
        <v>33.6</v>
      </c>
      <c r="O17" s="22">
        <v>4.3</v>
      </c>
    </row>
    <row r="18" spans="1:15">
      <c r="B18" s="15"/>
      <c r="C18" s="14"/>
      <c r="D18" s="14"/>
      <c r="E18" s="14"/>
      <c r="F18" s="14"/>
      <c r="G18" s="14"/>
      <c r="H18" s="14"/>
      <c r="I18" s="16"/>
      <c r="J18" s="16"/>
      <c r="K18" s="16"/>
      <c r="L18" s="16"/>
    </row>
    <row r="19" spans="1:15" ht="15" customHeight="1">
      <c r="B19" s="15"/>
      <c r="C19" s="14"/>
      <c r="D19" s="14"/>
      <c r="G19" s="68" t="s">
        <v>58</v>
      </c>
      <c r="H19" s="69"/>
      <c r="I19" s="69"/>
      <c r="J19" s="69"/>
      <c r="K19" s="69"/>
      <c r="L19" s="69"/>
      <c r="M19" s="69"/>
      <c r="N19" s="69"/>
      <c r="O19" s="69"/>
    </row>
    <row r="20" spans="1:15" ht="15" customHeight="1">
      <c r="B20" s="12"/>
      <c r="E20" s="8"/>
      <c r="F20" s="8"/>
      <c r="G20" s="69"/>
      <c r="H20" s="69"/>
      <c r="I20" s="69"/>
      <c r="J20" s="69"/>
      <c r="K20" s="69"/>
      <c r="L20" s="69"/>
      <c r="M20" s="69"/>
      <c r="N20" s="69"/>
      <c r="O20" s="69"/>
    </row>
    <row r="21" spans="1:15" ht="15" customHeight="1">
      <c r="B21" s="15"/>
      <c r="C21" s="14"/>
      <c r="D21" s="14"/>
      <c r="E21" s="13"/>
      <c r="F21" s="13"/>
      <c r="G21" s="29"/>
      <c r="H21" s="11"/>
      <c r="I21" s="11"/>
      <c r="J21" s="11"/>
      <c r="K21" s="11"/>
      <c r="L21" s="11"/>
    </row>
    <row r="22" spans="1:15">
      <c r="B22" s="9"/>
      <c r="E22" s="8"/>
      <c r="F22" s="8"/>
      <c r="G22" s="42" t="s">
        <v>103</v>
      </c>
      <c r="H22" s="8"/>
      <c r="I22" s="8"/>
      <c r="J22" s="8"/>
      <c r="K22" s="8"/>
      <c r="L22" s="8"/>
    </row>
    <row r="23" spans="1:15" ht="17.25">
      <c r="B23" s="9"/>
      <c r="E23" s="8"/>
      <c r="F23" s="8"/>
      <c r="G23" s="12" t="s">
        <v>83</v>
      </c>
      <c r="H23" s="8"/>
      <c r="I23" s="8"/>
      <c r="J23" s="8"/>
      <c r="K23" s="8"/>
      <c r="L23" s="8"/>
    </row>
    <row r="24" spans="1:15">
      <c r="G24" s="10" t="s">
        <v>36</v>
      </c>
      <c r="L24" s="7"/>
    </row>
    <row r="25" spans="1:15">
      <c r="G25" s="10" t="s">
        <v>37</v>
      </c>
      <c r="L25" s="6"/>
    </row>
    <row r="26" spans="1:15">
      <c r="G26" s="10" t="s">
        <v>57</v>
      </c>
      <c r="L26" s="5"/>
    </row>
    <row r="27" spans="1:15" ht="53.25" customHeight="1"/>
    <row r="28" spans="1:15" ht="27.75" customHeight="1"/>
    <row r="29" spans="1:15" ht="37.5" customHeight="1"/>
    <row r="30" spans="1:15" ht="37.5" customHeight="1"/>
    <row r="31" spans="1:15" ht="30.75" customHeight="1"/>
    <row r="32" spans="1:15" ht="37.5" customHeight="1"/>
    <row r="33" spans="1:11" ht="50.25" customHeight="1"/>
    <row r="34" spans="1:11" ht="22.5" customHeight="1"/>
    <row r="35" spans="1:11">
      <c r="A35" s="4"/>
      <c r="B35" s="3"/>
      <c r="C35" s="3"/>
      <c r="D35" s="3"/>
      <c r="E35" s="3"/>
      <c r="F35" s="3"/>
      <c r="G35" s="3"/>
      <c r="H35" s="3"/>
      <c r="I35" s="3"/>
      <c r="J35" s="3"/>
      <c r="K35" s="3"/>
    </row>
    <row r="36" spans="1:11">
      <c r="A36" s="4"/>
      <c r="B36" s="3"/>
      <c r="C36" s="3"/>
      <c r="D36" s="3"/>
      <c r="E36" s="3"/>
      <c r="F36" s="3"/>
      <c r="G36" s="3"/>
      <c r="H36" s="3"/>
      <c r="I36" s="3"/>
      <c r="J36" s="3"/>
      <c r="K36" s="3"/>
    </row>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2"/>
      <c r="B39" s="1"/>
      <c r="C39" s="1"/>
      <c r="D39" s="1"/>
      <c r="E39" s="1"/>
      <c r="F39" s="1"/>
      <c r="G39" s="1"/>
      <c r="H39" s="1"/>
      <c r="I39" s="1"/>
      <c r="J39" s="1"/>
      <c r="K39" s="1"/>
    </row>
  </sheetData>
  <mergeCells count="15">
    <mergeCell ref="A1:A2"/>
    <mergeCell ref="B1:B2"/>
    <mergeCell ref="G19:O20"/>
    <mergeCell ref="O1:O2"/>
    <mergeCell ref="L1:L2"/>
    <mergeCell ref="M1:M2"/>
    <mergeCell ref="N1:N2"/>
    <mergeCell ref="H1:H2"/>
    <mergeCell ref="J1:K1"/>
    <mergeCell ref="F1:F2"/>
    <mergeCell ref="I1:I2"/>
    <mergeCell ref="C1:C2"/>
    <mergeCell ref="D1:D2"/>
    <mergeCell ref="E1:E2"/>
    <mergeCell ref="G1:G2"/>
  </mergeCells>
  <pageMargins left="0.3" right="0.3" top="0.3" bottom="0.3" header="0.3" footer="0.3"/>
  <pageSetup paperSize="9" scale="79" orientation="landscape" horizontalDpi="300" verticalDpi="300" r:id="rId1"/>
</worksheet>
</file>

<file path=xl/worksheets/sheet12.xml><?xml version="1.0" encoding="utf-8"?>
<worksheet xmlns="http://schemas.openxmlformats.org/spreadsheetml/2006/main" xmlns:r="http://schemas.openxmlformats.org/officeDocument/2006/relationships">
  <dimension ref="B1:C53"/>
  <sheetViews>
    <sheetView tabSelected="1" workbookViewId="0">
      <selection activeCell="C9" sqref="C9"/>
    </sheetView>
  </sheetViews>
  <sheetFormatPr defaultRowHeight="15"/>
  <cols>
    <col min="1" max="1" width="9.140625" style="3"/>
    <col min="2" max="2" width="36.28515625" style="3" bestFit="1" customWidth="1"/>
    <col min="3" max="3" width="86.28515625" style="3" customWidth="1"/>
    <col min="4" max="16384" width="9.140625" style="3"/>
  </cols>
  <sheetData>
    <row r="1" spans="2:3" ht="35.25" customHeight="1" thickBot="1">
      <c r="B1" s="13"/>
      <c r="C1" s="13"/>
    </row>
    <row r="2" spans="2:3" ht="35.25" customHeight="1">
      <c r="B2" s="39" t="s">
        <v>79</v>
      </c>
      <c r="C2" s="58" t="s">
        <v>80</v>
      </c>
    </row>
    <row r="3" spans="2:3" ht="50.1" customHeight="1">
      <c r="B3" s="40" t="s">
        <v>61</v>
      </c>
      <c r="C3" s="59" t="s">
        <v>62</v>
      </c>
    </row>
    <row r="4" spans="2:3" ht="50.1" customHeight="1">
      <c r="B4" s="40" t="s">
        <v>70</v>
      </c>
      <c r="C4" s="59" t="s">
        <v>63</v>
      </c>
    </row>
    <row r="5" spans="2:3" ht="50.1" customHeight="1">
      <c r="B5" s="40" t="s">
        <v>71</v>
      </c>
      <c r="C5" s="59" t="s">
        <v>64</v>
      </c>
    </row>
    <row r="6" spans="2:3" ht="50.1" customHeight="1">
      <c r="B6" s="40" t="s">
        <v>72</v>
      </c>
      <c r="C6" s="59" t="s">
        <v>65</v>
      </c>
    </row>
    <row r="7" spans="2:3" ht="50.1" customHeight="1">
      <c r="B7" s="40" t="s">
        <v>74</v>
      </c>
      <c r="C7" s="59" t="s">
        <v>66</v>
      </c>
    </row>
    <row r="8" spans="2:3" ht="50.1" customHeight="1">
      <c r="B8" s="40" t="s">
        <v>75</v>
      </c>
      <c r="C8" s="60" t="s">
        <v>91</v>
      </c>
    </row>
    <row r="9" spans="2:3" ht="50.1" customHeight="1">
      <c r="B9" s="40" t="s">
        <v>21</v>
      </c>
      <c r="C9" s="59" t="s">
        <v>92</v>
      </c>
    </row>
    <row r="10" spans="2:3" ht="50.1" customHeight="1">
      <c r="B10" s="40" t="s">
        <v>20</v>
      </c>
      <c r="C10" s="59" t="s">
        <v>67</v>
      </c>
    </row>
    <row r="11" spans="2:3" ht="50.1" customHeight="1">
      <c r="B11" s="40" t="s">
        <v>76</v>
      </c>
      <c r="C11" s="59" t="s">
        <v>90</v>
      </c>
    </row>
    <row r="12" spans="2:3" ht="50.1" customHeight="1">
      <c r="B12" s="40" t="s">
        <v>73</v>
      </c>
      <c r="C12" s="59" t="s">
        <v>68</v>
      </c>
    </row>
    <row r="13" spans="2:3" ht="50.1" customHeight="1">
      <c r="B13" s="40" t="s">
        <v>77</v>
      </c>
      <c r="C13" s="59" t="s">
        <v>99</v>
      </c>
    </row>
    <row r="14" spans="2:3" ht="35.1" customHeight="1" thickBot="1">
      <c r="B14" s="41" t="s">
        <v>78</v>
      </c>
      <c r="C14" s="61" t="s">
        <v>69</v>
      </c>
    </row>
    <row r="15" spans="2:3" ht="51" customHeight="1" thickBot="1"/>
    <row r="16" spans="2:3" ht="35.1" customHeight="1">
      <c r="B16" s="39" t="s">
        <v>79</v>
      </c>
      <c r="C16" s="62" t="s">
        <v>81</v>
      </c>
    </row>
    <row r="17" spans="2:3" ht="32.25" customHeight="1">
      <c r="B17" s="40" t="s">
        <v>82</v>
      </c>
      <c r="C17" s="59" t="s">
        <v>93</v>
      </c>
    </row>
    <row r="18" spans="2:3" ht="35.1" customHeight="1">
      <c r="B18" s="40" t="s">
        <v>61</v>
      </c>
      <c r="C18" s="60" t="s">
        <v>94</v>
      </c>
    </row>
    <row r="19" spans="2:3" ht="48" customHeight="1">
      <c r="B19" s="40" t="s">
        <v>74</v>
      </c>
      <c r="C19" s="59" t="s">
        <v>97</v>
      </c>
    </row>
    <row r="20" spans="2:3" ht="71.25" customHeight="1">
      <c r="B20" s="40" t="s">
        <v>20</v>
      </c>
      <c r="C20" s="59" t="s">
        <v>95</v>
      </c>
    </row>
    <row r="21" spans="2:3" ht="72" customHeight="1">
      <c r="B21" s="40" t="s">
        <v>87</v>
      </c>
      <c r="C21" s="59" t="s">
        <v>96</v>
      </c>
    </row>
    <row r="22" spans="2:3" ht="72" customHeight="1" thickBot="1">
      <c r="B22" s="41" t="s">
        <v>73</v>
      </c>
      <c r="C22" s="63" t="s">
        <v>98</v>
      </c>
    </row>
    <row r="23" spans="2:3" ht="35.1" customHeight="1">
      <c r="B23" s="38"/>
    </row>
    <row r="24" spans="2:3" ht="35.1" customHeight="1">
      <c r="B24" s="38"/>
    </row>
    <row r="25" spans="2:3" ht="35.1" customHeight="1">
      <c r="B25" s="38"/>
    </row>
    <row r="26" spans="2:3" ht="35.1" customHeight="1">
      <c r="B26" s="38"/>
    </row>
    <row r="27" spans="2:3" ht="35.1" customHeight="1">
      <c r="B27" s="38"/>
    </row>
    <row r="28" spans="2:3" ht="35.1" customHeight="1">
      <c r="B28" s="38"/>
    </row>
    <row r="29" spans="2:3" ht="35.1" customHeight="1">
      <c r="B29" s="38"/>
    </row>
    <row r="30" spans="2:3" ht="35.1" customHeight="1"/>
    <row r="31" spans="2:3" ht="35.1" customHeight="1"/>
    <row r="32" spans="2:3" ht="35.1" customHeight="1"/>
    <row r="33" ht="35.1" customHeight="1"/>
    <row r="34" ht="35.1" customHeight="1"/>
    <row r="35" ht="35.1" customHeight="1"/>
    <row r="36" ht="35.1" customHeight="1"/>
    <row r="37" ht="35.1" customHeight="1"/>
    <row r="38" ht="35.1" customHeight="1"/>
    <row r="39" ht="35.1" customHeight="1"/>
    <row r="40" ht="35.1" customHeight="1"/>
    <row r="41" ht="35.1" customHeight="1"/>
    <row r="42" ht="35.1" customHeight="1"/>
    <row r="43" ht="35.1" customHeight="1"/>
    <row r="44" ht="35.1" customHeight="1"/>
    <row r="45" ht="35.1" customHeight="1"/>
    <row r="46" ht="35.1" customHeight="1"/>
    <row r="47" ht="35.1" customHeight="1"/>
    <row r="48" ht="35.1" customHeight="1"/>
    <row r="49" ht="35.1" customHeight="1"/>
    <row r="50" ht="35.1" customHeight="1"/>
    <row r="51" ht="35.1" customHeight="1"/>
    <row r="52" ht="35.1" customHeight="1"/>
    <row r="53" ht="35.1"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J33"/>
  <sheetViews>
    <sheetView workbookViewId="0">
      <selection activeCell="B15" sqref="B15"/>
    </sheetView>
  </sheetViews>
  <sheetFormatPr defaultRowHeight="15"/>
  <sheetData>
    <row r="3" spans="1:2">
      <c r="A3" t="s">
        <v>116</v>
      </c>
    </row>
    <row r="4" spans="1:2">
      <c r="B4" s="56" t="s">
        <v>116</v>
      </c>
    </row>
    <row r="5" spans="1:2">
      <c r="B5" s="56">
        <v>1</v>
      </c>
    </row>
    <row r="6" spans="1:2">
      <c r="B6" s="56">
        <v>2</v>
      </c>
    </row>
    <row r="7" spans="1:2">
      <c r="B7" s="56">
        <v>3</v>
      </c>
    </row>
    <row r="8" spans="1:2">
      <c r="B8" s="56" t="s">
        <v>118</v>
      </c>
    </row>
    <row r="9" spans="1:2">
      <c r="B9" s="56" t="s">
        <v>119</v>
      </c>
    </row>
    <row r="10" spans="1:2">
      <c r="B10" s="56" t="s">
        <v>120</v>
      </c>
    </row>
    <row r="11" spans="1:2">
      <c r="B11" s="56" t="s">
        <v>121</v>
      </c>
    </row>
    <row r="12" spans="1:2">
      <c r="B12">
        <v>4</v>
      </c>
    </row>
    <row r="13" spans="1:2">
      <c r="B13">
        <v>5</v>
      </c>
    </row>
    <row r="14" spans="1:2">
      <c r="B14">
        <v>6</v>
      </c>
    </row>
    <row r="15" spans="1:2">
      <c r="B15">
        <v>7</v>
      </c>
    </row>
    <row r="33" spans="10:10">
      <c r="J33"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O2"/>
  <sheetViews>
    <sheetView workbookViewId="0">
      <selection activeCell="O1" sqref="O1:O1048576"/>
    </sheetView>
  </sheetViews>
  <sheetFormatPr defaultRowHeight="15"/>
  <cols>
    <col min="3" max="3" width="25.85546875" bestFit="1" customWidth="1"/>
    <col min="4" max="4" width="18.7109375" customWidth="1"/>
  </cols>
  <sheetData>
    <row r="1" spans="2:15" ht="15.75">
      <c r="B1" s="57" t="s">
        <v>116</v>
      </c>
      <c r="C1" s="57" t="s">
        <v>116</v>
      </c>
      <c r="D1" s="57">
        <v>1</v>
      </c>
      <c r="E1" s="57">
        <v>2</v>
      </c>
      <c r="F1" s="57">
        <v>3</v>
      </c>
      <c r="G1" s="57" t="s">
        <v>118</v>
      </c>
      <c r="H1" s="57" t="s">
        <v>119</v>
      </c>
      <c r="I1" s="57" t="s">
        <v>120</v>
      </c>
      <c r="J1" s="57" t="s">
        <v>121</v>
      </c>
      <c r="K1" s="57" t="s">
        <v>121</v>
      </c>
      <c r="L1" s="57">
        <v>4</v>
      </c>
      <c r="M1" s="57">
        <v>5</v>
      </c>
      <c r="N1" s="57">
        <v>6</v>
      </c>
      <c r="O1" s="57">
        <v>7</v>
      </c>
    </row>
    <row r="2" spans="2:15">
      <c r="B2" s="44" t="s">
        <v>109</v>
      </c>
      <c r="C2" s="44" t="s">
        <v>18</v>
      </c>
      <c r="D2" s="44" t="s">
        <v>18</v>
      </c>
      <c r="E2" s="44" t="s">
        <v>18</v>
      </c>
      <c r="F2" s="44" t="s">
        <v>18</v>
      </c>
      <c r="G2" s="44" t="s">
        <v>18</v>
      </c>
      <c r="H2" s="44" t="s">
        <v>18</v>
      </c>
      <c r="I2" s="44" t="s">
        <v>18</v>
      </c>
      <c r="J2" s="44" t="s">
        <v>18</v>
      </c>
      <c r="K2" s="44" t="s">
        <v>17</v>
      </c>
      <c r="L2" s="44" t="s">
        <v>18</v>
      </c>
      <c r="M2" s="44" t="s">
        <v>18</v>
      </c>
      <c r="N2" s="44" t="s">
        <v>18</v>
      </c>
      <c r="O2" s="44"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pageSetUpPr fitToPage="1"/>
  </sheetPr>
  <dimension ref="A1:O42"/>
  <sheetViews>
    <sheetView workbookViewId="0">
      <selection activeCell="O1" sqref="O1:O1048576"/>
    </sheetView>
  </sheetViews>
  <sheetFormatPr defaultRowHeight="15"/>
  <cols>
    <col min="1" max="1" width="14.7109375" customWidth="1"/>
    <col min="2" max="2" width="14.85546875" customWidth="1"/>
    <col min="3" max="3" width="12.85546875" customWidth="1"/>
    <col min="4" max="4" width="11.28515625" customWidth="1"/>
    <col min="5" max="6" width="11" customWidth="1"/>
    <col min="7" max="7" width="13.85546875" customWidth="1"/>
    <col min="8" max="8" width="11.28515625" customWidth="1"/>
    <col min="9" max="9" width="13.28515625" customWidth="1"/>
    <col min="10" max="10" width="8" customWidth="1"/>
    <col min="11" max="11" width="7.7109375" customWidth="1"/>
    <col min="12" max="12" width="13.7109375" customWidth="1"/>
    <col min="13" max="13" width="12.7109375" customWidth="1"/>
    <col min="14" max="14" width="10.7109375" customWidth="1"/>
    <col min="15" max="15" width="11" customWidth="1"/>
  </cols>
  <sheetData>
    <row r="1" spans="1:15" ht="70.5" customHeight="1">
      <c r="A1" s="65"/>
      <c r="B1" s="66" t="s">
        <v>101</v>
      </c>
      <c r="C1" s="66" t="s">
        <v>102</v>
      </c>
      <c r="D1" s="66" t="s">
        <v>26</v>
      </c>
      <c r="E1" s="66" t="s">
        <v>22</v>
      </c>
      <c r="F1" s="66" t="s">
        <v>60</v>
      </c>
      <c r="G1" s="76" t="s">
        <v>84</v>
      </c>
      <c r="H1" s="70" t="s">
        <v>25</v>
      </c>
      <c r="I1" s="70" t="s">
        <v>21</v>
      </c>
      <c r="J1" s="74" t="s">
        <v>20</v>
      </c>
      <c r="K1" s="75"/>
      <c r="L1" s="72" t="s">
        <v>88</v>
      </c>
      <c r="M1" s="72" t="s">
        <v>73</v>
      </c>
      <c r="N1" s="72" t="s">
        <v>59</v>
      </c>
      <c r="O1" s="70" t="s">
        <v>19</v>
      </c>
    </row>
    <row r="2" spans="1:15">
      <c r="A2" s="65"/>
      <c r="B2" s="67"/>
      <c r="C2" s="67"/>
      <c r="D2" s="67"/>
      <c r="E2" s="67"/>
      <c r="F2" s="67"/>
      <c r="G2" s="77"/>
      <c r="H2" s="71"/>
      <c r="I2" s="71"/>
      <c r="J2" s="27" t="s">
        <v>18</v>
      </c>
      <c r="K2" s="27" t="s">
        <v>17</v>
      </c>
      <c r="L2" s="73"/>
      <c r="M2" s="73"/>
      <c r="N2" s="73"/>
      <c r="O2" s="71"/>
    </row>
    <row r="3" spans="1:15">
      <c r="A3" s="25" t="s">
        <v>11</v>
      </c>
      <c r="B3" s="24">
        <v>42</v>
      </c>
      <c r="C3" s="23">
        <v>0.83199999999999996</v>
      </c>
      <c r="D3" s="22">
        <v>81.7</v>
      </c>
      <c r="E3" s="22">
        <v>15.2</v>
      </c>
      <c r="F3" s="22">
        <v>9.8000000000000007</v>
      </c>
      <c r="G3" s="30">
        <v>21290.2</v>
      </c>
      <c r="H3" s="23">
        <v>0.67200000000000004</v>
      </c>
      <c r="I3" s="23">
        <v>0.96699999999999997</v>
      </c>
      <c r="J3" s="23">
        <v>0.33800000000000002</v>
      </c>
      <c r="K3" s="26">
        <v>65</v>
      </c>
      <c r="L3" s="22">
        <v>58.1</v>
      </c>
      <c r="M3" s="22">
        <v>133.30000000000001</v>
      </c>
      <c r="N3" s="22">
        <v>4.5999999999999996</v>
      </c>
      <c r="O3" s="22">
        <v>17.8</v>
      </c>
    </row>
    <row r="4" spans="1:15">
      <c r="A4" s="25" t="s">
        <v>13</v>
      </c>
      <c r="B4" s="24">
        <v>30</v>
      </c>
      <c r="C4" s="23">
        <v>0.86099999999999999</v>
      </c>
      <c r="D4" s="22">
        <v>76.8</v>
      </c>
      <c r="E4" s="22">
        <v>16.5</v>
      </c>
      <c r="F4" s="22">
        <v>12.5</v>
      </c>
      <c r="G4" s="30">
        <v>25214</v>
      </c>
      <c r="H4" s="23">
        <v>0.78200000000000003</v>
      </c>
      <c r="I4" s="23">
        <v>1.03</v>
      </c>
      <c r="J4" s="23">
        <v>0.16400000000000001</v>
      </c>
      <c r="K4" s="26">
        <v>33</v>
      </c>
      <c r="L4" s="22">
        <v>56.5</v>
      </c>
      <c r="M4" s="22">
        <v>160.69999999999999</v>
      </c>
      <c r="N4" s="22">
        <v>14</v>
      </c>
      <c r="O4" s="22">
        <v>1.3</v>
      </c>
    </row>
    <row r="5" spans="1:15">
      <c r="A5" s="25" t="s">
        <v>14</v>
      </c>
      <c r="B5" s="24">
        <v>24</v>
      </c>
      <c r="C5" s="23">
        <v>0.88300000000000001</v>
      </c>
      <c r="D5" s="22">
        <v>80.8</v>
      </c>
      <c r="E5" s="22">
        <v>17.100000000000001</v>
      </c>
      <c r="F5" s="22">
        <v>10.3</v>
      </c>
      <c r="G5" s="30">
        <v>38694.800000000003</v>
      </c>
      <c r="H5" s="23">
        <v>0.83399999999999996</v>
      </c>
      <c r="I5" s="23">
        <v>0.996</v>
      </c>
      <c r="J5" s="23">
        <v>7.4999999999999997E-2</v>
      </c>
      <c r="K5" s="26">
        <v>11</v>
      </c>
      <c r="L5" s="22">
        <v>54.9</v>
      </c>
      <c r="M5" s="22">
        <v>139.69999999999999</v>
      </c>
      <c r="N5" s="22">
        <v>10.199999999999999</v>
      </c>
      <c r="O5" s="28">
        <v>5.4</v>
      </c>
    </row>
    <row r="6" spans="1:15">
      <c r="A6" s="25" t="s">
        <v>24</v>
      </c>
      <c r="B6" s="24">
        <v>17</v>
      </c>
      <c r="C6" s="23">
        <v>0.89800000000000002</v>
      </c>
      <c r="D6" s="22">
        <v>81.900000000000006</v>
      </c>
      <c r="E6" s="22">
        <v>16.899999999999999</v>
      </c>
      <c r="F6" s="22">
        <v>11.9</v>
      </c>
      <c r="G6" s="30">
        <v>33890.5</v>
      </c>
      <c r="H6" s="23">
        <v>0.751</v>
      </c>
      <c r="I6" s="23">
        <v>0.93</v>
      </c>
      <c r="J6" s="23">
        <v>0.125</v>
      </c>
      <c r="K6" s="26">
        <v>23</v>
      </c>
      <c r="L6" s="22">
        <v>59.1</v>
      </c>
      <c r="M6" s="22">
        <v>115.5</v>
      </c>
      <c r="N6" s="22">
        <v>11.8</v>
      </c>
      <c r="O6" s="22">
        <v>49.5</v>
      </c>
    </row>
    <row r="7" spans="1:15">
      <c r="A7" s="25" t="s">
        <v>12</v>
      </c>
      <c r="B7" s="24">
        <v>19</v>
      </c>
      <c r="C7" s="23">
        <v>0.89200000000000002</v>
      </c>
      <c r="D7" s="22">
        <v>81.7</v>
      </c>
      <c r="E7" s="22">
        <v>13.9</v>
      </c>
      <c r="F7" s="22">
        <v>11.7</v>
      </c>
      <c r="G7" s="30">
        <v>58711.4</v>
      </c>
      <c r="H7" s="23">
        <v>0.82199999999999995</v>
      </c>
      <c r="I7" s="23">
        <v>0.97099999999999997</v>
      </c>
      <c r="J7" s="23">
        <v>0.1</v>
      </c>
      <c r="K7" s="26">
        <v>17</v>
      </c>
      <c r="L7" s="22">
        <v>54.2</v>
      </c>
      <c r="M7" s="22">
        <v>148.4</v>
      </c>
      <c r="N7" s="22">
        <v>20.9</v>
      </c>
      <c r="O7" s="22">
        <v>0.5</v>
      </c>
    </row>
    <row r="8" spans="1:15">
      <c r="A8" s="25" t="s">
        <v>10</v>
      </c>
      <c r="B8" s="24">
        <v>62</v>
      </c>
      <c r="C8" s="23">
        <v>0.77900000000000003</v>
      </c>
      <c r="D8" s="22">
        <v>74.7</v>
      </c>
      <c r="E8" s="28">
        <v>12.7</v>
      </c>
      <c r="F8" s="28">
        <v>10</v>
      </c>
      <c r="G8" s="30">
        <v>22762.1</v>
      </c>
      <c r="H8" s="21" t="s">
        <v>2</v>
      </c>
      <c r="I8" s="23">
        <v>0.94699999999999995</v>
      </c>
      <c r="J8" s="23">
        <v>0.20899999999999999</v>
      </c>
      <c r="K8" s="26">
        <v>42</v>
      </c>
      <c r="L8" s="22">
        <v>57.5</v>
      </c>
      <c r="M8" s="22">
        <v>148.80000000000001</v>
      </c>
      <c r="N8" s="22">
        <v>7.8</v>
      </c>
      <c r="O8" s="28">
        <v>30.2</v>
      </c>
    </row>
    <row r="9" spans="1:15">
      <c r="A9" s="25" t="s">
        <v>15</v>
      </c>
      <c r="B9" s="24">
        <v>1</v>
      </c>
      <c r="C9" s="23">
        <v>0.94399999999999995</v>
      </c>
      <c r="D9" s="22">
        <v>81.599999999999994</v>
      </c>
      <c r="E9" s="22">
        <v>17.5</v>
      </c>
      <c r="F9" s="22">
        <v>12.6</v>
      </c>
      <c r="G9" s="30">
        <v>64992.3</v>
      </c>
      <c r="H9" s="23">
        <v>0.89300000000000002</v>
      </c>
      <c r="I9" s="23">
        <v>0.996</v>
      </c>
      <c r="J9" s="23">
        <v>6.7000000000000004E-2</v>
      </c>
      <c r="K9" s="26">
        <v>9</v>
      </c>
      <c r="L9" s="22">
        <v>62.6</v>
      </c>
      <c r="M9" s="22">
        <v>116.5</v>
      </c>
      <c r="N9" s="22">
        <v>9.1999999999999993</v>
      </c>
      <c r="O9" s="28">
        <v>5.0999999999999996</v>
      </c>
    </row>
    <row r="10" spans="1:15">
      <c r="A10" s="25" t="s">
        <v>16</v>
      </c>
      <c r="B10" s="24">
        <v>11</v>
      </c>
      <c r="C10" s="23">
        <v>0.91200000000000003</v>
      </c>
      <c r="D10" s="22">
        <v>83</v>
      </c>
      <c r="E10" s="28">
        <v>15.4</v>
      </c>
      <c r="F10" s="28">
        <v>10.6</v>
      </c>
      <c r="G10" s="30">
        <v>76628.2</v>
      </c>
      <c r="H10" s="21" t="s">
        <v>2</v>
      </c>
      <c r="I10" s="23">
        <v>0.98499999999999999</v>
      </c>
      <c r="J10" s="23">
        <v>8.7999999999999995E-2</v>
      </c>
      <c r="K10" s="26">
        <v>13</v>
      </c>
      <c r="L10" s="22">
        <v>65.900000000000006</v>
      </c>
      <c r="M10" s="22">
        <v>158.1</v>
      </c>
      <c r="N10" s="22">
        <v>4.3</v>
      </c>
      <c r="O10" s="22">
        <v>5.5</v>
      </c>
    </row>
    <row r="11" spans="1:15">
      <c r="A11" s="25" t="s">
        <v>9</v>
      </c>
      <c r="B11" s="24">
        <v>72</v>
      </c>
      <c r="C11" s="23">
        <v>0.76100000000000001</v>
      </c>
      <c r="D11" s="22">
        <v>75.3</v>
      </c>
      <c r="E11" s="22">
        <v>14.5</v>
      </c>
      <c r="F11" s="22">
        <v>7.6</v>
      </c>
      <c r="G11" s="30">
        <v>18677.099999999999</v>
      </c>
      <c r="H11" s="23">
        <v>0.64100000000000001</v>
      </c>
      <c r="I11" s="23">
        <v>0.90200000000000002</v>
      </c>
      <c r="J11" s="23">
        <v>0.35899999999999999</v>
      </c>
      <c r="K11" s="26">
        <v>71</v>
      </c>
      <c r="L11" s="22">
        <v>44.5</v>
      </c>
      <c r="M11" s="22">
        <v>94.8</v>
      </c>
      <c r="N11" s="22">
        <v>4.4000000000000004</v>
      </c>
      <c r="O11" s="22">
        <v>75.8</v>
      </c>
    </row>
    <row r="12" spans="1:15">
      <c r="A12" s="25" t="s">
        <v>7</v>
      </c>
      <c r="B12" s="24">
        <v>45</v>
      </c>
      <c r="C12" s="23">
        <v>0.82399999999999995</v>
      </c>
      <c r="D12" s="22">
        <v>76.599999999999994</v>
      </c>
      <c r="E12" s="28">
        <v>14.4</v>
      </c>
      <c r="F12" s="28">
        <v>9.4</v>
      </c>
      <c r="G12" s="30">
        <v>38598.5</v>
      </c>
      <c r="H12" s="21" t="s">
        <v>2</v>
      </c>
      <c r="I12" s="23">
        <v>0.94</v>
      </c>
      <c r="J12" s="23">
        <v>0.26500000000000001</v>
      </c>
      <c r="K12" s="26">
        <v>51</v>
      </c>
      <c r="L12" s="22">
        <v>65</v>
      </c>
      <c r="M12" s="22">
        <v>173.3</v>
      </c>
      <c r="N12" s="22">
        <v>18.100000000000001</v>
      </c>
      <c r="O12" s="22">
        <v>1.3</v>
      </c>
    </row>
    <row r="13" spans="1:15">
      <c r="A13" s="25" t="s">
        <v>8</v>
      </c>
      <c r="B13" s="24">
        <v>48</v>
      </c>
      <c r="C13" s="23">
        <v>0.81599999999999995</v>
      </c>
      <c r="D13" s="22">
        <v>74.400000000000006</v>
      </c>
      <c r="E13" s="28">
        <v>14.7</v>
      </c>
      <c r="F13" s="28">
        <v>7.2</v>
      </c>
      <c r="G13" s="31">
        <v>83960</v>
      </c>
      <c r="H13" s="21" t="s">
        <v>2</v>
      </c>
      <c r="I13" s="23">
        <v>0.97199999999999998</v>
      </c>
      <c r="J13" s="23">
        <v>0.38700000000000001</v>
      </c>
      <c r="K13" s="26">
        <v>79</v>
      </c>
      <c r="L13" s="22">
        <v>66.3</v>
      </c>
      <c r="M13" s="22">
        <v>218.4</v>
      </c>
      <c r="N13" s="22">
        <v>29.1</v>
      </c>
      <c r="O13" s="22">
        <v>3.5</v>
      </c>
    </row>
    <row r="14" spans="1:15">
      <c r="A14" s="25" t="s">
        <v>6</v>
      </c>
      <c r="B14" s="24">
        <v>52</v>
      </c>
      <c r="C14" s="23">
        <v>0.79300000000000004</v>
      </c>
      <c r="D14" s="22">
        <v>76.8</v>
      </c>
      <c r="E14" s="22">
        <v>13.6</v>
      </c>
      <c r="F14" s="22">
        <v>8</v>
      </c>
      <c r="G14" s="30">
        <v>34857.699999999997</v>
      </c>
      <c r="H14" s="21" t="s">
        <v>2</v>
      </c>
      <c r="I14" s="23">
        <v>0.90900000000000003</v>
      </c>
      <c r="J14" s="23">
        <v>0.27500000000000002</v>
      </c>
      <c r="K14" s="26">
        <v>53</v>
      </c>
      <c r="L14" s="22">
        <v>59.9</v>
      </c>
      <c r="M14" s="22">
        <v>157.80000000000001</v>
      </c>
      <c r="N14" s="22">
        <v>21.4</v>
      </c>
      <c r="O14" s="22">
        <v>3.9</v>
      </c>
    </row>
    <row r="15" spans="1:15">
      <c r="A15" s="25" t="s">
        <v>5</v>
      </c>
      <c r="B15" s="24">
        <v>32</v>
      </c>
      <c r="C15" s="23">
        <v>0.85</v>
      </c>
      <c r="D15" s="22">
        <v>78.2</v>
      </c>
      <c r="E15" s="22">
        <v>13.8</v>
      </c>
      <c r="F15" s="22">
        <v>9.1</v>
      </c>
      <c r="G15" s="31">
        <v>123124</v>
      </c>
      <c r="H15" s="21" t="s">
        <v>2</v>
      </c>
      <c r="I15" s="23">
        <v>0.998</v>
      </c>
      <c r="J15" s="23">
        <v>0.52400000000000002</v>
      </c>
      <c r="K15" s="26">
        <v>116</v>
      </c>
      <c r="L15" s="22">
        <v>86.2</v>
      </c>
      <c r="M15" s="22">
        <v>145.80000000000001</v>
      </c>
      <c r="N15" s="22">
        <v>43.9</v>
      </c>
      <c r="O15" s="22">
        <v>2.2999999999999998</v>
      </c>
    </row>
    <row r="16" spans="1:15">
      <c r="A16" s="25" t="s">
        <v>3</v>
      </c>
      <c r="B16" s="24">
        <v>39</v>
      </c>
      <c r="C16" s="23">
        <v>0.83699999999999997</v>
      </c>
      <c r="D16" s="22">
        <v>74.3</v>
      </c>
      <c r="E16" s="22">
        <v>16.3</v>
      </c>
      <c r="F16" s="22">
        <v>8.6999999999999993</v>
      </c>
      <c r="G16" s="30">
        <v>52821.4</v>
      </c>
      <c r="H16" s="21" t="s">
        <v>2</v>
      </c>
      <c r="I16" s="20">
        <v>0.90100000000000002</v>
      </c>
      <c r="J16" s="20">
        <v>0.28399999999999997</v>
      </c>
      <c r="K16" s="19">
        <v>56</v>
      </c>
      <c r="L16" s="18">
        <v>51.8</v>
      </c>
      <c r="M16" s="18">
        <v>179.6</v>
      </c>
      <c r="N16" s="18">
        <v>18.7</v>
      </c>
      <c r="O16" s="18">
        <v>29.4</v>
      </c>
    </row>
    <row r="17" spans="1:15">
      <c r="A17" s="25" t="s">
        <v>4</v>
      </c>
      <c r="B17" s="24">
        <v>41</v>
      </c>
      <c r="C17" s="23">
        <v>0.83499999999999996</v>
      </c>
      <c r="D17" s="22">
        <v>77</v>
      </c>
      <c r="E17" s="28">
        <v>13.3</v>
      </c>
      <c r="F17" s="28">
        <v>9.5</v>
      </c>
      <c r="G17" s="30">
        <v>60868.3</v>
      </c>
      <c r="H17" s="21" t="s">
        <v>2</v>
      </c>
      <c r="I17" s="23">
        <v>0.95399999999999996</v>
      </c>
      <c r="J17" s="23">
        <v>0.23200000000000001</v>
      </c>
      <c r="K17" s="26">
        <v>47</v>
      </c>
      <c r="L17" s="22">
        <v>76.900000000000006</v>
      </c>
      <c r="M17" s="22">
        <v>178.1</v>
      </c>
      <c r="N17" s="22">
        <v>20</v>
      </c>
      <c r="O17" s="22">
        <v>9.4</v>
      </c>
    </row>
    <row r="18" spans="1:15">
      <c r="A18" s="17"/>
      <c r="B18" s="15"/>
      <c r="C18" s="14"/>
      <c r="D18" s="14"/>
      <c r="E18" s="14"/>
      <c r="F18" s="14"/>
      <c r="G18" s="14"/>
      <c r="H18" s="14"/>
      <c r="I18" s="16"/>
      <c r="J18" s="16"/>
      <c r="K18" s="16"/>
      <c r="L18" s="16"/>
    </row>
    <row r="19" spans="1:15" ht="15" customHeight="1">
      <c r="B19" s="15"/>
      <c r="C19" s="14"/>
      <c r="D19" s="14"/>
      <c r="G19" s="68" t="s">
        <v>39</v>
      </c>
      <c r="H19" s="69"/>
      <c r="I19" s="69"/>
      <c r="J19" s="69"/>
      <c r="K19" s="69"/>
      <c r="L19" s="69"/>
      <c r="M19" s="69"/>
      <c r="N19" s="69"/>
      <c r="O19" s="69"/>
    </row>
    <row r="20" spans="1:15">
      <c r="B20" s="15"/>
      <c r="C20" s="14"/>
      <c r="D20" s="14"/>
      <c r="E20" s="13" t="s">
        <v>23</v>
      </c>
      <c r="F20" s="13"/>
      <c r="G20" s="69"/>
      <c r="H20" s="69"/>
      <c r="I20" s="69"/>
      <c r="J20" s="69"/>
      <c r="K20" s="69"/>
      <c r="L20" s="69"/>
      <c r="M20" s="69"/>
      <c r="N20" s="69"/>
      <c r="O20" s="69"/>
    </row>
    <row r="21" spans="1:15" ht="15" customHeight="1">
      <c r="B21" s="12"/>
      <c r="E21" s="8"/>
      <c r="F21" s="8"/>
      <c r="G21" s="8"/>
      <c r="H21" s="8"/>
      <c r="I21" s="8"/>
      <c r="J21" s="8"/>
      <c r="K21" s="8"/>
      <c r="L21" s="8"/>
      <c r="M21" s="8"/>
      <c r="N21" s="8"/>
      <c r="O21" s="8"/>
    </row>
    <row r="22" spans="1:15" ht="15" customHeight="1">
      <c r="B22" s="15"/>
      <c r="C22" s="14"/>
      <c r="D22" s="14"/>
      <c r="E22" s="13"/>
      <c r="F22" s="13"/>
      <c r="G22" s="42" t="s">
        <v>104</v>
      </c>
      <c r="H22" s="8"/>
      <c r="I22" s="8"/>
      <c r="J22" s="8"/>
      <c r="K22" s="8"/>
      <c r="L22" s="8"/>
      <c r="M22" s="8"/>
      <c r="N22" s="8"/>
      <c r="O22" s="8"/>
    </row>
    <row r="23" spans="1:15" ht="16.5" customHeight="1">
      <c r="B23" s="9"/>
      <c r="E23" s="8"/>
      <c r="F23" s="8"/>
      <c r="G23" s="12" t="s">
        <v>100</v>
      </c>
      <c r="H23" s="8"/>
      <c r="I23" s="8"/>
      <c r="J23" s="8"/>
      <c r="K23" s="8"/>
      <c r="L23" s="8"/>
    </row>
    <row r="24" spans="1:15">
      <c r="B24" s="9"/>
      <c r="E24" s="8"/>
      <c r="F24" s="8"/>
      <c r="G24" s="10" t="s">
        <v>40</v>
      </c>
      <c r="H24" s="8"/>
      <c r="I24" s="8"/>
      <c r="J24" s="8"/>
      <c r="K24" s="8"/>
      <c r="L24" s="8"/>
    </row>
    <row r="25" spans="1:15">
      <c r="G25" s="10" t="s">
        <v>1</v>
      </c>
      <c r="L25" s="7"/>
    </row>
    <row r="26" spans="1:15">
      <c r="G26" s="10" t="s">
        <v>0</v>
      </c>
      <c r="L26" s="6"/>
    </row>
    <row r="27" spans="1:15">
      <c r="G27" s="10" t="s">
        <v>46</v>
      </c>
      <c r="L27" s="5"/>
    </row>
    <row r="28" spans="1:15">
      <c r="L28" s="5"/>
    </row>
    <row r="29" spans="1:15" ht="91.5" customHeight="1"/>
    <row r="30" spans="1:15" ht="29.25" customHeight="1"/>
    <row r="31" spans="1:15" ht="162.75" customHeight="1"/>
    <row r="32" spans="1:15" ht="32.25" customHeight="1"/>
    <row r="33" spans="1:11" ht="25.5" customHeight="1"/>
    <row r="34" spans="1:11" ht="24" customHeight="1"/>
    <row r="35" spans="1:11" ht="45.75" customHeight="1"/>
    <row r="36" spans="1:11" ht="24" customHeight="1"/>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1"/>
      <c r="G42" s="1"/>
      <c r="H42" s="1"/>
      <c r="I42" s="1"/>
      <c r="J42" s="1"/>
      <c r="K42" s="1"/>
    </row>
  </sheetData>
  <mergeCells count="15">
    <mergeCell ref="A1:A2"/>
    <mergeCell ref="B1:B2"/>
    <mergeCell ref="C1:C2"/>
    <mergeCell ref="G19:O20"/>
    <mergeCell ref="F1:F2"/>
    <mergeCell ref="I1:I2"/>
    <mergeCell ref="M1:M2"/>
    <mergeCell ref="N1:N2"/>
    <mergeCell ref="L1:L2"/>
    <mergeCell ref="D1:D2"/>
    <mergeCell ref="O1:O2"/>
    <mergeCell ref="J1:K1"/>
    <mergeCell ref="H1:H2"/>
    <mergeCell ref="G1:G2"/>
    <mergeCell ref="E1:E2"/>
  </mergeCells>
  <pageMargins left="0.3" right="0.3" top="0.3" bottom="0.3" header="0.3" footer="0.3"/>
  <pageSetup paperSize="9" scale="79" orientation="landscape" horizontalDpi="300" verticalDpi="300" r:id="rId1"/>
</worksheet>
</file>

<file path=xl/worksheets/sheet5.xml><?xml version="1.0" encoding="utf-8"?>
<worksheet xmlns="http://schemas.openxmlformats.org/spreadsheetml/2006/main" xmlns:r="http://schemas.openxmlformats.org/officeDocument/2006/relationships">
  <sheetPr>
    <pageSetUpPr fitToPage="1"/>
  </sheetPr>
  <dimension ref="A1:O43"/>
  <sheetViews>
    <sheetView workbookViewId="0">
      <selection sqref="A1:A2"/>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2.85546875" customWidth="1"/>
    <col min="10" max="10" width="8" customWidth="1"/>
    <col min="11" max="11" width="8.140625" customWidth="1"/>
    <col min="12" max="12" width="13.7109375" customWidth="1"/>
    <col min="13" max="13" width="12.7109375" customWidth="1"/>
    <col min="14" max="14" width="10.7109375" customWidth="1"/>
    <col min="15" max="15" width="11" customWidth="1"/>
  </cols>
  <sheetData>
    <row r="1" spans="1:15" ht="63" customHeight="1">
      <c r="A1" s="65"/>
      <c r="B1" s="66" t="s">
        <v>101</v>
      </c>
      <c r="C1" s="66" t="s">
        <v>102</v>
      </c>
      <c r="D1" s="66" t="s">
        <v>26</v>
      </c>
      <c r="E1" s="66" t="s">
        <v>22</v>
      </c>
      <c r="F1" s="66" t="s">
        <v>60</v>
      </c>
      <c r="G1" s="76" t="s">
        <v>85</v>
      </c>
      <c r="H1" s="70" t="s">
        <v>27</v>
      </c>
      <c r="I1" s="70" t="s">
        <v>21</v>
      </c>
      <c r="J1" s="74" t="s">
        <v>20</v>
      </c>
      <c r="K1" s="75"/>
      <c r="L1" s="72" t="s">
        <v>89</v>
      </c>
      <c r="M1" s="72" t="s">
        <v>73</v>
      </c>
      <c r="N1" s="72" t="s">
        <v>59</v>
      </c>
      <c r="O1" s="70" t="s">
        <v>19</v>
      </c>
    </row>
    <row r="2" spans="1:15">
      <c r="A2" s="65"/>
      <c r="B2" s="67"/>
      <c r="C2" s="67"/>
      <c r="D2" s="67"/>
      <c r="E2" s="67"/>
      <c r="F2" s="67"/>
      <c r="G2" s="77"/>
      <c r="H2" s="71"/>
      <c r="I2" s="71"/>
      <c r="J2" s="27" t="s">
        <v>18</v>
      </c>
      <c r="K2" s="27" t="s">
        <v>17</v>
      </c>
      <c r="L2" s="73"/>
      <c r="M2" s="73"/>
      <c r="N2" s="73"/>
      <c r="O2" s="71"/>
    </row>
    <row r="3" spans="1:15">
      <c r="A3" s="25" t="s">
        <v>11</v>
      </c>
      <c r="B3" s="24">
        <v>41</v>
      </c>
      <c r="C3" s="23">
        <v>0.82199999999999995</v>
      </c>
      <c r="D3" s="22">
        <v>80</v>
      </c>
      <c r="E3" s="22">
        <v>15.1</v>
      </c>
      <c r="F3" s="22">
        <v>9.8000000000000007</v>
      </c>
      <c r="G3" s="30">
        <v>20804</v>
      </c>
      <c r="H3" s="23">
        <v>0.66100000000000003</v>
      </c>
      <c r="I3" s="23">
        <v>0.96199999999999997</v>
      </c>
      <c r="J3" s="23">
        <v>0.35499999999999998</v>
      </c>
      <c r="K3" s="26">
        <v>68</v>
      </c>
      <c r="L3" s="22">
        <v>64.8</v>
      </c>
      <c r="M3" s="32"/>
      <c r="N3" s="22">
        <v>4.2</v>
      </c>
      <c r="O3" s="22">
        <v>17.600000000000001</v>
      </c>
    </row>
    <row r="4" spans="1:15">
      <c r="A4" s="25" t="s">
        <v>13</v>
      </c>
      <c r="B4" s="24">
        <v>33</v>
      </c>
      <c r="C4" s="23">
        <v>0.84</v>
      </c>
      <c r="D4" s="22">
        <v>74.400000000000006</v>
      </c>
      <c r="E4" s="22">
        <v>16.5</v>
      </c>
      <c r="F4" s="22">
        <v>12</v>
      </c>
      <c r="G4" s="30">
        <v>23387</v>
      </c>
      <c r="H4" s="23">
        <v>0.76700000000000002</v>
      </c>
      <c r="I4" s="23">
        <v>1.042</v>
      </c>
      <c r="J4" s="23">
        <v>0.154</v>
      </c>
      <c r="K4" s="26">
        <v>29</v>
      </c>
      <c r="L4" s="22">
        <v>59.4</v>
      </c>
      <c r="M4" s="32"/>
      <c r="N4" s="22">
        <v>13.7</v>
      </c>
      <c r="O4" s="22">
        <v>1.3</v>
      </c>
    </row>
    <row r="5" spans="1:15">
      <c r="A5" s="25" t="s">
        <v>14</v>
      </c>
      <c r="B5" s="24">
        <v>24</v>
      </c>
      <c r="C5" s="23">
        <v>0.879</v>
      </c>
      <c r="D5" s="22">
        <v>80.5</v>
      </c>
      <c r="E5" s="22">
        <v>17</v>
      </c>
      <c r="F5" s="22">
        <v>10.3</v>
      </c>
      <c r="G5" s="30">
        <v>37366</v>
      </c>
      <c r="H5" s="23">
        <v>0.83</v>
      </c>
      <c r="I5" s="23">
        <v>1.006</v>
      </c>
      <c r="J5" s="23">
        <v>7.4999999999999997E-2</v>
      </c>
      <c r="K5" s="26">
        <v>11</v>
      </c>
      <c r="L5" s="22">
        <v>57.6</v>
      </c>
      <c r="M5" s="32"/>
      <c r="N5" s="22">
        <v>11.5</v>
      </c>
      <c r="O5" s="28">
        <v>5.4</v>
      </c>
    </row>
    <row r="6" spans="1:15">
      <c r="A6" s="25" t="s">
        <v>24</v>
      </c>
      <c r="B6" s="24">
        <v>15</v>
      </c>
      <c r="C6" s="23">
        <v>0.89100000000000001</v>
      </c>
      <c r="D6" s="22">
        <v>81.5</v>
      </c>
      <c r="E6" s="22">
        <v>17</v>
      </c>
      <c r="F6" s="22">
        <v>11.8</v>
      </c>
      <c r="G6" s="30">
        <v>30345</v>
      </c>
      <c r="H6" s="23">
        <v>0.73599999999999999</v>
      </c>
      <c r="I6" s="23">
        <v>0.94</v>
      </c>
      <c r="J6" s="23">
        <v>0.10100000000000001</v>
      </c>
      <c r="K6" s="26">
        <v>17</v>
      </c>
      <c r="L6" s="22">
        <v>65.400000000000006</v>
      </c>
      <c r="M6" s="32"/>
      <c r="N6" s="22">
        <v>11.5</v>
      </c>
      <c r="O6" s="22">
        <v>49.3</v>
      </c>
    </row>
    <row r="7" spans="1:15">
      <c r="A7" s="25" t="s">
        <v>12</v>
      </c>
      <c r="B7" s="24">
        <v>21</v>
      </c>
      <c r="C7" s="23">
        <v>0.88100000000000001</v>
      </c>
      <c r="D7" s="22">
        <v>80.5</v>
      </c>
      <c r="E7" s="22">
        <v>13.9</v>
      </c>
      <c r="F7" s="22">
        <v>11.3</v>
      </c>
      <c r="G7" s="30">
        <v>58695</v>
      </c>
      <c r="H7" s="23">
        <v>0.81399999999999995</v>
      </c>
      <c r="I7" s="23">
        <v>0.96099999999999997</v>
      </c>
      <c r="J7" s="23">
        <v>0.154</v>
      </c>
      <c r="K7" s="26">
        <v>29</v>
      </c>
      <c r="L7" s="22">
        <v>60.5</v>
      </c>
      <c r="M7" s="32"/>
      <c r="N7" s="22">
        <v>21.4</v>
      </c>
      <c r="O7" s="22">
        <v>0.5</v>
      </c>
    </row>
    <row r="8" spans="1:15">
      <c r="A8" s="25" t="s">
        <v>10</v>
      </c>
      <c r="B8" s="24">
        <v>62</v>
      </c>
      <c r="C8" s="23">
        <v>0.77300000000000002</v>
      </c>
      <c r="D8" s="22">
        <v>75</v>
      </c>
      <c r="E8" s="22">
        <v>12.7</v>
      </c>
      <c r="F8" s="28">
        <v>9.5</v>
      </c>
      <c r="G8" s="30">
        <v>21824</v>
      </c>
      <c r="H8" s="21" t="s">
        <v>2</v>
      </c>
      <c r="I8" s="23">
        <v>0.93500000000000005</v>
      </c>
      <c r="J8" s="23">
        <v>0.21</v>
      </c>
      <c r="K8" s="26">
        <v>39</v>
      </c>
      <c r="L8" s="22">
        <v>65.5</v>
      </c>
      <c r="M8" s="32"/>
      <c r="N8" s="22">
        <v>7.7</v>
      </c>
      <c r="O8" s="28">
        <v>29.7</v>
      </c>
    </row>
    <row r="9" spans="1:15">
      <c r="A9" s="25" t="s">
        <v>15</v>
      </c>
      <c r="B9" s="24">
        <v>1</v>
      </c>
      <c r="C9" s="23">
        <v>0.94399999999999995</v>
      </c>
      <c r="D9" s="22">
        <v>81.5</v>
      </c>
      <c r="E9" s="22">
        <v>17.600000000000001</v>
      </c>
      <c r="F9" s="22">
        <v>12.6</v>
      </c>
      <c r="G9" s="30">
        <v>63909</v>
      </c>
      <c r="H9" s="23">
        <v>0.89100000000000001</v>
      </c>
      <c r="I9" s="23">
        <v>0.997</v>
      </c>
      <c r="J9" s="23">
        <v>6.8000000000000005E-2</v>
      </c>
      <c r="K9" s="26">
        <v>9</v>
      </c>
      <c r="L9" s="22">
        <v>65.5</v>
      </c>
      <c r="M9" s="32"/>
      <c r="N9" s="22">
        <v>11.7</v>
      </c>
      <c r="O9" s="28">
        <v>5</v>
      </c>
    </row>
    <row r="10" spans="1:15">
      <c r="A10" s="25" t="s">
        <v>16</v>
      </c>
      <c r="B10" s="24">
        <v>9</v>
      </c>
      <c r="C10" s="23">
        <v>0.90100000000000002</v>
      </c>
      <c r="D10" s="22">
        <v>82.3</v>
      </c>
      <c r="E10" s="28">
        <v>15.4</v>
      </c>
      <c r="F10" s="28">
        <v>12.2</v>
      </c>
      <c r="G10" s="30">
        <v>72371</v>
      </c>
      <c r="H10" s="21" t="s">
        <v>2</v>
      </c>
      <c r="I10" s="23">
        <v>0.96699999999999997</v>
      </c>
      <c r="J10" s="23">
        <v>0.09</v>
      </c>
      <c r="K10" s="26">
        <v>15</v>
      </c>
      <c r="L10" s="22">
        <v>72.5</v>
      </c>
      <c r="M10" s="32"/>
      <c r="N10" s="22">
        <v>2.7</v>
      </c>
      <c r="O10" s="22">
        <v>5.4</v>
      </c>
    </row>
    <row r="11" spans="1:15">
      <c r="A11" s="25" t="s">
        <v>9</v>
      </c>
      <c r="B11" s="24">
        <v>69</v>
      </c>
      <c r="C11" s="23">
        <v>0.75900000000000001</v>
      </c>
      <c r="D11" s="22">
        <v>75.3</v>
      </c>
      <c r="E11" s="22">
        <v>14.4</v>
      </c>
      <c r="F11" s="22">
        <v>7.6</v>
      </c>
      <c r="G11" s="30">
        <v>18391</v>
      </c>
      <c r="H11" s="23">
        <v>0.63900000000000001</v>
      </c>
      <c r="I11" s="23">
        <v>0.88400000000000001</v>
      </c>
      <c r="J11" s="23">
        <v>0.36</v>
      </c>
      <c r="K11" s="26">
        <v>69</v>
      </c>
      <c r="L11" s="22">
        <v>48.5</v>
      </c>
      <c r="M11" s="32"/>
      <c r="N11" s="22">
        <v>4.0999999999999996</v>
      </c>
      <c r="O11" s="22">
        <v>74.900000000000006</v>
      </c>
    </row>
    <row r="12" spans="1:15">
      <c r="A12" s="25" t="s">
        <v>7</v>
      </c>
      <c r="B12" s="24">
        <v>44</v>
      </c>
      <c r="C12" s="23">
        <v>0.81499999999999995</v>
      </c>
      <c r="D12" s="22">
        <v>76.599999999999994</v>
      </c>
      <c r="E12" s="28">
        <v>14.4</v>
      </c>
      <c r="F12" s="28">
        <v>9.4</v>
      </c>
      <c r="G12" s="31">
        <v>32072</v>
      </c>
      <c r="H12" s="21" t="s">
        <v>2</v>
      </c>
      <c r="I12" s="23">
        <v>0.96099999999999997</v>
      </c>
      <c r="J12" s="23">
        <v>0.253</v>
      </c>
      <c r="K12" s="26">
        <v>46</v>
      </c>
      <c r="L12" s="22">
        <v>72.5</v>
      </c>
      <c r="M12" s="32"/>
      <c r="N12" s="22">
        <v>19.3</v>
      </c>
      <c r="O12" s="22">
        <v>1.3</v>
      </c>
    </row>
    <row r="13" spans="1:15">
      <c r="A13" s="25" t="s">
        <v>8</v>
      </c>
      <c r="B13" s="24">
        <v>46</v>
      </c>
      <c r="C13" s="23">
        <v>0.81399999999999995</v>
      </c>
      <c r="D13" s="22">
        <v>74.3</v>
      </c>
      <c r="E13" s="22">
        <v>14.6</v>
      </c>
      <c r="F13" s="28">
        <v>7.2</v>
      </c>
      <c r="G13" s="31">
        <v>85820</v>
      </c>
      <c r="H13" s="21" t="s">
        <v>2</v>
      </c>
      <c r="I13" s="23">
        <v>0.98699999999999999</v>
      </c>
      <c r="J13" s="23">
        <v>0.28799999999999998</v>
      </c>
      <c r="K13" s="26">
        <v>50</v>
      </c>
      <c r="L13" s="22">
        <v>76.3</v>
      </c>
      <c r="M13" s="32"/>
      <c r="N13" s="22">
        <v>31.3</v>
      </c>
      <c r="O13" s="22">
        <v>3.4</v>
      </c>
    </row>
    <row r="14" spans="1:15">
      <c r="A14" s="25" t="s">
        <v>6</v>
      </c>
      <c r="B14" s="24">
        <v>56</v>
      </c>
      <c r="C14" s="23">
        <v>0.78300000000000003</v>
      </c>
      <c r="D14" s="22">
        <v>76.599999999999994</v>
      </c>
      <c r="E14" s="22">
        <v>13.6</v>
      </c>
      <c r="F14" s="22">
        <v>6.8</v>
      </c>
      <c r="G14" s="31">
        <v>42191</v>
      </c>
      <c r="H14" s="21" t="s">
        <v>2</v>
      </c>
      <c r="I14" s="21" t="s">
        <v>2</v>
      </c>
      <c r="J14" s="23">
        <v>0.34799999999999998</v>
      </c>
      <c r="K14" s="26">
        <v>64</v>
      </c>
      <c r="L14" s="22">
        <v>67.599999999999994</v>
      </c>
      <c r="M14" s="32"/>
      <c r="N14" s="22">
        <v>20.399999999999999</v>
      </c>
      <c r="O14" s="22">
        <v>3.6</v>
      </c>
    </row>
    <row r="15" spans="1:15">
      <c r="A15" s="25" t="s">
        <v>5</v>
      </c>
      <c r="B15" s="24">
        <v>31</v>
      </c>
      <c r="C15" s="23">
        <v>0.85099999999999998</v>
      </c>
      <c r="D15" s="22">
        <v>78.400000000000006</v>
      </c>
      <c r="E15" s="22">
        <v>13.8</v>
      </c>
      <c r="F15" s="22">
        <v>9.1</v>
      </c>
      <c r="G15" s="31">
        <v>119029</v>
      </c>
      <c r="H15" s="21" t="s">
        <v>2</v>
      </c>
      <c r="I15" s="23">
        <v>0.97899999999999998</v>
      </c>
      <c r="J15" s="23">
        <v>0.52400000000000002</v>
      </c>
      <c r="K15" s="26">
        <v>113</v>
      </c>
      <c r="L15" s="22">
        <v>89.8</v>
      </c>
      <c r="M15" s="32"/>
      <c r="N15" s="22">
        <v>40.299999999999997</v>
      </c>
      <c r="O15" s="22">
        <v>2.2000000000000002</v>
      </c>
    </row>
    <row r="16" spans="1:15">
      <c r="A16" s="25" t="s">
        <v>3</v>
      </c>
      <c r="B16" s="24">
        <v>34</v>
      </c>
      <c r="C16" s="23">
        <v>0.83599999999999997</v>
      </c>
      <c r="D16" s="22">
        <v>75.5</v>
      </c>
      <c r="E16" s="22">
        <v>15.6</v>
      </c>
      <c r="F16" s="22">
        <v>8.6999999999999993</v>
      </c>
      <c r="G16" s="30">
        <v>52109</v>
      </c>
      <c r="H16" s="21" t="s">
        <v>2</v>
      </c>
      <c r="I16" s="20">
        <v>0.89700000000000002</v>
      </c>
      <c r="J16" s="20">
        <v>0.32100000000000001</v>
      </c>
      <c r="K16" s="19">
        <v>56</v>
      </c>
      <c r="L16" s="18">
        <v>60.4</v>
      </c>
      <c r="M16" s="32"/>
      <c r="N16" s="18">
        <v>17</v>
      </c>
      <c r="O16" s="18">
        <v>28.8</v>
      </c>
    </row>
    <row r="17" spans="1:15">
      <c r="A17" s="25" t="s">
        <v>4</v>
      </c>
      <c r="B17" s="24">
        <v>40</v>
      </c>
      <c r="C17" s="23">
        <v>0.82699999999999996</v>
      </c>
      <c r="D17" s="22">
        <v>76.8</v>
      </c>
      <c r="E17" s="28">
        <v>13.3</v>
      </c>
      <c r="F17" s="28">
        <v>9.1</v>
      </c>
      <c r="G17" s="30">
        <v>58068</v>
      </c>
      <c r="H17" s="21" t="s">
        <v>2</v>
      </c>
      <c r="I17" s="23">
        <v>0.95799999999999996</v>
      </c>
      <c r="J17" s="23">
        <v>0.24399999999999999</v>
      </c>
      <c r="K17" s="26">
        <v>43</v>
      </c>
      <c r="L17" s="22">
        <v>84.4</v>
      </c>
      <c r="M17" s="32"/>
      <c r="N17" s="22">
        <v>19.899999999999999</v>
      </c>
      <c r="O17" s="22">
        <v>9.3000000000000007</v>
      </c>
    </row>
    <row r="18" spans="1:15">
      <c r="B18" s="15"/>
      <c r="C18" s="14"/>
      <c r="D18" s="14"/>
      <c r="E18" s="14"/>
      <c r="F18" s="14"/>
      <c r="G18" s="14"/>
      <c r="H18" s="14"/>
      <c r="I18" s="16"/>
      <c r="J18" s="16"/>
      <c r="K18" s="16"/>
      <c r="L18" s="16"/>
    </row>
    <row r="19" spans="1:15" ht="15" customHeight="1">
      <c r="B19" s="15"/>
      <c r="C19" s="14"/>
      <c r="D19" s="14"/>
      <c r="G19" s="68" t="s">
        <v>41</v>
      </c>
      <c r="H19" s="69"/>
      <c r="I19" s="69"/>
      <c r="J19" s="69"/>
      <c r="K19" s="69"/>
      <c r="L19" s="69"/>
      <c r="M19" s="69"/>
      <c r="N19" s="69"/>
      <c r="O19" s="69"/>
    </row>
    <row r="20" spans="1:15" ht="15" customHeight="1">
      <c r="B20" s="15"/>
      <c r="C20" s="14"/>
      <c r="D20" s="14"/>
      <c r="E20" s="13"/>
      <c r="F20" s="13"/>
      <c r="G20" s="69"/>
      <c r="H20" s="69"/>
      <c r="I20" s="69"/>
      <c r="J20" s="69"/>
      <c r="K20" s="69"/>
      <c r="L20" s="69"/>
      <c r="M20" s="69"/>
      <c r="N20" s="69"/>
      <c r="O20" s="69"/>
    </row>
    <row r="21" spans="1:15" ht="15" customHeight="1">
      <c r="B21" s="12"/>
      <c r="F21" s="8"/>
      <c r="H21" s="11"/>
      <c r="I21" s="11"/>
      <c r="J21" s="11"/>
      <c r="K21" s="11"/>
      <c r="L21" s="11"/>
    </row>
    <row r="22" spans="1:15" ht="15" customHeight="1">
      <c r="B22" s="15"/>
      <c r="C22" s="14"/>
      <c r="D22" s="14"/>
      <c r="E22" s="13"/>
      <c r="F22" s="13"/>
      <c r="G22" s="42" t="s">
        <v>105</v>
      </c>
      <c r="H22" s="11"/>
      <c r="I22" s="11"/>
      <c r="J22" s="11"/>
      <c r="K22" s="11"/>
      <c r="L22" s="11"/>
    </row>
    <row r="23" spans="1:15" ht="16.5" customHeight="1">
      <c r="B23" s="9"/>
      <c r="E23" s="8"/>
      <c r="F23" s="8"/>
      <c r="G23" s="12" t="s">
        <v>83</v>
      </c>
      <c r="H23" s="11"/>
      <c r="I23" s="11"/>
      <c r="J23" s="11"/>
      <c r="K23" s="11"/>
      <c r="L23" s="11"/>
      <c r="M23" s="11"/>
      <c r="N23" s="11"/>
      <c r="O23" s="11"/>
    </row>
    <row r="24" spans="1:15">
      <c r="B24" s="9"/>
      <c r="E24" s="8"/>
      <c r="F24" s="8"/>
      <c r="G24" s="10" t="s">
        <v>40</v>
      </c>
      <c r="H24" s="8"/>
      <c r="I24" s="8"/>
      <c r="J24" s="8"/>
      <c r="K24" s="8"/>
      <c r="L24" s="8"/>
    </row>
    <row r="25" spans="1:15">
      <c r="G25" s="10" t="s">
        <v>1</v>
      </c>
      <c r="L25" s="7"/>
    </row>
    <row r="26" spans="1:15">
      <c r="G26" s="10" t="s">
        <v>0</v>
      </c>
      <c r="L26" s="6"/>
    </row>
    <row r="27" spans="1:15">
      <c r="G27" s="10" t="s">
        <v>46</v>
      </c>
      <c r="L27" s="5"/>
    </row>
    <row r="28" spans="1:15">
      <c r="L28" s="5"/>
    </row>
    <row r="29" spans="1:15" ht="91.5" customHeight="1"/>
    <row r="30" spans="1:15" ht="29.25" customHeight="1"/>
    <row r="31" spans="1:15" ht="37.5" customHeight="1"/>
    <row r="32" spans="1:15" ht="32.25" customHeight="1"/>
    <row r="33" spans="1:11" ht="25.5" customHeight="1"/>
    <row r="34" spans="1:11" ht="24" customHeight="1"/>
    <row r="35" spans="1:11" ht="45.75" customHeight="1"/>
    <row r="36" spans="1:11" ht="24" customHeight="1"/>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3"/>
      <c r="G42" s="1"/>
      <c r="H42" s="1"/>
      <c r="I42" s="1"/>
      <c r="J42" s="1"/>
      <c r="K42" s="1"/>
    </row>
    <row r="43" spans="1:11">
      <c r="F43" s="1"/>
    </row>
  </sheetData>
  <mergeCells count="15">
    <mergeCell ref="F1:F2"/>
    <mergeCell ref="A1:A2"/>
    <mergeCell ref="B1:B2"/>
    <mergeCell ref="C1:C2"/>
    <mergeCell ref="D1:D2"/>
    <mergeCell ref="E1:E2"/>
    <mergeCell ref="I1:I2"/>
    <mergeCell ref="H1:H2"/>
    <mergeCell ref="J1:K1"/>
    <mergeCell ref="G19:O20"/>
    <mergeCell ref="G1:G2"/>
    <mergeCell ref="L1:L2"/>
    <mergeCell ref="M1:M2"/>
    <mergeCell ref="N1:N2"/>
    <mergeCell ref="O1:O2"/>
  </mergeCells>
  <pageMargins left="0.3" right="0.3" top="0.3" bottom="0.3" header="0.3" footer="0.3"/>
  <pageSetup paperSize="9" scale="83" orientation="landscape" horizontalDpi="300" verticalDpi="300" r:id="rId1"/>
</worksheet>
</file>

<file path=xl/worksheets/sheet6.xml><?xml version="1.0" encoding="utf-8"?>
<worksheet xmlns="http://schemas.openxmlformats.org/spreadsheetml/2006/main" xmlns:r="http://schemas.openxmlformats.org/officeDocument/2006/relationships">
  <sheetPr>
    <pageSetUpPr fitToPage="1"/>
  </sheetPr>
  <dimension ref="A1:P44"/>
  <sheetViews>
    <sheetView workbookViewId="0">
      <selection activeCell="G22" sqref="G22:G27"/>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85546875"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6" ht="63" customHeight="1">
      <c r="A1" s="65"/>
      <c r="B1" s="66" t="s">
        <v>101</v>
      </c>
      <c r="C1" s="66" t="s">
        <v>102</v>
      </c>
      <c r="D1" s="66" t="s">
        <v>26</v>
      </c>
      <c r="E1" s="66" t="s">
        <v>22</v>
      </c>
      <c r="F1" s="66" t="s">
        <v>60</v>
      </c>
      <c r="G1" s="66" t="s">
        <v>86</v>
      </c>
      <c r="H1" s="70" t="s">
        <v>29</v>
      </c>
      <c r="I1" s="70" t="s">
        <v>21</v>
      </c>
      <c r="J1" s="74" t="s">
        <v>20</v>
      </c>
      <c r="K1" s="75"/>
      <c r="L1" s="72" t="s">
        <v>89</v>
      </c>
      <c r="M1" s="72" t="s">
        <v>73</v>
      </c>
      <c r="N1" s="72" t="s">
        <v>59</v>
      </c>
      <c r="O1" s="70" t="s">
        <v>19</v>
      </c>
      <c r="P1" t="s">
        <v>23</v>
      </c>
    </row>
    <row r="2" spans="1:16">
      <c r="A2" s="65"/>
      <c r="B2" s="67"/>
      <c r="C2" s="67"/>
      <c r="D2" s="67"/>
      <c r="E2" s="67"/>
      <c r="F2" s="67"/>
      <c r="G2" s="67"/>
      <c r="H2" s="71"/>
      <c r="I2" s="71"/>
      <c r="J2" s="27" t="s">
        <v>18</v>
      </c>
      <c r="K2" s="27" t="s">
        <v>17</v>
      </c>
      <c r="L2" s="73"/>
      <c r="M2" s="73"/>
      <c r="N2" s="73"/>
      <c r="O2" s="71"/>
    </row>
    <row r="3" spans="1:16">
      <c r="A3" s="25" t="s">
        <v>11</v>
      </c>
      <c r="B3" s="24">
        <v>40</v>
      </c>
      <c r="C3" s="23">
        <v>0.81899999999999995</v>
      </c>
      <c r="D3" s="22">
        <v>79.3</v>
      </c>
      <c r="E3" s="22">
        <v>14.7</v>
      </c>
      <c r="F3" s="22">
        <v>9.6999999999999993</v>
      </c>
      <c r="G3" s="30">
        <v>14987</v>
      </c>
      <c r="H3" s="23">
        <v>0.66400000000000003</v>
      </c>
      <c r="I3" s="23"/>
      <c r="J3" s="23">
        <v>0.36</v>
      </c>
      <c r="K3" s="26">
        <v>66</v>
      </c>
      <c r="L3" s="22">
        <v>62.9</v>
      </c>
      <c r="M3" s="22">
        <v>136.19999999999999</v>
      </c>
      <c r="N3" s="22">
        <v>4.4000000000000004</v>
      </c>
      <c r="O3" s="28">
        <v>17.399999999999999</v>
      </c>
    </row>
    <row r="4" spans="1:16">
      <c r="A4" s="25" t="s">
        <v>13</v>
      </c>
      <c r="B4" s="24">
        <v>33</v>
      </c>
      <c r="C4" s="23">
        <v>0.84599999999999997</v>
      </c>
      <c r="D4" s="22">
        <v>75</v>
      </c>
      <c r="E4" s="22">
        <v>15.8</v>
      </c>
      <c r="F4" s="22">
        <v>12</v>
      </c>
      <c r="G4" s="30">
        <v>17402</v>
      </c>
      <c r="H4" s="23">
        <v>0.77</v>
      </c>
      <c r="I4" s="23"/>
      <c r="J4" s="23">
        <v>0.158</v>
      </c>
      <c r="K4" s="26">
        <v>29</v>
      </c>
      <c r="L4" s="22">
        <v>58.4</v>
      </c>
      <c r="M4" s="22">
        <v>159.30000000000001</v>
      </c>
      <c r="N4" s="22">
        <v>13.6</v>
      </c>
      <c r="O4" s="22">
        <v>1.3</v>
      </c>
    </row>
    <row r="5" spans="1:16">
      <c r="A5" s="25" t="s">
        <v>14</v>
      </c>
      <c r="B5" s="24">
        <v>21</v>
      </c>
      <c r="C5" s="23">
        <v>0.89200000000000002</v>
      </c>
      <c r="D5" s="22">
        <v>80.099999999999994</v>
      </c>
      <c r="E5" s="22">
        <v>16.899999999999999</v>
      </c>
      <c r="F5" s="22">
        <v>10.3</v>
      </c>
      <c r="G5" s="30">
        <v>32510</v>
      </c>
      <c r="H5" s="23">
        <v>0.83899999999999997</v>
      </c>
      <c r="I5" s="23"/>
      <c r="J5" s="23">
        <v>7.4999999999999997E-2</v>
      </c>
      <c r="K5" s="26">
        <v>6</v>
      </c>
      <c r="L5" s="22">
        <v>57.8</v>
      </c>
      <c r="M5" s="22">
        <v>179.7</v>
      </c>
      <c r="N5" s="22">
        <v>10.6</v>
      </c>
      <c r="O5" s="28">
        <v>5.4</v>
      </c>
    </row>
    <row r="6" spans="1:16">
      <c r="A6" s="25" t="s">
        <v>24</v>
      </c>
      <c r="B6" s="24">
        <v>12</v>
      </c>
      <c r="C6" s="23">
        <v>0.90900000000000003</v>
      </c>
      <c r="D6" s="22">
        <v>80.7</v>
      </c>
      <c r="E6" s="22">
        <v>17.2</v>
      </c>
      <c r="F6" s="22">
        <v>11.6</v>
      </c>
      <c r="G6" s="30">
        <v>28231</v>
      </c>
      <c r="H6" s="23">
        <v>0.75800000000000001</v>
      </c>
      <c r="I6" s="23"/>
      <c r="J6" s="23">
        <v>0.153</v>
      </c>
      <c r="K6" s="26">
        <v>27</v>
      </c>
      <c r="L6" s="22">
        <v>64.8</v>
      </c>
      <c r="M6" s="22">
        <v>162.30000000000001</v>
      </c>
      <c r="N6" s="22">
        <v>10.5</v>
      </c>
      <c r="O6" s="22">
        <v>48.6</v>
      </c>
    </row>
    <row r="7" spans="1:16">
      <c r="A7" s="25" t="s">
        <v>12</v>
      </c>
      <c r="B7" s="24">
        <v>26</v>
      </c>
      <c r="C7" s="23">
        <v>0.875</v>
      </c>
      <c r="D7" s="22">
        <v>80.099999999999994</v>
      </c>
      <c r="E7" s="22">
        <v>13.5</v>
      </c>
      <c r="F7" s="22">
        <v>10.1</v>
      </c>
      <c r="G7" s="30">
        <v>48285</v>
      </c>
      <c r="H7" s="21">
        <v>0.81299999999999994</v>
      </c>
      <c r="I7" s="23"/>
      <c r="J7" s="23">
        <v>0.14899999999999999</v>
      </c>
      <c r="K7" s="26">
        <v>26</v>
      </c>
      <c r="L7" s="22">
        <v>59.9</v>
      </c>
      <c r="M7" s="22">
        <v>197.1</v>
      </c>
      <c r="N7" s="22">
        <v>21.5</v>
      </c>
      <c r="O7" s="22">
        <v>0.5</v>
      </c>
    </row>
    <row r="8" spans="1:16">
      <c r="A8" s="25" t="s">
        <v>10</v>
      </c>
      <c r="B8" s="24">
        <v>64</v>
      </c>
      <c r="C8" s="23">
        <v>0.76900000000000002</v>
      </c>
      <c r="D8" s="22">
        <v>74.5</v>
      </c>
      <c r="E8" s="28">
        <v>12.6</v>
      </c>
      <c r="F8" s="28">
        <v>9.5</v>
      </c>
      <c r="G8" s="30">
        <v>13676</v>
      </c>
      <c r="H8" s="21" t="s">
        <v>2</v>
      </c>
      <c r="I8" s="23"/>
      <c r="J8" s="23">
        <v>0.25600000000000001</v>
      </c>
      <c r="K8" s="26">
        <v>42</v>
      </c>
      <c r="L8" s="22">
        <v>66.599999999999994</v>
      </c>
      <c r="M8" s="22">
        <v>135.30000000000001</v>
      </c>
      <c r="N8" s="22">
        <v>7.6</v>
      </c>
      <c r="O8" s="28">
        <v>29.3</v>
      </c>
    </row>
    <row r="9" spans="1:16">
      <c r="A9" s="25" t="s">
        <v>15</v>
      </c>
      <c r="B9" s="24">
        <v>1</v>
      </c>
      <c r="C9" s="23">
        <v>0.95499999999999996</v>
      </c>
      <c r="D9" s="22">
        <v>81.3</v>
      </c>
      <c r="E9" s="22">
        <v>17.5</v>
      </c>
      <c r="F9" s="22">
        <v>12.6</v>
      </c>
      <c r="G9" s="30">
        <v>48688</v>
      </c>
      <c r="H9" s="23">
        <v>0.89400000000000002</v>
      </c>
      <c r="I9" s="23"/>
      <c r="J9" s="23">
        <v>6.5000000000000002E-2</v>
      </c>
      <c r="K9" s="26">
        <v>5</v>
      </c>
      <c r="L9" s="22">
        <v>65.900000000000006</v>
      </c>
      <c r="M9" s="22">
        <v>149.30000000000001</v>
      </c>
      <c r="N9" s="22">
        <v>10.5</v>
      </c>
      <c r="O9" s="28">
        <v>5</v>
      </c>
    </row>
    <row r="10" spans="1:16">
      <c r="A10" s="25" t="s">
        <v>16</v>
      </c>
      <c r="B10" s="24">
        <v>18</v>
      </c>
      <c r="C10" s="23">
        <v>0.89500000000000002</v>
      </c>
      <c r="D10" s="22">
        <v>81.2</v>
      </c>
      <c r="E10" s="28">
        <v>14.4</v>
      </c>
      <c r="F10" s="28">
        <v>10.1</v>
      </c>
      <c r="G10" s="30">
        <v>52613</v>
      </c>
      <c r="H10" s="21" t="s">
        <v>2</v>
      </c>
      <c r="I10" s="23"/>
      <c r="J10" s="23">
        <v>0.10100000000000001</v>
      </c>
      <c r="K10" s="26">
        <v>13</v>
      </c>
      <c r="L10" s="22">
        <v>69.2</v>
      </c>
      <c r="M10" s="22">
        <v>184.8</v>
      </c>
      <c r="N10" s="22">
        <v>6.7</v>
      </c>
      <c r="O10" s="22">
        <v>5.3</v>
      </c>
    </row>
    <row r="11" spans="1:16">
      <c r="A11" s="25" t="s">
        <v>9</v>
      </c>
      <c r="B11" s="24">
        <v>90</v>
      </c>
      <c r="C11" s="23">
        <v>0.72199999999999998</v>
      </c>
      <c r="D11" s="22">
        <v>74.2</v>
      </c>
      <c r="E11" s="22">
        <v>12.9</v>
      </c>
      <c r="F11" s="22">
        <v>6.5</v>
      </c>
      <c r="G11" s="30">
        <v>13710</v>
      </c>
      <c r="H11" s="23">
        <v>0.56000000000000005</v>
      </c>
      <c r="I11" s="23"/>
      <c r="J11" s="23">
        <v>0.36599999999999999</v>
      </c>
      <c r="K11" s="26">
        <v>68</v>
      </c>
      <c r="L11" s="22">
        <v>48.8</v>
      </c>
      <c r="M11" s="22">
        <v>107.2</v>
      </c>
      <c r="N11" s="22">
        <v>4</v>
      </c>
      <c r="O11" s="22">
        <v>74.5</v>
      </c>
    </row>
    <row r="12" spans="1:16">
      <c r="A12" s="25" t="s">
        <v>7</v>
      </c>
      <c r="B12" s="24">
        <v>48</v>
      </c>
      <c r="C12" s="23">
        <v>0.79600000000000004</v>
      </c>
      <c r="D12" s="22">
        <v>75.2</v>
      </c>
      <c r="E12" s="28">
        <v>13.4</v>
      </c>
      <c r="F12" s="28">
        <v>9.4</v>
      </c>
      <c r="G12" s="30">
        <v>19154</v>
      </c>
      <c r="H12" s="21" t="s">
        <v>2</v>
      </c>
      <c r="I12" s="23"/>
      <c r="J12" s="23">
        <v>0.25800000000000001</v>
      </c>
      <c r="K12" s="26">
        <v>45</v>
      </c>
      <c r="L12" s="22">
        <v>72.2</v>
      </c>
      <c r="M12" s="22">
        <v>142.19999999999999</v>
      </c>
      <c r="N12" s="22">
        <v>21.4</v>
      </c>
      <c r="O12" s="22">
        <v>1.4</v>
      </c>
    </row>
    <row r="13" spans="1:16">
      <c r="A13" s="25" t="s">
        <v>8</v>
      </c>
      <c r="B13" s="24">
        <v>54</v>
      </c>
      <c r="C13" s="23">
        <v>0.79</v>
      </c>
      <c r="D13" s="22">
        <v>74.7</v>
      </c>
      <c r="E13" s="28">
        <v>14.2</v>
      </c>
      <c r="F13" s="28">
        <v>6.1</v>
      </c>
      <c r="G13" s="31">
        <v>52793</v>
      </c>
      <c r="H13" s="21" t="s">
        <v>2</v>
      </c>
      <c r="I13" s="23"/>
      <c r="J13" s="23">
        <v>0.27400000000000002</v>
      </c>
      <c r="K13" s="26">
        <v>47</v>
      </c>
      <c r="L13" s="22">
        <v>75.5</v>
      </c>
      <c r="M13" s="22">
        <v>181.5</v>
      </c>
      <c r="N13" s="22">
        <v>30.1</v>
      </c>
      <c r="O13" s="22">
        <v>2.9</v>
      </c>
    </row>
    <row r="14" spans="1:16">
      <c r="A14" s="25" t="s">
        <v>6</v>
      </c>
      <c r="B14" s="24">
        <v>84</v>
      </c>
      <c r="C14" s="23">
        <v>0.73099999999999998</v>
      </c>
      <c r="D14" s="22">
        <v>73.2</v>
      </c>
      <c r="E14" s="22">
        <v>13.5</v>
      </c>
      <c r="F14" s="22">
        <v>5.5</v>
      </c>
      <c r="G14" s="30">
        <v>24092</v>
      </c>
      <c r="H14" s="21" t="s">
        <v>2</v>
      </c>
      <c r="I14" s="23"/>
      <c r="J14" s="23">
        <v>0.34</v>
      </c>
      <c r="K14" s="26">
        <v>59</v>
      </c>
      <c r="L14" s="22">
        <v>65.7</v>
      </c>
      <c r="M14" s="22">
        <v>175.6</v>
      </c>
      <c r="N14" s="22">
        <v>17.3</v>
      </c>
      <c r="O14" s="22">
        <v>2.9</v>
      </c>
    </row>
    <row r="15" spans="1:16" ht="17.25">
      <c r="A15" s="25" t="s">
        <v>5</v>
      </c>
      <c r="B15" s="24">
        <v>36</v>
      </c>
      <c r="C15" s="23">
        <v>0.83399999999999996</v>
      </c>
      <c r="D15" s="22">
        <v>78.5</v>
      </c>
      <c r="E15" s="22">
        <v>12.2</v>
      </c>
      <c r="F15" s="22">
        <v>7.3</v>
      </c>
      <c r="G15" s="31" t="s">
        <v>28</v>
      </c>
      <c r="H15" s="21" t="s">
        <v>2</v>
      </c>
      <c r="I15" s="23"/>
      <c r="J15" s="23">
        <v>0.54600000000000004</v>
      </c>
      <c r="K15" s="26">
        <v>117</v>
      </c>
      <c r="L15" s="22">
        <v>89.9</v>
      </c>
      <c r="M15" s="22">
        <v>149.4</v>
      </c>
      <c r="N15" s="22">
        <v>49.1</v>
      </c>
      <c r="O15" s="22">
        <v>1.9</v>
      </c>
    </row>
    <row r="16" spans="1:16">
      <c r="A16" s="25" t="s">
        <v>3</v>
      </c>
      <c r="B16" s="24">
        <v>57</v>
      </c>
      <c r="C16" s="23">
        <v>0.78200000000000003</v>
      </c>
      <c r="D16" s="22">
        <v>74.099999999999994</v>
      </c>
      <c r="E16" s="22">
        <v>14.3</v>
      </c>
      <c r="F16" s="22">
        <v>7.8</v>
      </c>
      <c r="G16" s="30">
        <v>22616</v>
      </c>
      <c r="H16" s="21" t="s">
        <v>2</v>
      </c>
      <c r="I16" s="20"/>
      <c r="J16" s="20">
        <v>0.68200000000000005</v>
      </c>
      <c r="K16" s="19">
        <v>145</v>
      </c>
      <c r="L16" s="18">
        <v>59.7</v>
      </c>
      <c r="M16" s="18">
        <v>203</v>
      </c>
      <c r="N16" s="18">
        <v>16.600000000000001</v>
      </c>
      <c r="O16" s="18">
        <v>28.7</v>
      </c>
    </row>
    <row r="17" spans="1:15">
      <c r="A17" s="25" t="s">
        <v>4</v>
      </c>
      <c r="B17" s="24">
        <v>41</v>
      </c>
      <c r="C17" s="23">
        <v>0.81799999999999995</v>
      </c>
      <c r="D17" s="22">
        <v>76.7</v>
      </c>
      <c r="E17" s="28">
        <v>12</v>
      </c>
      <c r="F17" s="28">
        <v>8.9</v>
      </c>
      <c r="G17" s="30">
        <v>42716</v>
      </c>
      <c r="H17" s="21" t="s">
        <v>2</v>
      </c>
      <c r="I17" s="23"/>
      <c r="J17" s="23">
        <v>0.24099999999999999</v>
      </c>
      <c r="K17" s="26">
        <v>40</v>
      </c>
      <c r="L17" s="22">
        <v>83.4</v>
      </c>
      <c r="M17" s="22">
        <v>165.1</v>
      </c>
      <c r="N17" s="22">
        <v>25</v>
      </c>
      <c r="O17" s="22">
        <v>8.1</v>
      </c>
    </row>
    <row r="18" spans="1:15">
      <c r="B18" s="15"/>
      <c r="C18" s="14"/>
      <c r="D18" s="14"/>
      <c r="E18" s="14"/>
      <c r="F18" s="14"/>
      <c r="G18" s="14"/>
      <c r="H18" s="14"/>
      <c r="I18" s="16"/>
      <c r="J18" s="16"/>
      <c r="K18" s="16"/>
      <c r="L18" s="16"/>
    </row>
    <row r="19" spans="1:15" ht="15" customHeight="1">
      <c r="B19" s="15"/>
      <c r="C19" s="14"/>
      <c r="D19" s="14"/>
      <c r="G19" s="68" t="s">
        <v>42</v>
      </c>
      <c r="H19" s="69"/>
      <c r="I19" s="69"/>
      <c r="J19" s="69"/>
      <c r="K19" s="69"/>
      <c r="L19" s="69"/>
      <c r="M19" s="69"/>
      <c r="N19" s="69"/>
      <c r="O19" s="69"/>
    </row>
    <row r="20" spans="1:15">
      <c r="B20" s="15"/>
      <c r="C20" s="14"/>
      <c r="D20" s="14"/>
      <c r="E20" s="13" t="s">
        <v>23</v>
      </c>
      <c r="F20" s="13"/>
      <c r="G20" s="69"/>
      <c r="H20" s="69"/>
      <c r="I20" s="69"/>
      <c r="J20" s="69"/>
      <c r="K20" s="69"/>
      <c r="L20" s="69"/>
      <c r="M20" s="69"/>
      <c r="N20" s="69"/>
      <c r="O20" s="69"/>
    </row>
    <row r="21" spans="1:15" ht="15" customHeight="1">
      <c r="B21" s="12"/>
      <c r="E21" s="8"/>
      <c r="F21" s="8"/>
      <c r="G21" s="29"/>
      <c r="H21" s="11"/>
      <c r="I21" s="11"/>
      <c r="J21" s="11"/>
      <c r="K21" s="11"/>
      <c r="L21" s="11"/>
    </row>
    <row r="22" spans="1:15" ht="15" customHeight="1">
      <c r="B22" s="15"/>
      <c r="C22" s="14"/>
      <c r="D22" s="14"/>
      <c r="E22" s="13"/>
      <c r="F22" s="13"/>
      <c r="G22" s="42" t="s">
        <v>106</v>
      </c>
      <c r="H22" s="11"/>
      <c r="I22" s="11"/>
      <c r="J22" s="11"/>
      <c r="K22" s="11"/>
      <c r="L22" s="11"/>
    </row>
    <row r="23" spans="1:15" ht="16.5" customHeight="1">
      <c r="B23" s="9"/>
      <c r="E23" s="8"/>
      <c r="F23" s="8"/>
      <c r="G23" s="12" t="s">
        <v>83</v>
      </c>
      <c r="H23" s="8"/>
      <c r="I23" s="8"/>
      <c r="J23" s="8"/>
      <c r="K23" s="8"/>
      <c r="L23" s="8"/>
    </row>
    <row r="24" spans="1:15">
      <c r="B24" s="9"/>
      <c r="E24" s="8"/>
      <c r="F24" s="8"/>
      <c r="G24" s="10" t="s">
        <v>40</v>
      </c>
      <c r="H24" s="8"/>
      <c r="I24" s="8"/>
      <c r="J24" s="8"/>
      <c r="K24" s="8"/>
      <c r="L24" s="8"/>
    </row>
    <row r="25" spans="1:15">
      <c r="G25" s="10" t="s">
        <v>30</v>
      </c>
      <c r="L25" s="7"/>
    </row>
    <row r="26" spans="1:15">
      <c r="G26" s="10" t="s">
        <v>31</v>
      </c>
      <c r="L26" s="6"/>
    </row>
    <row r="27" spans="1:15">
      <c r="G27" s="10" t="s">
        <v>47</v>
      </c>
      <c r="L27" s="5"/>
    </row>
    <row r="28" spans="1:15">
      <c r="L28" s="5"/>
    </row>
    <row r="29" spans="1:15" ht="91.5" customHeight="1"/>
    <row r="30" spans="1:15" ht="23.25" customHeight="1"/>
    <row r="31" spans="1:15" ht="37.5" customHeight="1"/>
    <row r="32" spans="1:15" ht="33.75" customHeight="1"/>
    <row r="33" spans="1:11" ht="29.25" customHeight="1"/>
    <row r="34" spans="1:11" ht="25.5" customHeight="1"/>
    <row r="35" spans="1:11" ht="50.25" customHeight="1"/>
    <row r="36" spans="1:11" ht="26.25" customHeight="1"/>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3"/>
      <c r="G42" s="1"/>
      <c r="H42" s="1"/>
      <c r="I42" s="1"/>
      <c r="J42" s="1"/>
      <c r="K42" s="1"/>
    </row>
    <row r="43" spans="1:11">
      <c r="F43" s="3"/>
    </row>
    <row r="44" spans="1:11">
      <c r="F44" s="1"/>
    </row>
  </sheetData>
  <mergeCells count="15">
    <mergeCell ref="O1:O2"/>
    <mergeCell ref="M1:M2"/>
    <mergeCell ref="N1:N2"/>
    <mergeCell ref="G19:O20"/>
    <mergeCell ref="H1:H2"/>
    <mergeCell ref="J1:K1"/>
    <mergeCell ref="L1:L2"/>
    <mergeCell ref="G1:G2"/>
    <mergeCell ref="F1:F2"/>
    <mergeCell ref="I1:I2"/>
    <mergeCell ref="A1:A2"/>
    <mergeCell ref="B1:B2"/>
    <mergeCell ref="C1:C2"/>
    <mergeCell ref="D1:D2"/>
    <mergeCell ref="E1:E2"/>
  </mergeCells>
  <pageMargins left="0.3" right="0.3" top="0.3" bottom="0.3" header="0.3" footer="0.3"/>
  <pageSetup paperSize="9" scale="82" orientation="landscape" horizontalDpi="300" verticalDpi="300" r:id="rId1"/>
</worksheet>
</file>

<file path=xl/worksheets/sheet7.xml><?xml version="1.0" encoding="utf-8"?>
<worksheet xmlns="http://schemas.openxmlformats.org/spreadsheetml/2006/main" xmlns:r="http://schemas.openxmlformats.org/officeDocument/2006/relationships">
  <sheetPr>
    <pageSetUpPr fitToPage="1"/>
  </sheetPr>
  <dimension ref="A1:O45"/>
  <sheetViews>
    <sheetView workbookViewId="0">
      <selection activeCell="D30" sqref="D30"/>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5" ht="63" customHeight="1">
      <c r="A1" s="65"/>
      <c r="B1" s="66" t="s">
        <v>101</v>
      </c>
      <c r="C1" s="66" t="s">
        <v>102</v>
      </c>
      <c r="D1" s="66" t="s">
        <v>26</v>
      </c>
      <c r="E1" s="66" t="s">
        <v>22</v>
      </c>
      <c r="F1" s="66" t="s">
        <v>60</v>
      </c>
      <c r="G1" s="76" t="s">
        <v>84</v>
      </c>
      <c r="H1" s="70" t="s">
        <v>29</v>
      </c>
      <c r="I1" s="70" t="s">
        <v>21</v>
      </c>
      <c r="J1" s="74" t="s">
        <v>20</v>
      </c>
      <c r="K1" s="75"/>
      <c r="L1" s="72" t="s">
        <v>89</v>
      </c>
      <c r="M1" s="72" t="s">
        <v>73</v>
      </c>
      <c r="N1" s="72" t="s">
        <v>59</v>
      </c>
      <c r="O1" s="70" t="s">
        <v>19</v>
      </c>
    </row>
    <row r="2" spans="1:15">
      <c r="A2" s="65"/>
      <c r="B2" s="67"/>
      <c r="C2" s="67"/>
      <c r="D2" s="67"/>
      <c r="E2" s="67"/>
      <c r="F2" s="67"/>
      <c r="G2" s="77"/>
      <c r="H2" s="71"/>
      <c r="I2" s="71"/>
      <c r="J2" s="27" t="s">
        <v>18</v>
      </c>
      <c r="K2" s="27" t="s">
        <v>17</v>
      </c>
      <c r="L2" s="73"/>
      <c r="M2" s="73"/>
      <c r="N2" s="73"/>
      <c r="O2" s="71"/>
    </row>
    <row r="3" spans="1:15">
      <c r="A3" s="25" t="s">
        <v>11</v>
      </c>
      <c r="B3" s="24">
        <v>44</v>
      </c>
      <c r="C3" s="23">
        <v>0.80500000000000005</v>
      </c>
      <c r="D3" s="22">
        <v>79.099999999999994</v>
      </c>
      <c r="E3" s="22">
        <v>14.7</v>
      </c>
      <c r="F3" s="22">
        <v>9.6999999999999993</v>
      </c>
      <c r="G3" s="30">
        <v>13329</v>
      </c>
      <c r="H3" s="23">
        <v>0.65200000000000002</v>
      </c>
      <c r="I3" s="23"/>
      <c r="J3" s="23">
        <v>0.374</v>
      </c>
      <c r="K3" s="26">
        <v>68</v>
      </c>
      <c r="L3" s="22"/>
      <c r="M3" s="22"/>
      <c r="N3" s="22">
        <v>4.4000000000000004</v>
      </c>
      <c r="O3" s="28">
        <v>17.3</v>
      </c>
    </row>
    <row r="4" spans="1:15">
      <c r="A4" s="25" t="s">
        <v>13</v>
      </c>
      <c r="B4" s="24">
        <v>34</v>
      </c>
      <c r="C4" s="23">
        <v>0.83499999999999996</v>
      </c>
      <c r="D4" s="22">
        <v>74.8</v>
      </c>
      <c r="E4" s="22">
        <v>15.7</v>
      </c>
      <c r="F4" s="22">
        <v>12</v>
      </c>
      <c r="G4" s="30">
        <v>16799</v>
      </c>
      <c r="H4" s="23">
        <v>0.76900000000000002</v>
      </c>
      <c r="I4" s="23"/>
      <c r="J4" s="23">
        <v>0.19400000000000001</v>
      </c>
      <c r="K4" s="26">
        <v>30</v>
      </c>
      <c r="L4" s="22"/>
      <c r="M4" s="22"/>
      <c r="N4" s="22">
        <v>13.6</v>
      </c>
      <c r="O4" s="22">
        <v>1.3</v>
      </c>
    </row>
    <row r="5" spans="1:15">
      <c r="A5" s="25" t="s">
        <v>14</v>
      </c>
      <c r="B5" s="24">
        <v>22</v>
      </c>
      <c r="C5" s="23">
        <v>0.88200000000000001</v>
      </c>
      <c r="D5" s="22">
        <v>80</v>
      </c>
      <c r="E5" s="22">
        <v>16.8</v>
      </c>
      <c r="F5" s="22">
        <v>10.3</v>
      </c>
      <c r="G5" s="30">
        <v>32438</v>
      </c>
      <c r="H5" s="23">
        <v>0.83299999999999996</v>
      </c>
      <c r="I5" s="23"/>
      <c r="J5" s="23">
        <v>7.4999999999999997E-2</v>
      </c>
      <c r="K5" s="26">
        <v>5</v>
      </c>
      <c r="L5" s="22"/>
      <c r="M5" s="22"/>
      <c r="N5" s="22">
        <v>10.7</v>
      </c>
      <c r="O5" s="28">
        <v>5.4</v>
      </c>
    </row>
    <row r="6" spans="1:15">
      <c r="A6" s="25" t="s">
        <v>24</v>
      </c>
      <c r="B6" s="24">
        <v>15</v>
      </c>
      <c r="C6" s="23">
        <v>0.89700000000000002</v>
      </c>
      <c r="D6" s="22">
        <v>80.599999999999994</v>
      </c>
      <c r="E6" s="22">
        <v>16.899999999999999</v>
      </c>
      <c r="F6" s="22">
        <v>11.6</v>
      </c>
      <c r="G6" s="30">
        <v>28230</v>
      </c>
      <c r="H6" s="23">
        <v>0.749</v>
      </c>
      <c r="I6" s="23"/>
      <c r="J6" s="23">
        <v>0.111</v>
      </c>
      <c r="K6" s="26">
        <v>11</v>
      </c>
      <c r="L6" s="22"/>
      <c r="M6" s="22"/>
      <c r="N6" s="22">
        <v>10.6</v>
      </c>
      <c r="O6" s="22">
        <v>48.4</v>
      </c>
    </row>
    <row r="7" spans="1:15">
      <c r="A7" s="25" t="s">
        <v>12</v>
      </c>
      <c r="B7" s="24">
        <v>25</v>
      </c>
      <c r="C7" s="23">
        <v>0.86699999999999999</v>
      </c>
      <c r="D7" s="22">
        <v>80</v>
      </c>
      <c r="E7" s="22">
        <v>13.3</v>
      </c>
      <c r="F7" s="22">
        <v>10.1</v>
      </c>
      <c r="G7" s="30">
        <v>50557</v>
      </c>
      <c r="H7" s="21">
        <v>0.79900000000000004</v>
      </c>
      <c r="I7" s="23"/>
      <c r="J7" s="23">
        <v>0.16900000000000001</v>
      </c>
      <c r="K7" s="26">
        <v>26</v>
      </c>
      <c r="L7" s="22"/>
      <c r="M7" s="22"/>
      <c r="N7" s="22">
        <v>21.9</v>
      </c>
      <c r="O7" s="22">
        <v>0.5</v>
      </c>
    </row>
    <row r="8" spans="1:15">
      <c r="A8" s="25" t="s">
        <v>10</v>
      </c>
      <c r="B8" s="24">
        <v>61</v>
      </c>
      <c r="C8" s="23">
        <v>0.76100000000000001</v>
      </c>
      <c r="D8" s="22">
        <v>74.2</v>
      </c>
      <c r="E8" s="28">
        <v>12.6</v>
      </c>
      <c r="F8" s="28">
        <v>9.5</v>
      </c>
      <c r="G8" s="30">
        <v>13685</v>
      </c>
      <c r="H8" s="21" t="s">
        <v>2</v>
      </c>
      <c r="I8" s="23"/>
      <c r="J8" s="23">
        <v>0.28599999999999998</v>
      </c>
      <c r="K8" s="26">
        <v>43</v>
      </c>
      <c r="L8" s="22"/>
      <c r="M8" s="22"/>
      <c r="N8" s="22">
        <v>7.7</v>
      </c>
      <c r="O8" s="28">
        <v>28.9</v>
      </c>
    </row>
    <row r="9" spans="1:15">
      <c r="A9" s="25" t="s">
        <v>15</v>
      </c>
      <c r="B9" s="24">
        <v>1</v>
      </c>
      <c r="C9" s="23">
        <v>0.94299999999999995</v>
      </c>
      <c r="D9" s="22">
        <v>81.099999999999994</v>
      </c>
      <c r="E9" s="22">
        <v>17.3</v>
      </c>
      <c r="F9" s="22">
        <v>12.6</v>
      </c>
      <c r="G9" s="30">
        <v>47557</v>
      </c>
      <c r="H9" s="23">
        <v>0.89</v>
      </c>
      <c r="I9" s="23"/>
      <c r="J9" s="23">
        <v>7.4999999999999997E-2</v>
      </c>
      <c r="K9" s="26">
        <v>6</v>
      </c>
      <c r="L9" s="22"/>
      <c r="M9" s="22"/>
      <c r="N9" s="22">
        <v>10.5</v>
      </c>
      <c r="O9" s="28">
        <v>4.9000000000000004</v>
      </c>
    </row>
    <row r="10" spans="1:15">
      <c r="A10" s="25" t="s">
        <v>16</v>
      </c>
      <c r="B10" s="24">
        <v>26</v>
      </c>
      <c r="C10" s="23">
        <v>0.86599999999999999</v>
      </c>
      <c r="D10" s="22">
        <v>81.099999999999994</v>
      </c>
      <c r="E10" s="28">
        <v>14.4</v>
      </c>
      <c r="F10" s="28">
        <v>8.8000000000000007</v>
      </c>
      <c r="G10" s="30">
        <v>52569</v>
      </c>
      <c r="H10" s="21" t="s">
        <v>2</v>
      </c>
      <c r="I10" s="23"/>
      <c r="J10" s="23">
        <v>8.5999999999999993E-2</v>
      </c>
      <c r="K10" s="26">
        <v>8</v>
      </c>
      <c r="L10" s="22"/>
      <c r="M10" s="22"/>
      <c r="N10" s="22">
        <v>7</v>
      </c>
      <c r="O10" s="22">
        <v>5.2</v>
      </c>
    </row>
    <row r="11" spans="1:15">
      <c r="A11" s="25" t="s">
        <v>9</v>
      </c>
      <c r="B11" s="24">
        <v>92</v>
      </c>
      <c r="C11" s="23">
        <v>0.69899999999999995</v>
      </c>
      <c r="D11" s="22">
        <v>74</v>
      </c>
      <c r="E11" s="22">
        <v>11.8</v>
      </c>
      <c r="F11" s="22">
        <v>6.5</v>
      </c>
      <c r="G11" s="30">
        <v>12246</v>
      </c>
      <c r="H11" s="23">
        <v>0.54200000000000004</v>
      </c>
      <c r="I11" s="23"/>
      <c r="J11" s="23">
        <v>0.443</v>
      </c>
      <c r="K11" s="26">
        <v>77</v>
      </c>
      <c r="L11" s="22"/>
      <c r="M11" s="22"/>
      <c r="N11" s="22">
        <v>3.9</v>
      </c>
      <c r="O11" s="22">
        <v>73.599999999999994</v>
      </c>
    </row>
    <row r="12" spans="1:15">
      <c r="A12" s="25" t="s">
        <v>7</v>
      </c>
      <c r="B12" s="24">
        <v>42</v>
      </c>
      <c r="C12" s="23">
        <v>0.80600000000000005</v>
      </c>
      <c r="D12" s="22">
        <v>75.099999999999994</v>
      </c>
      <c r="E12" s="28">
        <v>13.4</v>
      </c>
      <c r="F12" s="28">
        <v>9.4</v>
      </c>
      <c r="G12" s="30">
        <v>28169</v>
      </c>
      <c r="H12" s="21" t="s">
        <v>2</v>
      </c>
      <c r="I12" s="23"/>
      <c r="J12" s="23">
        <v>0.28799999999999998</v>
      </c>
      <c r="K12" s="26">
        <v>44</v>
      </c>
      <c r="L12" s="22"/>
      <c r="M12" s="22"/>
      <c r="N12" s="22">
        <v>29</v>
      </c>
      <c r="O12" s="22">
        <v>1.3</v>
      </c>
    </row>
    <row r="13" spans="1:15">
      <c r="A13" s="25" t="s">
        <v>8</v>
      </c>
      <c r="B13" s="24">
        <v>63</v>
      </c>
      <c r="C13" s="23">
        <v>0.76</v>
      </c>
      <c r="D13" s="22">
        <v>74.599999999999994</v>
      </c>
      <c r="E13" s="28">
        <v>12.3</v>
      </c>
      <c r="F13" s="28">
        <v>6.1</v>
      </c>
      <c r="G13" s="31">
        <v>47926</v>
      </c>
      <c r="H13" s="21" t="s">
        <v>2</v>
      </c>
      <c r="I13" s="23"/>
      <c r="J13" s="23">
        <v>0.22900000000000001</v>
      </c>
      <c r="K13" s="26">
        <v>37</v>
      </c>
      <c r="L13" s="22"/>
      <c r="M13" s="22"/>
      <c r="N13" s="22">
        <v>26.3</v>
      </c>
      <c r="O13" s="22">
        <v>2.8</v>
      </c>
    </row>
    <row r="14" spans="1:15">
      <c r="A14" s="25" t="s">
        <v>6</v>
      </c>
      <c r="B14" s="24">
        <v>89</v>
      </c>
      <c r="C14" s="23">
        <v>0.70499999999999996</v>
      </c>
      <c r="D14" s="22">
        <v>73</v>
      </c>
      <c r="E14" s="22">
        <v>11.8</v>
      </c>
      <c r="F14" s="22">
        <v>5.5</v>
      </c>
      <c r="G14" s="30">
        <v>22841</v>
      </c>
      <c r="H14" s="21" t="s">
        <v>2</v>
      </c>
      <c r="I14" s="23"/>
      <c r="J14" s="23">
        <v>0.309</v>
      </c>
      <c r="K14" s="26">
        <v>49</v>
      </c>
      <c r="L14" s="22"/>
      <c r="M14" s="22"/>
      <c r="N14" s="22">
        <v>16.399999999999999</v>
      </c>
      <c r="O14" s="22">
        <v>2.8</v>
      </c>
    </row>
    <row r="15" spans="1:15">
      <c r="A15" s="25" t="s">
        <v>5</v>
      </c>
      <c r="B15" s="24">
        <v>37</v>
      </c>
      <c r="C15" s="23">
        <v>0.83099999999999996</v>
      </c>
      <c r="D15" s="22">
        <v>78.400000000000006</v>
      </c>
      <c r="E15" s="22">
        <v>12</v>
      </c>
      <c r="F15" s="22">
        <v>7.3</v>
      </c>
      <c r="G15" s="31">
        <v>107721</v>
      </c>
      <c r="H15" s="21" t="s">
        <v>2</v>
      </c>
      <c r="I15" s="23"/>
      <c r="J15" s="23">
        <v>0.54900000000000004</v>
      </c>
      <c r="K15" s="26">
        <v>111</v>
      </c>
      <c r="L15" s="22"/>
      <c r="M15" s="22"/>
      <c r="N15" s="22">
        <v>53.5</v>
      </c>
      <c r="O15" s="22">
        <v>1.9</v>
      </c>
    </row>
    <row r="16" spans="1:15">
      <c r="A16" s="25" t="s">
        <v>3</v>
      </c>
      <c r="B16" s="24">
        <v>56</v>
      </c>
      <c r="C16" s="23">
        <v>0.77</v>
      </c>
      <c r="D16" s="22">
        <v>73.900000000000006</v>
      </c>
      <c r="E16" s="22">
        <v>13.7</v>
      </c>
      <c r="F16" s="22">
        <v>7.8</v>
      </c>
      <c r="G16" s="30">
        <v>23274</v>
      </c>
      <c r="H16" s="21" t="s">
        <v>2</v>
      </c>
      <c r="I16" s="20"/>
      <c r="J16" s="20">
        <v>0.64600000000000002</v>
      </c>
      <c r="K16" s="19">
        <v>135</v>
      </c>
      <c r="L16" s="18"/>
      <c r="M16" s="18"/>
      <c r="N16" s="18">
        <v>17.2</v>
      </c>
      <c r="O16" s="18">
        <v>28.1</v>
      </c>
    </row>
    <row r="17" spans="1:15">
      <c r="A17" s="25" t="s">
        <v>4</v>
      </c>
      <c r="B17" s="24">
        <v>30</v>
      </c>
      <c r="C17" s="23">
        <v>0.84599999999999997</v>
      </c>
      <c r="D17" s="22">
        <v>76.5</v>
      </c>
      <c r="E17" s="28">
        <v>13.3</v>
      </c>
      <c r="F17" s="28">
        <v>9.3000000000000007</v>
      </c>
      <c r="G17" s="30">
        <v>59993</v>
      </c>
      <c r="H17" s="21" t="s">
        <v>2</v>
      </c>
      <c r="I17" s="23"/>
      <c r="J17" s="23">
        <v>0.23400000000000001</v>
      </c>
      <c r="K17" s="26">
        <v>38</v>
      </c>
      <c r="L17" s="22"/>
      <c r="M17" s="22"/>
      <c r="N17" s="22">
        <v>34.6</v>
      </c>
      <c r="O17" s="22">
        <v>7.9</v>
      </c>
    </row>
    <row r="18" spans="1:15">
      <c r="B18" s="15"/>
      <c r="C18" s="14"/>
      <c r="D18" s="14"/>
      <c r="E18" s="14"/>
      <c r="F18" s="14"/>
      <c r="G18" s="14"/>
      <c r="H18" s="14"/>
      <c r="I18" s="16"/>
      <c r="J18" s="16"/>
      <c r="K18" s="16"/>
      <c r="L18" s="16"/>
    </row>
    <row r="19" spans="1:15" ht="15" customHeight="1">
      <c r="B19" s="15"/>
      <c r="C19" s="14"/>
      <c r="D19" s="14"/>
      <c r="G19" s="68" t="s">
        <v>43</v>
      </c>
      <c r="H19" s="69"/>
      <c r="I19" s="69"/>
      <c r="J19" s="69"/>
      <c r="K19" s="69"/>
      <c r="L19" s="69"/>
      <c r="M19" s="69"/>
      <c r="N19" s="69"/>
      <c r="O19" s="69"/>
    </row>
    <row r="20" spans="1:15">
      <c r="B20" s="15"/>
      <c r="C20" s="14"/>
      <c r="D20" s="14"/>
      <c r="E20" s="13" t="s">
        <v>23</v>
      </c>
      <c r="F20" s="13"/>
      <c r="G20" s="69"/>
      <c r="H20" s="69"/>
      <c r="I20" s="69"/>
      <c r="J20" s="69"/>
      <c r="K20" s="69"/>
      <c r="L20" s="69"/>
      <c r="M20" s="69"/>
      <c r="N20" s="69"/>
      <c r="O20" s="69"/>
    </row>
    <row r="21" spans="1:15" ht="15" customHeight="1">
      <c r="B21" s="12"/>
      <c r="E21" s="8"/>
      <c r="F21" s="8"/>
      <c r="G21" s="29"/>
      <c r="H21" s="11"/>
      <c r="I21" s="11"/>
      <c r="J21" s="11"/>
      <c r="K21" s="11"/>
      <c r="L21" s="11"/>
    </row>
    <row r="22" spans="1:15" ht="15" customHeight="1">
      <c r="B22" s="15"/>
      <c r="C22" s="14"/>
      <c r="D22" s="14"/>
      <c r="E22" s="13"/>
      <c r="F22" s="13"/>
      <c r="G22" s="42" t="s">
        <v>105</v>
      </c>
      <c r="H22" s="11"/>
      <c r="I22" s="11"/>
      <c r="J22" s="11"/>
      <c r="K22" s="11"/>
      <c r="L22" s="11"/>
    </row>
    <row r="23" spans="1:15" ht="16.5" customHeight="1">
      <c r="B23" s="9"/>
      <c r="E23" s="8"/>
      <c r="F23" s="8"/>
      <c r="G23" s="12" t="s">
        <v>83</v>
      </c>
      <c r="H23" s="8"/>
      <c r="I23" s="8"/>
      <c r="J23" s="8"/>
      <c r="K23" s="8"/>
      <c r="L23" s="8"/>
    </row>
    <row r="24" spans="1:15">
      <c r="B24" s="9"/>
      <c r="E24" s="8"/>
      <c r="F24" s="8"/>
      <c r="G24" s="10" t="s">
        <v>44</v>
      </c>
      <c r="H24" s="8"/>
      <c r="I24" s="8"/>
      <c r="J24" s="8"/>
      <c r="K24" s="8"/>
      <c r="L24" s="8"/>
    </row>
    <row r="25" spans="1:15">
      <c r="G25" s="10" t="s">
        <v>32</v>
      </c>
      <c r="L25" s="7"/>
    </row>
    <row r="26" spans="1:15">
      <c r="G26" s="10" t="s">
        <v>33</v>
      </c>
      <c r="L26" s="6"/>
    </row>
    <row r="27" spans="1:15">
      <c r="G27" s="10" t="s">
        <v>45</v>
      </c>
      <c r="L27" s="5"/>
    </row>
    <row r="28" spans="1:15">
      <c r="L28" s="5"/>
    </row>
    <row r="32" spans="1:15" ht="38.25" customHeight="1"/>
    <row r="33" spans="1:11" ht="21.75" customHeight="1"/>
    <row r="34" spans="1:11" ht="24.75" customHeight="1"/>
    <row r="35" spans="1:11" ht="53.25" customHeight="1"/>
    <row r="36" spans="1:11" ht="24" customHeight="1"/>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3"/>
      <c r="G42" s="1"/>
      <c r="H42" s="1"/>
      <c r="I42" s="1"/>
      <c r="J42" s="1"/>
      <c r="K42" s="1"/>
    </row>
    <row r="43" spans="1:11">
      <c r="F43" s="3"/>
    </row>
    <row r="44" spans="1:11">
      <c r="F44" s="3"/>
    </row>
    <row r="45" spans="1:11">
      <c r="F45" s="1"/>
    </row>
  </sheetData>
  <mergeCells count="15">
    <mergeCell ref="A1:A2"/>
    <mergeCell ref="B1:B2"/>
    <mergeCell ref="E1:E2"/>
    <mergeCell ref="G1:G2"/>
    <mergeCell ref="G19:O20"/>
    <mergeCell ref="C1:C2"/>
    <mergeCell ref="D1:D2"/>
    <mergeCell ref="F1:F2"/>
    <mergeCell ref="I1:I2"/>
    <mergeCell ref="O1:O2"/>
    <mergeCell ref="H1:H2"/>
    <mergeCell ref="J1:K1"/>
    <mergeCell ref="L1:L2"/>
    <mergeCell ref="M1:M2"/>
    <mergeCell ref="N1:N2"/>
  </mergeCells>
  <pageMargins left="0.3" right="0.3" top="0.3" bottom="0.3" header="0.3" footer="0.3"/>
  <pageSetup paperSize="9" scale="82" orientation="landscape" horizontalDpi="300" verticalDpi="300" r:id="rId1"/>
</worksheet>
</file>

<file path=xl/worksheets/sheet8.xml><?xml version="1.0" encoding="utf-8"?>
<worksheet xmlns="http://schemas.openxmlformats.org/spreadsheetml/2006/main" xmlns:r="http://schemas.openxmlformats.org/officeDocument/2006/relationships">
  <sheetPr>
    <pageSetUpPr fitToPage="1"/>
  </sheetPr>
  <dimension ref="A1:O46"/>
  <sheetViews>
    <sheetView workbookViewId="0">
      <selection activeCell="C20" sqref="C20"/>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4.5703125"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5" ht="63" customHeight="1">
      <c r="A1" s="65"/>
      <c r="B1" s="66" t="s">
        <v>101</v>
      </c>
      <c r="C1" s="66" t="s">
        <v>102</v>
      </c>
      <c r="D1" s="66" t="s">
        <v>26</v>
      </c>
      <c r="E1" s="66" t="s">
        <v>22</v>
      </c>
      <c r="F1" s="66" t="s">
        <v>60</v>
      </c>
      <c r="G1" s="76" t="s">
        <v>84</v>
      </c>
      <c r="H1" s="70" t="s">
        <v>29</v>
      </c>
      <c r="I1" s="70" t="s">
        <v>21</v>
      </c>
      <c r="J1" s="74" t="s">
        <v>20</v>
      </c>
      <c r="K1" s="75"/>
      <c r="L1" s="72" t="s">
        <v>89</v>
      </c>
      <c r="M1" s="72" t="s">
        <v>73</v>
      </c>
      <c r="N1" s="72" t="s">
        <v>59</v>
      </c>
      <c r="O1" s="70" t="s">
        <v>19</v>
      </c>
    </row>
    <row r="2" spans="1:15">
      <c r="A2" s="65"/>
      <c r="B2" s="67"/>
      <c r="C2" s="67"/>
      <c r="D2" s="67"/>
      <c r="E2" s="67"/>
      <c r="F2" s="67"/>
      <c r="G2" s="77"/>
      <c r="H2" s="71"/>
      <c r="I2" s="71"/>
      <c r="J2" s="27" t="s">
        <v>18</v>
      </c>
      <c r="K2" s="27" t="s">
        <v>17</v>
      </c>
      <c r="L2" s="71"/>
      <c r="M2" s="73"/>
      <c r="N2" s="73"/>
      <c r="O2" s="71"/>
    </row>
    <row r="3" spans="1:15">
      <c r="A3" s="25" t="s">
        <v>11</v>
      </c>
      <c r="B3" s="24">
        <v>45</v>
      </c>
      <c r="C3" s="23">
        <v>0.78300000000000003</v>
      </c>
      <c r="D3" s="22">
        <v>78.8</v>
      </c>
      <c r="E3" s="22">
        <v>14.5</v>
      </c>
      <c r="F3" s="22">
        <v>9.6999999999999993</v>
      </c>
      <c r="G3" s="30">
        <v>13561</v>
      </c>
      <c r="H3" s="23">
        <v>0.63400000000000001</v>
      </c>
      <c r="I3" s="23"/>
      <c r="J3" s="23">
        <v>0.505</v>
      </c>
      <c r="K3" s="26">
        <v>53</v>
      </c>
      <c r="L3" s="22">
        <v>49.6</v>
      </c>
      <c r="M3" s="22">
        <v>109</v>
      </c>
      <c r="N3" s="22">
        <v>3.7</v>
      </c>
      <c r="O3" s="28">
        <v>17.100000000000001</v>
      </c>
    </row>
    <row r="4" spans="1:15">
      <c r="A4" s="25" t="s">
        <v>13</v>
      </c>
      <c r="B4" s="24">
        <v>34</v>
      </c>
      <c r="C4" s="23">
        <v>0.81200000000000006</v>
      </c>
      <c r="D4" s="22">
        <v>73.7</v>
      </c>
      <c r="E4" s="22">
        <v>15.8</v>
      </c>
      <c r="F4" s="22">
        <v>12</v>
      </c>
      <c r="G4" s="30">
        <v>17168</v>
      </c>
      <c r="H4" s="23">
        <v>0.73299999999999998</v>
      </c>
      <c r="I4" s="23"/>
      <c r="J4" s="23">
        <v>0.40899999999999997</v>
      </c>
      <c r="K4" s="26">
        <v>39</v>
      </c>
      <c r="L4" s="22">
        <v>54.5</v>
      </c>
      <c r="M4" s="22">
        <v>225</v>
      </c>
      <c r="N4" s="22">
        <v>13.1</v>
      </c>
      <c r="O4" s="22">
        <v>1.3</v>
      </c>
    </row>
    <row r="5" spans="1:15">
      <c r="A5" s="25" t="s">
        <v>14</v>
      </c>
      <c r="B5" s="24">
        <v>16</v>
      </c>
      <c r="C5" s="23">
        <v>0.871</v>
      </c>
      <c r="D5" s="22">
        <v>80.099999999999994</v>
      </c>
      <c r="E5" s="22">
        <v>17.100000000000001</v>
      </c>
      <c r="F5" s="22">
        <v>10.3</v>
      </c>
      <c r="G5" s="30">
        <v>33872</v>
      </c>
      <c r="H5" s="23">
        <v>0.80600000000000005</v>
      </c>
      <c r="I5" s="23"/>
      <c r="J5" s="23">
        <v>0.248</v>
      </c>
      <c r="K5" s="26">
        <v>8</v>
      </c>
      <c r="L5" s="22">
        <v>54.7</v>
      </c>
      <c r="M5" s="22">
        <v>160</v>
      </c>
      <c r="N5" s="22">
        <v>12.7</v>
      </c>
      <c r="O5" s="28">
        <v>5.3</v>
      </c>
    </row>
    <row r="6" spans="1:15">
      <c r="A6" s="25" t="s">
        <v>24</v>
      </c>
      <c r="B6" s="24">
        <v>12</v>
      </c>
      <c r="C6" s="23">
        <v>0.877</v>
      </c>
      <c r="D6" s="22">
        <v>79.8</v>
      </c>
      <c r="E6" s="22">
        <v>16.8</v>
      </c>
      <c r="F6" s="22">
        <v>11.6</v>
      </c>
      <c r="G6" s="30">
        <v>29518</v>
      </c>
      <c r="H6" s="23">
        <v>0.73099999999999998</v>
      </c>
      <c r="I6" s="23"/>
      <c r="J6" s="23">
        <v>0.31</v>
      </c>
      <c r="K6" s="26">
        <v>20</v>
      </c>
      <c r="L6" s="22">
        <v>58.1</v>
      </c>
      <c r="M6" s="22">
        <v>138</v>
      </c>
      <c r="N6" s="22">
        <v>9.9</v>
      </c>
      <c r="O6" s="22">
        <v>48.5</v>
      </c>
    </row>
    <row r="7" spans="1:15">
      <c r="A7" s="25" t="s">
        <v>12</v>
      </c>
      <c r="B7" s="24">
        <v>24</v>
      </c>
      <c r="C7" s="23">
        <v>0.85199999999999998</v>
      </c>
      <c r="D7" s="22">
        <v>79.900000000000006</v>
      </c>
      <c r="E7" s="22">
        <v>13.3</v>
      </c>
      <c r="F7" s="22">
        <v>10.1</v>
      </c>
      <c r="G7" s="30">
        <v>51109</v>
      </c>
      <c r="H7" s="21">
        <v>0.77500000000000002</v>
      </c>
      <c r="I7" s="23"/>
      <c r="J7" s="23">
        <v>0.318</v>
      </c>
      <c r="K7" s="26">
        <v>24</v>
      </c>
      <c r="L7" s="22">
        <v>51.2</v>
      </c>
      <c r="M7" s="22">
        <v>198</v>
      </c>
      <c r="N7" s="22">
        <v>24.5</v>
      </c>
      <c r="O7" s="22">
        <v>0.5</v>
      </c>
    </row>
    <row r="8" spans="1:15">
      <c r="A8" s="25" t="s">
        <v>10</v>
      </c>
      <c r="B8" s="24">
        <v>57</v>
      </c>
      <c r="C8" s="23">
        <v>0.74399999999999999</v>
      </c>
      <c r="D8" s="22">
        <v>74.7</v>
      </c>
      <c r="E8" s="28">
        <v>12.5</v>
      </c>
      <c r="F8" s="28">
        <v>9.5</v>
      </c>
      <c r="G8" s="30">
        <v>13927</v>
      </c>
      <c r="H8" s="21" t="s">
        <v>2</v>
      </c>
      <c r="I8" s="23"/>
      <c r="J8" s="23">
        <v>0.49299999999999999</v>
      </c>
      <c r="K8" s="26">
        <v>50</v>
      </c>
      <c r="L8" s="22">
        <v>60.5</v>
      </c>
      <c r="M8" s="22">
        <v>118</v>
      </c>
      <c r="N8" s="22">
        <v>7.2</v>
      </c>
      <c r="O8" s="28">
        <v>27.9</v>
      </c>
    </row>
    <row r="9" spans="1:15">
      <c r="A9" s="25" t="s">
        <v>15</v>
      </c>
      <c r="B9" s="24">
        <v>1</v>
      </c>
      <c r="C9" s="23">
        <v>0.93799999999999994</v>
      </c>
      <c r="D9" s="22">
        <v>81</v>
      </c>
      <c r="E9" s="22">
        <v>17.3</v>
      </c>
      <c r="F9" s="22">
        <v>12.6</v>
      </c>
      <c r="G9" s="30">
        <v>58810</v>
      </c>
      <c r="H9" s="23">
        <v>0.876</v>
      </c>
      <c r="I9" s="23"/>
      <c r="J9" s="23">
        <v>0.23400000000000001</v>
      </c>
      <c r="K9" s="26">
        <v>5</v>
      </c>
      <c r="L9" s="22">
        <v>62.3</v>
      </c>
      <c r="M9" s="22">
        <v>150</v>
      </c>
      <c r="N9" s="22">
        <v>8.6</v>
      </c>
      <c r="O9" s="28">
        <v>4.9000000000000004</v>
      </c>
    </row>
    <row r="10" spans="1:15">
      <c r="A10" s="25" t="s">
        <v>16</v>
      </c>
      <c r="B10" s="24">
        <v>27</v>
      </c>
      <c r="C10" s="23">
        <v>0.84599999999999997</v>
      </c>
      <c r="D10" s="22">
        <v>80.7</v>
      </c>
      <c r="E10" s="28">
        <v>14.4</v>
      </c>
      <c r="F10" s="28">
        <v>8.8000000000000007</v>
      </c>
      <c r="G10" s="30">
        <v>48893</v>
      </c>
      <c r="H10" s="21" t="s">
        <v>2</v>
      </c>
      <c r="I10" s="23"/>
      <c r="J10" s="23">
        <v>0.255</v>
      </c>
      <c r="K10" s="26">
        <v>10</v>
      </c>
      <c r="L10" s="22">
        <v>61.6</v>
      </c>
      <c r="M10" s="22">
        <v>170</v>
      </c>
      <c r="N10" s="22">
        <v>12.8</v>
      </c>
      <c r="O10" s="22">
        <v>4.8</v>
      </c>
    </row>
    <row r="11" spans="1:15">
      <c r="A11" s="25" t="s">
        <v>9</v>
      </c>
      <c r="B11" s="24">
        <v>83</v>
      </c>
      <c r="C11" s="23">
        <v>0.67900000000000005</v>
      </c>
      <c r="D11" s="22">
        <v>72.2</v>
      </c>
      <c r="E11" s="22">
        <v>11.8</v>
      </c>
      <c r="F11" s="22">
        <v>6.5</v>
      </c>
      <c r="G11" s="30">
        <v>13359</v>
      </c>
      <c r="H11" s="23">
        <v>0.51800000000000002</v>
      </c>
      <c r="I11" s="23"/>
      <c r="J11" s="23">
        <v>0.621</v>
      </c>
      <c r="K11" s="26">
        <v>77</v>
      </c>
      <c r="L11" s="22">
        <v>42.3</v>
      </c>
      <c r="M11" s="22">
        <v>138</v>
      </c>
      <c r="N11" s="22">
        <v>3.6</v>
      </c>
      <c r="O11" s="22">
        <v>75.7</v>
      </c>
    </row>
    <row r="12" spans="1:15">
      <c r="A12" s="25" t="s">
        <v>7</v>
      </c>
      <c r="B12" s="24">
        <v>39</v>
      </c>
      <c r="C12" s="23">
        <v>0.80100000000000005</v>
      </c>
      <c r="D12" s="22">
        <v>76</v>
      </c>
      <c r="E12" s="28">
        <v>14.3</v>
      </c>
      <c r="F12" s="28">
        <v>9.4</v>
      </c>
      <c r="G12" s="30">
        <v>26664</v>
      </c>
      <c r="H12" s="21" t="s">
        <v>2</v>
      </c>
      <c r="I12" s="23"/>
      <c r="J12" s="23">
        <v>0.51200000000000001</v>
      </c>
      <c r="K12" s="26">
        <v>55</v>
      </c>
      <c r="L12" s="22">
        <v>61</v>
      </c>
      <c r="M12" s="22">
        <v>214</v>
      </c>
      <c r="N12" s="22">
        <v>28.8</v>
      </c>
      <c r="O12" s="22">
        <v>0.8</v>
      </c>
    </row>
    <row r="13" spans="1:15">
      <c r="A13" s="25" t="s">
        <v>8</v>
      </c>
      <c r="B13" s="24">
        <v>47</v>
      </c>
      <c r="C13" s="23">
        <v>0.77100000000000002</v>
      </c>
      <c r="D13" s="22">
        <v>77.900000000000006</v>
      </c>
      <c r="E13" s="28">
        <v>12.5</v>
      </c>
      <c r="F13" s="28">
        <v>6.1</v>
      </c>
      <c r="G13" s="31">
        <v>55719</v>
      </c>
      <c r="H13" s="21" t="s">
        <v>2</v>
      </c>
      <c r="I13" s="23"/>
      <c r="J13" s="23">
        <v>0.45100000000000001</v>
      </c>
      <c r="K13" s="26">
        <v>43</v>
      </c>
      <c r="L13" s="22">
        <v>65.3</v>
      </c>
      <c r="M13" s="22">
        <v>126</v>
      </c>
      <c r="N13" s="22">
        <v>31.2</v>
      </c>
      <c r="O13" s="22">
        <v>3.1</v>
      </c>
    </row>
    <row r="14" spans="1:15">
      <c r="A14" s="25" t="s">
        <v>6</v>
      </c>
      <c r="B14" s="37" t="s">
        <v>52</v>
      </c>
      <c r="C14" s="21" t="s">
        <v>51</v>
      </c>
      <c r="D14" s="22">
        <v>76.099999999999994</v>
      </c>
      <c r="E14" s="22">
        <v>11.1</v>
      </c>
      <c r="F14" s="22"/>
      <c r="G14" s="30">
        <v>25653</v>
      </c>
      <c r="H14" s="21" t="s">
        <v>2</v>
      </c>
      <c r="I14" s="23"/>
      <c r="J14" s="21" t="s">
        <v>2</v>
      </c>
      <c r="K14" s="21" t="s">
        <v>2</v>
      </c>
      <c r="L14" s="21" t="s">
        <v>2</v>
      </c>
      <c r="M14" s="22">
        <v>125</v>
      </c>
      <c r="N14" s="22">
        <v>16.3</v>
      </c>
      <c r="O14" s="22">
        <v>2.9</v>
      </c>
    </row>
    <row r="15" spans="1:15">
      <c r="A15" s="25" t="s">
        <v>5</v>
      </c>
      <c r="B15">
        <v>38</v>
      </c>
      <c r="C15" s="23">
        <v>0.80300000000000005</v>
      </c>
      <c r="D15" s="22">
        <v>76</v>
      </c>
      <c r="E15" s="22">
        <v>12.7</v>
      </c>
      <c r="F15" s="22">
        <v>7.3</v>
      </c>
      <c r="G15" s="31">
        <v>79426</v>
      </c>
      <c r="H15" s="21" t="s">
        <v>2</v>
      </c>
      <c r="I15" s="23"/>
      <c r="J15" s="23">
        <v>0.67100000000000004</v>
      </c>
      <c r="K15" s="26">
        <v>94</v>
      </c>
      <c r="L15" s="22">
        <v>76.900000000000006</v>
      </c>
      <c r="M15" s="22">
        <v>152</v>
      </c>
      <c r="N15" s="22">
        <v>56.2</v>
      </c>
      <c r="O15" s="22">
        <v>1.5</v>
      </c>
    </row>
    <row r="16" spans="1:15">
      <c r="A16" s="25" t="s">
        <v>3</v>
      </c>
      <c r="B16" s="24">
        <v>55</v>
      </c>
      <c r="C16" s="23">
        <v>0.752</v>
      </c>
      <c r="D16" s="22">
        <v>73.3</v>
      </c>
      <c r="E16" s="22">
        <v>13.5</v>
      </c>
      <c r="F16" s="22">
        <v>7.8</v>
      </c>
      <c r="G16" s="30">
        <v>24726</v>
      </c>
      <c r="H16" s="21" t="s">
        <v>2</v>
      </c>
      <c r="I16" s="20"/>
      <c r="J16" s="20">
        <v>0.76</v>
      </c>
      <c r="K16" s="19">
        <v>128</v>
      </c>
      <c r="L16" s="18">
        <v>50.9</v>
      </c>
      <c r="M16" s="18">
        <v>163</v>
      </c>
      <c r="N16" s="18">
        <v>15.8</v>
      </c>
      <c r="O16" s="18">
        <v>26.2</v>
      </c>
    </row>
    <row r="17" spans="1:15">
      <c r="A17" s="25" t="s">
        <v>4</v>
      </c>
      <c r="B17" s="24">
        <v>32</v>
      </c>
      <c r="C17" s="23">
        <v>0.81499999999999995</v>
      </c>
      <c r="D17" s="22">
        <v>77.7</v>
      </c>
      <c r="E17" s="28">
        <v>11.5</v>
      </c>
      <c r="F17" s="28">
        <v>9.1999999999999993</v>
      </c>
      <c r="G17" s="30">
        <v>58006</v>
      </c>
      <c r="H17" s="21" t="s">
        <v>2</v>
      </c>
      <c r="I17" s="23"/>
      <c r="J17" s="23">
        <v>0.46400000000000002</v>
      </c>
      <c r="K17" s="26">
        <v>45</v>
      </c>
      <c r="L17" s="22">
        <v>75.900000000000006</v>
      </c>
      <c r="M17" s="22">
        <v>242</v>
      </c>
      <c r="N17" s="22">
        <v>32.799999999999997</v>
      </c>
      <c r="O17" s="22">
        <v>4.7</v>
      </c>
    </row>
    <row r="18" spans="1:15">
      <c r="B18" s="15"/>
      <c r="C18" s="14"/>
      <c r="D18" s="14"/>
      <c r="E18" s="14"/>
      <c r="F18" s="14"/>
      <c r="G18" s="14"/>
      <c r="H18" s="14"/>
      <c r="I18" s="16"/>
      <c r="J18" s="16"/>
      <c r="K18" s="16"/>
      <c r="L18" s="16"/>
    </row>
    <row r="19" spans="1:15" ht="15" customHeight="1">
      <c r="B19" s="15"/>
      <c r="C19" s="14"/>
      <c r="D19" s="14"/>
      <c r="G19" s="68" t="s">
        <v>48</v>
      </c>
      <c r="H19" s="69"/>
      <c r="I19" s="69"/>
      <c r="J19" s="69"/>
      <c r="K19" s="69"/>
      <c r="L19" s="69"/>
      <c r="M19" s="69"/>
      <c r="N19" s="69"/>
      <c r="O19" s="69"/>
    </row>
    <row r="20" spans="1:15">
      <c r="B20" s="15"/>
      <c r="C20" s="14"/>
      <c r="D20" s="14"/>
      <c r="E20" s="13" t="s">
        <v>23</v>
      </c>
      <c r="F20" s="13"/>
      <c r="G20" s="69"/>
      <c r="H20" s="69"/>
      <c r="I20" s="69"/>
      <c r="J20" s="69"/>
      <c r="K20" s="69"/>
      <c r="L20" s="69"/>
      <c r="M20" s="69"/>
      <c r="N20" s="69"/>
      <c r="O20" s="69"/>
    </row>
    <row r="21" spans="1:15" ht="15" customHeight="1">
      <c r="B21" s="12"/>
      <c r="E21" s="8"/>
      <c r="F21" s="8"/>
      <c r="G21" s="29"/>
      <c r="H21" s="11"/>
      <c r="I21" s="11"/>
      <c r="J21" s="11"/>
      <c r="K21" s="11"/>
      <c r="L21" s="11"/>
    </row>
    <row r="22" spans="1:15" ht="15" customHeight="1">
      <c r="B22" s="15"/>
      <c r="C22" s="14"/>
      <c r="D22" s="14"/>
      <c r="E22" s="13"/>
      <c r="F22" s="13"/>
      <c r="G22" s="42" t="s">
        <v>107</v>
      </c>
      <c r="H22" s="11"/>
      <c r="I22" s="11"/>
      <c r="J22" s="11"/>
      <c r="K22" s="11"/>
      <c r="L22" s="11"/>
    </row>
    <row r="23" spans="1:15" ht="16.5" customHeight="1">
      <c r="B23" s="9"/>
      <c r="E23" s="8"/>
      <c r="F23" s="8"/>
      <c r="G23" s="12" t="s">
        <v>83</v>
      </c>
      <c r="H23" s="8"/>
      <c r="I23" s="8"/>
      <c r="J23" s="8"/>
      <c r="K23" s="8"/>
      <c r="L23" s="8"/>
    </row>
    <row r="24" spans="1:15">
      <c r="B24" s="9"/>
      <c r="E24" s="8"/>
      <c r="F24" s="8"/>
      <c r="G24" s="10" t="s">
        <v>49</v>
      </c>
      <c r="H24" s="8"/>
      <c r="I24" s="8"/>
      <c r="J24" s="8"/>
      <c r="K24" s="8"/>
      <c r="L24" s="8"/>
    </row>
    <row r="25" spans="1:15">
      <c r="G25" s="10" t="s">
        <v>34</v>
      </c>
      <c r="L25" s="7"/>
    </row>
    <row r="26" spans="1:15">
      <c r="G26" s="10" t="s">
        <v>35</v>
      </c>
      <c r="L26" s="6"/>
    </row>
    <row r="27" spans="1:15">
      <c r="G27" s="10" t="s">
        <v>50</v>
      </c>
      <c r="L27" s="5"/>
    </row>
    <row r="28" spans="1:15">
      <c r="L28" s="5"/>
    </row>
    <row r="29" spans="1:15" ht="91.5" customHeight="1"/>
    <row r="30" spans="1:15" ht="28.5" customHeight="1"/>
    <row r="31" spans="1:15" ht="37.5" customHeight="1"/>
    <row r="32" spans="1:15" ht="39.75" customHeight="1"/>
    <row r="33" spans="1:11" ht="33" customHeight="1"/>
    <row r="34" spans="1:11" ht="31.5" customHeight="1"/>
    <row r="35" spans="1:11" ht="48" customHeight="1"/>
    <row r="36" spans="1:11" ht="36" customHeight="1"/>
    <row r="38" spans="1:11">
      <c r="A38" s="4"/>
      <c r="B38" s="3"/>
      <c r="C38" s="3"/>
      <c r="D38" s="3"/>
      <c r="E38" s="3"/>
      <c r="F38" s="3"/>
      <c r="G38" s="3"/>
      <c r="H38" s="3"/>
      <c r="I38" s="3"/>
      <c r="J38" s="3"/>
      <c r="K38" s="3"/>
    </row>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3"/>
      <c r="G42" s="1"/>
      <c r="H42" s="1"/>
      <c r="I42" s="1"/>
      <c r="J42" s="1"/>
      <c r="K42" s="1"/>
    </row>
    <row r="43" spans="1:11">
      <c r="F43" s="3"/>
    </row>
    <row r="44" spans="1:11">
      <c r="F44" s="3"/>
    </row>
    <row r="45" spans="1:11">
      <c r="F45" s="3"/>
    </row>
    <row r="46" spans="1:11">
      <c r="F46" s="1"/>
    </row>
  </sheetData>
  <mergeCells count="15">
    <mergeCell ref="A1:A2"/>
    <mergeCell ref="B1:B2"/>
    <mergeCell ref="J1:K1"/>
    <mergeCell ref="G19:O20"/>
    <mergeCell ref="O1:O2"/>
    <mergeCell ref="M1:M2"/>
    <mergeCell ref="N1:N2"/>
    <mergeCell ref="L1:L2"/>
    <mergeCell ref="F1:F2"/>
    <mergeCell ref="I1:I2"/>
    <mergeCell ref="C1:C2"/>
    <mergeCell ref="D1:D2"/>
    <mergeCell ref="E1:E2"/>
    <mergeCell ref="G1:G2"/>
    <mergeCell ref="H1:H2"/>
  </mergeCells>
  <pageMargins left="0.3" right="0.3" top="0.3" bottom="0.3" header="0.3" footer="0.3"/>
  <pageSetup paperSize="9" scale="82" orientation="landscape" horizontalDpi="300" verticalDpi="300" r:id="rId1"/>
</worksheet>
</file>

<file path=xl/worksheets/sheet9.xml><?xml version="1.0" encoding="utf-8"?>
<worksheet xmlns="http://schemas.openxmlformats.org/spreadsheetml/2006/main" xmlns:r="http://schemas.openxmlformats.org/officeDocument/2006/relationships">
  <sheetPr>
    <pageSetUpPr fitToPage="1"/>
  </sheetPr>
  <dimension ref="A1:O46"/>
  <sheetViews>
    <sheetView workbookViewId="0">
      <selection activeCell="C20" sqref="C20"/>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5703125"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5" ht="63" customHeight="1">
      <c r="A1" s="65"/>
      <c r="B1" s="66" t="s">
        <v>101</v>
      </c>
      <c r="C1" s="66" t="s">
        <v>102</v>
      </c>
      <c r="D1" s="66" t="s">
        <v>26</v>
      </c>
      <c r="E1" s="66" t="s">
        <v>22</v>
      </c>
      <c r="F1" s="66" t="s">
        <v>60</v>
      </c>
      <c r="G1" s="66" t="s">
        <v>38</v>
      </c>
      <c r="H1" s="70" t="s">
        <v>29</v>
      </c>
      <c r="I1" s="70" t="s">
        <v>21</v>
      </c>
      <c r="J1" s="74" t="s">
        <v>20</v>
      </c>
      <c r="K1" s="75"/>
      <c r="L1" s="72" t="s">
        <v>89</v>
      </c>
      <c r="M1" s="72" t="s">
        <v>73</v>
      </c>
      <c r="N1" s="72" t="s">
        <v>59</v>
      </c>
      <c r="O1" s="70" t="s">
        <v>19</v>
      </c>
    </row>
    <row r="2" spans="1:15">
      <c r="A2" s="65"/>
      <c r="B2" s="67"/>
      <c r="C2" s="67"/>
      <c r="D2" s="67"/>
      <c r="E2" s="67"/>
      <c r="F2" s="67"/>
      <c r="G2" s="67"/>
      <c r="H2" s="71"/>
      <c r="I2" s="71"/>
      <c r="J2" s="27" t="s">
        <v>18</v>
      </c>
      <c r="K2" s="27" t="s">
        <v>17</v>
      </c>
      <c r="L2" s="73"/>
      <c r="M2" s="73"/>
      <c r="N2" s="73"/>
      <c r="O2" s="71"/>
    </row>
    <row r="3" spans="1:15">
      <c r="A3" s="25" t="s">
        <v>11</v>
      </c>
      <c r="B3" s="24">
        <v>44</v>
      </c>
      <c r="C3" s="23">
        <v>0.878</v>
      </c>
      <c r="D3" s="22">
        <v>78.5</v>
      </c>
      <c r="E3" s="22"/>
      <c r="F3" s="22"/>
      <c r="G3" s="30"/>
      <c r="H3" s="23"/>
      <c r="I3" s="23">
        <v>0.871</v>
      </c>
      <c r="J3" s="23">
        <v>0.52600000000000002</v>
      </c>
      <c r="K3" s="26">
        <v>75</v>
      </c>
      <c r="L3" s="22"/>
      <c r="M3" s="22"/>
      <c r="N3" s="22"/>
      <c r="O3" s="28">
        <v>16.600000000000001</v>
      </c>
    </row>
    <row r="4" spans="1:15">
      <c r="A4" s="25" t="s">
        <v>13</v>
      </c>
      <c r="B4" s="24">
        <v>40</v>
      </c>
      <c r="C4" s="23">
        <v>0.88300000000000001</v>
      </c>
      <c r="D4" s="22">
        <v>72.900000000000006</v>
      </c>
      <c r="E4" s="22"/>
      <c r="F4" s="22"/>
      <c r="G4" s="30"/>
      <c r="H4" s="23"/>
      <c r="I4" s="23">
        <v>0.88200000000000001</v>
      </c>
      <c r="J4" s="23">
        <v>0.66500000000000004</v>
      </c>
      <c r="K4" s="26">
        <v>30</v>
      </c>
      <c r="L4" s="22"/>
      <c r="M4" s="22"/>
      <c r="N4" s="22"/>
      <c r="O4" s="22">
        <v>1.3</v>
      </c>
    </row>
    <row r="5" spans="1:15">
      <c r="A5" s="25" t="s">
        <v>14</v>
      </c>
      <c r="B5" s="24">
        <v>12</v>
      </c>
      <c r="C5" s="23">
        <v>0.95899999999999996</v>
      </c>
      <c r="D5" s="22">
        <v>79.5</v>
      </c>
      <c r="E5" s="22"/>
      <c r="F5" s="22"/>
      <c r="G5" s="30"/>
      <c r="H5" s="23"/>
      <c r="I5" s="23">
        <v>0.95399999999999996</v>
      </c>
      <c r="J5" s="23">
        <v>0.90200000000000002</v>
      </c>
      <c r="K5" s="26">
        <v>3</v>
      </c>
      <c r="L5" s="22"/>
      <c r="M5" s="22"/>
      <c r="N5" s="22"/>
      <c r="O5" s="28">
        <v>5.3</v>
      </c>
    </row>
    <row r="6" spans="1:15">
      <c r="A6" s="25" t="s">
        <v>24</v>
      </c>
      <c r="B6" s="24">
        <v>26</v>
      </c>
      <c r="C6" s="23">
        <v>0.93700000000000006</v>
      </c>
      <c r="D6" s="22">
        <v>79.2</v>
      </c>
      <c r="E6" s="22"/>
      <c r="F6" s="22"/>
      <c r="G6" s="30"/>
      <c r="H6" s="23"/>
      <c r="I6" s="23">
        <v>0.92600000000000005</v>
      </c>
      <c r="J6" s="23">
        <v>0.55400000000000005</v>
      </c>
      <c r="K6" s="26">
        <v>61</v>
      </c>
      <c r="L6" s="22"/>
      <c r="M6" s="22"/>
      <c r="N6" s="22"/>
      <c r="O6" s="22">
        <v>48</v>
      </c>
    </row>
    <row r="7" spans="1:15">
      <c r="A7" s="25" t="s">
        <v>12</v>
      </c>
      <c r="B7" s="24">
        <v>11</v>
      </c>
      <c r="C7" s="23">
        <v>0.96</v>
      </c>
      <c r="D7" s="22">
        <v>79.400000000000006</v>
      </c>
      <c r="E7" s="22"/>
      <c r="F7" s="22"/>
      <c r="G7" s="30"/>
      <c r="H7" s="21"/>
      <c r="I7" s="23">
        <v>0.94299999999999995</v>
      </c>
      <c r="J7" s="21" t="s">
        <v>2</v>
      </c>
      <c r="K7" s="21" t="s">
        <v>2</v>
      </c>
      <c r="L7" s="22"/>
      <c r="M7" s="22"/>
      <c r="N7" s="22"/>
      <c r="O7" s="22">
        <v>0.5</v>
      </c>
    </row>
    <row r="8" spans="1:15">
      <c r="A8" s="25" t="s">
        <v>10</v>
      </c>
      <c r="B8" s="24">
        <v>66</v>
      </c>
      <c r="C8" s="23">
        <v>0.82899999999999996</v>
      </c>
      <c r="D8" s="22">
        <v>74.099999999999994</v>
      </c>
      <c r="E8" s="28"/>
      <c r="F8" s="28"/>
      <c r="G8" s="30"/>
      <c r="H8" s="21"/>
      <c r="I8" s="23">
        <v>0.82299999999999995</v>
      </c>
      <c r="J8" s="23">
        <v>0.54200000000000004</v>
      </c>
      <c r="K8" s="26">
        <v>68</v>
      </c>
      <c r="L8" s="22"/>
      <c r="M8" s="22"/>
      <c r="N8" s="22"/>
      <c r="O8" s="28">
        <v>26.6</v>
      </c>
    </row>
    <row r="9" spans="1:15">
      <c r="A9" s="25" t="s">
        <v>15</v>
      </c>
      <c r="B9" s="24">
        <v>1</v>
      </c>
      <c r="C9" s="23">
        <v>0.97099999999999997</v>
      </c>
      <c r="D9" s="22">
        <v>80.5</v>
      </c>
      <c r="E9" s="22"/>
      <c r="F9" s="22"/>
      <c r="G9" s="30"/>
      <c r="H9" s="23"/>
      <c r="I9" s="23">
        <v>0.96099999999999997</v>
      </c>
      <c r="J9" s="23">
        <v>0.90600000000000003</v>
      </c>
      <c r="K9" s="26">
        <v>2</v>
      </c>
      <c r="L9" s="22"/>
      <c r="M9" s="22"/>
      <c r="N9" s="22"/>
      <c r="O9" s="28">
        <v>4.7</v>
      </c>
    </row>
    <row r="10" spans="1:15">
      <c r="A10" s="25" t="s">
        <v>16</v>
      </c>
      <c r="B10" s="24">
        <v>23</v>
      </c>
      <c r="C10" s="23">
        <v>0.94399999999999995</v>
      </c>
      <c r="D10" s="22">
        <v>80.2</v>
      </c>
      <c r="E10" s="28"/>
      <c r="F10" s="28"/>
      <c r="G10" s="30"/>
      <c r="H10" s="21"/>
      <c r="I10" s="21" t="s">
        <v>2</v>
      </c>
      <c r="J10" s="23">
        <v>0.78600000000000003</v>
      </c>
      <c r="K10" s="26">
        <v>16</v>
      </c>
      <c r="L10" s="22"/>
      <c r="M10" s="22"/>
      <c r="N10" s="22"/>
      <c r="O10" s="22">
        <v>4.5</v>
      </c>
    </row>
    <row r="11" spans="1:15">
      <c r="A11" s="25" t="s">
        <v>9</v>
      </c>
      <c r="B11" s="24">
        <v>79</v>
      </c>
      <c r="C11" s="23">
        <v>0.80600000000000005</v>
      </c>
      <c r="D11" s="22">
        <v>71.7</v>
      </c>
      <c r="E11" s="22"/>
      <c r="F11" s="22"/>
      <c r="G11" s="30"/>
      <c r="H11" s="23"/>
      <c r="I11" s="23">
        <v>0.78800000000000003</v>
      </c>
      <c r="J11" s="23">
        <v>0.379</v>
      </c>
      <c r="K11" s="26">
        <v>101</v>
      </c>
      <c r="L11" s="22"/>
      <c r="M11" s="22"/>
      <c r="N11" s="22"/>
      <c r="O11" s="22">
        <v>73</v>
      </c>
    </row>
    <row r="12" spans="1:15">
      <c r="A12" s="25" t="s">
        <v>7</v>
      </c>
      <c r="B12" s="24">
        <v>39</v>
      </c>
      <c r="C12" s="23">
        <v>0.89500000000000002</v>
      </c>
      <c r="D12" s="22">
        <v>75.599999999999994</v>
      </c>
      <c r="E12" s="28"/>
      <c r="F12" s="28"/>
      <c r="G12" s="30"/>
      <c r="H12" s="21"/>
      <c r="I12" s="23">
        <v>0.89500000000000002</v>
      </c>
      <c r="J12" s="23">
        <v>0.60499999999999998</v>
      </c>
      <c r="K12" s="26">
        <v>46</v>
      </c>
      <c r="L12" s="22"/>
      <c r="M12" s="22"/>
      <c r="N12" s="22"/>
      <c r="O12" s="22">
        <v>0.8</v>
      </c>
    </row>
    <row r="13" spans="1:15">
      <c r="A13" s="25" t="s">
        <v>8</v>
      </c>
      <c r="B13" s="24">
        <v>31</v>
      </c>
      <c r="C13" s="23">
        <v>0.91600000000000004</v>
      </c>
      <c r="D13" s="22">
        <v>77.5</v>
      </c>
      <c r="E13" s="28"/>
      <c r="F13" s="28"/>
      <c r="G13" s="31"/>
      <c r="H13" s="21"/>
      <c r="I13" s="23">
        <v>0.89200000000000002</v>
      </c>
      <c r="J13" s="21" t="s">
        <v>2</v>
      </c>
      <c r="K13" s="21" t="s">
        <v>2</v>
      </c>
      <c r="L13" s="22"/>
      <c r="M13" s="22"/>
      <c r="N13" s="22"/>
      <c r="O13" s="22">
        <v>2.9</v>
      </c>
    </row>
    <row r="14" spans="1:15">
      <c r="A14" s="25" t="s">
        <v>6</v>
      </c>
      <c r="B14" s="24">
        <v>56</v>
      </c>
      <c r="C14" s="23">
        <v>0.84599999999999997</v>
      </c>
      <c r="D14" s="22">
        <v>75.5</v>
      </c>
      <c r="E14" s="22"/>
      <c r="F14" s="22"/>
      <c r="G14" s="30"/>
      <c r="H14" s="21"/>
      <c r="I14" s="23">
        <v>0.82599999999999996</v>
      </c>
      <c r="J14" s="23">
        <v>0.45300000000000001</v>
      </c>
      <c r="K14" s="26">
        <v>87</v>
      </c>
      <c r="L14" s="22"/>
      <c r="M14" s="22"/>
      <c r="N14" s="22"/>
      <c r="O14" s="22">
        <v>2.7</v>
      </c>
    </row>
    <row r="15" spans="1:15">
      <c r="A15" s="25" t="s">
        <v>5</v>
      </c>
      <c r="B15">
        <v>33</v>
      </c>
      <c r="C15" s="23">
        <v>0.91</v>
      </c>
      <c r="D15" s="22">
        <v>75.5</v>
      </c>
      <c r="E15" s="22"/>
      <c r="F15" s="22"/>
      <c r="G15" s="31"/>
      <c r="H15" s="21"/>
      <c r="I15" s="23">
        <v>0.89100000000000001</v>
      </c>
      <c r="J15" s="23">
        <v>0.44500000000000001</v>
      </c>
      <c r="K15" s="26">
        <v>88</v>
      </c>
      <c r="L15" s="22"/>
      <c r="M15" s="22"/>
      <c r="N15" s="22"/>
      <c r="O15" s="22">
        <v>1.1000000000000001</v>
      </c>
    </row>
    <row r="16" spans="1:15">
      <c r="A16" s="25" t="s">
        <v>3</v>
      </c>
      <c r="B16" s="24">
        <v>59</v>
      </c>
      <c r="C16" s="23">
        <v>0.84299999999999997</v>
      </c>
      <c r="D16" s="22">
        <v>72.7</v>
      </c>
      <c r="E16" s="22"/>
      <c r="F16" s="22"/>
      <c r="G16" s="30"/>
      <c r="H16" s="21"/>
      <c r="I16" s="20">
        <v>0.81599999999999995</v>
      </c>
      <c r="J16" s="20">
        <v>0.29899999999999999</v>
      </c>
      <c r="K16" s="19">
        <v>106</v>
      </c>
      <c r="L16" s="18"/>
      <c r="M16" s="18"/>
      <c r="N16" s="18"/>
      <c r="O16" s="18">
        <v>24.7</v>
      </c>
    </row>
    <row r="17" spans="1:15">
      <c r="A17" s="25" t="s">
        <v>4</v>
      </c>
      <c r="B17" s="24">
        <v>35</v>
      </c>
      <c r="C17" s="23">
        <v>0.90300000000000002</v>
      </c>
      <c r="D17" s="22">
        <v>77.3</v>
      </c>
      <c r="E17" s="28"/>
      <c r="F17" s="28"/>
      <c r="G17" s="30"/>
      <c r="H17" s="21"/>
      <c r="I17" s="23">
        <v>0.878</v>
      </c>
      <c r="J17" s="23">
        <v>0.69099999999999995</v>
      </c>
      <c r="K17" s="26">
        <v>25</v>
      </c>
      <c r="L17" s="22"/>
      <c r="M17" s="22"/>
      <c r="N17" s="22"/>
      <c r="O17" s="22">
        <v>4.4000000000000004</v>
      </c>
    </row>
    <row r="18" spans="1:15">
      <c r="B18" s="15"/>
      <c r="C18" s="14"/>
      <c r="D18" s="14"/>
      <c r="E18" s="14"/>
      <c r="F18" s="14"/>
      <c r="G18" s="14"/>
      <c r="H18" s="14"/>
      <c r="I18" s="16"/>
      <c r="J18" s="16"/>
      <c r="K18" s="16"/>
      <c r="L18" s="16"/>
    </row>
    <row r="19" spans="1:15" ht="15" customHeight="1">
      <c r="B19" s="15"/>
      <c r="C19" s="14"/>
      <c r="D19" s="14"/>
      <c r="G19" s="68" t="s">
        <v>53</v>
      </c>
      <c r="H19" s="69"/>
      <c r="I19" s="69"/>
      <c r="J19" s="69"/>
      <c r="K19" s="69"/>
      <c r="L19" s="69"/>
      <c r="M19" s="69"/>
      <c r="N19" s="69"/>
      <c r="O19" s="69"/>
    </row>
    <row r="20" spans="1:15">
      <c r="B20" s="15"/>
      <c r="C20" s="14"/>
      <c r="D20" s="14"/>
      <c r="E20" s="13" t="s">
        <v>23</v>
      </c>
      <c r="F20" s="13"/>
      <c r="G20" s="69"/>
      <c r="H20" s="69"/>
      <c r="I20" s="69"/>
      <c r="J20" s="69"/>
      <c r="K20" s="69"/>
      <c r="L20" s="69"/>
      <c r="M20" s="69"/>
      <c r="N20" s="69"/>
      <c r="O20" s="69"/>
    </row>
    <row r="21" spans="1:15" ht="15" customHeight="1">
      <c r="B21" s="12"/>
      <c r="E21" s="8"/>
      <c r="F21" s="8"/>
      <c r="G21" s="29"/>
      <c r="H21" s="11"/>
      <c r="I21" s="11"/>
      <c r="J21" s="11"/>
      <c r="K21" s="11"/>
      <c r="L21" s="11"/>
    </row>
    <row r="22" spans="1:15" ht="15" customHeight="1">
      <c r="B22" s="15"/>
      <c r="C22" s="14"/>
      <c r="D22" s="14"/>
      <c r="E22" s="13"/>
      <c r="F22" s="13"/>
      <c r="G22" s="42" t="s">
        <v>108</v>
      </c>
      <c r="H22" s="11"/>
      <c r="I22" s="11"/>
      <c r="J22" s="11"/>
      <c r="K22" s="11"/>
      <c r="L22" s="11"/>
    </row>
    <row r="23" spans="1:15" ht="16.5" customHeight="1">
      <c r="B23" s="9"/>
      <c r="E23" s="8"/>
      <c r="F23" s="8"/>
      <c r="G23" s="12" t="s">
        <v>83</v>
      </c>
      <c r="H23" s="8"/>
      <c r="I23" s="8"/>
      <c r="J23" s="8"/>
      <c r="K23" s="8"/>
      <c r="L23" s="8"/>
    </row>
    <row r="24" spans="1:15">
      <c r="B24" s="9"/>
      <c r="E24" s="8"/>
      <c r="F24" s="8"/>
      <c r="G24" s="10" t="s">
        <v>54</v>
      </c>
      <c r="H24" s="8"/>
      <c r="I24" s="8"/>
      <c r="J24" s="8"/>
      <c r="K24" s="8"/>
      <c r="L24" s="8"/>
    </row>
    <row r="25" spans="1:15">
      <c r="G25" s="10" t="s">
        <v>36</v>
      </c>
      <c r="L25" s="7"/>
    </row>
    <row r="26" spans="1:15">
      <c r="G26" s="10" t="s">
        <v>37</v>
      </c>
      <c r="L26" s="6"/>
    </row>
    <row r="27" spans="1:15">
      <c r="G27" s="10" t="s">
        <v>55</v>
      </c>
      <c r="L27" s="5"/>
    </row>
    <row r="28" spans="1:15" ht="53.25" customHeight="1"/>
    <row r="29" spans="1:15" ht="27.75" customHeight="1"/>
    <row r="30" spans="1:15" ht="37.5" customHeight="1"/>
    <row r="31" spans="1:15" ht="37.5" customHeight="1"/>
    <row r="32" spans="1:15" ht="30.75" customHeight="1"/>
    <row r="33" spans="1:11" ht="27.75" customHeight="1"/>
    <row r="34" spans="1:11" ht="50.25" customHeight="1"/>
    <row r="35" spans="1:11" ht="22.5" customHeight="1"/>
    <row r="36" spans="1:11">
      <c r="A36" s="4"/>
      <c r="B36" s="3"/>
      <c r="C36" s="3"/>
      <c r="D36" s="3"/>
      <c r="E36" s="3"/>
      <c r="F36" s="3"/>
      <c r="G36" s="3"/>
      <c r="H36" s="3"/>
      <c r="I36" s="3"/>
      <c r="J36" s="3"/>
      <c r="K36" s="3"/>
    </row>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2"/>
      <c r="B41" s="1"/>
      <c r="C41" s="1"/>
      <c r="D41" s="1"/>
      <c r="E41" s="1"/>
      <c r="F41" s="3"/>
      <c r="G41" s="1"/>
      <c r="H41" s="1"/>
      <c r="I41" s="1"/>
      <c r="J41" s="1"/>
      <c r="K41" s="1"/>
    </row>
    <row r="42" spans="1:11">
      <c r="F42" s="3"/>
    </row>
    <row r="43" spans="1:11">
      <c r="F43" s="3"/>
    </row>
    <row r="44" spans="1:11">
      <c r="F44" s="3"/>
    </row>
    <row r="45" spans="1:11">
      <c r="F45" s="3"/>
    </row>
    <row r="46" spans="1:11">
      <c r="F46" s="1"/>
    </row>
  </sheetData>
  <mergeCells count="15">
    <mergeCell ref="G19:O20"/>
    <mergeCell ref="O1:O2"/>
    <mergeCell ref="M1:M2"/>
    <mergeCell ref="N1:N2"/>
    <mergeCell ref="H1:H2"/>
    <mergeCell ref="J1:K1"/>
    <mergeCell ref="F1:F2"/>
    <mergeCell ref="I1:I2"/>
    <mergeCell ref="L1:L2"/>
    <mergeCell ref="A1:A2"/>
    <mergeCell ref="B1:B2"/>
    <mergeCell ref="C1:C2"/>
    <mergeCell ref="D1:D2"/>
    <mergeCell ref="E1:E2"/>
    <mergeCell ref="G1:G2"/>
  </mergeCells>
  <pageMargins left="0.3" right="0.3" top="0.3" bottom="0.3" header="0.3" footer="0.3"/>
  <pageSetup paperSize="9" scale="82"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Indicators Information</vt:lpstr>
      <vt:lpstr>Indicators Tree</vt:lpstr>
      <vt:lpstr>Columns</vt:lpstr>
      <vt:lpstr>2014</vt:lpstr>
      <vt:lpstr>2013</vt:lpstr>
      <vt:lpstr>2012</vt:lpstr>
      <vt:lpstr>2011</vt:lpstr>
      <vt:lpstr>2010</vt:lpstr>
      <vt:lpstr>2007</vt:lpstr>
      <vt:lpstr>2005</vt:lpstr>
      <vt:lpstr>2004</vt:lpstr>
      <vt:lpstr>Description &amp; Notes</vt:lpstr>
      <vt:lpstr>'2004'!Print_Area</vt:lpstr>
      <vt:lpstr>'2005'!Print_Area</vt:lpstr>
      <vt:lpstr>'2007'!Print_Area</vt:lpstr>
      <vt:lpstr>'2010'!Print_Area</vt:lpstr>
      <vt:lpstr>'2011'!Print_Area</vt:lpstr>
      <vt:lpstr>'2012'!Print_Area</vt:lpstr>
      <vt:lpstr>'2013'!Print_Area</vt:lpstr>
      <vt:lpstr>'2014'!Print_Area</vt:lpstr>
      <vt:lpstr>'Indicators Information'!Print_Area</vt:lpstr>
      <vt:lpstr>'Indicators Information'!Print_Titles</vt:lpstr>
    </vt:vector>
  </TitlesOfParts>
  <Company>Kuwait Institute for Scientific Research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wbahbaha</dc:creator>
  <cp:lastModifiedBy>mbohamad</cp:lastModifiedBy>
  <cp:lastPrinted>2016-07-20T09:49:57Z</cp:lastPrinted>
  <dcterms:created xsi:type="dcterms:W3CDTF">2016-04-18T06:06:16Z</dcterms:created>
  <dcterms:modified xsi:type="dcterms:W3CDTF">2016-07-28T08:06:23Z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0dbdbe8c-4505-4ceb-a1ed-4d87ee9509ed</vt:lpwstr>
  </property>
</Properties>
</file>