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5" i="1" l="1"/>
  <c r="M24" i="1"/>
  <c r="D73" i="1"/>
  <c r="D61" i="1"/>
  <c r="D72" i="1"/>
  <c r="D58" i="1"/>
  <c r="C73" i="1"/>
  <c r="C61" i="1"/>
  <c r="C72" i="1"/>
  <c r="C58" i="1"/>
  <c r="D55" i="1"/>
  <c r="D56" i="1"/>
  <c r="D57" i="1"/>
  <c r="D59" i="1"/>
  <c r="D60" i="1"/>
  <c r="D62" i="1"/>
  <c r="D63" i="1"/>
  <c r="D54" i="1"/>
  <c r="C54" i="1"/>
  <c r="C55" i="1"/>
  <c r="C56" i="1"/>
  <c r="C57" i="1"/>
  <c r="C59" i="1"/>
  <c r="C60" i="1"/>
  <c r="C62" i="1"/>
  <c r="C63" i="1"/>
  <c r="H22" i="1" l="1"/>
  <c r="B39" i="1" s="1"/>
  <c r="H21" i="1"/>
  <c r="H23" i="1" l="1"/>
  <c r="B40" i="1" s="1"/>
  <c r="D40" i="1" l="1"/>
  <c r="F40" i="1"/>
  <c r="C40" i="1"/>
  <c r="E40" i="1"/>
  <c r="B38" i="1"/>
  <c r="H32" i="1"/>
  <c r="F37" i="1" s="1"/>
  <c r="F39" i="1" s="1"/>
  <c r="H31" i="1"/>
  <c r="E37" i="1" s="1"/>
  <c r="E39" i="1" s="1"/>
  <c r="H30" i="1"/>
  <c r="D37" i="1" s="1"/>
  <c r="D39" i="1" s="1"/>
  <c r="H29" i="1"/>
  <c r="C37" i="1" s="1"/>
  <c r="C39" i="1" s="1"/>
  <c r="B45" i="1" l="1"/>
  <c r="D38" i="1"/>
  <c r="F38" i="1"/>
  <c r="E38" i="1"/>
  <c r="C38" i="1"/>
  <c r="B44" i="1" l="1"/>
  <c r="E63" i="1" l="1"/>
  <c r="F63" i="1" s="1"/>
  <c r="E54" i="1"/>
  <c r="E57" i="1"/>
  <c r="F57" i="1" s="1"/>
  <c r="E55" i="1"/>
  <c r="F55" i="1" s="1"/>
  <c r="E73" i="1"/>
  <c r="E56" i="1"/>
  <c r="F56" i="1" s="1"/>
  <c r="E61" i="1"/>
  <c r="E72" i="1"/>
  <c r="E59" i="1"/>
  <c r="F59" i="1" s="1"/>
  <c r="E58" i="1"/>
  <c r="E60" i="1"/>
  <c r="F60" i="1" s="1"/>
  <c r="E62" i="1"/>
  <c r="F62" i="1" s="1"/>
  <c r="E75" i="1" l="1"/>
  <c r="F72" i="1"/>
  <c r="F58" i="1"/>
  <c r="F54" i="1"/>
  <c r="F65" i="1" s="1"/>
  <c r="E65" i="1"/>
  <c r="F61" i="1"/>
  <c r="F73" i="1"/>
  <c r="F75" i="1" l="1"/>
  <c r="F77" i="1" s="1"/>
  <c r="M29" i="1" s="1"/>
  <c r="F67" i="1"/>
  <c r="M28" i="1" s="1"/>
</calcChain>
</file>

<file path=xl/sharedStrings.xml><?xml version="1.0" encoding="utf-8"?>
<sst xmlns="http://schemas.openxmlformats.org/spreadsheetml/2006/main" count="104" uniqueCount="56">
  <si>
    <t>IPK</t>
  </si>
  <si>
    <t>BENTUK KURVA</t>
  </si>
  <si>
    <t>a</t>
  </si>
  <si>
    <t>b</t>
  </si>
  <si>
    <t>c</t>
  </si>
  <si>
    <t>d</t>
  </si>
  <si>
    <t>µ</t>
  </si>
  <si>
    <t>Buruk</t>
  </si>
  <si>
    <t>TS</t>
  </si>
  <si>
    <t>µ1</t>
  </si>
  <si>
    <t>Cukup</t>
  </si>
  <si>
    <t>ST</t>
  </si>
  <si>
    <t>µ2</t>
  </si>
  <si>
    <t>Baik</t>
  </si>
  <si>
    <t>µ3</t>
  </si>
  <si>
    <t>Gaji Ortu =</t>
  </si>
  <si>
    <t>Gaji ortu</t>
  </si>
  <si>
    <t>Bentuk Kurva</t>
  </si>
  <si>
    <t>kecil</t>
  </si>
  <si>
    <t>sedang</t>
  </si>
  <si>
    <t>besar</t>
  </si>
  <si>
    <t>sangat besar</t>
  </si>
  <si>
    <t>µ4</t>
  </si>
  <si>
    <t>implikasi</t>
  </si>
  <si>
    <t>min</t>
  </si>
  <si>
    <t>gaji</t>
  </si>
  <si>
    <t>ipk</t>
  </si>
  <si>
    <t>u</t>
  </si>
  <si>
    <t>buruk</t>
  </si>
  <si>
    <t>cukup</t>
  </si>
  <si>
    <t>bagus</t>
  </si>
  <si>
    <t>agregasi</t>
  </si>
  <si>
    <t>max</t>
  </si>
  <si>
    <t>u.rendah</t>
  </si>
  <si>
    <t>u.tinggi</t>
  </si>
  <si>
    <t>rule</t>
  </si>
  <si>
    <t>rendah</t>
  </si>
  <si>
    <t>tinggi</t>
  </si>
  <si>
    <t>Kelayakan</t>
  </si>
  <si>
    <t>Rendah</t>
  </si>
  <si>
    <t>Tinggi</t>
  </si>
  <si>
    <t>DEFUZZIFIKASI MAMDANI</t>
  </si>
  <si>
    <t>Kelayakan (k)</t>
  </si>
  <si>
    <t>u.Rendah</t>
  </si>
  <si>
    <t>u.Tinggi</t>
  </si>
  <si>
    <t>u*k</t>
  </si>
  <si>
    <t>Jumlah</t>
  </si>
  <si>
    <t>TOTAL</t>
  </si>
  <si>
    <t>Kelayakan =</t>
  </si>
  <si>
    <t>DEFUZZIFIKASI SUGENO</t>
  </si>
  <si>
    <t>u. Rendah</t>
  </si>
  <si>
    <t>JUMLAH</t>
  </si>
  <si>
    <t xml:space="preserve">Kelayakan = </t>
  </si>
  <si>
    <t>gaji ortu</t>
  </si>
  <si>
    <t>Kelayakan Mamdani</t>
  </si>
  <si>
    <t>Kelayakan Sugeno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</si>
</sst>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/>
    <xf numFmtId="0" fontId="0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2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/>
    <xf numFmtId="0" fontId="3" fillId="6" borderId="1" xfId="0" applyFont="1" applyFill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/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2" fontId="0" fillId="0" borderId="4" xfId="0" applyNumberFormat="1" applyBorder="1" applyAlignment="1"/>
    <xf numFmtId="2" fontId="0" fillId="7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77"/>
  <sheetViews>
    <sheetView tabSelected="1" topLeftCell="A17" workbookViewId="0">
      <selection activeCell="H20" sqref="H20"/>
    </sheetView>
  </sheetViews>
  <sheetFormatPr defaultRowHeight="15" x14ac:dyDescent="0.25"/>
  <cols>
    <col min="1" max="1" width="12.42578125" customWidth="1"/>
    <col min="2" max="2" width="14.5703125" customWidth="1"/>
    <col min="3" max="3" width="14.7109375" customWidth="1"/>
    <col min="4" max="4" width="13.42578125" customWidth="1"/>
    <col min="6" max="6" width="12.5703125" bestFit="1" customWidth="1"/>
    <col min="12" max="12" width="19.85546875" customWidth="1"/>
    <col min="14" max="14" width="12" bestFit="1" customWidth="1"/>
  </cols>
  <sheetData>
    <row r="19" spans="1:15" x14ac:dyDescent="0.25">
      <c r="G19" s="1" t="s">
        <v>26</v>
      </c>
      <c r="H19">
        <v>2</v>
      </c>
    </row>
    <row r="20" spans="1:15" x14ac:dyDescent="0.25">
      <c r="A20" s="26" t="s">
        <v>0</v>
      </c>
      <c r="B20" s="26" t="s">
        <v>1</v>
      </c>
      <c r="C20" s="27" t="s">
        <v>2</v>
      </c>
      <c r="D20" s="27" t="s">
        <v>3</v>
      </c>
      <c r="E20" s="27" t="s">
        <v>4</v>
      </c>
      <c r="F20" s="27" t="s">
        <v>5</v>
      </c>
      <c r="G20" s="26"/>
      <c r="H20" s="27" t="s">
        <v>6</v>
      </c>
      <c r="I20" s="2"/>
    </row>
    <row r="21" spans="1:15" x14ac:dyDescent="0.25">
      <c r="A21" s="16" t="s">
        <v>7</v>
      </c>
      <c r="B21" s="4" t="s">
        <v>8</v>
      </c>
      <c r="C21" s="3"/>
      <c r="D21" s="3">
        <v>0</v>
      </c>
      <c r="E21" s="3">
        <v>2</v>
      </c>
      <c r="F21" s="3">
        <v>2.75</v>
      </c>
      <c r="G21" s="3"/>
      <c r="H21" s="5">
        <f>IF(H$19&gt;F21,0,IF(H$19&gt;E21,IF(E21=F21,1,(F21-H$19)/(F21-E21)),IF(H$19&gt;D21,1,IF(H$19&gt;C21,IF(C21=D21,1,(H$19-C21)/(D21-C21)),0))))</f>
        <v>1</v>
      </c>
      <c r="I21" s="6" t="s">
        <v>9</v>
      </c>
    </row>
    <row r="22" spans="1:15" x14ac:dyDescent="0.25">
      <c r="A22" s="16" t="s">
        <v>10</v>
      </c>
      <c r="B22" s="4" t="s">
        <v>11</v>
      </c>
      <c r="C22" s="3">
        <v>2</v>
      </c>
      <c r="D22" s="3">
        <v>2.75</v>
      </c>
      <c r="E22" s="3">
        <v>3.25</v>
      </c>
      <c r="F22" s="3"/>
      <c r="G22" s="3"/>
      <c r="H22" s="5">
        <f>IF(H$19&gt;E22,0,IF(H$19&gt;D22,IF(D22=E22,1,(E22-H19)/(E22-D22)),IF(H19&gt;C22,IF(C5=D22,1,(H19-C22)/(D22-C22)),0)))</f>
        <v>0</v>
      </c>
      <c r="I22" s="6" t="s">
        <v>12</v>
      </c>
      <c r="K22" s="9"/>
    </row>
    <row r="23" spans="1:15" x14ac:dyDescent="0.25">
      <c r="A23" s="16" t="s">
        <v>13</v>
      </c>
      <c r="B23" s="4" t="s">
        <v>8</v>
      </c>
      <c r="C23" s="3">
        <v>2.75</v>
      </c>
      <c r="D23" s="3">
        <v>3.25</v>
      </c>
      <c r="E23" s="3">
        <v>4</v>
      </c>
      <c r="F23" s="3">
        <v>4</v>
      </c>
      <c r="G23" s="3"/>
      <c r="H23" s="5">
        <f>IF(H$19&gt;F23,0,IF(H$19&gt;E23,IF(E23=F23,1,(F23-H$19)/(F23-E23)),IF(H$19&gt;D23,1,IF(H$19&gt;C23,IF(C23=D23,1,(H$19-C23)/(D23-C23)),0))))</f>
        <v>0</v>
      </c>
      <c r="I23" s="6" t="s">
        <v>14</v>
      </c>
      <c r="K23" s="28"/>
      <c r="L23" s="29"/>
      <c r="M23" s="29"/>
      <c r="N23" s="29"/>
      <c r="O23" s="30"/>
    </row>
    <row r="24" spans="1:15" x14ac:dyDescent="0.25">
      <c r="K24" s="31"/>
      <c r="L24" s="32" t="s">
        <v>26</v>
      </c>
      <c r="M24" s="32">
        <f>H19</f>
        <v>2</v>
      </c>
      <c r="N24" s="32"/>
      <c r="O24" s="33"/>
    </row>
    <row r="25" spans="1:15" x14ac:dyDescent="0.25">
      <c r="K25" s="31"/>
      <c r="L25" s="32" t="s">
        <v>53</v>
      </c>
      <c r="M25" s="32">
        <f>H27</f>
        <v>5</v>
      </c>
      <c r="N25" s="32"/>
      <c r="O25" s="33"/>
    </row>
    <row r="26" spans="1:15" x14ac:dyDescent="0.25">
      <c r="K26" s="31"/>
      <c r="L26" s="32"/>
      <c r="M26" s="32"/>
      <c r="N26" s="32"/>
      <c r="O26" s="33"/>
    </row>
    <row r="27" spans="1:15" x14ac:dyDescent="0.25">
      <c r="G27" s="1" t="s">
        <v>15</v>
      </c>
      <c r="H27">
        <v>5</v>
      </c>
      <c r="K27" s="31"/>
      <c r="L27" s="32"/>
      <c r="M27" s="32"/>
      <c r="N27" s="32"/>
      <c r="O27" s="33"/>
    </row>
    <row r="28" spans="1:15" x14ac:dyDescent="0.25">
      <c r="A28" s="25" t="s">
        <v>16</v>
      </c>
      <c r="B28" s="25" t="s">
        <v>17</v>
      </c>
      <c r="C28" s="25" t="s">
        <v>2</v>
      </c>
      <c r="D28" s="25" t="s">
        <v>3</v>
      </c>
      <c r="E28" s="25" t="s">
        <v>4</v>
      </c>
      <c r="F28" s="25" t="s">
        <v>5</v>
      </c>
      <c r="G28" s="25"/>
      <c r="H28" s="25" t="s">
        <v>6</v>
      </c>
      <c r="I28" s="7"/>
      <c r="K28" s="31"/>
      <c r="L28" s="32" t="s">
        <v>54</v>
      </c>
      <c r="M28" s="38">
        <f>F67</f>
        <v>38.5</v>
      </c>
      <c r="N28" s="32"/>
      <c r="O28" s="33"/>
    </row>
    <row r="29" spans="1:15" x14ac:dyDescent="0.25">
      <c r="A29" s="16" t="s">
        <v>18</v>
      </c>
      <c r="B29" s="4" t="s">
        <v>8</v>
      </c>
      <c r="C29" s="3">
        <v>0</v>
      </c>
      <c r="D29" s="3">
        <v>0</v>
      </c>
      <c r="E29" s="3">
        <v>1</v>
      </c>
      <c r="F29" s="3">
        <v>3</v>
      </c>
      <c r="G29" s="3"/>
      <c r="H29" s="5">
        <f>IF(H$27&gt;F29,0,IF(H$27&gt;E29,IF(E29=F29,1,(F29-H$27)/(F29-E29)),IF(H$27&gt;D29,1,IF(H$27&gt;C29,IF(C29=D29,1,(H$27-C29)/(D29-C29)),0))))</f>
        <v>0</v>
      </c>
      <c r="I29" s="6" t="s">
        <v>9</v>
      </c>
      <c r="K29" s="31"/>
      <c r="L29" s="32" t="s">
        <v>55</v>
      </c>
      <c r="M29" s="32">
        <f>F77</f>
        <v>50</v>
      </c>
      <c r="N29" s="32"/>
      <c r="O29" s="33"/>
    </row>
    <row r="30" spans="1:15" x14ac:dyDescent="0.25">
      <c r="A30" s="16" t="s">
        <v>19</v>
      </c>
      <c r="B30" s="4" t="s">
        <v>8</v>
      </c>
      <c r="C30" s="3">
        <v>1</v>
      </c>
      <c r="D30" s="3">
        <v>3</v>
      </c>
      <c r="E30" s="3">
        <v>4</v>
      </c>
      <c r="F30" s="3">
        <v>6</v>
      </c>
      <c r="G30" s="3"/>
      <c r="H30" s="5">
        <f t="shared" ref="H30:H32" si="0">IF(H$27&gt;F30,0,IF(H$27&gt;E30,IF(E30=F30,1,(F30-H$27)/(F30-E30)),IF(H$27&gt;D30,1,IF(H$27&gt;C30,IF(C30=D30,1,(H$27-C30)/(D30-C30)),0))))</f>
        <v>0.5</v>
      </c>
      <c r="I30" s="6" t="s">
        <v>12</v>
      </c>
      <c r="K30" s="34"/>
      <c r="L30" s="35"/>
      <c r="M30" s="35"/>
      <c r="N30" s="35"/>
      <c r="O30" s="36"/>
    </row>
    <row r="31" spans="1:15" x14ac:dyDescent="0.25">
      <c r="A31" s="16" t="s">
        <v>20</v>
      </c>
      <c r="B31" s="4" t="s">
        <v>8</v>
      </c>
      <c r="C31" s="3">
        <v>4</v>
      </c>
      <c r="D31" s="3">
        <v>6</v>
      </c>
      <c r="E31" s="3">
        <v>7</v>
      </c>
      <c r="F31" s="3">
        <v>12</v>
      </c>
      <c r="G31" s="3"/>
      <c r="H31" s="5">
        <f t="shared" si="0"/>
        <v>0.5</v>
      </c>
      <c r="I31" s="6" t="s">
        <v>14</v>
      </c>
    </row>
    <row r="32" spans="1:15" x14ac:dyDescent="0.25">
      <c r="A32" s="16" t="s">
        <v>21</v>
      </c>
      <c r="B32" s="4" t="s">
        <v>8</v>
      </c>
      <c r="C32" s="3">
        <v>7</v>
      </c>
      <c r="D32" s="3">
        <v>12</v>
      </c>
      <c r="E32" s="3">
        <v>100</v>
      </c>
      <c r="F32" s="3">
        <v>100</v>
      </c>
      <c r="G32" s="3"/>
      <c r="H32" s="5">
        <f t="shared" si="0"/>
        <v>0</v>
      </c>
      <c r="I32" s="6" t="s">
        <v>22</v>
      </c>
    </row>
    <row r="35" spans="1:14" x14ac:dyDescent="0.25">
      <c r="A35" t="s">
        <v>23</v>
      </c>
      <c r="J35" t="s">
        <v>35</v>
      </c>
    </row>
    <row r="36" spans="1:14" x14ac:dyDescent="0.25">
      <c r="A36" s="16" t="s">
        <v>24</v>
      </c>
      <c r="B36" s="16" t="s">
        <v>25</v>
      </c>
      <c r="C36" s="16" t="s">
        <v>18</v>
      </c>
      <c r="D36" s="16" t="s">
        <v>19</v>
      </c>
      <c r="E36" s="16" t="s">
        <v>20</v>
      </c>
      <c r="F36" s="16" t="s">
        <v>21</v>
      </c>
      <c r="J36" s="3"/>
      <c r="K36" s="3" t="s">
        <v>18</v>
      </c>
      <c r="L36" s="3" t="s">
        <v>19</v>
      </c>
      <c r="M36" s="3" t="s">
        <v>20</v>
      </c>
      <c r="N36" s="3" t="s">
        <v>21</v>
      </c>
    </row>
    <row r="37" spans="1:14" x14ac:dyDescent="0.25">
      <c r="A37" s="16" t="s">
        <v>26</v>
      </c>
      <c r="B37" s="3" t="s">
        <v>27</v>
      </c>
      <c r="C37" s="8">
        <f>H29</f>
        <v>0</v>
      </c>
      <c r="D37" s="8">
        <f>H30</f>
        <v>0.5</v>
      </c>
      <c r="E37" s="8">
        <f>H31</f>
        <v>0.5</v>
      </c>
      <c r="F37" s="8">
        <f>H32</f>
        <v>0</v>
      </c>
      <c r="J37" s="3" t="s">
        <v>28</v>
      </c>
      <c r="K37" s="3" t="s">
        <v>36</v>
      </c>
      <c r="L37" s="3" t="s">
        <v>36</v>
      </c>
      <c r="M37" s="3" t="s">
        <v>36</v>
      </c>
      <c r="N37" s="3" t="s">
        <v>36</v>
      </c>
    </row>
    <row r="38" spans="1:14" x14ac:dyDescent="0.25">
      <c r="A38" s="16" t="s">
        <v>28</v>
      </c>
      <c r="B38" s="12">
        <f>H21</f>
        <v>1</v>
      </c>
      <c r="C38" s="10">
        <f>IF(C$37&gt;$B38,$B38,C$37)</f>
        <v>0</v>
      </c>
      <c r="D38" s="10">
        <f t="shared" ref="D38:F40" si="1">IF(D$37&gt;$B38,$B38,D$37)</f>
        <v>0.5</v>
      </c>
      <c r="E38" s="10">
        <f t="shared" si="1"/>
        <v>0.5</v>
      </c>
      <c r="F38" s="10">
        <f t="shared" si="1"/>
        <v>0</v>
      </c>
      <c r="J38" s="3" t="s">
        <v>29</v>
      </c>
      <c r="K38" s="3" t="s">
        <v>37</v>
      </c>
      <c r="L38" s="3" t="s">
        <v>36</v>
      </c>
      <c r="M38" s="3" t="s">
        <v>36</v>
      </c>
      <c r="N38" s="3" t="s">
        <v>36</v>
      </c>
    </row>
    <row r="39" spans="1:14" x14ac:dyDescent="0.25">
      <c r="A39" s="16" t="s">
        <v>29</v>
      </c>
      <c r="B39" s="12">
        <f>H22</f>
        <v>0</v>
      </c>
      <c r="C39" s="11">
        <f t="shared" ref="C39:C40" si="2">IF(C$37&gt;$B39,$B39,C$37)</f>
        <v>0</v>
      </c>
      <c r="D39" s="10">
        <f>IF(D$37&gt;$B39,$B39,D$37)</f>
        <v>0</v>
      </c>
      <c r="E39" s="10">
        <f>IF(E$37&gt;$B39,$B39,E$37)</f>
        <v>0</v>
      </c>
      <c r="F39" s="10">
        <f t="shared" si="1"/>
        <v>0</v>
      </c>
      <c r="J39" s="3" t="s">
        <v>30</v>
      </c>
      <c r="K39" s="3" t="s">
        <v>37</v>
      </c>
      <c r="L39" s="3" t="s">
        <v>37</v>
      </c>
      <c r="M39" s="3" t="s">
        <v>37</v>
      </c>
      <c r="N39" s="3" t="s">
        <v>36</v>
      </c>
    </row>
    <row r="40" spans="1:14" x14ac:dyDescent="0.25">
      <c r="A40" s="16" t="s">
        <v>30</v>
      </c>
      <c r="B40" s="12">
        <f>H23</f>
        <v>0</v>
      </c>
      <c r="C40" s="2">
        <f t="shared" si="2"/>
        <v>0</v>
      </c>
      <c r="D40" s="2">
        <f t="shared" si="1"/>
        <v>0</v>
      </c>
      <c r="E40" s="11">
        <f t="shared" si="1"/>
        <v>0</v>
      </c>
      <c r="F40" s="10">
        <f>IF(F$37&gt;$B40,$B40,F$37)</f>
        <v>0</v>
      </c>
    </row>
    <row r="42" spans="1:14" x14ac:dyDescent="0.25">
      <c r="A42" t="s">
        <v>31</v>
      </c>
    </row>
    <row r="43" spans="1:14" x14ac:dyDescent="0.25">
      <c r="A43" s="16" t="s">
        <v>32</v>
      </c>
      <c r="B43" s="3"/>
    </row>
    <row r="44" spans="1:14" x14ac:dyDescent="0.25">
      <c r="A44" s="16" t="s">
        <v>33</v>
      </c>
      <c r="B44" s="10">
        <f>MAX(C38:F38,D39:F39,F40)</f>
        <v>0.5</v>
      </c>
    </row>
    <row r="45" spans="1:14" x14ac:dyDescent="0.25">
      <c r="A45" s="16" t="s">
        <v>34</v>
      </c>
      <c r="B45" s="11">
        <f>MAX(C39,C40:E40)</f>
        <v>0</v>
      </c>
    </row>
    <row r="48" spans="1:14" x14ac:dyDescent="0.25">
      <c r="A48" s="17" t="s">
        <v>38</v>
      </c>
      <c r="B48" s="17" t="s">
        <v>17</v>
      </c>
      <c r="C48" s="17" t="s">
        <v>2</v>
      </c>
      <c r="D48" s="17" t="s">
        <v>3</v>
      </c>
      <c r="E48" s="17" t="s">
        <v>4</v>
      </c>
      <c r="F48" s="17" t="s">
        <v>5</v>
      </c>
    </row>
    <row r="49" spans="1:6" x14ac:dyDescent="0.25">
      <c r="A49" s="3" t="s">
        <v>39</v>
      </c>
      <c r="B49" s="13" t="s">
        <v>8</v>
      </c>
      <c r="C49" s="3">
        <v>0</v>
      </c>
      <c r="D49" s="3">
        <v>0</v>
      </c>
      <c r="E49" s="3">
        <v>50</v>
      </c>
      <c r="F49" s="3">
        <v>80</v>
      </c>
    </row>
    <row r="50" spans="1:6" x14ac:dyDescent="0.25">
      <c r="A50" s="3" t="s">
        <v>40</v>
      </c>
      <c r="B50" s="13" t="s">
        <v>8</v>
      </c>
      <c r="C50" s="3">
        <v>50</v>
      </c>
      <c r="D50" s="3">
        <v>80</v>
      </c>
      <c r="E50" s="3">
        <v>100</v>
      </c>
      <c r="F50" s="3">
        <v>100</v>
      </c>
    </row>
    <row r="52" spans="1:6" x14ac:dyDescent="0.25">
      <c r="B52" s="15" t="s">
        <v>41</v>
      </c>
      <c r="C52" s="15"/>
      <c r="D52" s="15"/>
      <c r="E52" s="15"/>
      <c r="F52" s="15"/>
    </row>
    <row r="53" spans="1:6" x14ac:dyDescent="0.25">
      <c r="B53" s="16" t="s">
        <v>42</v>
      </c>
      <c r="C53" s="16" t="s">
        <v>43</v>
      </c>
      <c r="D53" s="16" t="s">
        <v>44</v>
      </c>
      <c r="E53" s="16" t="s">
        <v>27</v>
      </c>
      <c r="F53" s="16" t="s">
        <v>45</v>
      </c>
    </row>
    <row r="54" spans="1:6" x14ac:dyDescent="0.25">
      <c r="B54" s="3">
        <v>10</v>
      </c>
      <c r="C54" s="5">
        <f>IF(B54&gt;$F$49,0,IF(B54&gt;$E$49,IF($E$49=$F$49,1,($F$49-B54)/($F$49-$E$49)),IF(B54&gt;$D$49,1,IF(B54&gt;=$C$49,IF($C$49=$D$49,1,(B54-$C$49)/($D$49-$C$49)),0))))</f>
        <v>1</v>
      </c>
      <c r="D54" s="5">
        <f>IF(B54&gt;$F$50,0,IF(B54&gt;$E$50,IF($E$50=$F$50,1,($F$50-B54)/($F$50-$E$50)),IF(B54&gt;$D$50,1,IF(B54&gt;=$C$50,IF($C$50=$D$50,1,(B54-$C$50)/($D$50-$C$50)),0))))</f>
        <v>0</v>
      </c>
      <c r="E54" s="5">
        <f>MAX(MIN(C54,$B$44),MIN(D54,$B$45))</f>
        <v>0.5</v>
      </c>
      <c r="F54" s="5">
        <f>E54*B54</f>
        <v>5</v>
      </c>
    </row>
    <row r="55" spans="1:6" x14ac:dyDescent="0.25">
      <c r="B55" s="3">
        <v>20</v>
      </c>
      <c r="C55" s="5">
        <f t="shared" ref="C55:C63" si="3">IF(B55&gt;$F$49,0,IF(B55&gt;$E$49,IF($E$49=$F$49,1,($F$49-B55)/($F$49-$E$49)),IF(B55&gt;$D$49,1,IF(B55&gt;=$C$49,IF($C$49=$D$49,1,(B55-$C$49)/($D$49-$C$49)),0))))</f>
        <v>1</v>
      </c>
      <c r="D55" s="5">
        <f t="shared" ref="D55:D63" si="4">IF(B55&gt;$F$50,0,IF(B55&gt;$E$50,IF($E$50=$F$50,1,($F$50-B55)/($F$50-$E$50)),IF(B55&gt;$D$50,1,IF(B55&gt;=$C$50,IF($C$50=$D$50,1,(B55-$C$50)/($D$50-$C$50)),0))))</f>
        <v>0</v>
      </c>
      <c r="E55" s="5">
        <f t="shared" ref="E55:E63" si="5">MAX(MIN(C55,$B$44),MIN(D55,$B$45))</f>
        <v>0.5</v>
      </c>
      <c r="F55" s="5">
        <f t="shared" ref="F55:F63" si="6">E55*B55</f>
        <v>10</v>
      </c>
    </row>
    <row r="56" spans="1:6" x14ac:dyDescent="0.25">
      <c r="B56" s="3">
        <v>30</v>
      </c>
      <c r="C56" s="5">
        <f t="shared" si="3"/>
        <v>1</v>
      </c>
      <c r="D56" s="5">
        <f t="shared" si="4"/>
        <v>0</v>
      </c>
      <c r="E56" s="5">
        <f t="shared" si="5"/>
        <v>0.5</v>
      </c>
      <c r="F56" s="5">
        <f t="shared" si="6"/>
        <v>15</v>
      </c>
    </row>
    <row r="57" spans="1:6" x14ac:dyDescent="0.25">
      <c r="B57" s="3">
        <v>40</v>
      </c>
      <c r="C57" s="5">
        <f t="shared" si="3"/>
        <v>1</v>
      </c>
      <c r="D57" s="5">
        <f t="shared" si="4"/>
        <v>0</v>
      </c>
      <c r="E57" s="5">
        <f t="shared" si="5"/>
        <v>0.5</v>
      </c>
      <c r="F57" s="5">
        <f t="shared" si="6"/>
        <v>20</v>
      </c>
    </row>
    <row r="58" spans="1:6" x14ac:dyDescent="0.25">
      <c r="B58" s="3">
        <v>50</v>
      </c>
      <c r="C58" s="5">
        <f>IF(B58&gt;$F$49,0,IF(B58&gt;$E$49,IF($E$49=$F$49,1,($F$49-B58)/($F$49-$E$49)),IF(B58&gt;$D$49,1,IF(B58&gt;=$C$49,IF($C$49=$D$49,1,(B58-$C$49)/($D$49-$C$49)),0))))</f>
        <v>1</v>
      </c>
      <c r="D58" s="5">
        <f>IF(B58&gt;$F$50,0,IF(B58&gt;$E$50,IF($E$50=$F$50,1,($F$50-B58)/($F$50-$E$50)),IF(B58&gt;$D$50,1,IF(B58&gt;=$C$50,IF($C$50=$D$50,1,(B58-$C$50)/($D$50-$C$50)),0))))</f>
        <v>0</v>
      </c>
      <c r="E58" s="5">
        <f>MAX(MIN(C58,$B$44),MIN(D58,$B$45))</f>
        <v>0.5</v>
      </c>
      <c r="F58" s="5">
        <f>E58*B58</f>
        <v>25</v>
      </c>
    </row>
    <row r="59" spans="1:6" x14ac:dyDescent="0.25">
      <c r="B59" s="3">
        <v>60</v>
      </c>
      <c r="C59" s="5">
        <f t="shared" si="3"/>
        <v>0.66666666666666663</v>
      </c>
      <c r="D59" s="5">
        <f t="shared" si="4"/>
        <v>0.33333333333333331</v>
      </c>
      <c r="E59" s="5">
        <f t="shared" si="5"/>
        <v>0.5</v>
      </c>
      <c r="F59" s="5">
        <f t="shared" si="6"/>
        <v>30</v>
      </c>
    </row>
    <row r="60" spans="1:6" x14ac:dyDescent="0.25">
      <c r="B60" s="3">
        <v>70</v>
      </c>
      <c r="C60" s="5">
        <f t="shared" si="3"/>
        <v>0.33333333333333331</v>
      </c>
      <c r="D60" s="5">
        <f t="shared" si="4"/>
        <v>0.66666666666666663</v>
      </c>
      <c r="E60" s="5">
        <f t="shared" si="5"/>
        <v>0.33333333333333331</v>
      </c>
      <c r="F60" s="5">
        <f t="shared" si="6"/>
        <v>23.333333333333332</v>
      </c>
    </row>
    <row r="61" spans="1:6" x14ac:dyDescent="0.25">
      <c r="B61" s="3">
        <v>80</v>
      </c>
      <c r="C61" s="5">
        <f>IF(B61&gt;$F$49,0,IF(B61&gt;$E$49,IF($E$49=$F$49,1,($F$49-B61)/($F$49-$E$49)),IF(B61&gt;$D$49,1,IF(B61&gt;=$C$49,IF($C$49=$D$49,1,(B61-$C$49)/($D$49-$C$49)),0))))</f>
        <v>0</v>
      </c>
      <c r="D61" s="5">
        <f>IF(B61&gt;$F$50,0,IF(B61&gt;$E$50,IF($E$50=$F$50,1,($F$50-B61)/($F$50-$E$50)),IF(B61&gt;$D$50,1,IF(B61&gt;=$C$50,IF($C$50=$D$50,1,(B61-$C$50)/($D$50-$C$50)),0))))</f>
        <v>1</v>
      </c>
      <c r="E61" s="5">
        <f>MAX(MIN(C61,$B$44),MIN(D61,$B$45))</f>
        <v>0</v>
      </c>
      <c r="F61" s="5">
        <f>E61*B61</f>
        <v>0</v>
      </c>
    </row>
    <row r="62" spans="1:6" x14ac:dyDescent="0.25">
      <c r="B62" s="3">
        <v>90</v>
      </c>
      <c r="C62" s="5">
        <f t="shared" si="3"/>
        <v>0</v>
      </c>
      <c r="D62" s="5">
        <f t="shared" si="4"/>
        <v>1</v>
      </c>
      <c r="E62" s="5">
        <f t="shared" si="5"/>
        <v>0</v>
      </c>
      <c r="F62" s="5">
        <f t="shared" si="6"/>
        <v>0</v>
      </c>
    </row>
    <row r="63" spans="1:6" x14ac:dyDescent="0.25">
      <c r="B63" s="3">
        <v>100</v>
      </c>
      <c r="C63" s="5">
        <f t="shared" si="3"/>
        <v>0</v>
      </c>
      <c r="D63" s="5">
        <f t="shared" si="4"/>
        <v>1</v>
      </c>
      <c r="E63" s="5">
        <f t="shared" si="5"/>
        <v>0</v>
      </c>
      <c r="F63" s="5">
        <f t="shared" si="6"/>
        <v>0</v>
      </c>
    </row>
    <row r="65" spans="2:7" x14ac:dyDescent="0.25">
      <c r="B65" s="19" t="s">
        <v>46</v>
      </c>
      <c r="C65" s="19"/>
      <c r="D65" s="19"/>
      <c r="E65" s="5">
        <f>SUM(E54:E63)</f>
        <v>3.3333333333333335</v>
      </c>
      <c r="F65" s="5">
        <f>SUM(F54:F63)</f>
        <v>128.33333333333334</v>
      </c>
      <c r="G65" s="20" t="s">
        <v>47</v>
      </c>
    </row>
    <row r="67" spans="2:7" x14ac:dyDescent="0.25">
      <c r="D67" s="22" t="s">
        <v>48</v>
      </c>
      <c r="E67" s="24"/>
      <c r="F67" s="37">
        <f>F65/E65</f>
        <v>38.5</v>
      </c>
    </row>
    <row r="70" spans="2:7" x14ac:dyDescent="0.25">
      <c r="B70" s="21" t="s">
        <v>49</v>
      </c>
      <c r="C70" s="21"/>
      <c r="D70" s="21"/>
      <c r="E70" s="21"/>
      <c r="F70" s="21"/>
    </row>
    <row r="71" spans="2:7" x14ac:dyDescent="0.25">
      <c r="B71" s="16" t="s">
        <v>42</v>
      </c>
      <c r="C71" s="16" t="s">
        <v>50</v>
      </c>
      <c r="D71" s="16" t="s">
        <v>44</v>
      </c>
      <c r="E71" s="16" t="s">
        <v>27</v>
      </c>
      <c r="F71" s="16" t="s">
        <v>45</v>
      </c>
    </row>
    <row r="72" spans="2:7" x14ac:dyDescent="0.25">
      <c r="B72" s="3">
        <v>50</v>
      </c>
      <c r="C72" s="18">
        <f>IF(B58&gt;$F$49,0,IF(B58&gt;$E$49,IF($E$49=$F$49,1,($F$49-B58)/($F$49-$E$49)),IF(B58&gt;$D$49,1,IF(B58&gt;=$C$49,IF($C$49=$D$49,1,(B58-$C$49)/($D$49-$C$49)),0))))</f>
        <v>1</v>
      </c>
      <c r="D72" s="18">
        <f>IF(B58&gt;$F$50,0,IF(B58&gt;$E$50,IF($E$50=$F$50,1,($F$50-B58)/($F$50-$E$50)),IF(B58&gt;$D$50,1,IF(B58&gt;=$C$50,IF($C$50=$D$50,1,(B58-$C$50)/($D$50-$C$50)),0))))</f>
        <v>0</v>
      </c>
      <c r="E72" s="5">
        <f>MAX(MIN(C58,$B$44),MIN(D58,$B$45))</f>
        <v>0.5</v>
      </c>
      <c r="F72" s="18">
        <f>E58*B58</f>
        <v>25</v>
      </c>
    </row>
    <row r="73" spans="2:7" x14ac:dyDescent="0.25">
      <c r="B73" s="3">
        <v>80</v>
      </c>
      <c r="C73" s="18">
        <f>IF(B61&gt;$F$49,0,IF(B61&gt;$E$49,IF($E$49=$F$49,1,($F$49-B61)/($F$49-$E$49)),IF(B61&gt;$D$49,1,IF(B61&gt;=$C$49,IF($C$49=$D$49,1,(B61-$C$49)/($D$49-$C$49)),0))))</f>
        <v>0</v>
      </c>
      <c r="D73" s="18">
        <f>IF(B61&gt;$F$50,0,IF(B61&gt;$E$50,IF($E$50=$F$50,1,($F$50-B61)/($F$50-$E$50)),IF(B61&gt;$D$50,1,IF(B61&gt;=$C$50,IF($C$50=$D$50,1,(B61-$C$50)/($D$50-$C$50)),0))))</f>
        <v>1</v>
      </c>
      <c r="E73" s="5">
        <f>MAX(MIN(C61,$B$44),MIN(D61,$B$45))</f>
        <v>0</v>
      </c>
      <c r="F73" s="18">
        <f>E61*B61</f>
        <v>0</v>
      </c>
    </row>
    <row r="75" spans="2:7" x14ac:dyDescent="0.25">
      <c r="B75" s="14" t="s">
        <v>51</v>
      </c>
      <c r="C75" s="14"/>
      <c r="D75" s="14"/>
      <c r="E75" s="8">
        <f>SUM(E72:E73)</f>
        <v>0.5</v>
      </c>
      <c r="F75" s="3">
        <f>SUM(F72:F73)</f>
        <v>25</v>
      </c>
    </row>
    <row r="77" spans="2:7" x14ac:dyDescent="0.25">
      <c r="D77" s="22" t="s">
        <v>52</v>
      </c>
      <c r="E77" s="24"/>
      <c r="F77" s="23">
        <f>F75/E75</f>
        <v>50</v>
      </c>
    </row>
  </sheetData>
  <mergeCells count="6">
    <mergeCell ref="B52:F52"/>
    <mergeCell ref="B65:D65"/>
    <mergeCell ref="B70:F70"/>
    <mergeCell ref="B75:D75"/>
    <mergeCell ref="D67:E67"/>
    <mergeCell ref="D77:E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jaringan</dc:creator>
  <cp:lastModifiedBy>jaringan</cp:lastModifiedBy>
  <dcterms:created xsi:type="dcterms:W3CDTF">2019-10-14T03:56:33Z</dcterms:created>
  <dcterms:modified xsi:type="dcterms:W3CDTF">2019-10-21T04:52:16Z</dcterms:modified>
</cp:coreProperties>
</file>