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_\Ketrampilan Wajib\Kisi - Kisi\"/>
    </mc:Choice>
  </mc:AlternateContent>
  <bookViews>
    <workbookView xWindow="360" yWindow="140" windowWidth="11360" windowHeight="8640"/>
  </bookViews>
  <sheets>
    <sheet name="Tugas" sheetId="3" r:id="rId1"/>
  </sheets>
  <definedNames>
    <definedName name="_xlnm.Print_Area" localSheetId="0">Tugas!$B$2:$M$38</definedName>
  </definedNames>
  <calcPr calcId="162913"/>
</workbook>
</file>

<file path=xl/calcChain.xml><?xml version="1.0" encoding="utf-8"?>
<calcChain xmlns="http://schemas.openxmlformats.org/spreadsheetml/2006/main">
  <c r="C20" i="3" l="1"/>
  <c r="C21" i="3"/>
  <c r="C22" i="3"/>
  <c r="C19" i="3"/>
  <c r="D20" i="3"/>
  <c r="D21" i="3"/>
  <c r="D22" i="3"/>
  <c r="D19" i="3"/>
  <c r="K5" i="3"/>
  <c r="K6" i="3"/>
  <c r="K7" i="3"/>
  <c r="K8" i="3"/>
  <c r="K9" i="3"/>
  <c r="K10" i="3"/>
  <c r="K11" i="3"/>
  <c r="K12" i="3"/>
  <c r="K13" i="3"/>
  <c r="K14" i="3"/>
  <c r="K15" i="3"/>
  <c r="K4" i="3"/>
  <c r="J5" i="3"/>
  <c r="J6" i="3"/>
  <c r="J7" i="3"/>
  <c r="J8" i="3"/>
  <c r="J9" i="3"/>
  <c r="J10" i="3"/>
  <c r="J11" i="3"/>
  <c r="J12" i="3"/>
  <c r="J13" i="3"/>
  <c r="J14" i="3"/>
  <c r="J15" i="3"/>
  <c r="J4" i="3"/>
  <c r="I5" i="3"/>
  <c r="I6" i="3"/>
  <c r="I7" i="3"/>
  <c r="I8" i="3"/>
  <c r="I9" i="3"/>
  <c r="I10" i="3"/>
  <c r="I11" i="3"/>
  <c r="I12" i="3"/>
  <c r="I13" i="3"/>
  <c r="I14" i="3"/>
  <c r="I15" i="3"/>
  <c r="I4" i="3"/>
  <c r="G5" i="3"/>
  <c r="G6" i="3"/>
  <c r="G7" i="3"/>
  <c r="G8" i="3"/>
  <c r="G9" i="3"/>
  <c r="G10" i="3"/>
  <c r="G11" i="3"/>
  <c r="G12" i="3"/>
  <c r="G13" i="3"/>
  <c r="G14" i="3"/>
  <c r="G15" i="3"/>
  <c r="G4" i="3"/>
  <c r="F5" i="3"/>
  <c r="F6" i="3"/>
  <c r="F7" i="3"/>
  <c r="F8" i="3"/>
  <c r="F9" i="3"/>
  <c r="F10" i="3"/>
  <c r="F11" i="3"/>
  <c r="F12" i="3"/>
  <c r="F13" i="3"/>
  <c r="F14" i="3"/>
  <c r="F15" i="3"/>
  <c r="F4" i="3"/>
  <c r="E5" i="3"/>
  <c r="E6" i="3"/>
  <c r="E7" i="3"/>
  <c r="E8" i="3"/>
  <c r="E9" i="3"/>
  <c r="E10" i="3"/>
  <c r="E11" i="3"/>
  <c r="E12" i="3"/>
  <c r="E13" i="3"/>
  <c r="E14" i="3"/>
  <c r="E15" i="3"/>
  <c r="E4" i="3"/>
</calcChain>
</file>

<file path=xl/sharedStrings.xml><?xml version="1.0" encoding="utf-8"?>
<sst xmlns="http://schemas.openxmlformats.org/spreadsheetml/2006/main" count="53" uniqueCount="31">
  <si>
    <t>NO</t>
  </si>
  <si>
    <t>Tanggal Pinjam</t>
  </si>
  <si>
    <t>Kode Buku</t>
  </si>
  <si>
    <t>Tanggal Balik</t>
  </si>
  <si>
    <t>Tabel Rekap Data</t>
  </si>
  <si>
    <t>Lama Pinjam (4)</t>
  </si>
  <si>
    <t>Terlambat         (5)</t>
  </si>
  <si>
    <t>Denda (6)</t>
  </si>
  <si>
    <t>Jumlah Pinjam (7)</t>
  </si>
  <si>
    <t>Total Lama Pinjam (8)</t>
  </si>
  <si>
    <t>Tabel Persewaan DVD Film</t>
  </si>
  <si>
    <t>Tabel DVD Film</t>
  </si>
  <si>
    <t>Kode DVD</t>
  </si>
  <si>
    <t>Judul Film</t>
  </si>
  <si>
    <t>Judul Film (1)</t>
  </si>
  <si>
    <t>Jenis Film (2)</t>
  </si>
  <si>
    <t>Produser (3)</t>
  </si>
  <si>
    <t>Tabel Produser</t>
  </si>
  <si>
    <t>K001</t>
  </si>
  <si>
    <t>K002</t>
  </si>
  <si>
    <t>A001</t>
  </si>
  <si>
    <t>A002</t>
  </si>
  <si>
    <t>Janji Joni</t>
  </si>
  <si>
    <t>Pocong Juga Pocong</t>
  </si>
  <si>
    <t>Avenger</t>
  </si>
  <si>
    <t>Transformer</t>
  </si>
  <si>
    <t>Produser</t>
  </si>
  <si>
    <t>FC Holywood</t>
  </si>
  <si>
    <t>AM Bolywod</t>
  </si>
  <si>
    <t>PT Karya Persada</t>
  </si>
  <si>
    <t>Nusa Seni Bangsa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</si>
</sst>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 applyAlignment="1">
      <alignment horizontal="center"/>
    </xf>
    <xf numFmtId="1" fontId="0" fillId="0" borderId="2" xfId="0" applyNumberFormat="1" applyBorder="1"/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2" borderId="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22</xdr:row>
      <xdr:rowOff>161924</xdr:rowOff>
    </xdr:from>
    <xdr:to>
      <xdr:col>10</xdr:col>
      <xdr:colOff>200025</xdr:colOff>
      <xdr:row>37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0075" y="4705349"/>
          <a:ext cx="7239000" cy="23717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SOAL</a:t>
          </a:r>
        </a:p>
        <a:p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Isilah Kolom - kolom kosong di Tabel diatas sesuai dengan ketentuan di bawah ini :</a:t>
          </a:r>
          <a:r>
            <a:rPr lang="id-ID" sz="1200" b="0">
              <a:latin typeface="Arial" pitchFamily="34" charset="0"/>
              <a:cs typeface="Arial" pitchFamily="34" charset="0"/>
            </a:rPr>
            <a:t> </a:t>
          </a:r>
          <a:endParaRPr lang="en-US" sz="1200" b="0">
            <a:latin typeface="Arial" pitchFamily="34" charset="0"/>
            <a:cs typeface="Arial" pitchFamily="34" charset="0"/>
          </a:endParaRPr>
        </a:p>
        <a:p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(1)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Judul Film </a:t>
          </a:r>
          <a:r>
            <a:rPr lang="id-ID" sz="1200" b="0" i="0" u="sng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Berdasarkan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Kode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DVD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pada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Tabel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DVD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Film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(2)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Jenis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Film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dengan Ketentuan (Jika </a:t>
          </a:r>
          <a:r>
            <a:rPr lang="id-ID" sz="1200" b="0" i="0" u="sng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Karakter Pertama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dari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Kode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DVD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 adalah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K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Maka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Jenis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Film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     adalah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Komedi 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dan Jika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maka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Action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lang="id-ID" sz="1200" b="0">
              <a:latin typeface="Arial" pitchFamily="34" charset="0"/>
              <a:cs typeface="Arial" pitchFamily="34" charset="0"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200" b="0">
              <a:latin typeface="Arial" pitchFamily="34" charset="0"/>
              <a:cs typeface="Arial" pitchFamily="34" charset="0"/>
            </a:rPr>
            <a:t>(3) </a:t>
          </a:r>
          <a:r>
            <a:rPr lang="id-ID" sz="1200" b="1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P</a:t>
          </a:r>
          <a:r>
            <a:rPr lang="en-US" sz="1200" b="1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roduser </a:t>
          </a:r>
          <a:r>
            <a:rPr lang="id-ID" sz="1200" b="0" i="0" u="sng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Berdasarkan</a:t>
          </a:r>
          <a:r>
            <a:rPr lang="id-ID" sz="12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id-ID" sz="1200" b="1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Kode </a:t>
          </a:r>
          <a:r>
            <a:rPr lang="en-US" sz="1200" b="1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DVD</a:t>
          </a:r>
          <a:r>
            <a:rPr lang="id-ID" sz="12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pada </a:t>
          </a:r>
          <a:r>
            <a:rPr lang="id-ID" sz="1200" b="1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Tabel P</a:t>
          </a:r>
          <a:r>
            <a:rPr lang="en-US" sz="1200" b="1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roduser</a:t>
          </a:r>
          <a:r>
            <a:rPr lang="id-ID" sz="1200" b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(4)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Lama Pinjam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Berasal dari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Tanggal balik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id-ID" sz="1200" b="0" i="0" u="sng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dikurangi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Tanggal Pinjam</a:t>
          </a:r>
          <a:r>
            <a:rPr lang="id-ID" sz="1200" b="0">
              <a:latin typeface="Arial" pitchFamily="34" charset="0"/>
              <a:cs typeface="Arial" pitchFamily="34" charset="0"/>
            </a:rPr>
            <a:t> </a:t>
          </a:r>
        </a:p>
        <a:p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(5)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Terlambat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berisi lama keterlambatan dengan ketentuan (Jika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Lama Pinjam &lt;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maka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keterlambatan 0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     dan jika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Lama Pinjam &gt;=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Maka Terlambat</a:t>
          </a:r>
          <a:r>
            <a:rPr lang="id-ID" sz="1200" b="0">
              <a:latin typeface="Arial" pitchFamily="34" charset="0"/>
              <a:cs typeface="Arial" pitchFamily="34" charset="0"/>
            </a:rPr>
            <a:t> 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Berisi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Lama Pinjam -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lang="id-ID" sz="1200" b="0">
              <a:latin typeface="Arial" pitchFamily="34" charset="0"/>
              <a:cs typeface="Arial" pitchFamily="34" charset="0"/>
            </a:rPr>
            <a:t> </a:t>
          </a:r>
        </a:p>
        <a:p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(6)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Denda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berisi </a:t>
          </a:r>
          <a:r>
            <a:rPr lang="id-ID" sz="1200" b="1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Terlambat</a:t>
          </a:r>
          <a:r>
            <a:rPr lang="id-ID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*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1000</a:t>
          </a:r>
          <a:r>
            <a:rPr lang="id-ID" sz="1200" b="0">
              <a:latin typeface="Arial" pitchFamily="34" charset="0"/>
              <a:cs typeface="Arial" pitchFamily="34" charset="0"/>
            </a:rPr>
            <a:t> </a:t>
          </a:r>
        </a:p>
        <a:p>
          <a:r>
            <a:rPr lang="id-ID" sz="1200" b="0">
              <a:latin typeface="Arial" pitchFamily="34" charset="0"/>
              <a:cs typeface="Arial" pitchFamily="34" charset="0"/>
            </a:rPr>
            <a:t>(7) </a:t>
          </a:r>
          <a:r>
            <a:rPr lang="id-ID" sz="1200" b="1">
              <a:latin typeface="Arial" pitchFamily="34" charset="0"/>
              <a:cs typeface="Arial" pitchFamily="34" charset="0"/>
            </a:rPr>
            <a:t>Jumlah Pinjam</a:t>
          </a:r>
          <a:r>
            <a:rPr lang="id-ID" sz="1200" b="0">
              <a:latin typeface="Arial" pitchFamily="34" charset="0"/>
              <a:cs typeface="Arial" pitchFamily="34" charset="0"/>
            </a:rPr>
            <a:t> berisikan</a:t>
          </a:r>
          <a:r>
            <a:rPr lang="id-ID" sz="1200" b="0" baseline="0">
              <a:latin typeface="Arial" pitchFamily="34" charset="0"/>
              <a:cs typeface="Arial" pitchFamily="34" charset="0"/>
            </a:rPr>
            <a:t> </a:t>
          </a:r>
          <a:r>
            <a:rPr lang="id-ID" sz="1200" b="1" baseline="0">
              <a:latin typeface="Arial" pitchFamily="34" charset="0"/>
              <a:cs typeface="Arial" pitchFamily="34" charset="0"/>
            </a:rPr>
            <a:t>Jumlah Pinjam</a:t>
          </a:r>
          <a:r>
            <a:rPr lang="id-ID" sz="1200" b="0" baseline="0">
              <a:latin typeface="Arial" pitchFamily="34" charset="0"/>
              <a:cs typeface="Arial" pitchFamily="34" charset="0"/>
            </a:rPr>
            <a:t> </a:t>
          </a:r>
          <a:r>
            <a:rPr lang="id-ID" sz="1200" b="0" u="sng" baseline="0">
              <a:latin typeface="Arial" pitchFamily="34" charset="0"/>
              <a:cs typeface="Arial" pitchFamily="34" charset="0"/>
            </a:rPr>
            <a:t>per </a:t>
          </a:r>
          <a:r>
            <a:rPr lang="id-ID" sz="1200" b="1" u="sng" baseline="0">
              <a:latin typeface="Arial" pitchFamily="34" charset="0"/>
              <a:cs typeface="Arial" pitchFamily="34" charset="0"/>
            </a:rPr>
            <a:t>Kode </a:t>
          </a:r>
          <a:r>
            <a:rPr lang="en-US" sz="1200" b="1" u="sng" baseline="0">
              <a:latin typeface="Arial" pitchFamily="34" charset="0"/>
              <a:cs typeface="Arial" pitchFamily="34" charset="0"/>
            </a:rPr>
            <a:t>DVD</a:t>
          </a:r>
          <a:r>
            <a:rPr lang="id-ID" sz="1200" b="0" baseline="0">
              <a:latin typeface="Arial" pitchFamily="34" charset="0"/>
              <a:cs typeface="Arial" pitchFamily="34" charset="0"/>
            </a:rPr>
            <a:t> pada </a:t>
          </a:r>
          <a:r>
            <a:rPr lang="id-ID" sz="1200" b="1" baseline="0">
              <a:latin typeface="Arial" pitchFamily="34" charset="0"/>
              <a:cs typeface="Arial" pitchFamily="34" charset="0"/>
            </a:rPr>
            <a:t>Tabel </a:t>
          </a:r>
          <a:r>
            <a:rPr lang="en-US" sz="1200" b="1" baseline="0">
              <a:latin typeface="Arial" pitchFamily="34" charset="0"/>
              <a:cs typeface="Arial" pitchFamily="34" charset="0"/>
            </a:rPr>
            <a:t>Persewaan DVD Film</a:t>
          </a:r>
          <a:endParaRPr lang="id-ID" sz="1200" b="1" baseline="0">
            <a:latin typeface="Arial" pitchFamily="34" charset="0"/>
            <a:cs typeface="Arial" pitchFamily="34" charset="0"/>
          </a:endParaRPr>
        </a:p>
        <a:p>
          <a:r>
            <a:rPr lang="id-ID" sz="1200" b="0" baseline="0">
              <a:latin typeface="Arial" pitchFamily="34" charset="0"/>
              <a:cs typeface="Arial" pitchFamily="34" charset="0"/>
            </a:rPr>
            <a:t>(8) </a:t>
          </a:r>
          <a:r>
            <a:rPr lang="en-US" sz="1200" b="1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Total</a:t>
          </a:r>
          <a:r>
            <a:rPr lang="en-US" sz="1200" b="1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id-ID" sz="1200" b="1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Lama Pinjam</a:t>
          </a:r>
          <a:r>
            <a:rPr lang="en-US" sz="120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akan berisikan total </a:t>
          </a:r>
          <a:r>
            <a:rPr lang="id-ID" sz="120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lama pinjam </a:t>
          </a:r>
          <a:r>
            <a:rPr lang="en-US" sz="120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setiap DVD berdasarkan </a:t>
          </a:r>
          <a:r>
            <a:rPr lang="en-US" sz="1200" b="1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Kode DVD</a:t>
          </a:r>
          <a:endParaRPr lang="id-ID" sz="1200" b="1" baseline="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endParaRPr lang="id-ID" sz="1200" b="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tabSelected="1" topLeftCell="B7" workbookViewId="0">
      <selection activeCell="D22" sqref="D22"/>
    </sheetView>
  </sheetViews>
  <sheetFormatPr defaultRowHeight="12.5" x14ac:dyDescent="0.25"/>
  <cols>
    <col min="2" max="2" width="9.453125" customWidth="1"/>
    <col min="3" max="3" width="11.81640625" customWidth="1"/>
    <col min="4" max="4" width="7.81640625" customWidth="1"/>
    <col min="5" max="5" width="12.81640625" customWidth="1"/>
    <col min="6" max="6" width="11.453125" customWidth="1"/>
    <col min="7" max="7" width="18.1796875" customWidth="1"/>
    <col min="8" max="8" width="11.1796875" customWidth="1"/>
    <col min="9" max="9" width="12.1796875" customWidth="1"/>
    <col min="10" max="10" width="10.54296875" customWidth="1"/>
    <col min="11" max="11" width="10.1796875" customWidth="1"/>
    <col min="12" max="12" width="9.1796875" customWidth="1"/>
    <col min="13" max="13" width="8.453125" customWidth="1"/>
    <col min="14" max="14" width="17.81640625" bestFit="1" customWidth="1"/>
    <col min="15" max="15" width="9" customWidth="1"/>
    <col min="16" max="16" width="9.81640625" customWidth="1"/>
    <col min="17" max="17" width="8" customWidth="1"/>
  </cols>
  <sheetData>
    <row r="2" spans="2:11" ht="21" customHeight="1" thickBot="1" x14ac:dyDescent="0.3">
      <c r="B2" s="8" t="s">
        <v>10</v>
      </c>
    </row>
    <row r="3" spans="2:11" ht="26.5" thickBot="1" x14ac:dyDescent="0.3">
      <c r="B3" s="9" t="s">
        <v>0</v>
      </c>
      <c r="C3" s="9" t="s">
        <v>1</v>
      </c>
      <c r="D3" s="9" t="s">
        <v>12</v>
      </c>
      <c r="E3" s="9" t="s">
        <v>14</v>
      </c>
      <c r="F3" s="9" t="s">
        <v>15</v>
      </c>
      <c r="G3" s="9" t="s">
        <v>16</v>
      </c>
      <c r="H3" s="9" t="s">
        <v>3</v>
      </c>
      <c r="I3" s="9" t="s">
        <v>5</v>
      </c>
      <c r="J3" s="9" t="s">
        <v>6</v>
      </c>
      <c r="K3" s="9" t="s">
        <v>7</v>
      </c>
    </row>
    <row r="4" spans="2:11" x14ac:dyDescent="0.25">
      <c r="B4" s="4">
        <v>1</v>
      </c>
      <c r="C4" s="20">
        <v>43112</v>
      </c>
      <c r="D4" s="10" t="s">
        <v>18</v>
      </c>
      <c r="E4" s="1" t="str">
        <f>VLOOKUP(D4,$F$19:$G$22,2,0)</f>
        <v>Janji Joni</v>
      </c>
      <c r="F4" s="1" t="str">
        <f>IF(LEFT(D4,1)="K","Komedi","Action")</f>
        <v>Komedi</v>
      </c>
      <c r="G4" s="1" t="str">
        <f>HLOOKUP(D4,$J$18:$M$19,2,0)</f>
        <v>PT Karya Persada</v>
      </c>
      <c r="H4" s="20">
        <v>43117</v>
      </c>
      <c r="I4" s="2">
        <f>H4-C4</f>
        <v>5</v>
      </c>
      <c r="J4" s="2">
        <f>IF(I4&gt;=5,I4-4,0)</f>
        <v>1</v>
      </c>
      <c r="K4" s="5">
        <f>J4*1000</f>
        <v>1000</v>
      </c>
    </row>
    <row r="5" spans="2:11" ht="12" customHeight="1" x14ac:dyDescent="0.25">
      <c r="B5" s="6">
        <v>2</v>
      </c>
      <c r="C5" s="21">
        <v>43152</v>
      </c>
      <c r="D5" s="11" t="s">
        <v>19</v>
      </c>
      <c r="E5" s="1" t="str">
        <f t="shared" ref="E5:E15" si="0">VLOOKUP(D5,$F$19:$G$22,2,0)</f>
        <v>Pocong Juga Pocong</v>
      </c>
      <c r="F5" s="1" t="str">
        <f t="shared" ref="F5:F15" si="1">IF(LEFT(D5,1)="K","Komedi","Action")</f>
        <v>Komedi</v>
      </c>
      <c r="G5" s="1" t="str">
        <f t="shared" ref="G5:G15" si="2">HLOOKUP(D5,$J$18:$M$19,2,0)</f>
        <v>Nusa Seni Bangsa</v>
      </c>
      <c r="H5" s="21">
        <v>43154</v>
      </c>
      <c r="I5" s="2">
        <f t="shared" ref="I5:I15" si="3">H5-C5</f>
        <v>2</v>
      </c>
      <c r="J5" s="2">
        <f t="shared" ref="J5:J15" si="4">IF(I5&gt;=5,I5-4,0)</f>
        <v>0</v>
      </c>
      <c r="K5" s="5">
        <f t="shared" ref="K5:K15" si="5">J5*1000</f>
        <v>0</v>
      </c>
    </row>
    <row r="6" spans="2:11" x14ac:dyDescent="0.25">
      <c r="B6" s="6">
        <v>3</v>
      </c>
      <c r="C6" s="21">
        <v>43153</v>
      </c>
      <c r="D6" s="11" t="s">
        <v>21</v>
      </c>
      <c r="E6" s="1" t="str">
        <f t="shared" si="0"/>
        <v>Transformer</v>
      </c>
      <c r="F6" s="1" t="str">
        <f t="shared" si="1"/>
        <v>Action</v>
      </c>
      <c r="G6" s="1" t="str">
        <f t="shared" si="2"/>
        <v>AM Bolywod</v>
      </c>
      <c r="H6" s="21">
        <v>43159</v>
      </c>
      <c r="I6" s="2">
        <f t="shared" si="3"/>
        <v>6</v>
      </c>
      <c r="J6" s="2">
        <f t="shared" si="4"/>
        <v>2</v>
      </c>
      <c r="K6" s="5">
        <f t="shared" si="5"/>
        <v>2000</v>
      </c>
    </row>
    <row r="7" spans="2:11" x14ac:dyDescent="0.25">
      <c r="B7" s="6">
        <v>4</v>
      </c>
      <c r="C7" s="21">
        <v>43156</v>
      </c>
      <c r="D7" s="11" t="s">
        <v>20</v>
      </c>
      <c r="E7" s="1" t="str">
        <f t="shared" si="0"/>
        <v>Avenger</v>
      </c>
      <c r="F7" s="1" t="str">
        <f t="shared" si="1"/>
        <v>Action</v>
      </c>
      <c r="G7" s="1" t="str">
        <f t="shared" si="2"/>
        <v>FC Holywood</v>
      </c>
      <c r="H7" s="21">
        <v>43158</v>
      </c>
      <c r="I7" s="2">
        <f t="shared" si="3"/>
        <v>2</v>
      </c>
      <c r="J7" s="2">
        <f t="shared" si="4"/>
        <v>0</v>
      </c>
      <c r="K7" s="5">
        <f t="shared" si="5"/>
        <v>0</v>
      </c>
    </row>
    <row r="8" spans="2:11" x14ac:dyDescent="0.25">
      <c r="B8" s="6">
        <v>5</v>
      </c>
      <c r="C8" s="21">
        <v>43160</v>
      </c>
      <c r="D8" s="11" t="s">
        <v>18</v>
      </c>
      <c r="E8" s="1" t="str">
        <f t="shared" si="0"/>
        <v>Janji Joni</v>
      </c>
      <c r="F8" s="1" t="str">
        <f t="shared" si="1"/>
        <v>Komedi</v>
      </c>
      <c r="G8" s="1" t="str">
        <f t="shared" si="2"/>
        <v>PT Karya Persada</v>
      </c>
      <c r="H8" s="21">
        <v>43162</v>
      </c>
      <c r="I8" s="2">
        <f t="shared" si="3"/>
        <v>2</v>
      </c>
      <c r="J8" s="2">
        <f t="shared" si="4"/>
        <v>0</v>
      </c>
      <c r="K8" s="5">
        <f t="shared" si="5"/>
        <v>0</v>
      </c>
    </row>
    <row r="9" spans="2:11" x14ac:dyDescent="0.25">
      <c r="B9" s="6">
        <v>6</v>
      </c>
      <c r="C9" s="21">
        <v>43163</v>
      </c>
      <c r="D9" s="11" t="s">
        <v>21</v>
      </c>
      <c r="E9" s="1" t="str">
        <f t="shared" si="0"/>
        <v>Transformer</v>
      </c>
      <c r="F9" s="1" t="str">
        <f t="shared" si="1"/>
        <v>Action</v>
      </c>
      <c r="G9" s="1" t="str">
        <f t="shared" si="2"/>
        <v>AM Bolywod</v>
      </c>
      <c r="H9" s="21">
        <v>43164</v>
      </c>
      <c r="I9" s="2">
        <f t="shared" si="3"/>
        <v>1</v>
      </c>
      <c r="J9" s="2">
        <f t="shared" si="4"/>
        <v>0</v>
      </c>
      <c r="K9" s="5">
        <f t="shared" si="5"/>
        <v>0</v>
      </c>
    </row>
    <row r="10" spans="2:11" x14ac:dyDescent="0.25">
      <c r="B10" s="6">
        <v>7</v>
      </c>
      <c r="C10" s="21">
        <v>43171</v>
      </c>
      <c r="D10" s="11" t="s">
        <v>19</v>
      </c>
      <c r="E10" s="1" t="str">
        <f t="shared" si="0"/>
        <v>Pocong Juga Pocong</v>
      </c>
      <c r="F10" s="1" t="str">
        <f t="shared" si="1"/>
        <v>Komedi</v>
      </c>
      <c r="G10" s="1" t="str">
        <f t="shared" si="2"/>
        <v>Nusa Seni Bangsa</v>
      </c>
      <c r="H10" s="21">
        <v>43180</v>
      </c>
      <c r="I10" s="2">
        <f t="shared" si="3"/>
        <v>9</v>
      </c>
      <c r="J10" s="2">
        <f t="shared" si="4"/>
        <v>5</v>
      </c>
      <c r="K10" s="5">
        <f t="shared" si="5"/>
        <v>5000</v>
      </c>
    </row>
    <row r="11" spans="2:11" x14ac:dyDescent="0.25">
      <c r="B11" s="15">
        <v>8</v>
      </c>
      <c r="C11" s="22">
        <v>43170</v>
      </c>
      <c r="D11" s="16" t="s">
        <v>21</v>
      </c>
      <c r="E11" s="1" t="str">
        <f t="shared" si="0"/>
        <v>Transformer</v>
      </c>
      <c r="F11" s="1" t="str">
        <f t="shared" si="1"/>
        <v>Action</v>
      </c>
      <c r="G11" s="1" t="str">
        <f t="shared" si="2"/>
        <v>AM Bolywod</v>
      </c>
      <c r="H11" s="22">
        <v>43189</v>
      </c>
      <c r="I11" s="2">
        <f t="shared" si="3"/>
        <v>19</v>
      </c>
      <c r="J11" s="2">
        <f t="shared" si="4"/>
        <v>15</v>
      </c>
      <c r="K11" s="5">
        <f t="shared" si="5"/>
        <v>15000</v>
      </c>
    </row>
    <row r="12" spans="2:11" x14ac:dyDescent="0.25">
      <c r="B12" s="6">
        <v>9</v>
      </c>
      <c r="C12" s="21">
        <v>43200</v>
      </c>
      <c r="D12" s="11" t="s">
        <v>20</v>
      </c>
      <c r="E12" s="1" t="str">
        <f t="shared" si="0"/>
        <v>Avenger</v>
      </c>
      <c r="F12" s="1" t="str">
        <f t="shared" si="1"/>
        <v>Action</v>
      </c>
      <c r="G12" s="1" t="str">
        <f t="shared" si="2"/>
        <v>FC Holywood</v>
      </c>
      <c r="H12" s="21">
        <v>43202</v>
      </c>
      <c r="I12" s="2">
        <f t="shared" si="3"/>
        <v>2</v>
      </c>
      <c r="J12" s="2">
        <f t="shared" si="4"/>
        <v>0</v>
      </c>
      <c r="K12" s="5">
        <f t="shared" si="5"/>
        <v>0</v>
      </c>
    </row>
    <row r="13" spans="2:11" x14ac:dyDescent="0.25">
      <c r="B13" s="6">
        <v>10</v>
      </c>
      <c r="C13" s="21">
        <v>43201</v>
      </c>
      <c r="D13" s="11" t="s">
        <v>18</v>
      </c>
      <c r="E13" s="1" t="str">
        <f t="shared" si="0"/>
        <v>Janji Joni</v>
      </c>
      <c r="F13" s="1" t="str">
        <f t="shared" si="1"/>
        <v>Komedi</v>
      </c>
      <c r="G13" s="1" t="str">
        <f t="shared" si="2"/>
        <v>PT Karya Persada</v>
      </c>
      <c r="H13" s="21">
        <v>43205</v>
      </c>
      <c r="I13" s="2">
        <f t="shared" si="3"/>
        <v>4</v>
      </c>
      <c r="J13" s="2">
        <f t="shared" si="4"/>
        <v>0</v>
      </c>
      <c r="K13" s="5">
        <f t="shared" si="5"/>
        <v>0</v>
      </c>
    </row>
    <row r="14" spans="2:11" x14ac:dyDescent="0.25">
      <c r="B14" s="6">
        <v>11</v>
      </c>
      <c r="C14" s="21">
        <v>43222</v>
      </c>
      <c r="D14" s="11" t="s">
        <v>19</v>
      </c>
      <c r="E14" s="1" t="str">
        <f t="shared" si="0"/>
        <v>Pocong Juga Pocong</v>
      </c>
      <c r="F14" s="1" t="str">
        <f t="shared" si="1"/>
        <v>Komedi</v>
      </c>
      <c r="G14" s="1" t="str">
        <f t="shared" si="2"/>
        <v>Nusa Seni Bangsa</v>
      </c>
      <c r="H14" s="21">
        <v>43230</v>
      </c>
      <c r="I14" s="2">
        <f t="shared" si="3"/>
        <v>8</v>
      </c>
      <c r="J14" s="2">
        <f t="shared" si="4"/>
        <v>4</v>
      </c>
      <c r="K14" s="5">
        <f t="shared" si="5"/>
        <v>4000</v>
      </c>
    </row>
    <row r="15" spans="2:11" ht="13" thickBot="1" x14ac:dyDescent="0.3">
      <c r="B15" s="7">
        <v>12</v>
      </c>
      <c r="C15" s="23">
        <v>43230</v>
      </c>
      <c r="D15" s="17" t="s">
        <v>18</v>
      </c>
      <c r="E15" s="1" t="str">
        <f t="shared" si="0"/>
        <v>Janji Joni</v>
      </c>
      <c r="F15" s="1" t="str">
        <f t="shared" si="1"/>
        <v>Komedi</v>
      </c>
      <c r="G15" s="1" t="str">
        <f t="shared" si="2"/>
        <v>PT Karya Persada</v>
      </c>
      <c r="H15" s="23">
        <v>43249</v>
      </c>
      <c r="I15" s="2">
        <f t="shared" si="3"/>
        <v>19</v>
      </c>
      <c r="J15" s="2">
        <f t="shared" si="4"/>
        <v>15</v>
      </c>
      <c r="K15" s="5">
        <f t="shared" si="5"/>
        <v>15000</v>
      </c>
    </row>
    <row r="17" spans="2:13" ht="16" thickBot="1" x14ac:dyDescent="0.3">
      <c r="B17" s="8" t="s">
        <v>4</v>
      </c>
      <c r="F17" s="8" t="s">
        <v>11</v>
      </c>
      <c r="I17" s="8" t="s">
        <v>17</v>
      </c>
    </row>
    <row r="18" spans="2:13" ht="52.5" thickBot="1" x14ac:dyDescent="0.3">
      <c r="B18" s="9" t="s">
        <v>2</v>
      </c>
      <c r="C18" s="9" t="s">
        <v>8</v>
      </c>
      <c r="D18" s="9" t="s">
        <v>9</v>
      </c>
      <c r="F18" s="9" t="s">
        <v>12</v>
      </c>
      <c r="G18" s="9" t="s">
        <v>13</v>
      </c>
      <c r="I18" s="27" t="s">
        <v>12</v>
      </c>
      <c r="J18" s="19" t="s">
        <v>18</v>
      </c>
      <c r="K18" s="16" t="s">
        <v>19</v>
      </c>
      <c r="L18" s="16" t="s">
        <v>20</v>
      </c>
      <c r="M18" s="16" t="s">
        <v>21</v>
      </c>
    </row>
    <row r="19" spans="2:13" ht="25" x14ac:dyDescent="0.25">
      <c r="B19" s="24" t="s">
        <v>18</v>
      </c>
      <c r="C19" s="25">
        <f>COUNTIF($D$4:$D$15,B19)</f>
        <v>4</v>
      </c>
      <c r="D19" s="25">
        <f>SUMIF($D$4:$D$15,B19,$I$4:$I$15)</f>
        <v>30</v>
      </c>
      <c r="E19" s="26"/>
      <c r="F19" s="24" t="s">
        <v>18</v>
      </c>
      <c r="G19" s="24" t="s">
        <v>22</v>
      </c>
      <c r="I19" s="18" t="s">
        <v>26</v>
      </c>
      <c r="J19" s="12" t="s">
        <v>29</v>
      </c>
      <c r="K19" s="13" t="s">
        <v>30</v>
      </c>
      <c r="L19" s="14" t="s">
        <v>27</v>
      </c>
      <c r="M19" s="13" t="s">
        <v>28</v>
      </c>
    </row>
    <row r="20" spans="2:13" x14ac:dyDescent="0.25">
      <c r="B20" s="11" t="s">
        <v>19</v>
      </c>
      <c r="C20" s="25">
        <f t="shared" ref="C20:C22" si="6">COUNTIF($D$4:$D$15,B20)</f>
        <v>3</v>
      </c>
      <c r="D20" s="25">
        <f t="shared" ref="D20:D22" si="7">SUMIF($D$4:$D$15,B20,$I$4:$I$15)</f>
        <v>19</v>
      </c>
      <c r="F20" s="11" t="s">
        <v>19</v>
      </c>
      <c r="G20" s="11" t="s">
        <v>23</v>
      </c>
    </row>
    <row r="21" spans="2:13" x14ac:dyDescent="0.25">
      <c r="B21" s="11" t="s">
        <v>20</v>
      </c>
      <c r="C21" s="25">
        <f t="shared" si="6"/>
        <v>2</v>
      </c>
      <c r="D21" s="25">
        <f t="shared" si="7"/>
        <v>4</v>
      </c>
      <c r="F21" s="11" t="s">
        <v>20</v>
      </c>
      <c r="G21" s="11" t="s">
        <v>24</v>
      </c>
    </row>
    <row r="22" spans="2:13" x14ac:dyDescent="0.25">
      <c r="B22" s="11" t="s">
        <v>21</v>
      </c>
      <c r="C22" s="25">
        <f t="shared" si="6"/>
        <v>3</v>
      </c>
      <c r="D22" s="25">
        <f t="shared" si="7"/>
        <v>26</v>
      </c>
      <c r="F22" s="11" t="s">
        <v>21</v>
      </c>
      <c r="G22" s="11" t="s">
        <v>25</v>
      </c>
    </row>
    <row r="24" spans="2:13" ht="13" x14ac:dyDescent="0.3">
      <c r="B24" s="3"/>
    </row>
    <row r="25" spans="2:13" ht="13" x14ac:dyDescent="0.3">
      <c r="B25" s="3"/>
    </row>
    <row r="26" spans="2:13" ht="13" x14ac:dyDescent="0.3">
      <c r="B26" s="3"/>
    </row>
    <row r="27" spans="2:13" ht="13" x14ac:dyDescent="0.3">
      <c r="B27" s="3"/>
    </row>
    <row r="28" spans="2:13" ht="13" x14ac:dyDescent="0.3">
      <c r="B28" s="3"/>
    </row>
    <row r="29" spans="2:13" ht="13" x14ac:dyDescent="0.3">
      <c r="B29" s="3"/>
    </row>
  </sheetData>
  <phoneticPr fontId="1" type="noConversion"/>
  <pageMargins left="0.51181102362204722" right="0.39370078740157483" top="0.27559055118110237" bottom="0.15748031496062992" header="0.11811023622047245" footer="0.15748031496062992"/>
  <pageSetup paperSize="9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Tugas</vt:lpstr>
      <vt:lpstr>Tugas!Print_Area</vt:lpstr>
    </vt:vector>
  </TitlesOfParts>
  <Company>oye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MAN99AR</dc:creator>
  <cp:lastModifiedBy>My PC</cp:lastModifiedBy>
  <cp:lastPrinted>2017-07-19T02:18:03Z</cp:lastPrinted>
  <dcterms:created xsi:type="dcterms:W3CDTF">2007-06-19T02:56:04Z</dcterms:created>
  <dcterms:modified xsi:type="dcterms:W3CDTF">2019-07-25T07:35:41Z</dcterms:modified>
</cp:coreProperties>
</file>