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m\OneDrive - DHI\Documents\Project Files\41806038 - Invenergy_NY Bight_Metocean\Data Processing\MATLAB_Scripts\RUGA\Hmax\E05\Hmax\Tmax\matlab\"/>
    </mc:Choice>
  </mc:AlternateContent>
  <xr:revisionPtr revIDLastSave="0" documentId="13_ncr:1_{22ADEEE1-79B3-4869-8ACC-29ACAD97243E}" xr6:coauthVersionLast="47" xr6:coauthVersionMax="47" xr10:uidLastSave="{00000000-0000-0000-0000-000000000000}"/>
  <bookViews>
    <workbookView xWindow="-108" yWindow="-108" windowWidth="23256" windowHeight="12576" xr2:uid="{5D298241-F595-4F42-895F-82B4837B184F}"/>
  </bookViews>
  <sheets>
    <sheet name="THmax_Forristall" sheetId="2" r:id="rId1"/>
    <sheet name="THmax_Glukovskh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5" i="2" l="1"/>
  <c r="AC45" i="2"/>
  <c r="AD45" i="2"/>
  <c r="AE45" i="2"/>
  <c r="AF45" i="2"/>
  <c r="AG45" i="2"/>
  <c r="AH45" i="2"/>
  <c r="AA45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AR4" i="2"/>
  <c r="AQ5" i="2"/>
  <c r="AQ4" i="2"/>
  <c r="AL4" i="2"/>
  <c r="AJ4" i="2"/>
  <c r="AF4" i="2"/>
  <c r="Z4" i="2"/>
  <c r="W4" i="2"/>
  <c r="X4" i="2"/>
  <c r="Y4" i="2"/>
  <c r="AC4" i="2"/>
  <c r="AD4" i="2"/>
  <c r="AE4" i="2"/>
  <c r="AK4" i="2"/>
  <c r="AO4" i="2"/>
  <c r="AP4" i="2"/>
  <c r="X5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W5" i="2"/>
  <c r="W7" i="2"/>
  <c r="W6" i="2" l="1"/>
  <c r="Y5" i="2"/>
  <c r="Y7" i="2"/>
  <c r="X7" i="2"/>
  <c r="Y6" i="2"/>
  <c r="X6" i="2"/>
  <c r="AT4" i="2"/>
  <c r="AS4" i="2"/>
  <c r="AP5" i="2"/>
  <c r="AO5" i="2"/>
  <c r="AM4" i="2"/>
  <c r="AN4" i="2"/>
  <c r="AI4" i="2"/>
  <c r="AG4" i="2"/>
  <c r="AE5" i="2"/>
  <c r="AH5" i="2"/>
  <c r="AD6" i="2"/>
  <c r="AC6" i="2"/>
  <c r="AE6" i="2"/>
  <c r="AR5" i="2"/>
  <c r="AS5" i="2"/>
  <c r="AT5" i="2"/>
  <c r="AI5" i="2"/>
  <c r="AH4" i="2"/>
  <c r="AC5" i="2"/>
  <c r="AB4" i="2"/>
  <c r="AA4" i="2"/>
  <c r="AD5" i="2"/>
  <c r="W8" i="2" l="1"/>
  <c r="X8" i="2"/>
  <c r="Y8" i="2"/>
  <c r="AL5" i="2"/>
  <c r="AN5" i="2"/>
  <c r="AM5" i="2"/>
  <c r="AJ5" i="2"/>
  <c r="AK5" i="2"/>
  <c r="AF5" i="2"/>
  <c r="AG5" i="2"/>
  <c r="AP6" i="2"/>
  <c r="AQ6" i="2"/>
  <c r="AO6" i="2"/>
  <c r="AS6" i="2"/>
  <c r="AR6" i="2"/>
  <c r="AT6" i="2"/>
  <c r="Z5" i="2"/>
  <c r="AA5" i="2"/>
  <c r="AB5" i="2"/>
  <c r="AG6" i="2"/>
  <c r="AF6" i="2"/>
  <c r="AH6" i="2"/>
  <c r="AE7" i="2"/>
  <c r="AC7" i="2"/>
  <c r="AD7" i="2"/>
  <c r="X9" i="2" l="1"/>
  <c r="W9" i="2"/>
  <c r="Y9" i="2"/>
  <c r="AL6" i="2"/>
  <c r="AM6" i="2"/>
  <c r="AN7" i="2"/>
  <c r="AN6" i="2"/>
  <c r="AM7" i="2"/>
  <c r="AL7" i="2"/>
  <c r="AI6" i="2"/>
  <c r="AJ6" i="2"/>
  <c r="AK6" i="2"/>
  <c r="AP7" i="2"/>
  <c r="AQ7" i="2"/>
  <c r="AO7" i="2"/>
  <c r="Z6" i="2"/>
  <c r="AA6" i="2"/>
  <c r="AB6" i="2"/>
  <c r="AS7" i="2"/>
  <c r="AR7" i="2"/>
  <c r="AT7" i="2"/>
  <c r="AJ7" i="2"/>
  <c r="AK7" i="2"/>
  <c r="AI7" i="2"/>
  <c r="AE8" i="2"/>
  <c r="AC8" i="2"/>
  <c r="AD8" i="2"/>
  <c r="AL8" i="2"/>
  <c r="AM8" i="2"/>
  <c r="AN8" i="2"/>
  <c r="AG7" i="2"/>
  <c r="AF7" i="2"/>
  <c r="AH7" i="2"/>
  <c r="W10" i="2" l="1"/>
  <c r="X10" i="2"/>
  <c r="Y10" i="2"/>
  <c r="AP8" i="2"/>
  <c r="AQ8" i="2"/>
  <c r="AO8" i="2"/>
  <c r="Z7" i="2"/>
  <c r="AA7" i="2"/>
  <c r="AB7" i="2"/>
  <c r="AJ8" i="2"/>
  <c r="AK8" i="2"/>
  <c r="AI8" i="2"/>
  <c r="AS8" i="2"/>
  <c r="AR8" i="2"/>
  <c r="AT8" i="2"/>
  <c r="AG8" i="2"/>
  <c r="AF8" i="2"/>
  <c r="AH8" i="2"/>
  <c r="AL9" i="2"/>
  <c r="AM9" i="2"/>
  <c r="AN9" i="2"/>
  <c r="AD9" i="2"/>
  <c r="AC9" i="2"/>
  <c r="AE9" i="2"/>
  <c r="W11" i="2" l="1"/>
  <c r="X11" i="2"/>
  <c r="Y11" i="2"/>
  <c r="AQ9" i="2"/>
  <c r="AO9" i="2"/>
  <c r="AP9" i="2"/>
  <c r="AE10" i="2"/>
  <c r="AD10" i="2"/>
  <c r="AC10" i="2"/>
  <c r="AS9" i="2"/>
  <c r="AR9" i="2"/>
  <c r="AT9" i="2"/>
  <c r="Z8" i="2"/>
  <c r="AA8" i="2"/>
  <c r="AB8" i="2"/>
  <c r="AJ9" i="2"/>
  <c r="AK9" i="2"/>
  <c r="AI9" i="2"/>
  <c r="AL10" i="2"/>
  <c r="AM10" i="2"/>
  <c r="AN10" i="2"/>
  <c r="AF9" i="2"/>
  <c r="AG9" i="2"/>
  <c r="AH9" i="2"/>
  <c r="W12" i="2" l="1"/>
  <c r="Y12" i="2"/>
  <c r="X12" i="2"/>
  <c r="AP10" i="2"/>
  <c r="AQ10" i="2"/>
  <c r="AO10" i="2"/>
  <c r="Z9" i="2"/>
  <c r="AA9" i="2"/>
  <c r="AB9" i="2"/>
  <c r="AS10" i="2"/>
  <c r="AR10" i="2"/>
  <c r="AT10" i="2"/>
  <c r="AL11" i="2"/>
  <c r="AM11" i="2"/>
  <c r="AN11" i="2"/>
  <c r="AJ10" i="2"/>
  <c r="AK10" i="2"/>
  <c r="AI10" i="2"/>
  <c r="AG10" i="2"/>
  <c r="AF10" i="2"/>
  <c r="AH10" i="2"/>
  <c r="AE11" i="2"/>
  <c r="AD11" i="2"/>
  <c r="AC11" i="2"/>
  <c r="W13" i="2" l="1"/>
  <c r="X13" i="2"/>
  <c r="Y13" i="2"/>
  <c r="AQ11" i="2"/>
  <c r="AO11" i="2"/>
  <c r="AP11" i="2"/>
  <c r="AD12" i="2"/>
  <c r="AC12" i="2"/>
  <c r="AE12" i="2"/>
  <c r="Z10" i="2"/>
  <c r="AA10" i="2"/>
  <c r="AB10" i="2"/>
  <c r="AL12" i="2"/>
  <c r="AM12" i="2"/>
  <c r="AN12" i="2"/>
  <c r="AG11" i="2"/>
  <c r="AF11" i="2"/>
  <c r="AH11" i="2"/>
  <c r="AS11" i="2"/>
  <c r="AR11" i="2"/>
  <c r="AT11" i="2"/>
  <c r="AJ11" i="2"/>
  <c r="AK11" i="2"/>
  <c r="AI11" i="2"/>
  <c r="W14" i="2" l="1"/>
  <c r="Y14" i="2"/>
  <c r="X14" i="2"/>
  <c r="AP12" i="2"/>
  <c r="AQ12" i="2"/>
  <c r="AO12" i="2"/>
  <c r="AL13" i="2"/>
  <c r="AM13" i="2"/>
  <c r="AN13" i="2"/>
  <c r="AJ12" i="2"/>
  <c r="AK12" i="2"/>
  <c r="AI12" i="2"/>
  <c r="AS12" i="2"/>
  <c r="AR12" i="2"/>
  <c r="AT12" i="2"/>
  <c r="AF12" i="2"/>
  <c r="AG12" i="2"/>
  <c r="AH12" i="2"/>
  <c r="Z11" i="2"/>
  <c r="AA11" i="2"/>
  <c r="AB11" i="2"/>
  <c r="AD13" i="2"/>
  <c r="AE13" i="2"/>
  <c r="AC13" i="2"/>
  <c r="Y15" i="2" l="1"/>
  <c r="W15" i="2"/>
  <c r="X15" i="2"/>
  <c r="AP13" i="2"/>
  <c r="AQ13" i="2"/>
  <c r="AO13" i="2"/>
  <c r="AL14" i="2"/>
  <c r="AM14" i="2"/>
  <c r="AN14" i="2"/>
  <c r="Z12" i="2"/>
  <c r="AA12" i="2"/>
  <c r="AB12" i="2"/>
  <c r="AD14" i="2"/>
  <c r="AE14" i="2"/>
  <c r="AC14" i="2"/>
  <c r="AS13" i="2"/>
  <c r="AR13" i="2"/>
  <c r="AT13" i="2"/>
  <c r="AJ13" i="2"/>
  <c r="AK13" i="2"/>
  <c r="AI13" i="2"/>
  <c r="AG13" i="2"/>
  <c r="AF13" i="2"/>
  <c r="AH13" i="2"/>
  <c r="AO14" i="2" l="1"/>
  <c r="AP14" i="2"/>
  <c r="AQ14" i="2"/>
  <c r="AJ14" i="2"/>
  <c r="AK14" i="2"/>
  <c r="AI14" i="2"/>
  <c r="AL15" i="2"/>
  <c r="AM15" i="2"/>
  <c r="AN15" i="2"/>
  <c r="AG14" i="2"/>
  <c r="AF14" i="2"/>
  <c r="AH14" i="2"/>
  <c r="AS14" i="2"/>
  <c r="AR14" i="2"/>
  <c r="AT14" i="2"/>
  <c r="AE15" i="2"/>
  <c r="AD15" i="2"/>
  <c r="AC15" i="2"/>
  <c r="Z13" i="2"/>
  <c r="AA13" i="2"/>
  <c r="AB13" i="2"/>
  <c r="AP15" i="2" l="1"/>
  <c r="AO15" i="2"/>
  <c r="AQ15" i="2"/>
  <c r="AS15" i="2"/>
  <c r="AR15" i="2"/>
  <c r="AT15" i="2"/>
  <c r="AF15" i="2"/>
  <c r="AG15" i="2"/>
  <c r="AH15" i="2"/>
  <c r="AJ15" i="2"/>
  <c r="AK15" i="2"/>
  <c r="AI15" i="2"/>
  <c r="Z14" i="2"/>
  <c r="AA14" i="2"/>
  <c r="AB14" i="2"/>
  <c r="Z15" i="2" l="1"/>
  <c r="AA15" i="2"/>
  <c r="AB15" i="2"/>
</calcChain>
</file>

<file path=xl/sharedStrings.xml><?xml version="1.0" encoding="utf-8"?>
<sst xmlns="http://schemas.openxmlformats.org/spreadsheetml/2006/main" count="237" uniqueCount="32">
  <si>
    <t>Tr 1</t>
  </si>
  <si>
    <t>Tr 5</t>
  </si>
  <si>
    <t>Tr 10</t>
  </si>
  <si>
    <t>Tr 50</t>
  </si>
  <si>
    <t>Tr 100</t>
  </si>
  <si>
    <r>
      <t>T</t>
    </r>
    <r>
      <rPr>
        <b/>
        <vertAlign val="subscript"/>
        <sz val="9"/>
        <color rgb="FF005A8C"/>
        <rFont val="Arial"/>
        <family val="2"/>
      </rPr>
      <t>R</t>
    </r>
    <r>
      <rPr>
        <b/>
        <sz val="9"/>
        <color rgb="FF005A8C"/>
        <rFont val="Arial"/>
        <family val="2"/>
      </rPr>
      <t xml:space="preserve"> [year]</t>
    </r>
  </si>
  <si>
    <t>a</t>
  </si>
  <si>
    <t>b</t>
  </si>
  <si>
    <t>c</t>
  </si>
  <si>
    <t>d</t>
  </si>
  <si>
    <t>e</t>
  </si>
  <si>
    <t>f</t>
  </si>
  <si>
    <t>Omnidirectional</t>
  </si>
  <si>
    <r>
      <t>Directional Sector [</t>
    </r>
    <r>
      <rPr>
        <b/>
        <sz val="9"/>
        <color rgb="FF005A8C"/>
        <rFont val="Calibri"/>
        <family val="2"/>
      </rPr>
      <t>°</t>
    </r>
    <r>
      <rPr>
        <b/>
        <sz val="9"/>
        <color rgb="FF005A8C"/>
        <rFont val="Arial"/>
        <family val="2"/>
      </rPr>
      <t>N coming from] - All</t>
    </r>
  </si>
  <si>
    <r>
      <t>0</t>
    </r>
    <r>
      <rPr>
        <sz val="9"/>
        <color theme="1"/>
        <rFont val="Calibri"/>
        <family val="2"/>
      </rPr>
      <t>°</t>
    </r>
  </si>
  <si>
    <t>30°</t>
  </si>
  <si>
    <t>60°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</si>
  <si>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</si>
  <si>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</si>
  <si>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</si>
  <si>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</si>
  <si>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</si>
  <si>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</si>
  <si>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</si>
  <si>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</si>
  <si>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</si>
  <si>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HT-diagram coefficients for mu and sigma</t>
  </si>
  <si>
    <t xml:space="preserve">Thmax </t>
  </si>
  <si>
    <t>Tr 500</t>
  </si>
  <si>
    <t>Tr 1000</t>
  </si>
  <si>
    <t>Tr 10000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</si>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</sst>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5A8C"/>
      <name val="Arial"/>
      <family val="2"/>
    </font>
    <font>
      <b/>
      <vertAlign val="subscript"/>
      <sz val="9"/>
      <color rgb="FF005A8C"/>
      <name val="Arial"/>
      <family val="2"/>
    </font>
    <font>
      <sz val="9"/>
      <color rgb="FF000000"/>
      <name val="Arial"/>
      <family val="2"/>
    </font>
    <font>
      <b/>
      <sz val="9"/>
      <color rgb="FF005A8C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FE4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005A8C"/>
      </right>
      <top style="medium">
        <color rgb="FF005A8C"/>
      </top>
      <bottom style="medium">
        <color rgb="FF005A8C"/>
      </bottom>
      <diagonal/>
    </border>
    <border>
      <left style="medium">
        <color rgb="FF005A8C"/>
      </left>
      <right style="medium">
        <color rgb="FF005A8C"/>
      </right>
      <top/>
      <bottom style="medium">
        <color rgb="FF005A8C"/>
      </bottom>
      <diagonal/>
    </border>
    <border>
      <left/>
      <right style="medium">
        <color rgb="FF005A8C"/>
      </right>
      <top/>
      <bottom style="medium">
        <color rgb="FF005A8C"/>
      </bottom>
      <diagonal/>
    </border>
    <border>
      <left style="medium">
        <color rgb="FF005A8C"/>
      </left>
      <right/>
      <top style="medium">
        <color rgb="FF005A8C"/>
      </top>
      <bottom style="medium">
        <color rgb="FF005A8C"/>
      </bottom>
      <diagonal/>
    </border>
    <border>
      <left style="medium">
        <color rgb="FF005A8C"/>
      </left>
      <right style="medium">
        <color rgb="FF005A8C"/>
      </right>
      <top style="medium">
        <color rgb="FF005A8C"/>
      </top>
      <bottom/>
      <diagonal/>
    </border>
    <border>
      <left style="medium">
        <color rgb="FF005A8C"/>
      </left>
      <right style="medium">
        <color rgb="FF005A8C"/>
      </right>
      <top/>
      <bottom/>
      <diagonal/>
    </border>
    <border>
      <left/>
      <right/>
      <top/>
      <bottom style="medium">
        <color rgb="FF005A8C"/>
      </bottom>
      <diagonal/>
    </border>
    <border>
      <left/>
      <right style="thin">
        <color indexed="64"/>
      </right>
      <top/>
      <bottom style="medium">
        <color rgb="FF005A8C"/>
      </bottom>
      <diagonal/>
    </border>
    <border>
      <left/>
      <right/>
      <top style="medium">
        <color rgb="FF005A8C"/>
      </top>
      <bottom style="medium">
        <color rgb="FF005A8C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rgb="FF005A8C"/>
      </right>
      <top/>
      <bottom/>
      <diagonal/>
    </border>
    <border>
      <left style="medium">
        <color rgb="FF005A8C"/>
      </left>
      <right style="medium">
        <color rgb="FF005A8C"/>
      </right>
      <top style="medium">
        <color rgb="FF005A8C"/>
      </top>
      <bottom style="medium">
        <color rgb="FF0071A4"/>
      </bottom>
      <diagonal/>
    </border>
    <border>
      <left/>
      <right style="medium">
        <color rgb="FF005A8C"/>
      </right>
      <top style="medium">
        <color rgb="FF005A8C"/>
      </top>
      <bottom style="medium">
        <color rgb="FF0071A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8" xfId="0" applyBorder="1"/>
    <xf numFmtId="0" fontId="1" fillId="0" borderId="3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7" fillId="0" borderId="13" xfId="0" applyNumberFormat="1" applyFont="1" applyBorder="1" applyAlignment="1">
      <alignment horizontal="center"/>
    </xf>
    <xf numFmtId="9" fontId="7" fillId="0" borderId="14" xfId="0" applyNumberFormat="1" applyFont="1" applyBorder="1" applyAlignment="1">
      <alignment horizontal="center"/>
    </xf>
    <xf numFmtId="9" fontId="7" fillId="0" borderId="15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" fontId="4" fillId="0" borderId="18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06E8-38B8-4C97-8990-503D43604A58}">
  <dimension ref="A1:AT46"/>
  <sheetViews>
    <sheetView tabSelected="1" topLeftCell="P19" zoomScale="70" zoomScaleNormal="70" workbookViewId="0">
      <selection activeCell="AA45" sqref="AA45:AH45"/>
    </sheetView>
  </sheetViews>
  <sheetFormatPr defaultRowHeight="14.4" x14ac:dyDescent="0.3"/>
  <cols>
    <col min="20" max="20" width="10" bestFit="1" customWidth="1"/>
    <col min="23" max="46" width="9.109375" style="9"/>
  </cols>
  <sheetData>
    <row r="1" spans="1:46" ht="15" thickBot="1" x14ac:dyDescent="0.35">
      <c r="C1" s="35" t="s">
        <v>5</v>
      </c>
      <c r="D1" s="35"/>
      <c r="E1" s="35"/>
      <c r="F1" s="35"/>
      <c r="G1" s="35"/>
      <c r="H1" s="35"/>
      <c r="I1" s="35"/>
      <c r="J1" s="35"/>
      <c r="N1" s="32" t="s">
        <v>26</v>
      </c>
      <c r="O1" s="33"/>
      <c r="P1" s="33"/>
      <c r="Q1" s="33"/>
      <c r="R1" s="33"/>
      <c r="S1" s="34"/>
      <c r="V1" s="12" t="s">
        <v>27</v>
      </c>
      <c r="W1" s="32" t="s">
        <v>0</v>
      </c>
      <c r="X1" s="33"/>
      <c r="Y1" s="33"/>
      <c r="Z1" s="32" t="s">
        <v>1</v>
      </c>
      <c r="AA1" s="33"/>
      <c r="AB1" s="34"/>
      <c r="AC1" s="32" t="s">
        <v>2</v>
      </c>
      <c r="AD1" s="33"/>
      <c r="AE1" s="34"/>
      <c r="AF1" s="32" t="s">
        <v>3</v>
      </c>
      <c r="AG1" s="33"/>
      <c r="AH1" s="34"/>
      <c r="AI1" s="32" t="s">
        <v>4</v>
      </c>
      <c r="AJ1" s="33"/>
      <c r="AK1" s="34"/>
      <c r="AL1" s="32" t="s">
        <v>28</v>
      </c>
      <c r="AM1" s="33"/>
      <c r="AN1" s="34"/>
      <c r="AO1" s="32" t="s">
        <v>29</v>
      </c>
      <c r="AP1" s="33"/>
      <c r="AQ1" s="34"/>
      <c r="AR1" s="32" t="s">
        <v>30</v>
      </c>
      <c r="AS1" s="33"/>
      <c r="AT1" s="34"/>
    </row>
    <row r="2" spans="1:46" ht="15" thickBot="1" x14ac:dyDescent="0.35">
      <c r="B2" s="6"/>
      <c r="C2" s="1">
        <v>1</v>
      </c>
      <c r="D2" s="1">
        <v>5</v>
      </c>
      <c r="E2" s="1">
        <v>10</v>
      </c>
      <c r="F2" s="1">
        <v>50</v>
      </c>
      <c r="G2" s="1">
        <v>100</v>
      </c>
      <c r="H2" s="1">
        <v>500</v>
      </c>
      <c r="I2" s="1">
        <v>1000</v>
      </c>
      <c r="J2" s="1">
        <v>10000</v>
      </c>
      <c r="N2" s="22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3" t="s">
        <v>11</v>
      </c>
      <c r="W2" s="19">
        <v>0.1</v>
      </c>
      <c r="X2" s="20">
        <v>0.5</v>
      </c>
      <c r="Y2" s="20">
        <v>0.9</v>
      </c>
      <c r="Z2" s="19">
        <v>0.1</v>
      </c>
      <c r="AA2" s="20">
        <v>0.5</v>
      </c>
      <c r="AB2" s="21">
        <v>0.9</v>
      </c>
      <c r="AC2" s="19">
        <v>0.1</v>
      </c>
      <c r="AD2" s="20">
        <v>0.5</v>
      </c>
      <c r="AE2" s="21">
        <v>0.9</v>
      </c>
      <c r="AF2" s="19">
        <v>0.1</v>
      </c>
      <c r="AG2" s="20">
        <v>0.5</v>
      </c>
      <c r="AH2" s="21">
        <v>0.9</v>
      </c>
      <c r="AI2" s="19">
        <v>0.1</v>
      </c>
      <c r="AJ2" s="20">
        <v>0.5</v>
      </c>
      <c r="AK2" s="21">
        <v>0.9</v>
      </c>
      <c r="AL2" s="19">
        <v>0.1</v>
      </c>
      <c r="AM2" s="20">
        <v>0.5</v>
      </c>
      <c r="AN2" s="21">
        <v>0.9</v>
      </c>
      <c r="AO2" s="19">
        <v>0.1</v>
      </c>
      <c r="AP2" s="20">
        <v>0.5</v>
      </c>
      <c r="AQ2" s="21">
        <v>0.9</v>
      </c>
      <c r="AR2" s="19">
        <v>0.1</v>
      </c>
      <c r="AS2" s="20">
        <v>0.5</v>
      </c>
      <c r="AT2" s="21">
        <v>0.9</v>
      </c>
    </row>
    <row r="3" spans="1:46" ht="15" thickBot="1" x14ac:dyDescent="0.35">
      <c r="A3" s="26" t="s">
        <v>12</v>
      </c>
      <c r="B3" s="27"/>
      <c r="C3" s="36">
        <v>12.5</v>
      </c>
      <c r="D3" s="36">
        <v>15.5</v>
      </c>
      <c r="E3" s="36">
        <v>16.7</v>
      </c>
      <c r="F3" s="36">
        <v>19.7</v>
      </c>
      <c r="G3" s="36">
        <v>21</v>
      </c>
      <c r="H3" s="36">
        <v>24.1</v>
      </c>
      <c r="I3" s="36">
        <v>25.4</v>
      </c>
      <c r="J3" s="36">
        <v>30</v>
      </c>
      <c r="L3" s="26" t="s">
        <v>12</v>
      </c>
      <c r="M3" s="27"/>
      <c r="N3" s="4">
        <v>1.462</v>
      </c>
      <c r="O3" s="4">
        <v>0.21970000000000001</v>
      </c>
      <c r="P3" s="4">
        <v>0.54390000000000005</v>
      </c>
      <c r="Q3" s="4">
        <v>2.1700000000000001E-2</v>
      </c>
      <c r="R3" s="4">
        <v>0.2112</v>
      </c>
      <c r="S3" s="4">
        <v>0.627</v>
      </c>
      <c r="U3" s="26" t="s">
        <v>12</v>
      </c>
      <c r="V3" s="28"/>
      <c r="W3" s="13">
        <f>_xlfn.LOGNORM.INV(0.1,($N3+$O3*C3^$P3),SQRT($Q3+$R3*EXP(-1*$S3*C3)))</f>
        <v>8.5053293273704487</v>
      </c>
      <c r="X3" s="14">
        <f>_xlfn.LOGNORM.INV(0.5,($N3+$O3*C3^$P3),SQRT($Q3+$R3*EXP(-1*$S3*C3)))</f>
        <v>10.276292049568909</v>
      </c>
      <c r="Y3" s="14">
        <f>_xlfn.LOGNORM.INV(0.9,($N3+$O3*C3^$P3),SQRT($Q3+$R3*EXP(-1*$S3*C3)))</f>
        <v>12.416001100416143</v>
      </c>
      <c r="Z3" s="13">
        <f>_xlfn.LOGNORM.INV(0.1,($N3+$O3*D3^$P3),SQRT($Q3+$R3*EXP(-1*$S3*D3)))</f>
        <v>9.4755495593477033</v>
      </c>
      <c r="AA3" s="14">
        <f>_xlfn.LOGNORM.INV(0.5,($N3+$O3*D3^$P3),SQRT($Q3+$R3*EXP(-1*$S3*D3)))</f>
        <v>11.445015926817787</v>
      </c>
      <c r="AB3" s="15">
        <f>_xlfn.LOGNORM.INV(0.9,($N3+$O3*D3^$P3),SQRT($Q3+$R3*EXP(-1*$S3*D3)))</f>
        <v>13.823830348276921</v>
      </c>
      <c r="AC3" s="13">
        <f>_xlfn.LOGNORM.INV(0.1,($N3+$O3*E3^$P3),SQRT($Q3+$R3*EXP(-1*$S3*E3)))</f>
        <v>9.8662884732969562</v>
      </c>
      <c r="AD3" s="14">
        <f>_xlfn.LOGNORM.INV(0.5,($N3+$O3*E3^$P3),SQRT($Q3+$R3*EXP(-1*$S3*E3)))</f>
        <v>11.916620643043199</v>
      </c>
      <c r="AE3" s="15">
        <f>_xlfn.LOGNORM.INV(0.9,($N3+$O3*E3^$P3),SQRT($Q3+$R3*EXP(-1*$S3*E3)))</f>
        <v>14.393036239974251</v>
      </c>
      <c r="AF3" s="13">
        <f>_xlfn.LOGNORM.INV(0.1,($N3+$O3*F3^$P3),SQRT($Q3+$R3*EXP(-1*$S3*F3)))</f>
        <v>10.855398152286901</v>
      </c>
      <c r="AG3" s="14">
        <f>_xlfn.LOGNORM.INV(0.5,($N3+$O3*F3^$P3),SQRT($Q3+$R3*EXP(-1*$S3*F3)))</f>
        <v>13.110989688715264</v>
      </c>
      <c r="AH3" s="15">
        <f>_xlfn.LOGNORM.INV(0.9,($N3+$O3*F3^$P3),SQRT($Q3+$R3*EXP(-1*$S3*F3)))</f>
        <v>15.835259859297221</v>
      </c>
      <c r="AI3" s="13">
        <f>_xlfn.LOGNORM.INV(0.1,($N3+$O3*G3^$P3),SQRT($Q3+$R3*EXP(-1*$S3*G3)))</f>
        <v>11.290649429931829</v>
      </c>
      <c r="AJ3" s="14">
        <f>_xlfn.LOGNORM.INV(0.5,($N3+$O3*G3^$P3),SQRT($Q3+$R3*EXP(-1*$S3*G3)))</f>
        <v>13.636649581281944</v>
      </c>
      <c r="AK3" s="15">
        <f>_xlfn.LOGNORM.INV(0.9,($N3+$O3*G3^$P3),SQRT($Q3+$R3*EXP(-1*$S3*G3)))</f>
        <v>16.470107672433492</v>
      </c>
      <c r="AL3" s="13">
        <f>_xlfn.LOGNORM.INV(0.1,($N3+$O3*H3^$P3),SQRT($Q3+$R3*EXP(-1*$S3*H3)))</f>
        <v>12.347641856824955</v>
      </c>
      <c r="AM3" s="14">
        <f>_xlfn.LOGNORM.INV(0.5,($N3+$O3*H3^$P3),SQRT($Q3+$R3*EXP(-1*$S3*H3)))</f>
        <v>14.913244157534647</v>
      </c>
      <c r="AN3" s="15">
        <f>_xlfn.LOGNORM.INV(0.9,($N3+$O3*H3^$P3),SQRT($Q3+$R3*EXP(-1*$S3*H3)))</f>
        <v>18.011929231597424</v>
      </c>
      <c r="AO3" s="13">
        <f>_xlfn.LOGNORM.INV(0.1,($N3+$O3*I3^$P3),SQRT($Q3+$R3*EXP(-1*$S3*I3)))</f>
        <v>12.799635024368071</v>
      </c>
      <c r="AP3" s="14">
        <f>_xlfn.LOGNORM.INV(0.5,($N3+$O3*I3^$P3),SQRT($Q3+$R3*EXP(-1*$S3*I3)))</f>
        <v>15.459150637106005</v>
      </c>
      <c r="AQ3" s="15">
        <f>_xlfn.LOGNORM.INV(0.9,($N3+$O3*I3^$P3),SQRT($Q3+$R3*EXP(-1*$S3*I3)))</f>
        <v>18.671261951278481</v>
      </c>
      <c r="AR3" s="13">
        <f>_xlfn.LOGNORM.INV(0.1,($N3+$O3*J3^$P3),SQRT($Q3+$R3*EXP(-1*$S3*J3)))</f>
        <v>14.444937632898311</v>
      </c>
      <c r="AS3" s="14">
        <f>_xlfn.LOGNORM.INV(0.5,($N3+$O3*J3^$P3),SQRT($Q3+$R3*EXP(-1*$S3*J3)))</f>
        <v>17.446313344920679</v>
      </c>
      <c r="AT3" s="15">
        <f>_xlfn.LOGNORM.INV(0.9,($N3+$O3*J3^$P3),SQRT($Q3+$R3*EXP(-1*$S3*J3)))</f>
        <v>21.071316267641517</v>
      </c>
    </row>
    <row r="4" spans="1:46" ht="15" thickBot="1" x14ac:dyDescent="0.35">
      <c r="A4" s="29" t="s">
        <v>13</v>
      </c>
      <c r="B4" s="5" t="s">
        <v>14</v>
      </c>
      <c r="C4" s="36">
        <v>6.4</v>
      </c>
      <c r="D4" s="36">
        <v>9.1</v>
      </c>
      <c r="E4" s="36">
        <v>10.3</v>
      </c>
      <c r="F4" s="36">
        <v>13.2</v>
      </c>
      <c r="G4" s="36">
        <v>14.5</v>
      </c>
      <c r="H4" s="36">
        <v>17.600000000000001</v>
      </c>
      <c r="I4" s="36">
        <v>19</v>
      </c>
      <c r="J4" s="36">
        <v>23.7</v>
      </c>
      <c r="L4" s="29" t="s">
        <v>13</v>
      </c>
      <c r="M4" s="5" t="s">
        <v>14</v>
      </c>
      <c r="N4" s="4">
        <v>1.2001999999999999</v>
      </c>
      <c r="O4" s="4">
        <v>0.28260000000000002</v>
      </c>
      <c r="P4" s="4">
        <v>0.5141</v>
      </c>
      <c r="Q4" s="4">
        <v>8.9999999999999993E-3</v>
      </c>
      <c r="R4" s="4">
        <v>0.15620000000000001</v>
      </c>
      <c r="S4" s="4">
        <v>0.98229999999999995</v>
      </c>
      <c r="U4" s="29" t="s">
        <v>13</v>
      </c>
      <c r="V4" s="10" t="s">
        <v>14</v>
      </c>
      <c r="W4" s="13">
        <f t="shared" ref="W4:W12" si="0">_xlfn.LOGNORM.INV(0.1,($N4+$O4*C4^$P4),SQRT($Q4+$R4*EXP(-1*$S4*C4)))</f>
        <v>6.1138753191207043</v>
      </c>
      <c r="X4" s="14">
        <f t="shared" ref="X4:X12" si="1">_xlfn.LOGNORM.INV(0.5,($N4+$O4*C4^$P4),SQRT($Q4+$R4*EXP(-1*$S4*C4)))</f>
        <v>6.9177263100178985</v>
      </c>
      <c r="Y4" s="14">
        <f t="shared" ref="Y4:Y12" si="2">_xlfn.LOGNORM.INV(0.9,($N4+$O4*C4^$P4),SQRT($Q4+$R4*EXP(-1*$S4*C4)))</f>
        <v>7.8272674535332731</v>
      </c>
      <c r="Z4" s="13">
        <f t="shared" ref="Z4:Z12" si="3">_xlfn.LOGNORM.INV(0.1,($N4+$O4*D4^$P4),SQRT($Q4+$R4*EXP(-1*$S4*D4)))</f>
        <v>7.0847280913699864</v>
      </c>
      <c r="AA4" s="14">
        <f t="shared" ref="AA4:AA12" si="4">_xlfn.LOGNORM.INV(0.5,($N4+$O4*D4^$P4),SQRT($Q4+$R4*EXP(-1*$S4*D4)))</f>
        <v>8.0017356372633053</v>
      </c>
      <c r="AB4" s="15">
        <f t="shared" ref="AB4:AB12" si="5">_xlfn.LOGNORM.INV(0.9,($N4+$O4*D4^$P4),SQRT($Q4+$R4*EXP(-1*$S4*D4)))</f>
        <v>9.0374355067547008</v>
      </c>
      <c r="AC4" s="13">
        <f t="shared" ref="AC4:AC12" si="6">_xlfn.LOGNORM.INV(0.1,($N4+$O4*E4^$P4),SQRT($Q4+$R4*EXP(-1*$S4*E4)))</f>
        <v>7.5072108366877703</v>
      </c>
      <c r="AD4" s="14">
        <f t="shared" ref="AD4:AD12" si="7">_xlfn.LOGNORM.INV(0.5,($N4+$O4*E4^$P4),SQRT($Q4+$R4*EXP(-1*$S4*E4)))</f>
        <v>8.478090376475178</v>
      </c>
      <c r="AE4" s="15">
        <f t="shared" ref="AE4:AE12" si="8">_xlfn.LOGNORM.INV(0.9,($N4+$O4*E4^$P4),SQRT($Q4+$R4*EXP(-1*$S4*E4)))</f>
        <v>9.5745301411294932</v>
      </c>
      <c r="AF4" s="13">
        <f t="shared" ref="AF4:AF12" si="9">_xlfn.LOGNORM.INV(0.1,($N4+$O4*F4^$P4),SQRT($Q4+$R4*EXP(-1*$S4*F4)))</f>
        <v>8.5283613232496158</v>
      </c>
      <c r="AG4" s="14">
        <f t="shared" ref="AG4:AG12" si="10">_xlfn.LOGNORM.INV(0.5,($N4+$O4*F4^$P4),SQRT($Q4+$R4*EXP(-1*$S4*F4)))</f>
        <v>9.6309161708038644</v>
      </c>
      <c r="AH4" s="15">
        <f t="shared" ref="AH4:AH12" si="11">_xlfn.LOGNORM.INV(0.9,($N4+$O4*F4^$P4),SQRT($Q4+$R4*EXP(-1*$S4*F4)))</f>
        <v>10.876010381524093</v>
      </c>
      <c r="AI4" s="13">
        <f t="shared" ref="AI4:AI12" si="12">_xlfn.LOGNORM.INV(0.1,($N4+$O4*G4^$P4),SQRT($Q4+$R4*EXP(-1*$S4*G4)))</f>
        <v>8.9896981268341172</v>
      </c>
      <c r="AJ4" s="14">
        <f t="shared" ref="AJ4:AJ12" si="13">_xlfn.LOGNORM.INV(0.5,($N4+$O4*G4^$P4),SQRT($Q4+$R4*EXP(-1*$S4*G4)))</f>
        <v>10.151876990058167</v>
      </c>
      <c r="AK4" s="15">
        <f t="shared" ref="AK4:AK12" si="14">_xlfn.LOGNORM.INV(0.9,($N4+$O4*G4^$P4),SQRT($Q4+$R4*EXP(-1*$S4*G4)))</f>
        <v>11.464301133053407</v>
      </c>
      <c r="AL4" s="13">
        <f t="shared" ref="AL4:AL12" si="15">_xlfn.LOGNORM.INV(0.1,($N4+$O4*H4^$P4),SQRT($Q4+$R4*EXP(-1*$S4*H4)))</f>
        <v>10.105894077319247</v>
      </c>
      <c r="AM4" s="14">
        <f t="shared" ref="AM4:AM12" si="16">_xlfn.LOGNORM.INV(0.5,($N4+$O4*H4^$P4),SQRT($Q4+$R4*EXP(-1*$S4*H4)))</f>
        <v>11.412366121208889</v>
      </c>
      <c r="AN4" s="15">
        <f t="shared" ref="AN4:AN12" si="17">_xlfn.LOGNORM.INV(0.9,($N4+$O4*H4^$P4),SQRT($Q4+$R4*EXP(-1*$S4*H4)))</f>
        <v>12.887736551367579</v>
      </c>
      <c r="AO4" s="13">
        <f t="shared" ref="AO4:AO12" si="18">_xlfn.LOGNORM.INV(0.1,($N4+$O4*I4^$P4),SQRT($Q4+$R4*EXP(-1*$S4*I4)))</f>
        <v>10.619201148359348</v>
      </c>
      <c r="AP4" s="14">
        <f t="shared" ref="AP4:AP12" si="19">_xlfn.LOGNORM.INV(0.5,($N4+$O4*I4^$P4),SQRT($Q4+$R4*EXP(-1*$S4*I4)))</f>
        <v>11.99203232574542</v>
      </c>
      <c r="AQ4" s="15">
        <f t="shared" ref="AQ4:AQ12" si="20">_xlfn.LOGNORM.INV(0.9,($N4+$O4*I4^$P4),SQRT($Q4+$R4*EXP(-1*$S4*I4)))</f>
        <v>13.542340642444781</v>
      </c>
      <c r="AR4" s="13">
        <f t="shared" ref="AR4:AR12" si="21">_xlfn.LOGNORM.INV(0.1,($N4+$O4*J4^$P4),SQRT($Q4+$R4*EXP(-1*$S4*J4)))</f>
        <v>12.39370854070699</v>
      </c>
      <c r="AS4" s="14">
        <f t="shared" ref="AS4:AS12" si="22">_xlfn.LOGNORM.INV(0.5,($N4+$O4*J4^$P4),SQRT($Q4+$R4*EXP(-1*$S4*J4)))</f>
        <v>13.995944719569582</v>
      </c>
      <c r="AT4" s="15">
        <f t="shared" ref="AT4:AT12" si="23">_xlfn.LOGNORM.INV(0.9,($N4+$O4*J4^$P4),SQRT($Q4+$R4*EXP(-1*$S4*J4)))</f>
        <v>15.805315087881958</v>
      </c>
    </row>
    <row r="5" spans="1:46" s="8" customFormat="1" ht="15" thickBot="1" x14ac:dyDescent="0.35">
      <c r="A5" s="30"/>
      <c r="B5" s="7" t="s">
        <v>15</v>
      </c>
      <c r="C5" s="36">
        <v>7.9</v>
      </c>
      <c r="D5" s="36">
        <v>10.7</v>
      </c>
      <c r="E5" s="36">
        <v>11.8</v>
      </c>
      <c r="F5" s="36">
        <v>14.5</v>
      </c>
      <c r="G5" s="36">
        <v>15.7</v>
      </c>
      <c r="H5" s="36">
        <v>18.399999999999999</v>
      </c>
      <c r="I5" s="36">
        <v>19.600000000000001</v>
      </c>
      <c r="J5" s="36">
        <v>23.5</v>
      </c>
      <c r="L5" s="30"/>
      <c r="M5" s="7" t="s">
        <v>15</v>
      </c>
      <c r="N5" s="4">
        <v>1.2974000000000001</v>
      </c>
      <c r="O5" s="4">
        <v>0.26090000000000002</v>
      </c>
      <c r="P5" s="4">
        <v>0.51749999999999996</v>
      </c>
      <c r="Q5" s="4">
        <v>1.03E-2</v>
      </c>
      <c r="R5" s="4">
        <v>0.26350000000000001</v>
      </c>
      <c r="S5" s="4">
        <v>1.1214999999999999</v>
      </c>
      <c r="U5" s="30"/>
      <c r="V5" s="11" t="s">
        <v>15</v>
      </c>
      <c r="W5" s="13">
        <f t="shared" si="0"/>
        <v>6.8717594534098216</v>
      </c>
      <c r="X5" s="14">
        <f t="shared" si="1"/>
        <v>7.8280970491653283</v>
      </c>
      <c r="Y5" s="14">
        <f t="shared" si="2"/>
        <v>8.9175274289823623</v>
      </c>
      <c r="Z5" s="13">
        <f t="shared" si="3"/>
        <v>7.8216584843881387</v>
      </c>
      <c r="AA5" s="14">
        <f t="shared" si="4"/>
        <v>8.9081814120804133</v>
      </c>
      <c r="AB5" s="15">
        <f t="shared" si="5"/>
        <v>10.145635510541304</v>
      </c>
      <c r="AC5" s="13">
        <f t="shared" si="6"/>
        <v>8.1916238269327923</v>
      </c>
      <c r="AD5" s="14">
        <f t="shared" si="7"/>
        <v>9.3294718277244471</v>
      </c>
      <c r="AE5" s="15">
        <f t="shared" si="8"/>
        <v>10.62537128452276</v>
      </c>
      <c r="AF5" s="13">
        <f t="shared" si="9"/>
        <v>9.1012483323965405</v>
      </c>
      <c r="AG5" s="14">
        <f t="shared" si="10"/>
        <v>10.36541730800719</v>
      </c>
      <c r="AH5" s="15">
        <f t="shared" si="11"/>
        <v>11.805180129706827</v>
      </c>
      <c r="AI5" s="13">
        <f t="shared" si="12"/>
        <v>9.5080885263938235</v>
      </c>
      <c r="AJ5" s="14">
        <f t="shared" si="13"/>
        <v>10.828766700246728</v>
      </c>
      <c r="AK5" s="15">
        <f t="shared" si="14"/>
        <v>12.332887722159965</v>
      </c>
      <c r="AL5" s="13">
        <f t="shared" si="15"/>
        <v>10.433164329619242</v>
      </c>
      <c r="AM5" s="14">
        <f t="shared" si="16"/>
        <v>11.882335563446802</v>
      </c>
      <c r="AN5" s="15">
        <f t="shared" si="17"/>
        <v>13.532797335657927</v>
      </c>
      <c r="AO5" s="13">
        <f t="shared" si="18"/>
        <v>10.849613118940054</v>
      </c>
      <c r="AP5" s="14">
        <f t="shared" si="19"/>
        <v>12.356629260947019</v>
      </c>
      <c r="AQ5" s="15">
        <f t="shared" si="20"/>
        <v>14.072970622883245</v>
      </c>
      <c r="AR5" s="13">
        <f t="shared" si="21"/>
        <v>12.230556641364151</v>
      </c>
      <c r="AS5" s="14">
        <f t="shared" si="22"/>
        <v>13.929386453234487</v>
      </c>
      <c r="AT5" s="15">
        <f t="shared" si="23"/>
        <v>15.864184489146137</v>
      </c>
    </row>
    <row r="6" spans="1:46" s="8" customFormat="1" ht="15" thickBot="1" x14ac:dyDescent="0.35">
      <c r="A6" s="30"/>
      <c r="B6" s="7" t="s">
        <v>16</v>
      </c>
      <c r="C6" s="36">
        <v>9.9</v>
      </c>
      <c r="D6" s="36">
        <v>12.8</v>
      </c>
      <c r="E6" s="36">
        <v>13.9</v>
      </c>
      <c r="F6" s="36">
        <v>16.600000000000001</v>
      </c>
      <c r="G6" s="36">
        <v>17.7</v>
      </c>
      <c r="H6" s="36">
        <v>20.3</v>
      </c>
      <c r="I6" s="36">
        <v>21.5</v>
      </c>
      <c r="J6" s="36">
        <v>25.3</v>
      </c>
      <c r="L6" s="30"/>
      <c r="M6" s="7" t="s">
        <v>16</v>
      </c>
      <c r="N6" s="4">
        <v>1.5660000000000001</v>
      </c>
      <c r="O6" s="4">
        <v>0.15459999999999999</v>
      </c>
      <c r="P6" s="4">
        <v>0.62190000000000001</v>
      </c>
      <c r="Q6" s="4">
        <v>1.03E-2</v>
      </c>
      <c r="R6" s="4">
        <v>0.1842</v>
      </c>
      <c r="S6" s="4">
        <v>0.56030000000000002</v>
      </c>
      <c r="U6" s="30"/>
      <c r="V6" s="11" t="s">
        <v>16</v>
      </c>
      <c r="W6" s="13">
        <f t="shared" si="0"/>
        <v>7.9625625496332129</v>
      </c>
      <c r="X6" s="14">
        <f t="shared" si="1"/>
        <v>9.1090875455534661</v>
      </c>
      <c r="Y6" s="14">
        <f t="shared" si="2"/>
        <v>10.420700044155941</v>
      </c>
      <c r="Z6" s="13">
        <f t="shared" si="3"/>
        <v>8.9330900796063375</v>
      </c>
      <c r="AA6" s="14">
        <f t="shared" si="4"/>
        <v>10.182959380926766</v>
      </c>
      <c r="AB6" s="15">
        <f t="shared" si="5"/>
        <v>11.607703586279513</v>
      </c>
      <c r="AC6" s="13">
        <f t="shared" si="6"/>
        <v>9.2987114150625469</v>
      </c>
      <c r="AD6" s="14">
        <f t="shared" si="7"/>
        <v>10.59540493956078</v>
      </c>
      <c r="AE6" s="15">
        <f t="shared" si="8"/>
        <v>12.072920733018991</v>
      </c>
      <c r="AF6" s="13">
        <f t="shared" si="9"/>
        <v>10.205999646463694</v>
      </c>
      <c r="AG6" s="14">
        <f t="shared" si="10"/>
        <v>11.624851823115655</v>
      </c>
      <c r="AH6" s="15">
        <f t="shared" si="11"/>
        <v>13.240954790373666</v>
      </c>
      <c r="AI6" s="13">
        <f t="shared" si="12"/>
        <v>10.581841597391726</v>
      </c>
      <c r="AJ6" s="14">
        <f t="shared" si="13"/>
        <v>12.052355196338659</v>
      </c>
      <c r="AK6" s="15">
        <f t="shared" si="14"/>
        <v>13.727219826699715</v>
      </c>
      <c r="AL6" s="13">
        <f t="shared" si="15"/>
        <v>11.488297443412659</v>
      </c>
      <c r="AM6" s="14">
        <f t="shared" si="16"/>
        <v>13.084201940567752</v>
      </c>
      <c r="AN6" s="15">
        <f t="shared" si="17"/>
        <v>14.901802574734011</v>
      </c>
      <c r="AO6" s="13">
        <f t="shared" si="18"/>
        <v>11.916148634877571</v>
      </c>
      <c r="AP6" s="14">
        <f t="shared" si="19"/>
        <v>13.571399605848466</v>
      </c>
      <c r="AQ6" s="15">
        <f t="shared" si="20"/>
        <v>15.45657853935591</v>
      </c>
      <c r="AR6" s="13">
        <f t="shared" si="21"/>
        <v>13.314917572836521</v>
      </c>
      <c r="AS6" s="14">
        <f t="shared" si="22"/>
        <v>15.164377908374634</v>
      </c>
      <c r="AT6" s="15">
        <f t="shared" si="23"/>
        <v>17.270730824284918</v>
      </c>
    </row>
    <row r="7" spans="1:46" s="8" customFormat="1" ht="15" thickBot="1" x14ac:dyDescent="0.35">
      <c r="A7" s="30"/>
      <c r="B7" s="7" t="s">
        <v>17</v>
      </c>
      <c r="C7" s="36">
        <v>9.6</v>
      </c>
      <c r="D7" s="36">
        <v>12.8</v>
      </c>
      <c r="E7" s="36">
        <v>14.2</v>
      </c>
      <c r="F7" s="36">
        <v>17.2</v>
      </c>
      <c r="G7" s="36">
        <v>18.5</v>
      </c>
      <c r="H7" s="36">
        <v>21.6</v>
      </c>
      <c r="I7" s="36">
        <v>22.9</v>
      </c>
      <c r="J7" s="36">
        <v>27.4</v>
      </c>
      <c r="L7" s="30"/>
      <c r="M7" s="7" t="s">
        <v>17</v>
      </c>
      <c r="N7" s="4">
        <v>1.7679</v>
      </c>
      <c r="O7" s="4">
        <v>0.1074</v>
      </c>
      <c r="P7" s="4">
        <v>0.64419999999999999</v>
      </c>
      <c r="Q7" s="4">
        <v>-1.21E-2</v>
      </c>
      <c r="R7" s="4">
        <v>0.124</v>
      </c>
      <c r="S7" s="4">
        <v>0.1464</v>
      </c>
      <c r="U7" s="30"/>
      <c r="V7" s="11" t="s">
        <v>17</v>
      </c>
      <c r="W7" s="13">
        <f t="shared" si="0"/>
        <v>7.8112502294756423</v>
      </c>
      <c r="X7" s="14">
        <f t="shared" si="1"/>
        <v>9.2904553316110423</v>
      </c>
      <c r="Y7" s="14">
        <f t="shared" si="2"/>
        <v>11.049775353881357</v>
      </c>
      <c r="Z7" s="13">
        <f t="shared" si="3"/>
        <v>9.1718033691829142</v>
      </c>
      <c r="AA7" s="14">
        <f t="shared" si="4"/>
        <v>10.204913093741236</v>
      </c>
      <c r="AB7" s="15">
        <f t="shared" si="5"/>
        <v>11.354392049083891</v>
      </c>
      <c r="AC7" s="13">
        <f t="shared" si="6"/>
        <v>9.8396908755131829</v>
      </c>
      <c r="AD7" s="14">
        <f t="shared" si="7"/>
        <v>10.604161998698268</v>
      </c>
      <c r="AE7" s="15">
        <f t="shared" si="8"/>
        <v>11.428026867639966</v>
      </c>
      <c r="AF7" s="13" t="e">
        <f t="shared" si="9"/>
        <v>#NUM!</v>
      </c>
      <c r="AG7" s="14" t="e">
        <f t="shared" si="10"/>
        <v>#NUM!</v>
      </c>
      <c r="AH7" s="15" t="e">
        <f t="shared" si="11"/>
        <v>#NUM!</v>
      </c>
      <c r="AI7" s="13" t="e">
        <f t="shared" si="12"/>
        <v>#NUM!</v>
      </c>
      <c r="AJ7" s="14" t="e">
        <f t="shared" si="13"/>
        <v>#NUM!</v>
      </c>
      <c r="AK7" s="15" t="e">
        <f t="shared" si="14"/>
        <v>#NUM!</v>
      </c>
      <c r="AL7" s="13" t="e">
        <f t="shared" si="15"/>
        <v>#NUM!</v>
      </c>
      <c r="AM7" s="14" t="e">
        <f t="shared" si="16"/>
        <v>#NUM!</v>
      </c>
      <c r="AN7" s="15" t="e">
        <f t="shared" si="17"/>
        <v>#NUM!</v>
      </c>
      <c r="AO7" s="13" t="e">
        <f t="shared" si="18"/>
        <v>#NUM!</v>
      </c>
      <c r="AP7" s="14" t="e">
        <f t="shared" si="19"/>
        <v>#NUM!</v>
      </c>
      <c r="AQ7" s="15" t="e">
        <f t="shared" si="20"/>
        <v>#NUM!</v>
      </c>
      <c r="AR7" s="13" t="e">
        <f t="shared" si="21"/>
        <v>#NUM!</v>
      </c>
      <c r="AS7" s="14" t="e">
        <f t="shared" si="22"/>
        <v>#NUM!</v>
      </c>
      <c r="AT7" s="15" t="e">
        <f t="shared" si="23"/>
        <v>#NUM!</v>
      </c>
    </row>
    <row r="8" spans="1:46" s="8" customFormat="1" ht="15" thickBot="1" x14ac:dyDescent="0.35">
      <c r="A8" s="30"/>
      <c r="B8" s="7" t="s">
        <v>18</v>
      </c>
      <c r="C8" s="36">
        <v>8.6</v>
      </c>
      <c r="D8" s="36">
        <v>11.6</v>
      </c>
      <c r="E8" s="36">
        <v>13</v>
      </c>
      <c r="F8" s="36">
        <v>16.100000000000001</v>
      </c>
      <c r="G8" s="36">
        <v>17.399999999999999</v>
      </c>
      <c r="H8" s="36">
        <v>20.6</v>
      </c>
      <c r="I8" s="36">
        <v>22</v>
      </c>
      <c r="J8" s="36">
        <v>26.7</v>
      </c>
      <c r="L8" s="30"/>
      <c r="M8" s="7" t="s">
        <v>18</v>
      </c>
      <c r="N8" s="4">
        <v>1.5125999999999999</v>
      </c>
      <c r="O8" s="4">
        <v>0.35949999999999999</v>
      </c>
      <c r="P8" s="4">
        <v>0.33779999999999999</v>
      </c>
      <c r="Q8" s="4">
        <v>-5.1200000000000002E-2</v>
      </c>
      <c r="R8" s="4">
        <v>0.1716</v>
      </c>
      <c r="S8" s="4">
        <v>8.3599999999999994E-2</v>
      </c>
      <c r="U8" s="30"/>
      <c r="V8" s="11" t="s">
        <v>18</v>
      </c>
      <c r="W8" s="13">
        <f t="shared" si="0"/>
        <v>7.5801195294245662</v>
      </c>
      <c r="X8" s="14">
        <f t="shared" si="1"/>
        <v>9.5472834611767396</v>
      </c>
      <c r="Y8" s="14">
        <f t="shared" si="2"/>
        <v>12.024958331360043</v>
      </c>
      <c r="Z8" s="13">
        <f t="shared" si="3"/>
        <v>8.8857607071089291</v>
      </c>
      <c r="AA8" s="14">
        <f t="shared" si="4"/>
        <v>10.333172039068399</v>
      </c>
      <c r="AB8" s="15">
        <f t="shared" si="5"/>
        <v>12.016353794398444</v>
      </c>
      <c r="AC8" s="13">
        <f t="shared" si="6"/>
        <v>9.6109659719556468</v>
      </c>
      <c r="AD8" s="14">
        <f t="shared" si="7"/>
        <v>10.672229301205753</v>
      </c>
      <c r="AE8" s="15">
        <f t="shared" si="8"/>
        <v>11.850679587240165</v>
      </c>
      <c r="AF8" s="13" t="e">
        <f t="shared" si="9"/>
        <v>#NUM!</v>
      </c>
      <c r="AG8" s="14" t="e">
        <f t="shared" si="10"/>
        <v>#NUM!</v>
      </c>
      <c r="AH8" s="15" t="e">
        <f t="shared" si="11"/>
        <v>#NUM!</v>
      </c>
      <c r="AI8" s="13" t="e">
        <f t="shared" si="12"/>
        <v>#NUM!</v>
      </c>
      <c r="AJ8" s="14" t="e">
        <f t="shared" si="13"/>
        <v>#NUM!</v>
      </c>
      <c r="AK8" s="15" t="e">
        <f t="shared" si="14"/>
        <v>#NUM!</v>
      </c>
      <c r="AL8" s="13" t="e">
        <f t="shared" si="15"/>
        <v>#NUM!</v>
      </c>
      <c r="AM8" s="14" t="e">
        <f t="shared" si="16"/>
        <v>#NUM!</v>
      </c>
      <c r="AN8" s="15" t="e">
        <f t="shared" si="17"/>
        <v>#NUM!</v>
      </c>
      <c r="AO8" s="13" t="e">
        <f t="shared" si="18"/>
        <v>#NUM!</v>
      </c>
      <c r="AP8" s="14" t="e">
        <f t="shared" si="19"/>
        <v>#NUM!</v>
      </c>
      <c r="AQ8" s="15" t="e">
        <f t="shared" si="20"/>
        <v>#NUM!</v>
      </c>
      <c r="AR8" s="13" t="e">
        <f t="shared" si="21"/>
        <v>#NUM!</v>
      </c>
      <c r="AS8" s="14" t="e">
        <f t="shared" si="22"/>
        <v>#NUM!</v>
      </c>
      <c r="AT8" s="15" t="e">
        <f t="shared" si="23"/>
        <v>#NUM!</v>
      </c>
    </row>
    <row r="9" spans="1:46" s="8" customFormat="1" ht="15" thickBot="1" x14ac:dyDescent="0.35">
      <c r="A9" s="30"/>
      <c r="B9" s="7" t="s">
        <v>19</v>
      </c>
      <c r="C9" s="36">
        <v>8.9</v>
      </c>
      <c r="D9" s="36">
        <v>11.8</v>
      </c>
      <c r="E9" s="36">
        <v>13.1</v>
      </c>
      <c r="F9" s="36">
        <v>15.9</v>
      </c>
      <c r="G9" s="36">
        <v>17.2</v>
      </c>
      <c r="H9" s="36">
        <v>20.100000000000001</v>
      </c>
      <c r="I9" s="36">
        <v>21.3</v>
      </c>
      <c r="J9" s="36">
        <v>25.7</v>
      </c>
      <c r="L9" s="30"/>
      <c r="M9" s="7" t="s">
        <v>19</v>
      </c>
      <c r="N9" s="4">
        <v>1.5523</v>
      </c>
      <c r="O9" s="4">
        <v>0.31209999999999999</v>
      </c>
      <c r="P9" s="4">
        <v>0.41439999999999999</v>
      </c>
      <c r="Q9" s="4">
        <v>8.6999999999999994E-3</v>
      </c>
      <c r="R9" s="4">
        <v>0.121</v>
      </c>
      <c r="S9" s="4">
        <v>0.1991</v>
      </c>
      <c r="U9" s="30"/>
      <c r="V9" s="11" t="s">
        <v>19</v>
      </c>
      <c r="W9" s="13">
        <f t="shared" si="0"/>
        <v>8.209014911992675</v>
      </c>
      <c r="X9" s="14">
        <f t="shared" si="1"/>
        <v>10.221407911585015</v>
      </c>
      <c r="Y9" s="14">
        <f t="shared" si="2"/>
        <v>12.727127531755416</v>
      </c>
      <c r="Z9" s="13">
        <f t="shared" si="3"/>
        <v>9.3733472222395768</v>
      </c>
      <c r="AA9" s="14">
        <f t="shared" si="4"/>
        <v>11.248378102264644</v>
      </c>
      <c r="AB9" s="15">
        <f t="shared" si="5"/>
        <v>13.498487459347084</v>
      </c>
      <c r="AC9" s="13">
        <f t="shared" si="6"/>
        <v>9.8606971868037423</v>
      </c>
      <c r="AD9" s="14">
        <f t="shared" si="7"/>
        <v>11.68890006452674</v>
      </c>
      <c r="AE9" s="15">
        <f t="shared" si="8"/>
        <v>13.85605724728484</v>
      </c>
      <c r="AF9" s="13">
        <f t="shared" si="9"/>
        <v>10.84626868323522</v>
      </c>
      <c r="AG9" s="14">
        <f t="shared" si="10"/>
        <v>12.608778460402759</v>
      </c>
      <c r="AH9" s="15">
        <f t="shared" si="11"/>
        <v>14.657694632740345</v>
      </c>
      <c r="AI9" s="13">
        <f t="shared" si="12"/>
        <v>11.277622523360492</v>
      </c>
      <c r="AJ9" s="14">
        <f t="shared" si="13"/>
        <v>13.025440890843639</v>
      </c>
      <c r="AK9" s="15">
        <f t="shared" si="14"/>
        <v>15.044138075150418</v>
      </c>
      <c r="AL9" s="13">
        <f t="shared" si="15"/>
        <v>12.191087462753707</v>
      </c>
      <c r="AM9" s="14">
        <f t="shared" si="16"/>
        <v>13.937408246791447</v>
      </c>
      <c r="AN9" s="15">
        <f t="shared" si="17"/>
        <v>15.93388196345964</v>
      </c>
      <c r="AO9" s="13">
        <f t="shared" si="18"/>
        <v>12.552784484445118</v>
      </c>
      <c r="AP9" s="14">
        <f t="shared" si="19"/>
        <v>14.309139710651461</v>
      </c>
      <c r="AQ9" s="15">
        <f t="shared" si="20"/>
        <v>16.311239909572414</v>
      </c>
      <c r="AR9" s="13">
        <f t="shared" si="21"/>
        <v>13.821064471105474</v>
      </c>
      <c r="AS9" s="14">
        <f t="shared" si="22"/>
        <v>15.652214435070858</v>
      </c>
      <c r="AT9" s="15">
        <f t="shared" si="23"/>
        <v>17.72597307780628</v>
      </c>
    </row>
    <row r="10" spans="1:46" ht="15" thickBot="1" x14ac:dyDescent="0.35">
      <c r="A10" s="30"/>
      <c r="B10" s="5" t="s">
        <v>20</v>
      </c>
      <c r="C10" s="36">
        <v>9.6999999999999993</v>
      </c>
      <c r="D10" s="36">
        <v>12.8</v>
      </c>
      <c r="E10" s="36">
        <v>14.1</v>
      </c>
      <c r="F10" s="36">
        <v>17.100000000000001</v>
      </c>
      <c r="G10" s="36">
        <v>18.399999999999999</v>
      </c>
      <c r="H10" s="36">
        <v>21.4</v>
      </c>
      <c r="I10" s="36">
        <v>22.8</v>
      </c>
      <c r="J10" s="36">
        <v>27.3</v>
      </c>
      <c r="L10" s="30"/>
      <c r="M10" s="5" t="s">
        <v>20</v>
      </c>
      <c r="N10" s="4">
        <v>1.0330999999999999</v>
      </c>
      <c r="O10" s="4">
        <v>0.71589999999999998</v>
      </c>
      <c r="P10" s="4">
        <v>0.25</v>
      </c>
      <c r="Q10" s="4">
        <v>2.3699999999999999E-2</v>
      </c>
      <c r="R10" s="4">
        <v>0.16470000000000001</v>
      </c>
      <c r="S10" s="4">
        <v>0.67789999999999995</v>
      </c>
      <c r="U10" s="30"/>
      <c r="V10" s="10" t="s">
        <v>20</v>
      </c>
      <c r="W10" s="13">
        <f t="shared" si="0"/>
        <v>8.1520321394543309</v>
      </c>
      <c r="X10" s="14">
        <f t="shared" si="1"/>
        <v>9.9394617389614037</v>
      </c>
      <c r="Y10" s="14">
        <f t="shared" si="2"/>
        <v>12.118806448534253</v>
      </c>
      <c r="Z10" s="13">
        <f t="shared" si="3"/>
        <v>8.9334590568013823</v>
      </c>
      <c r="AA10" s="14">
        <f t="shared" si="4"/>
        <v>10.883118593315553</v>
      </c>
      <c r="AB10" s="15">
        <f t="shared" si="5"/>
        <v>13.258276504440472</v>
      </c>
      <c r="AC10" s="13">
        <f t="shared" si="6"/>
        <v>9.2351507418742926</v>
      </c>
      <c r="AD10" s="14">
        <f t="shared" si="7"/>
        <v>11.24988255356606</v>
      </c>
      <c r="AE10" s="15">
        <f t="shared" si="8"/>
        <v>13.704146364950878</v>
      </c>
      <c r="AF10" s="13">
        <f t="shared" si="9"/>
        <v>9.8907524170015737</v>
      </c>
      <c r="AG10" s="14">
        <f t="shared" si="10"/>
        <v>12.048002884473082</v>
      </c>
      <c r="AH10" s="15">
        <f t="shared" si="11"/>
        <v>14.675766552882326</v>
      </c>
      <c r="AI10" s="13">
        <f t="shared" si="12"/>
        <v>10.160595719796005</v>
      </c>
      <c r="AJ10" s="14">
        <f t="shared" si="13"/>
        <v>12.376655208169005</v>
      </c>
      <c r="AK10" s="15">
        <f t="shared" si="14"/>
        <v>15.076044590914242</v>
      </c>
      <c r="AL10" s="13">
        <f t="shared" si="15"/>
        <v>10.757219714383581</v>
      </c>
      <c r="AM10" s="14">
        <f t="shared" si="16"/>
        <v>13.103374986131733</v>
      </c>
      <c r="AN10" s="15">
        <f t="shared" si="17"/>
        <v>15.961227955361291</v>
      </c>
      <c r="AO10" s="13">
        <f t="shared" si="18"/>
        <v>11.024998081544519</v>
      </c>
      <c r="AP10" s="14">
        <f t="shared" si="19"/>
        <v>13.429553130096467</v>
      </c>
      <c r="AQ10" s="15">
        <f t="shared" si="20"/>
        <v>16.35854228183392</v>
      </c>
      <c r="AR10" s="13">
        <f t="shared" si="21"/>
        <v>11.848734005114936</v>
      </c>
      <c r="AS10" s="14">
        <f t="shared" si="22"/>
        <v>14.432944252958498</v>
      </c>
      <c r="AT10" s="15">
        <f t="shared" si="23"/>
        <v>17.580771052762532</v>
      </c>
    </row>
    <row r="11" spans="1:46" ht="15" thickBot="1" x14ac:dyDescent="0.35">
      <c r="A11" s="30"/>
      <c r="B11" s="5" t="s">
        <v>21</v>
      </c>
      <c r="C11" s="36">
        <v>8.9</v>
      </c>
      <c r="D11" s="36">
        <v>11.1</v>
      </c>
      <c r="E11" s="36">
        <v>12</v>
      </c>
      <c r="F11" s="36">
        <v>14.1</v>
      </c>
      <c r="G11" s="36">
        <v>15</v>
      </c>
      <c r="H11" s="36">
        <v>17.100000000000001</v>
      </c>
      <c r="I11" s="36">
        <v>18</v>
      </c>
      <c r="J11" s="36">
        <v>21.1</v>
      </c>
      <c r="L11" s="30"/>
      <c r="M11" s="5" t="s">
        <v>21</v>
      </c>
      <c r="N11" s="4">
        <v>9.5399999999999999E-2</v>
      </c>
      <c r="O11" s="4">
        <v>1.3886000000000001</v>
      </c>
      <c r="P11" s="4">
        <v>0.19070000000000001</v>
      </c>
      <c r="Q11" s="4">
        <v>1.9199999999999998E-2</v>
      </c>
      <c r="R11" s="4">
        <v>0.46400000000000002</v>
      </c>
      <c r="S11" s="4">
        <v>1.9443999999999999</v>
      </c>
      <c r="U11" s="30"/>
      <c r="V11" s="10" t="s">
        <v>21</v>
      </c>
      <c r="W11" s="13">
        <f t="shared" si="0"/>
        <v>7.5733476233745574</v>
      </c>
      <c r="X11" s="14">
        <f t="shared" si="1"/>
        <v>9.0450011995279951</v>
      </c>
      <c r="Y11" s="14">
        <f t="shared" si="2"/>
        <v>10.802626628012725</v>
      </c>
      <c r="Z11" s="13">
        <f t="shared" si="3"/>
        <v>8.2919016568564423</v>
      </c>
      <c r="AA11" s="14">
        <f t="shared" si="4"/>
        <v>9.9031840766247203</v>
      </c>
      <c r="AB11" s="15">
        <f t="shared" si="5"/>
        <v>11.827570913653851</v>
      </c>
      <c r="AC11" s="13">
        <f t="shared" si="6"/>
        <v>8.5693644414187364</v>
      </c>
      <c r="AD11" s="14">
        <f t="shared" si="7"/>
        <v>10.234563424807096</v>
      </c>
      <c r="AE11" s="15">
        <f t="shared" si="8"/>
        <v>12.223343891190305</v>
      </c>
      <c r="AF11" s="13">
        <f t="shared" si="9"/>
        <v>9.1875715811800376</v>
      </c>
      <c r="AG11" s="14">
        <f t="shared" si="10"/>
        <v>10.972900580405383</v>
      </c>
      <c r="AH11" s="15">
        <f t="shared" si="11"/>
        <v>13.105154728165529</v>
      </c>
      <c r="AI11" s="13">
        <f t="shared" si="12"/>
        <v>9.4418498003766924</v>
      </c>
      <c r="AJ11" s="14">
        <f t="shared" si="13"/>
        <v>11.276590145610529</v>
      </c>
      <c r="AK11" s="15">
        <f t="shared" si="14"/>
        <v>13.467857252612434</v>
      </c>
      <c r="AL11" s="13">
        <f t="shared" si="15"/>
        <v>10.014536816958458</v>
      </c>
      <c r="AM11" s="14">
        <f t="shared" si="16"/>
        <v>11.960561708830697</v>
      </c>
      <c r="AN11" s="15">
        <f t="shared" si="17"/>
        <v>14.284738176657353</v>
      </c>
      <c r="AO11" s="13">
        <f t="shared" si="18"/>
        <v>10.252210301477128</v>
      </c>
      <c r="AP11" s="14">
        <f t="shared" si="19"/>
        <v>12.244419907177305</v>
      </c>
      <c r="AQ11" s="15">
        <f t="shared" si="20"/>
        <v>14.623755702873039</v>
      </c>
      <c r="AR11" s="13">
        <f t="shared" si="21"/>
        <v>11.041157515786646</v>
      </c>
      <c r="AS11" s="14">
        <f t="shared" si="22"/>
        <v>13.18667535186044</v>
      </c>
      <c r="AT11" s="15">
        <f t="shared" si="23"/>
        <v>15.749110234750122</v>
      </c>
    </row>
    <row r="12" spans="1:46" ht="15" thickBot="1" x14ac:dyDescent="0.35">
      <c r="A12" s="30"/>
      <c r="B12" s="5" t="s">
        <v>22</v>
      </c>
      <c r="C12" s="36">
        <v>8.1</v>
      </c>
      <c r="D12" s="36">
        <v>9.9</v>
      </c>
      <c r="E12" s="36">
        <v>10.7</v>
      </c>
      <c r="F12" s="36">
        <v>12.4</v>
      </c>
      <c r="G12" s="36">
        <v>13.1</v>
      </c>
      <c r="H12" s="36">
        <v>14.8</v>
      </c>
      <c r="I12" s="36">
        <v>15.5</v>
      </c>
      <c r="J12" s="36">
        <v>17.899999999999999</v>
      </c>
      <c r="L12" s="30"/>
      <c r="M12" s="5" t="s">
        <v>22</v>
      </c>
      <c r="N12" s="4">
        <v>1.2809999999999999</v>
      </c>
      <c r="O12" s="4">
        <v>0.2611</v>
      </c>
      <c r="P12" s="4">
        <v>0.53620000000000001</v>
      </c>
      <c r="Q12" s="4">
        <v>1.3599999999999999E-2</v>
      </c>
      <c r="R12" s="4">
        <v>0.27729999999999999</v>
      </c>
      <c r="S12" s="4">
        <v>1.3183</v>
      </c>
      <c r="U12" s="30"/>
      <c r="V12" s="10" t="s">
        <v>22</v>
      </c>
      <c r="W12" s="13">
        <f t="shared" si="0"/>
        <v>6.9107109111153271</v>
      </c>
      <c r="X12" s="14">
        <f t="shared" si="1"/>
        <v>8.0249940465899154</v>
      </c>
      <c r="Y12" s="14">
        <f t="shared" si="2"/>
        <v>9.318944212269173</v>
      </c>
      <c r="Z12" s="13">
        <f t="shared" si="3"/>
        <v>7.569773214234675</v>
      </c>
      <c r="AA12" s="14">
        <f t="shared" si="4"/>
        <v>8.7900437702109091</v>
      </c>
      <c r="AB12" s="15">
        <f t="shared" si="5"/>
        <v>10.207025665832356</v>
      </c>
      <c r="AC12" s="13">
        <f t="shared" si="6"/>
        <v>7.8628117790793084</v>
      </c>
      <c r="AD12" s="14">
        <f t="shared" si="7"/>
        <v>9.1303015771798925</v>
      </c>
      <c r="AE12" s="15">
        <f t="shared" si="8"/>
        <v>10.602111462474165</v>
      </c>
      <c r="AF12" s="13">
        <f t="shared" si="9"/>
        <v>8.488473148236892</v>
      </c>
      <c r="AG12" s="14">
        <f t="shared" si="10"/>
        <v>9.8568098806132056</v>
      </c>
      <c r="AH12" s="15">
        <f t="shared" si="11"/>
        <v>11.445721665825634</v>
      </c>
      <c r="AI12" s="13">
        <f t="shared" si="12"/>
        <v>8.7478407998716072</v>
      </c>
      <c r="AJ12" s="14">
        <f t="shared" si="13"/>
        <v>10.157986698764283</v>
      </c>
      <c r="AK12" s="15">
        <f t="shared" si="14"/>
        <v>11.795447143229509</v>
      </c>
      <c r="AL12" s="13">
        <f t="shared" si="15"/>
        <v>9.3833630233640477</v>
      </c>
      <c r="AM12" s="14">
        <f t="shared" si="16"/>
        <v>10.895954197022675</v>
      </c>
      <c r="AN12" s="15">
        <f t="shared" si="17"/>
        <v>12.652373948232139</v>
      </c>
      <c r="AO12" s="13">
        <f t="shared" si="18"/>
        <v>9.6477184075093163</v>
      </c>
      <c r="AP12" s="14">
        <f t="shared" si="19"/>
        <v>11.202923438834581</v>
      </c>
      <c r="AQ12" s="15">
        <f t="shared" si="20"/>
        <v>13.008826364449222</v>
      </c>
      <c r="AR12" s="13">
        <f t="shared" si="21"/>
        <v>10.567870151198495</v>
      </c>
      <c r="AS12" s="14">
        <f t="shared" si="22"/>
        <v>12.271402935275802</v>
      </c>
      <c r="AT12" s="15">
        <f t="shared" si="23"/>
        <v>14.249543933203753</v>
      </c>
    </row>
    <row r="13" spans="1:46" ht="15" thickBot="1" x14ac:dyDescent="0.35">
      <c r="A13" s="30"/>
      <c r="B13" s="5" t="s">
        <v>23</v>
      </c>
      <c r="C13" s="36">
        <v>8.1</v>
      </c>
      <c r="D13" s="36">
        <v>9.5</v>
      </c>
      <c r="E13" s="36">
        <v>10.1</v>
      </c>
      <c r="F13" s="36">
        <v>11.3</v>
      </c>
      <c r="G13" s="36">
        <v>11.8</v>
      </c>
      <c r="H13" s="36">
        <v>13</v>
      </c>
      <c r="I13" s="36">
        <v>13.5</v>
      </c>
      <c r="J13" s="36">
        <v>15.1</v>
      </c>
      <c r="L13" s="30"/>
      <c r="M13" s="5" t="s">
        <v>23</v>
      </c>
      <c r="N13" s="4">
        <v>0.87060000000000004</v>
      </c>
      <c r="O13" s="4">
        <v>0.57530000000000003</v>
      </c>
      <c r="P13" s="4">
        <v>0.32929999999999998</v>
      </c>
      <c r="Q13" s="4">
        <v>-4.0000000000000001E-3</v>
      </c>
      <c r="R13" s="4">
        <v>5.1200000000000002E-2</v>
      </c>
      <c r="S13" s="4">
        <v>0.2087</v>
      </c>
      <c r="U13" s="30"/>
      <c r="V13" s="10" t="s">
        <v>23</v>
      </c>
      <c r="W13" s="13">
        <f t="shared" ref="W13:W15" si="24">_xlfn.LOGNORM.INV(0.1,($N13+$O13*C13^$P13),SQRT($Q13+$R13*EXP(-1*$S13*C13)))</f>
        <v>6.8326933755305346</v>
      </c>
      <c r="X13" s="14">
        <f t="shared" ref="X13:X15" si="25">_xlfn.LOGNORM.INV(0.5,($N13+$O13*C13^$P13),SQRT($Q13+$R13*EXP(-1*$S13*C13)))</f>
        <v>7.510238548726373</v>
      </c>
      <c r="Y13" s="14">
        <f t="shared" ref="Y13:Y15" si="26">_xlfn.LOGNORM.INV(0.9,($N13+$O13*C13^$P13),SQRT($Q13+$R13*EXP(-1*$S13*C13)))</f>
        <v>8.2549706182880023</v>
      </c>
      <c r="Z13" s="13">
        <f t="shared" ref="Z13:Z15" si="27">_xlfn.LOGNORM.INV(0.1,($N13+$O13*D13^$P13),SQRT($Q13+$R13*EXP(-1*$S13*D13)))</f>
        <v>7.4427471889634251</v>
      </c>
      <c r="AA13" s="14">
        <f t="shared" ref="AA13:AA15" si="28">_xlfn.LOGNORM.INV(0.5,($N13+$O13*D13^$P13),SQRT($Q13+$R13*EXP(-1*$S13*D13)))</f>
        <v>7.9886444501504403</v>
      </c>
      <c r="AB13" s="15">
        <f t="shared" ref="AB13:AB15" si="29">_xlfn.LOGNORM.INV(0.9,($N13+$O13*D13^$P13),SQRT($Q13+$R13*EXP(-1*$S13*D13)))</f>
        <v>8.5745812037729081</v>
      </c>
      <c r="AC13" s="13">
        <f t="shared" ref="AC13:AC15" si="30">_xlfn.LOGNORM.INV(0.1,($N13+$O13*E13^$P13),SQRT($Q13+$R13*EXP(-1*$S13*E13)))</f>
        <v>7.7077618834152242</v>
      </c>
      <c r="AD13" s="14">
        <f t="shared" ref="AD13:AD15" si="31">_xlfn.LOGNORM.INV(0.5,($N13+$O13*E13^$P13),SQRT($Q13+$R13*EXP(-1*$S13*E13)))</f>
        <v>8.1875850708476996</v>
      </c>
      <c r="AE13" s="15">
        <f t="shared" ref="AE13:AE15" si="32">_xlfn.LOGNORM.INV(0.9,($N13+$O13*E13^$P13),SQRT($Q13+$R13*EXP(-1*$S13*E13)))</f>
        <v>8.6972781861113972</v>
      </c>
      <c r="AF13" s="13">
        <f t="shared" ref="AF13:AF15" si="33">_xlfn.LOGNORM.INV(0.1,($N13+$O13*F13^$P13),SQRT($Q13+$R13*EXP(-1*$S13*F13)))</f>
        <v>8.2632726871121189</v>
      </c>
      <c r="AG13" s="14">
        <f t="shared" ref="AG13:AG15" si="34">_xlfn.LOGNORM.INV(0.5,($N13+$O13*F13^$P13),SQRT($Q13+$R13*EXP(-1*$S13*F13)))</f>
        <v>8.5764379761491956</v>
      </c>
      <c r="AH13" s="15">
        <f t="shared" ref="AH13:AH15" si="35">_xlfn.LOGNORM.INV(0.9,($N13+$O13*F13^$P13),SQRT($Q13+$R13*EXP(-1*$S13*F13)))</f>
        <v>8.9014717465944493</v>
      </c>
      <c r="AI13" s="13">
        <f t="shared" ref="AI13:AI15" si="36">_xlfn.LOGNORM.INV(0.1,($N13+$O13*G13^$P13),SQRT($Q13+$R13*EXP(-1*$S13*G13)))</f>
        <v>8.5247305869351244</v>
      </c>
      <c r="AJ13" s="14">
        <f t="shared" ref="AJ13:AJ15" si="37">_xlfn.LOGNORM.INV(0.5,($N13+$O13*G13^$P13),SQRT($Q13+$R13*EXP(-1*$S13*G13)))</f>
        <v>8.7353364666264817</v>
      </c>
      <c r="AK13" s="15">
        <f t="shared" ref="AK13:AK15" si="38">_xlfn.LOGNORM.INV(0.9,($N13+$O13*G13^$P13),SQRT($Q13+$R13*EXP(-1*$S13*G13)))</f>
        <v>8.9511454241287129</v>
      </c>
      <c r="AL13" s="13" t="e">
        <f t="shared" ref="AL13:AL15" si="39">_xlfn.LOGNORM.INV(0.1,($N13+$O13*H13^$P13),SQRT($Q13+$R13*EXP(-1*$S13*H13)))</f>
        <v>#NUM!</v>
      </c>
      <c r="AM13" s="14" t="e">
        <f t="shared" ref="AM13:AM15" si="40">_xlfn.LOGNORM.INV(0.5,($N13+$O13*H13^$P13),SQRT($Q13+$R13*EXP(-1*$S13*H13)))</f>
        <v>#NUM!</v>
      </c>
      <c r="AN13" s="15" t="e">
        <f t="shared" ref="AN13:AN15" si="41">_xlfn.LOGNORM.INV(0.9,($N13+$O13*H13^$P13),SQRT($Q13+$R13*EXP(-1*$S13*H13)))</f>
        <v>#NUM!</v>
      </c>
      <c r="AO13" s="13" t="e">
        <f t="shared" ref="AO13:AO15" si="42">_xlfn.LOGNORM.INV(0.1,($N13+$O13*I13^$P13),SQRT($Q13+$R13*EXP(-1*$S13*I13)))</f>
        <v>#NUM!</v>
      </c>
      <c r="AP13" s="14" t="e">
        <f t="shared" ref="AP13:AP15" si="43">_xlfn.LOGNORM.INV(0.5,($N13+$O13*I13^$P13),SQRT($Q13+$R13*EXP(-1*$S13*I13)))</f>
        <v>#NUM!</v>
      </c>
      <c r="AQ13" s="15" t="e">
        <f t="shared" ref="AQ13:AQ15" si="44">_xlfn.LOGNORM.INV(0.9,($N13+$O13*I13^$P13),SQRT($Q13+$R13*EXP(-1*$S13*I13)))</f>
        <v>#NUM!</v>
      </c>
      <c r="AR13" s="13" t="e">
        <f t="shared" ref="AR13:AR15" si="45">_xlfn.LOGNORM.INV(0.1,($N13+$O13*J13^$P13),SQRT($Q13+$R13*EXP(-1*$S13*J13)))</f>
        <v>#NUM!</v>
      </c>
      <c r="AS13" s="14" t="e">
        <f t="shared" ref="AS13:AS15" si="46">_xlfn.LOGNORM.INV(0.5,($N13+$O13*J13^$P13),SQRT($Q13+$R13*EXP(-1*$S13*J13)))</f>
        <v>#NUM!</v>
      </c>
      <c r="AT13" s="15" t="e">
        <f t="shared" ref="AT13:AT15" si="47">_xlfn.LOGNORM.INV(0.9,($N13+$O13*J13^$P13),SQRT($Q13+$R13*EXP(-1*$S13*J13)))</f>
        <v>#NUM!</v>
      </c>
    </row>
    <row r="14" spans="1:46" ht="15" thickBot="1" x14ac:dyDescent="0.35">
      <c r="A14" s="30"/>
      <c r="B14" s="5" t="s">
        <v>24</v>
      </c>
      <c r="C14" s="36">
        <v>7.8</v>
      </c>
      <c r="D14" s="36">
        <v>9.3000000000000007</v>
      </c>
      <c r="E14" s="36">
        <v>10</v>
      </c>
      <c r="F14" s="36">
        <v>11.5</v>
      </c>
      <c r="G14" s="36">
        <v>12.1</v>
      </c>
      <c r="H14" s="36">
        <v>13.6</v>
      </c>
      <c r="I14" s="36">
        <v>14.2</v>
      </c>
      <c r="J14" s="36">
        <v>16.399999999999999</v>
      </c>
      <c r="L14" s="30"/>
      <c r="M14" s="5" t="s">
        <v>24</v>
      </c>
      <c r="N14" s="4">
        <v>0.28039999999999998</v>
      </c>
      <c r="O14" s="4">
        <v>1.0726</v>
      </c>
      <c r="P14" s="4">
        <v>0.2316</v>
      </c>
      <c r="Q14" s="4">
        <v>3.3999999999999998E-3</v>
      </c>
      <c r="R14" s="4">
        <v>7.6999999999999999E-2</v>
      </c>
      <c r="S14" s="4">
        <v>0.61070000000000002</v>
      </c>
      <c r="U14" s="30"/>
      <c r="V14" s="10" t="s">
        <v>24</v>
      </c>
      <c r="W14" s="13">
        <f t="shared" si="24"/>
        <v>6.8537341811841346</v>
      </c>
      <c r="X14" s="14">
        <f t="shared" si="25"/>
        <v>7.4366783275683961</v>
      </c>
      <c r="Y14" s="14">
        <f t="shared" si="26"/>
        <v>8.0692047700878948</v>
      </c>
      <c r="Z14" s="13">
        <f t="shared" si="27"/>
        <v>7.3936768681741656</v>
      </c>
      <c r="AA14" s="14">
        <f t="shared" si="28"/>
        <v>7.9899768337784574</v>
      </c>
      <c r="AB14" s="15">
        <f t="shared" si="29"/>
        <v>8.634368385655641</v>
      </c>
      <c r="AC14" s="13">
        <f t="shared" si="30"/>
        <v>7.6298732000084204</v>
      </c>
      <c r="AD14" s="14">
        <f t="shared" si="31"/>
        <v>8.2371903241674111</v>
      </c>
      <c r="AE14" s="15">
        <f t="shared" si="32"/>
        <v>8.8928482371741584</v>
      </c>
      <c r="AF14" s="13">
        <f t="shared" si="33"/>
        <v>8.1118768370334173</v>
      </c>
      <c r="AG14" s="14">
        <f t="shared" si="34"/>
        <v>8.7478344426787675</v>
      </c>
      <c r="AH14" s="15">
        <f t="shared" si="35"/>
        <v>9.433650063220469</v>
      </c>
      <c r="AI14" s="13">
        <f t="shared" si="36"/>
        <v>8.2973263005129798</v>
      </c>
      <c r="AJ14" s="14">
        <f t="shared" si="37"/>
        <v>8.9457706622100002</v>
      </c>
      <c r="AK14" s="15">
        <f t="shared" si="38"/>
        <v>9.644891600310995</v>
      </c>
      <c r="AL14" s="13">
        <f t="shared" si="39"/>
        <v>8.7466291592771181</v>
      </c>
      <c r="AM14" s="14">
        <f t="shared" si="40"/>
        <v>9.4272448038323802</v>
      </c>
      <c r="AN14" s="15">
        <f t="shared" si="41"/>
        <v>10.160822297710137</v>
      </c>
      <c r="AO14" s="13">
        <f t="shared" si="42"/>
        <v>8.9214660990581223</v>
      </c>
      <c r="AP14" s="14">
        <f t="shared" si="43"/>
        <v>9.6150711613333364</v>
      </c>
      <c r="AQ14" s="15">
        <f t="shared" si="44"/>
        <v>10.362600990801759</v>
      </c>
      <c r="AR14" s="13">
        <f t="shared" si="45"/>
        <v>9.5432365556739782</v>
      </c>
      <c r="AS14" s="14">
        <f t="shared" si="46"/>
        <v>10.2840809537152</v>
      </c>
      <c r="AT14" s="15">
        <f t="shared" si="47"/>
        <v>11.082437330937399</v>
      </c>
    </row>
    <row r="15" spans="1:46" ht="15" thickBot="1" x14ac:dyDescent="0.35">
      <c r="A15" s="31"/>
      <c r="B15" s="5" t="s">
        <v>25</v>
      </c>
      <c r="C15" s="36">
        <v>6.9</v>
      </c>
      <c r="D15" s="36">
        <v>9</v>
      </c>
      <c r="E15" s="36">
        <v>9.9</v>
      </c>
      <c r="F15" s="36">
        <v>12.1</v>
      </c>
      <c r="G15" s="36">
        <v>13</v>
      </c>
      <c r="H15" s="36">
        <v>15.3</v>
      </c>
      <c r="I15" s="36">
        <v>16.3</v>
      </c>
      <c r="J15" s="36">
        <v>19.7</v>
      </c>
      <c r="L15" s="31"/>
      <c r="M15" s="5" t="s">
        <v>25</v>
      </c>
      <c r="N15" s="4">
        <v>0.31080000000000002</v>
      </c>
      <c r="O15" s="4">
        <v>1.0475000000000001</v>
      </c>
      <c r="P15" s="4">
        <v>0.23350000000000001</v>
      </c>
      <c r="Q15" s="4">
        <v>1.4E-3</v>
      </c>
      <c r="R15" s="4">
        <v>5.57E-2</v>
      </c>
      <c r="S15" s="4">
        <v>0.38829999999999998</v>
      </c>
      <c r="U15" s="31"/>
      <c r="V15" s="10" t="s">
        <v>25</v>
      </c>
      <c r="W15" s="16">
        <f t="shared" si="24"/>
        <v>6.4408490684380748</v>
      </c>
      <c r="X15" s="17">
        <f t="shared" si="25"/>
        <v>7.0658088610582794</v>
      </c>
      <c r="Y15" s="17">
        <f t="shared" si="26"/>
        <v>7.7514089106138346</v>
      </c>
      <c r="Z15" s="16">
        <f t="shared" si="27"/>
        <v>7.310232640352134</v>
      </c>
      <c r="AA15" s="17">
        <f t="shared" si="28"/>
        <v>7.8500856153558232</v>
      </c>
      <c r="AB15" s="18">
        <f t="shared" si="29"/>
        <v>8.4298061635214907</v>
      </c>
      <c r="AC15" s="16">
        <f t="shared" si="30"/>
        <v>7.6495922467116566</v>
      </c>
      <c r="AD15" s="17">
        <f t="shared" si="31"/>
        <v>8.1653612030563103</v>
      </c>
      <c r="AE15" s="18">
        <f t="shared" si="32"/>
        <v>8.7159055575855167</v>
      </c>
      <c r="AF15" s="16">
        <f t="shared" si="33"/>
        <v>8.4128219804436863</v>
      </c>
      <c r="AG15" s="17">
        <f t="shared" si="34"/>
        <v>8.8971164178010209</v>
      </c>
      <c r="AH15" s="18">
        <f t="shared" si="35"/>
        <v>9.4092898596826942</v>
      </c>
      <c r="AI15" s="16">
        <f t="shared" si="36"/>
        <v>8.7030297651622721</v>
      </c>
      <c r="AJ15" s="17">
        <f t="shared" si="37"/>
        <v>9.1834315963102249</v>
      </c>
      <c r="AK15" s="18">
        <f t="shared" si="38"/>
        <v>9.6903513098046368</v>
      </c>
      <c r="AL15" s="16">
        <f t="shared" si="39"/>
        <v>9.4020153224817307</v>
      </c>
      <c r="AM15" s="17">
        <f t="shared" si="40"/>
        <v>9.8879924026557617</v>
      </c>
      <c r="AN15" s="18">
        <f t="shared" si="41"/>
        <v>10.399088961404747</v>
      </c>
      <c r="AO15" s="16">
        <f t="shared" si="42"/>
        <v>9.6909678778088661</v>
      </c>
      <c r="AP15" s="17">
        <f t="shared" si="43"/>
        <v>10.183996259316455</v>
      </c>
      <c r="AQ15" s="18">
        <f t="shared" si="44"/>
        <v>10.702107479611344</v>
      </c>
      <c r="AR15" s="16">
        <f t="shared" si="45"/>
        <v>10.62625750876906</v>
      </c>
      <c r="AS15" s="17">
        <f t="shared" si="46"/>
        <v>11.153256449911186</v>
      </c>
      <c r="AT15" s="18">
        <f t="shared" si="47"/>
        <v>11.70639139272048</v>
      </c>
    </row>
    <row r="17" spans="1:46" ht="15" thickBot="1" x14ac:dyDescent="0.35"/>
    <row r="18" spans="1:46" ht="15" thickBot="1" x14ac:dyDescent="0.35">
      <c r="C18" s="35" t="s">
        <v>5</v>
      </c>
      <c r="D18" s="35"/>
      <c r="E18" s="35"/>
      <c r="F18" s="35"/>
      <c r="G18" s="35"/>
      <c r="H18" s="35"/>
      <c r="I18" s="35"/>
      <c r="J18" s="35"/>
      <c r="N18" s="32" t="s">
        <v>26</v>
      </c>
      <c r="O18" s="33"/>
      <c r="P18" s="33"/>
      <c r="Q18" s="33"/>
      <c r="R18" s="33"/>
      <c r="S18" s="34"/>
      <c r="V18" s="12" t="s">
        <v>27</v>
      </c>
      <c r="W18" s="32" t="s">
        <v>0</v>
      </c>
      <c r="X18" s="33"/>
      <c r="Y18" s="33"/>
      <c r="Z18" s="32" t="s">
        <v>1</v>
      </c>
      <c r="AA18" s="33"/>
      <c r="AB18" s="34"/>
      <c r="AC18" s="32" t="s">
        <v>2</v>
      </c>
      <c r="AD18" s="33"/>
      <c r="AE18" s="34"/>
      <c r="AF18" s="32" t="s">
        <v>3</v>
      </c>
      <c r="AG18" s="33"/>
      <c r="AH18" s="34"/>
      <c r="AI18" s="32" t="s">
        <v>4</v>
      </c>
      <c r="AJ18" s="33"/>
      <c r="AK18" s="34"/>
      <c r="AL18" s="32" t="s">
        <v>28</v>
      </c>
      <c r="AM18" s="33"/>
      <c r="AN18" s="34"/>
      <c r="AO18" s="32" t="s">
        <v>29</v>
      </c>
      <c r="AP18" s="33"/>
      <c r="AQ18" s="34"/>
      <c r="AR18" s="32" t="s">
        <v>30</v>
      </c>
      <c r="AS18" s="33"/>
      <c r="AT18" s="34"/>
    </row>
    <row r="19" spans="1:46" ht="15" thickBot="1" x14ac:dyDescent="0.35">
      <c r="B19" s="6"/>
      <c r="C19" s="1">
        <v>1</v>
      </c>
      <c r="D19" s="1">
        <v>5</v>
      </c>
      <c r="E19" s="1">
        <v>10</v>
      </c>
      <c r="F19" s="1">
        <v>50</v>
      </c>
      <c r="G19" s="1">
        <v>100</v>
      </c>
      <c r="H19" s="1">
        <v>500</v>
      </c>
      <c r="I19" s="1">
        <v>1000</v>
      </c>
      <c r="J19" s="1">
        <v>10000</v>
      </c>
      <c r="N19" s="22" t="s">
        <v>6</v>
      </c>
      <c r="O19" s="3" t="s">
        <v>7</v>
      </c>
      <c r="P19" s="3" t="s">
        <v>8</v>
      </c>
      <c r="Q19" s="3" t="s">
        <v>9</v>
      </c>
      <c r="R19" s="3" t="s">
        <v>10</v>
      </c>
      <c r="S19" s="3" t="s">
        <v>11</v>
      </c>
      <c r="W19" s="19">
        <v>0.1</v>
      </c>
      <c r="X19" s="20">
        <v>0.5</v>
      </c>
      <c r="Y19" s="20">
        <v>0.9</v>
      </c>
      <c r="Z19" s="19">
        <v>0.1</v>
      </c>
      <c r="AA19" s="20">
        <v>0.5</v>
      </c>
      <c r="AB19" s="21">
        <v>0.9</v>
      </c>
      <c r="AC19" s="19">
        <v>0.1</v>
      </c>
      <c r="AD19" s="20">
        <v>0.5</v>
      </c>
      <c r="AE19" s="21">
        <v>0.9</v>
      </c>
      <c r="AF19" s="19">
        <v>0.1</v>
      </c>
      <c r="AG19" s="20">
        <v>0.5</v>
      </c>
      <c r="AH19" s="21">
        <v>0.9</v>
      </c>
      <c r="AI19" s="19">
        <v>0.1</v>
      </c>
      <c r="AJ19" s="20">
        <v>0.5</v>
      </c>
      <c r="AK19" s="21">
        <v>0.9</v>
      </c>
      <c r="AL19" s="19">
        <v>0.1</v>
      </c>
      <c r="AM19" s="20">
        <v>0.5</v>
      </c>
      <c r="AN19" s="21">
        <v>0.9</v>
      </c>
      <c r="AO19" s="19">
        <v>0.1</v>
      </c>
      <c r="AP19" s="20">
        <v>0.5</v>
      </c>
      <c r="AQ19" s="21">
        <v>0.9</v>
      </c>
      <c r="AR19" s="19">
        <v>0.1</v>
      </c>
      <c r="AS19" s="20">
        <v>0.5</v>
      </c>
      <c r="AT19" s="21">
        <v>0.9</v>
      </c>
    </row>
    <row r="20" spans="1:46" ht="15" thickBot="1" x14ac:dyDescent="0.35">
      <c r="A20" s="26" t="s">
        <v>12</v>
      </c>
      <c r="B20" s="27"/>
      <c r="C20" s="2">
        <v>12.5</v>
      </c>
      <c r="D20" s="2">
        <v>15.5</v>
      </c>
      <c r="E20" s="2">
        <v>16.7</v>
      </c>
      <c r="F20" s="2">
        <v>19.7</v>
      </c>
      <c r="G20" s="2">
        <v>21</v>
      </c>
      <c r="H20" s="2">
        <v>24.1</v>
      </c>
      <c r="I20" s="2">
        <v>25.4</v>
      </c>
      <c r="J20" s="2">
        <v>30</v>
      </c>
      <c r="L20" s="26" t="s">
        <v>12</v>
      </c>
      <c r="M20" s="27"/>
      <c r="N20" s="4">
        <v>1.462</v>
      </c>
      <c r="O20" s="4">
        <v>0.21970000000000001</v>
      </c>
      <c r="P20" s="4">
        <v>0.54390000000000005</v>
      </c>
      <c r="Q20" s="4">
        <v>2.1700000000000001E-2</v>
      </c>
      <c r="R20" s="4">
        <v>0.2112</v>
      </c>
      <c r="S20" s="4">
        <v>0.627</v>
      </c>
      <c r="U20" s="26" t="s">
        <v>12</v>
      </c>
      <c r="V20" s="28"/>
      <c r="W20" s="13">
        <f>_xlfn.LOGNORM.INV(0.1,($N20+$O20*C20^$P20),SQRT($Q20+$R20*EXP(-1*$S20*C20)))</f>
        <v>8.5053293273704487</v>
      </c>
      <c r="X20" s="14">
        <f>_xlfn.LOGNORM.INV(0.5,($N20+$O20*C20^$P20),SQRT($Q20+$R20*EXP(-1*$S20*C20)))</f>
        <v>10.276292049568909</v>
      </c>
      <c r="Y20" s="14">
        <f>_xlfn.LOGNORM.INV(0.9,($N20+$O20*C20^$P20),SQRT($Q20+$R20*EXP(-1*$S20*C20)))</f>
        <v>12.416001100416143</v>
      </c>
      <c r="Z20" s="13">
        <f>_xlfn.LOGNORM.INV(0.1,($N20+$O20*D20^$P20),SQRT($Q20+$R20*EXP(-1*$S20*D20)))</f>
        <v>9.4755495593477033</v>
      </c>
      <c r="AA20" s="14">
        <f>_xlfn.LOGNORM.INV(0.5,($N20+$O20*D20^$P20),SQRT($Q20+$R20*EXP(-1*$S20*D20)))</f>
        <v>11.445015926817787</v>
      </c>
      <c r="AB20" s="15">
        <f>_xlfn.LOGNORM.INV(0.9,($N20+$O20*D20^$P20),SQRT($Q20+$R20*EXP(-1*$S20*D20)))</f>
        <v>13.823830348276921</v>
      </c>
      <c r="AC20" s="13">
        <f>_xlfn.LOGNORM.INV(0.1,($N20+$O20*E20^$P20),SQRT($Q20+$R20*EXP(-1*$S20*E20)))</f>
        <v>9.8662884732969562</v>
      </c>
      <c r="AD20" s="14">
        <f>_xlfn.LOGNORM.INV(0.5,($N20+$O20*E20^$P20),SQRT($Q20+$R20*EXP(-1*$S20*E20)))</f>
        <v>11.916620643043199</v>
      </c>
      <c r="AE20" s="15">
        <f>_xlfn.LOGNORM.INV(0.9,($N20+$O20*E20^$P20),SQRT($Q20+$R20*EXP(-1*$S20*E20)))</f>
        <v>14.393036239974251</v>
      </c>
      <c r="AF20" s="13">
        <f>_xlfn.LOGNORM.INV(0.1,($N20+$O20*F20^$P20),SQRT($Q20+$R20*EXP(-1*$S20*F20)))</f>
        <v>10.855398152286901</v>
      </c>
      <c r="AG20" s="14">
        <f>_xlfn.LOGNORM.INV(0.5,($N20+$O20*F20^$P20),SQRT($Q20+$R20*EXP(-1*$S20*F20)))</f>
        <v>13.110989688715264</v>
      </c>
      <c r="AH20" s="15">
        <f>_xlfn.LOGNORM.INV(0.9,($N20+$O20*F20^$P20),SQRT($Q20+$R20*EXP(-1*$S20*F20)))</f>
        <v>15.835259859297221</v>
      </c>
      <c r="AI20" s="13">
        <f>_xlfn.LOGNORM.INV(0.1,($N20+$O20*G20^$P20),SQRT($Q20+$R20*EXP(-1*$S20*G20)))</f>
        <v>11.290649429931829</v>
      </c>
      <c r="AJ20" s="14">
        <f>_xlfn.LOGNORM.INV(0.5,($N20+$O20*G20^$P20),SQRT($Q20+$R20*EXP(-1*$S20*G20)))</f>
        <v>13.636649581281944</v>
      </c>
      <c r="AK20" s="15">
        <f>_xlfn.LOGNORM.INV(0.9,($N20+$O20*G20^$P20),SQRT($Q20+$R20*EXP(-1*$S20*G20)))</f>
        <v>16.470107672433492</v>
      </c>
      <c r="AL20" s="13">
        <f>_xlfn.LOGNORM.INV(0.1,($N20+$O20*H20^$P20),SQRT($Q20+$R20*EXP(-1*$S20*H20)))</f>
        <v>12.347641856824955</v>
      </c>
      <c r="AM20" s="14">
        <f>_xlfn.LOGNORM.INV(0.5,($N20+$O20*H20^$P20),SQRT($Q20+$R20*EXP(-1*$S20*H20)))</f>
        <v>14.913244157534647</v>
      </c>
      <c r="AN20" s="15">
        <f>_xlfn.LOGNORM.INV(0.9,($N20+$O20*H20^$P20),SQRT($Q20+$R20*EXP(-1*$S20*H20)))</f>
        <v>18.011929231597424</v>
      </c>
      <c r="AO20" s="13">
        <f>_xlfn.LOGNORM.INV(0.1,($N20+$O20*I20^$P20),SQRT($Q20+$R20*EXP(-1*$S20*I20)))</f>
        <v>12.799635024368071</v>
      </c>
      <c r="AP20" s="14">
        <f>_xlfn.LOGNORM.INV(0.5,($N20+$O20*I20^$P20),SQRT($Q20+$R20*EXP(-1*$S20*I20)))</f>
        <v>15.459150637106005</v>
      </c>
      <c r="AQ20" s="15">
        <f>_xlfn.LOGNORM.INV(0.9,($N20+$O20*I20^$P20),SQRT($Q20+$R20*EXP(-1*$S20*I20)))</f>
        <v>18.671261951278481</v>
      </c>
      <c r="AR20" s="13">
        <f>_xlfn.LOGNORM.INV(0.1,($N20+$O20*J20^$P20),SQRT($Q20+$R20*EXP(-1*$S20*J20)))</f>
        <v>14.444937632898311</v>
      </c>
      <c r="AS20" s="14">
        <f>_xlfn.LOGNORM.INV(0.5,($N20+$O20*J20^$P20),SQRT($Q20+$R20*EXP(-1*$S20*J20)))</f>
        <v>17.446313344920679</v>
      </c>
      <c r="AT20" s="15">
        <f>_xlfn.LOGNORM.INV(0.9,($N20+$O20*J20^$P20),SQRT($Q20+$R20*EXP(-1*$S20*J20)))</f>
        <v>21.071316267641517</v>
      </c>
    </row>
    <row r="21" spans="1:46" ht="15" thickBot="1" x14ac:dyDescent="0.35">
      <c r="A21" s="29" t="s">
        <v>13</v>
      </c>
      <c r="B21" s="5" t="s">
        <v>14</v>
      </c>
      <c r="C21" s="2">
        <v>6.4</v>
      </c>
      <c r="D21" s="2">
        <v>9.1</v>
      </c>
      <c r="E21" s="2">
        <v>10.3</v>
      </c>
      <c r="F21" s="2">
        <v>13.2</v>
      </c>
      <c r="G21" s="2">
        <v>14.5</v>
      </c>
      <c r="H21" s="2">
        <v>17.600000000000001</v>
      </c>
      <c r="I21" s="2">
        <v>19</v>
      </c>
      <c r="J21" s="2">
        <v>23.7</v>
      </c>
      <c r="L21" s="29" t="s">
        <v>13</v>
      </c>
      <c r="M21" s="5" t="s">
        <v>14</v>
      </c>
      <c r="N21" s="4">
        <v>1.2001999999999999</v>
      </c>
      <c r="O21" s="4">
        <v>0.28260000000000002</v>
      </c>
      <c r="P21" s="4">
        <v>0.5141</v>
      </c>
      <c r="Q21" s="4">
        <v>8.9999999999999993E-3</v>
      </c>
      <c r="R21" s="4">
        <v>0.15620000000000001</v>
      </c>
      <c r="S21" s="4">
        <v>0.98229999999999995</v>
      </c>
      <c r="U21" s="29" t="s">
        <v>13</v>
      </c>
      <c r="V21" s="10" t="s">
        <v>14</v>
      </c>
      <c r="W21" s="13">
        <f t="shared" ref="W21:W32" si="48">_xlfn.LOGNORM.INV(0.1,($N21+$O21*C21^$P21),SQRT($Q21+$R21*EXP(-1*$S21*C21)))</f>
        <v>6.1138753191207043</v>
      </c>
      <c r="X21" s="14">
        <f t="shared" ref="X21:X32" si="49">_xlfn.LOGNORM.INV(0.5,($N21+$O21*C21^$P21),SQRT($Q21+$R21*EXP(-1*$S21*C21)))</f>
        <v>6.9177263100178985</v>
      </c>
      <c r="Y21" s="14">
        <f t="shared" ref="Y21:Y32" si="50">_xlfn.LOGNORM.INV(0.9,($N21+$O21*C21^$P21),SQRT($Q21+$R21*EXP(-1*$S21*C21)))</f>
        <v>7.8272674535332731</v>
      </c>
      <c r="Z21" s="13">
        <f t="shared" ref="Z21:Z32" si="51">_xlfn.LOGNORM.INV(0.1,($N21+$O21*D21^$P21),SQRT($Q21+$R21*EXP(-1*$S21*D21)))</f>
        <v>7.0847280913699864</v>
      </c>
      <c r="AA21" s="14">
        <f t="shared" ref="AA21:AA32" si="52">_xlfn.LOGNORM.INV(0.5,($N21+$O21*D21^$P21),SQRT($Q21+$R21*EXP(-1*$S21*D21)))</f>
        <v>8.0017356372633053</v>
      </c>
      <c r="AB21" s="15">
        <f t="shared" ref="AB21:AB32" si="53">_xlfn.LOGNORM.INV(0.9,($N21+$O21*D21^$P21),SQRT($Q21+$R21*EXP(-1*$S21*D21)))</f>
        <v>9.0374355067547008</v>
      </c>
      <c r="AC21" s="13">
        <f t="shared" ref="AC21:AC32" si="54">_xlfn.LOGNORM.INV(0.1,($N21+$O21*E21^$P21),SQRT($Q21+$R21*EXP(-1*$S21*E21)))</f>
        <v>7.5072108366877703</v>
      </c>
      <c r="AD21" s="14">
        <f t="shared" ref="AD21:AD32" si="55">_xlfn.LOGNORM.INV(0.5,($N21+$O21*E21^$P21),SQRT($Q21+$R21*EXP(-1*$S21*E21)))</f>
        <v>8.478090376475178</v>
      </c>
      <c r="AE21" s="15">
        <f t="shared" ref="AE21:AE32" si="56">_xlfn.LOGNORM.INV(0.9,($N21+$O21*E21^$P21),SQRT($Q21+$R21*EXP(-1*$S21*E21)))</f>
        <v>9.5745301411294932</v>
      </c>
      <c r="AF21" s="13">
        <f t="shared" ref="AF21:AF32" si="57">_xlfn.LOGNORM.INV(0.1,($N21+$O21*F21^$P21),SQRT($Q21+$R21*EXP(-1*$S21*F21)))</f>
        <v>8.5283613232496158</v>
      </c>
      <c r="AG21" s="14">
        <f t="shared" ref="AG21:AG32" si="58">_xlfn.LOGNORM.INV(0.5,($N21+$O21*F21^$P21),SQRT($Q21+$R21*EXP(-1*$S21*F21)))</f>
        <v>9.6309161708038644</v>
      </c>
      <c r="AH21" s="15">
        <f t="shared" ref="AH21:AH32" si="59">_xlfn.LOGNORM.INV(0.9,($N21+$O21*F21^$P21),SQRT($Q21+$R21*EXP(-1*$S21*F21)))</f>
        <v>10.876010381524093</v>
      </c>
      <c r="AI21" s="13">
        <f t="shared" ref="AI21:AI32" si="60">_xlfn.LOGNORM.INV(0.1,($N21+$O21*G21^$P21),SQRT($Q21+$R21*EXP(-1*$S21*G21)))</f>
        <v>8.9896981268341172</v>
      </c>
      <c r="AJ21" s="14">
        <f t="shared" ref="AJ21:AJ32" si="61">_xlfn.LOGNORM.INV(0.5,($N21+$O21*G21^$P21),SQRT($Q21+$R21*EXP(-1*$S21*G21)))</f>
        <v>10.151876990058167</v>
      </c>
      <c r="AK21" s="15">
        <f t="shared" ref="AK21:AK32" si="62">_xlfn.LOGNORM.INV(0.9,($N21+$O21*G21^$P21),SQRT($Q21+$R21*EXP(-1*$S21*G21)))</f>
        <v>11.464301133053407</v>
      </c>
      <c r="AL21" s="13">
        <f t="shared" ref="AL21:AL32" si="63">_xlfn.LOGNORM.INV(0.1,($N21+$O21*H21^$P21),SQRT($Q21+$R21*EXP(-1*$S21*H21)))</f>
        <v>10.105894077319247</v>
      </c>
      <c r="AM21" s="14">
        <f t="shared" ref="AM21:AM32" si="64">_xlfn.LOGNORM.INV(0.5,($N21+$O21*H21^$P21),SQRT($Q21+$R21*EXP(-1*$S21*H21)))</f>
        <v>11.412366121208889</v>
      </c>
      <c r="AN21" s="15">
        <f t="shared" ref="AN21:AN32" si="65">_xlfn.LOGNORM.INV(0.9,($N21+$O21*H21^$P21),SQRT($Q21+$R21*EXP(-1*$S21*H21)))</f>
        <v>12.887736551367579</v>
      </c>
      <c r="AO21" s="13">
        <f t="shared" ref="AO21:AO32" si="66">_xlfn.LOGNORM.INV(0.1,($N21+$O21*I21^$P21),SQRT($Q21+$R21*EXP(-1*$S21*I21)))</f>
        <v>10.619201148359348</v>
      </c>
      <c r="AP21" s="14">
        <f t="shared" ref="AP21:AP32" si="67">_xlfn.LOGNORM.INV(0.5,($N21+$O21*I21^$P21),SQRT($Q21+$R21*EXP(-1*$S21*I21)))</f>
        <v>11.99203232574542</v>
      </c>
      <c r="AQ21" s="15">
        <f t="shared" ref="AQ21:AQ32" si="68">_xlfn.LOGNORM.INV(0.9,($N21+$O21*I21^$P21),SQRT($Q21+$R21*EXP(-1*$S21*I21)))</f>
        <v>13.542340642444781</v>
      </c>
      <c r="AR21" s="13">
        <f t="shared" ref="AR21:AR32" si="69">_xlfn.LOGNORM.INV(0.1,($N21+$O21*J21^$P21),SQRT($Q21+$R21*EXP(-1*$S21*J21)))</f>
        <v>12.39370854070699</v>
      </c>
      <c r="AS21" s="14">
        <f t="shared" ref="AS21:AS32" si="70">_xlfn.LOGNORM.INV(0.5,($N21+$O21*J21^$P21),SQRT($Q21+$R21*EXP(-1*$S21*J21)))</f>
        <v>13.995944719569582</v>
      </c>
      <c r="AT21" s="15">
        <f t="shared" ref="AT21:AT32" si="71">_xlfn.LOGNORM.INV(0.9,($N21+$O21*J21^$P21),SQRT($Q21+$R21*EXP(-1*$S21*J21)))</f>
        <v>15.805315087881958</v>
      </c>
    </row>
    <row r="22" spans="1:46" ht="15" thickBot="1" x14ac:dyDescent="0.35">
      <c r="A22" s="30"/>
      <c r="B22" s="7" t="s">
        <v>15</v>
      </c>
      <c r="C22" s="2">
        <v>7.9</v>
      </c>
      <c r="D22" s="2">
        <v>10.7</v>
      </c>
      <c r="E22" s="2">
        <v>11.8</v>
      </c>
      <c r="F22" s="2">
        <v>14.5</v>
      </c>
      <c r="G22" s="2">
        <v>15.7</v>
      </c>
      <c r="H22" s="2">
        <v>18.399999999999999</v>
      </c>
      <c r="I22" s="2">
        <v>19.600000000000001</v>
      </c>
      <c r="J22" s="2">
        <v>23.5</v>
      </c>
      <c r="K22" s="8"/>
      <c r="L22" s="30"/>
      <c r="M22" s="7" t="s">
        <v>15</v>
      </c>
      <c r="N22" s="4">
        <v>1.2974000000000001</v>
      </c>
      <c r="O22" s="4">
        <v>0.26090000000000002</v>
      </c>
      <c r="P22" s="4">
        <v>0.51749999999999996</v>
      </c>
      <c r="Q22" s="4">
        <v>1.03E-2</v>
      </c>
      <c r="R22" s="4">
        <v>0.26350000000000001</v>
      </c>
      <c r="S22" s="4">
        <v>1.1214999999999999</v>
      </c>
      <c r="T22" s="8"/>
      <c r="U22" s="30"/>
      <c r="V22" s="11" t="s">
        <v>15</v>
      </c>
      <c r="W22" s="13">
        <f t="shared" si="48"/>
        <v>6.8717594534098216</v>
      </c>
      <c r="X22" s="14">
        <f t="shared" si="49"/>
        <v>7.8280970491653283</v>
      </c>
      <c r="Y22" s="14">
        <f t="shared" si="50"/>
        <v>8.9175274289823623</v>
      </c>
      <c r="Z22" s="13">
        <f t="shared" si="51"/>
        <v>7.8216584843881387</v>
      </c>
      <c r="AA22" s="14">
        <f t="shared" si="52"/>
        <v>8.9081814120804133</v>
      </c>
      <c r="AB22" s="15">
        <f t="shared" si="53"/>
        <v>10.145635510541304</v>
      </c>
      <c r="AC22" s="13">
        <f t="shared" si="54"/>
        <v>8.1916238269327923</v>
      </c>
      <c r="AD22" s="14">
        <f t="shared" si="55"/>
        <v>9.3294718277244471</v>
      </c>
      <c r="AE22" s="15">
        <f t="shared" si="56"/>
        <v>10.62537128452276</v>
      </c>
      <c r="AF22" s="13">
        <f t="shared" si="57"/>
        <v>9.1012483323965405</v>
      </c>
      <c r="AG22" s="14">
        <f t="shared" si="58"/>
        <v>10.36541730800719</v>
      </c>
      <c r="AH22" s="15">
        <f t="shared" si="59"/>
        <v>11.805180129706827</v>
      </c>
      <c r="AI22" s="13">
        <f t="shared" si="60"/>
        <v>9.5080885263938235</v>
      </c>
      <c r="AJ22" s="14">
        <f t="shared" si="61"/>
        <v>10.828766700246728</v>
      </c>
      <c r="AK22" s="15">
        <f t="shared" si="62"/>
        <v>12.332887722159965</v>
      </c>
      <c r="AL22" s="13">
        <f t="shared" si="63"/>
        <v>10.433164329619242</v>
      </c>
      <c r="AM22" s="14">
        <f t="shared" si="64"/>
        <v>11.882335563446802</v>
      </c>
      <c r="AN22" s="15">
        <f t="shared" si="65"/>
        <v>13.532797335657927</v>
      </c>
      <c r="AO22" s="13">
        <f t="shared" si="66"/>
        <v>10.849613118940054</v>
      </c>
      <c r="AP22" s="14">
        <f t="shared" si="67"/>
        <v>12.356629260947019</v>
      </c>
      <c r="AQ22" s="15">
        <f t="shared" si="68"/>
        <v>14.072970622883245</v>
      </c>
      <c r="AR22" s="13">
        <f t="shared" si="69"/>
        <v>12.230556641364151</v>
      </c>
      <c r="AS22" s="14">
        <f t="shared" si="70"/>
        <v>13.929386453234487</v>
      </c>
      <c r="AT22" s="15">
        <f t="shared" si="71"/>
        <v>15.864184489146137</v>
      </c>
    </row>
    <row r="23" spans="1:46" ht="15" thickBot="1" x14ac:dyDescent="0.35">
      <c r="A23" s="30"/>
      <c r="B23" s="7" t="s">
        <v>16</v>
      </c>
      <c r="C23" s="2">
        <v>9.9</v>
      </c>
      <c r="D23" s="2">
        <v>12.8</v>
      </c>
      <c r="E23" s="2">
        <v>13.9</v>
      </c>
      <c r="F23" s="2">
        <v>16.600000000000001</v>
      </c>
      <c r="G23" s="2">
        <v>17.7</v>
      </c>
      <c r="H23" s="2">
        <v>20.3</v>
      </c>
      <c r="I23" s="2">
        <v>21.5</v>
      </c>
      <c r="J23" s="2">
        <v>25.3</v>
      </c>
      <c r="K23" s="8"/>
      <c r="L23" s="30"/>
      <c r="M23" s="7" t="s">
        <v>16</v>
      </c>
      <c r="N23" s="4">
        <v>1.5660000000000001</v>
      </c>
      <c r="O23" s="4">
        <v>0.15459999999999999</v>
      </c>
      <c r="P23" s="4">
        <v>0.62190000000000001</v>
      </c>
      <c r="Q23" s="4">
        <v>1.03E-2</v>
      </c>
      <c r="R23" s="4">
        <v>0.1842</v>
      </c>
      <c r="S23" s="4">
        <v>0.56030000000000002</v>
      </c>
      <c r="T23" s="8"/>
      <c r="U23" s="30"/>
      <c r="V23" s="11" t="s">
        <v>16</v>
      </c>
      <c r="W23" s="13">
        <f t="shared" si="48"/>
        <v>7.9625625496332129</v>
      </c>
      <c r="X23" s="14">
        <f t="shared" si="49"/>
        <v>9.1090875455534661</v>
      </c>
      <c r="Y23" s="14">
        <f t="shared" si="50"/>
        <v>10.420700044155941</v>
      </c>
      <c r="Z23" s="13">
        <f t="shared" si="51"/>
        <v>8.9330900796063375</v>
      </c>
      <c r="AA23" s="14">
        <f t="shared" si="52"/>
        <v>10.182959380926766</v>
      </c>
      <c r="AB23" s="15">
        <f t="shared" si="53"/>
        <v>11.607703586279513</v>
      </c>
      <c r="AC23" s="13">
        <f t="shared" si="54"/>
        <v>9.2987114150625469</v>
      </c>
      <c r="AD23" s="14">
        <f t="shared" si="55"/>
        <v>10.59540493956078</v>
      </c>
      <c r="AE23" s="15">
        <f t="shared" si="56"/>
        <v>12.072920733018991</v>
      </c>
      <c r="AF23" s="13">
        <f t="shared" si="57"/>
        <v>10.205999646463694</v>
      </c>
      <c r="AG23" s="14">
        <f t="shared" si="58"/>
        <v>11.624851823115655</v>
      </c>
      <c r="AH23" s="15">
        <f t="shared" si="59"/>
        <v>13.240954790373666</v>
      </c>
      <c r="AI23" s="13">
        <f t="shared" si="60"/>
        <v>10.581841597391726</v>
      </c>
      <c r="AJ23" s="14">
        <f t="shared" si="61"/>
        <v>12.052355196338659</v>
      </c>
      <c r="AK23" s="15">
        <f t="shared" si="62"/>
        <v>13.727219826699715</v>
      </c>
      <c r="AL23" s="13">
        <f t="shared" si="63"/>
        <v>11.488297443412659</v>
      </c>
      <c r="AM23" s="14">
        <f t="shared" si="64"/>
        <v>13.084201940567752</v>
      </c>
      <c r="AN23" s="15">
        <f t="shared" si="65"/>
        <v>14.901802574734011</v>
      </c>
      <c r="AO23" s="13">
        <f t="shared" si="66"/>
        <v>11.916148634877571</v>
      </c>
      <c r="AP23" s="14">
        <f t="shared" si="67"/>
        <v>13.571399605848466</v>
      </c>
      <c r="AQ23" s="15">
        <f t="shared" si="68"/>
        <v>15.45657853935591</v>
      </c>
      <c r="AR23" s="13">
        <f t="shared" si="69"/>
        <v>13.314917572836521</v>
      </c>
      <c r="AS23" s="14">
        <f t="shared" si="70"/>
        <v>15.164377908374634</v>
      </c>
      <c r="AT23" s="15">
        <f t="shared" si="71"/>
        <v>17.270730824284918</v>
      </c>
    </row>
    <row r="24" spans="1:46" ht="15" thickBot="1" x14ac:dyDescent="0.35">
      <c r="A24" s="30"/>
      <c r="B24" s="7" t="s">
        <v>17</v>
      </c>
      <c r="C24" s="2">
        <v>9.6</v>
      </c>
      <c r="D24" s="2">
        <v>12.8</v>
      </c>
      <c r="E24" s="2">
        <v>14.2</v>
      </c>
      <c r="F24" s="2">
        <v>17.2</v>
      </c>
      <c r="G24" s="2">
        <v>18.5</v>
      </c>
      <c r="H24" s="2">
        <v>21.6</v>
      </c>
      <c r="I24" s="2">
        <v>22.9</v>
      </c>
      <c r="J24" s="2">
        <v>27.4</v>
      </c>
      <c r="K24" s="8"/>
      <c r="L24" s="30"/>
      <c r="M24" s="7" t="s">
        <v>17</v>
      </c>
      <c r="N24" s="4">
        <v>1.7679</v>
      </c>
      <c r="O24" s="4">
        <v>0.1074</v>
      </c>
      <c r="P24" s="4">
        <v>0.64419999999999999</v>
      </c>
      <c r="Q24" s="23">
        <v>1.03E-2</v>
      </c>
      <c r="R24" s="23">
        <v>0.1842</v>
      </c>
      <c r="S24" s="23">
        <v>0.56030000000000002</v>
      </c>
      <c r="T24" s="24">
        <v>60</v>
      </c>
      <c r="U24" s="30"/>
      <c r="V24" s="11" t="s">
        <v>17</v>
      </c>
      <c r="W24" s="13">
        <f t="shared" si="48"/>
        <v>8.1146065872057047</v>
      </c>
      <c r="X24" s="14">
        <f t="shared" si="49"/>
        <v>9.2904553316110423</v>
      </c>
      <c r="Y24" s="14">
        <f t="shared" si="50"/>
        <v>10.636690681313992</v>
      </c>
      <c r="Z24" s="13">
        <f t="shared" si="51"/>
        <v>8.9523491659698546</v>
      </c>
      <c r="AA24" s="14">
        <f t="shared" si="52"/>
        <v>10.204913093741236</v>
      </c>
      <c r="AB24" s="15">
        <f t="shared" si="53"/>
        <v>11.632728942999092</v>
      </c>
      <c r="AC24" s="13">
        <f t="shared" si="54"/>
        <v>9.3070887332252319</v>
      </c>
      <c r="AD24" s="14">
        <f t="shared" si="55"/>
        <v>10.604161998698268</v>
      </c>
      <c r="AE24" s="15">
        <f t="shared" si="56"/>
        <v>12.082000603820312</v>
      </c>
      <c r="AF24" s="13">
        <f t="shared" si="57"/>
        <v>10.065201987305226</v>
      </c>
      <c r="AG24" s="14">
        <f t="shared" si="58"/>
        <v>11.464132845621691</v>
      </c>
      <c r="AH24" s="15">
        <f t="shared" si="59"/>
        <v>13.057496716690242</v>
      </c>
      <c r="AI24" s="13">
        <f t="shared" si="60"/>
        <v>10.395621072310043</v>
      </c>
      <c r="AJ24" s="14">
        <f t="shared" si="61"/>
        <v>11.840011178819941</v>
      </c>
      <c r="AK24" s="15">
        <f t="shared" si="62"/>
        <v>13.485087974972719</v>
      </c>
      <c r="AL24" s="13">
        <f t="shared" si="63"/>
        <v>11.192644896982072</v>
      </c>
      <c r="AM24" s="14">
        <f t="shared" si="64"/>
        <v>12.74739051524767</v>
      </c>
      <c r="AN24" s="15">
        <f t="shared" si="65"/>
        <v>14.518102418494562</v>
      </c>
      <c r="AO24" s="13">
        <f t="shared" si="66"/>
        <v>11.531561815806882</v>
      </c>
      <c r="AP24" s="14">
        <f t="shared" si="67"/>
        <v>13.133341817922584</v>
      </c>
      <c r="AQ24" s="15">
        <f t="shared" si="68"/>
        <v>14.957615461069707</v>
      </c>
      <c r="AR24" s="13">
        <f t="shared" si="69"/>
        <v>12.730401318336559</v>
      </c>
      <c r="AS24" s="14">
        <f t="shared" si="70"/>
        <v>14.498663407070602</v>
      </c>
      <c r="AT24" s="15">
        <f t="shared" si="71"/>
        <v>16.512538398042878</v>
      </c>
    </row>
    <row r="25" spans="1:46" ht="15" thickBot="1" x14ac:dyDescent="0.35">
      <c r="A25" s="30"/>
      <c r="B25" s="7" t="s">
        <v>18</v>
      </c>
      <c r="C25" s="2">
        <v>8.6</v>
      </c>
      <c r="D25" s="2">
        <v>11.6</v>
      </c>
      <c r="E25" s="2">
        <v>13</v>
      </c>
      <c r="F25" s="2">
        <v>16.100000000000001</v>
      </c>
      <c r="G25" s="2">
        <v>17.399999999999999</v>
      </c>
      <c r="H25" s="2">
        <v>20.6</v>
      </c>
      <c r="I25" s="2">
        <v>22</v>
      </c>
      <c r="J25" s="2">
        <v>26.7</v>
      </c>
      <c r="K25" s="8"/>
      <c r="L25" s="30"/>
      <c r="M25" s="7" t="s">
        <v>18</v>
      </c>
      <c r="N25" s="25">
        <v>1.5125999999999999</v>
      </c>
      <c r="O25" s="25">
        <v>0.35949999999999999</v>
      </c>
      <c r="P25" s="25">
        <v>0.33779999999999999</v>
      </c>
      <c r="Q25" s="23">
        <v>8.6999999999999994E-3</v>
      </c>
      <c r="R25" s="23">
        <v>0.121</v>
      </c>
      <c r="S25" s="23">
        <v>0.1991</v>
      </c>
      <c r="T25" s="24">
        <v>150</v>
      </c>
      <c r="U25" s="30"/>
      <c r="V25" s="11" t="s">
        <v>18</v>
      </c>
      <c r="W25" s="13">
        <f t="shared" si="48"/>
        <v>7.6317227807885706</v>
      </c>
      <c r="X25" s="14">
        <f t="shared" si="49"/>
        <v>9.5472834611767396</v>
      </c>
      <c r="Y25" s="14">
        <f t="shared" si="50"/>
        <v>11.943649436207705</v>
      </c>
      <c r="Z25" s="13">
        <f t="shared" si="51"/>
        <v>8.5926342747473896</v>
      </c>
      <c r="AA25" s="14">
        <f t="shared" si="52"/>
        <v>10.333172039068399</v>
      </c>
      <c r="AB25" s="15">
        <f t="shared" si="53"/>
        <v>12.426275921317972</v>
      </c>
      <c r="AC25" s="13">
        <f t="shared" si="54"/>
        <v>8.9952703268107879</v>
      </c>
      <c r="AD25" s="14">
        <f t="shared" si="55"/>
        <v>10.672229301205753</v>
      </c>
      <c r="AE25" s="15">
        <f t="shared" si="56"/>
        <v>12.661818279995577</v>
      </c>
      <c r="AF25" s="13">
        <f t="shared" si="57"/>
        <v>9.7984339728914591</v>
      </c>
      <c r="AG25" s="14">
        <f t="shared" si="58"/>
        <v>11.378254583875602</v>
      </c>
      <c r="AH25" s="15">
        <f t="shared" si="59"/>
        <v>13.21279275174642</v>
      </c>
      <c r="AI25" s="13">
        <f t="shared" si="60"/>
        <v>10.103955165928364</v>
      </c>
      <c r="AJ25" s="14">
        <f t="shared" si="61"/>
        <v>11.659619631427313</v>
      </c>
      <c r="AK25" s="15">
        <f t="shared" si="62"/>
        <v>13.45480336333957</v>
      </c>
      <c r="AL25" s="13">
        <f t="shared" si="63"/>
        <v>10.793276914198982</v>
      </c>
      <c r="AM25" s="14">
        <f t="shared" si="64"/>
        <v>12.323436130552214</v>
      </c>
      <c r="AN25" s="15">
        <f t="shared" si="65"/>
        <v>14.070525501297254</v>
      </c>
      <c r="AO25" s="13">
        <f t="shared" si="66"/>
        <v>11.071899433618201</v>
      </c>
      <c r="AP25" s="14">
        <f t="shared" si="67"/>
        <v>12.603032958755579</v>
      </c>
      <c r="AQ25" s="15">
        <f t="shared" si="68"/>
        <v>14.345907015484245</v>
      </c>
      <c r="AR25" s="13">
        <f t="shared" si="69"/>
        <v>11.93434088596417</v>
      </c>
      <c r="AS25" s="14">
        <f t="shared" si="70"/>
        <v>13.503801892144651</v>
      </c>
      <c r="AT25" s="15">
        <f t="shared" si="71"/>
        <v>15.279659537524369</v>
      </c>
    </row>
    <row r="26" spans="1:46" ht="15" thickBot="1" x14ac:dyDescent="0.35">
      <c r="A26" s="30"/>
      <c r="B26" s="7" t="s">
        <v>19</v>
      </c>
      <c r="C26" s="2">
        <v>8.9</v>
      </c>
      <c r="D26" s="2">
        <v>11.8</v>
      </c>
      <c r="E26" s="2">
        <v>13.1</v>
      </c>
      <c r="F26" s="2">
        <v>15.9</v>
      </c>
      <c r="G26" s="2">
        <v>17.2</v>
      </c>
      <c r="H26" s="2">
        <v>20.100000000000001</v>
      </c>
      <c r="I26" s="2">
        <v>21.3</v>
      </c>
      <c r="J26" s="2">
        <v>25.7</v>
      </c>
      <c r="K26" s="8"/>
      <c r="L26" s="30"/>
      <c r="M26" s="7" t="s">
        <v>19</v>
      </c>
      <c r="N26" s="25">
        <v>1.5523</v>
      </c>
      <c r="O26" s="25">
        <v>0.31209999999999999</v>
      </c>
      <c r="P26" s="25">
        <v>0.41439999999999999</v>
      </c>
      <c r="Q26" s="25">
        <v>8.6999999999999994E-3</v>
      </c>
      <c r="R26" s="25">
        <v>0.121</v>
      </c>
      <c r="S26" s="25">
        <v>0.1991</v>
      </c>
      <c r="T26" s="24"/>
      <c r="U26" s="30"/>
      <c r="V26" s="11" t="s">
        <v>19</v>
      </c>
      <c r="W26" s="13">
        <f t="shared" si="48"/>
        <v>8.209014911992675</v>
      </c>
      <c r="X26" s="14">
        <f t="shared" si="49"/>
        <v>10.221407911585015</v>
      </c>
      <c r="Y26" s="14">
        <f t="shared" si="50"/>
        <v>12.727127531755416</v>
      </c>
      <c r="Z26" s="13">
        <f t="shared" si="51"/>
        <v>9.3733472222395768</v>
      </c>
      <c r="AA26" s="14">
        <f t="shared" si="52"/>
        <v>11.248378102264644</v>
      </c>
      <c r="AB26" s="15">
        <f t="shared" si="53"/>
        <v>13.498487459347084</v>
      </c>
      <c r="AC26" s="13">
        <f t="shared" si="54"/>
        <v>9.8606971868037423</v>
      </c>
      <c r="AD26" s="14">
        <f t="shared" si="55"/>
        <v>11.68890006452674</v>
      </c>
      <c r="AE26" s="15">
        <f t="shared" si="56"/>
        <v>13.85605724728484</v>
      </c>
      <c r="AF26" s="13">
        <f t="shared" si="57"/>
        <v>10.84626868323522</v>
      </c>
      <c r="AG26" s="14">
        <f t="shared" si="58"/>
        <v>12.608778460402759</v>
      </c>
      <c r="AH26" s="15">
        <f t="shared" si="59"/>
        <v>14.657694632740345</v>
      </c>
      <c r="AI26" s="13">
        <f t="shared" si="60"/>
        <v>11.277622523360492</v>
      </c>
      <c r="AJ26" s="14">
        <f t="shared" si="61"/>
        <v>13.025440890843639</v>
      </c>
      <c r="AK26" s="15">
        <f t="shared" si="62"/>
        <v>15.044138075150418</v>
      </c>
      <c r="AL26" s="13">
        <f t="shared" si="63"/>
        <v>12.191087462753707</v>
      </c>
      <c r="AM26" s="14">
        <f t="shared" si="64"/>
        <v>13.937408246791447</v>
      </c>
      <c r="AN26" s="15">
        <f t="shared" si="65"/>
        <v>15.93388196345964</v>
      </c>
      <c r="AO26" s="13">
        <f t="shared" si="66"/>
        <v>12.552784484445118</v>
      </c>
      <c r="AP26" s="14">
        <f t="shared" si="67"/>
        <v>14.309139710651461</v>
      </c>
      <c r="AQ26" s="15">
        <f t="shared" si="68"/>
        <v>16.311239909572414</v>
      </c>
      <c r="AR26" s="13">
        <f t="shared" si="69"/>
        <v>13.821064471105474</v>
      </c>
      <c r="AS26" s="14">
        <f t="shared" si="70"/>
        <v>15.652214435070858</v>
      </c>
      <c r="AT26" s="15">
        <f t="shared" si="71"/>
        <v>17.72597307780628</v>
      </c>
    </row>
    <row r="27" spans="1:46" ht="15" thickBot="1" x14ac:dyDescent="0.35">
      <c r="A27" s="30"/>
      <c r="B27" s="5" t="s">
        <v>20</v>
      </c>
      <c r="C27" s="2">
        <v>9.6999999999999993</v>
      </c>
      <c r="D27" s="2">
        <v>12.8</v>
      </c>
      <c r="E27" s="2">
        <v>14.1</v>
      </c>
      <c r="F27" s="2">
        <v>17.100000000000001</v>
      </c>
      <c r="G27" s="2">
        <v>18.399999999999999</v>
      </c>
      <c r="H27" s="2">
        <v>21.4</v>
      </c>
      <c r="I27" s="2">
        <v>22.8</v>
      </c>
      <c r="J27" s="2">
        <v>27.3</v>
      </c>
      <c r="L27" s="30"/>
      <c r="M27" s="5" t="s">
        <v>20</v>
      </c>
      <c r="N27" s="4">
        <v>1.0330999999999999</v>
      </c>
      <c r="O27" s="4">
        <v>0.71589999999999998</v>
      </c>
      <c r="P27" s="4">
        <v>0.25</v>
      </c>
      <c r="Q27" s="4">
        <v>2.3699999999999999E-2</v>
      </c>
      <c r="R27" s="4">
        <v>0.16470000000000001</v>
      </c>
      <c r="S27" s="4">
        <v>0.67789999999999995</v>
      </c>
      <c r="U27" s="30"/>
      <c r="V27" s="10" t="s">
        <v>20</v>
      </c>
      <c r="W27" s="13">
        <f t="shared" si="48"/>
        <v>8.1520321394543309</v>
      </c>
      <c r="X27" s="14">
        <f t="shared" si="49"/>
        <v>9.9394617389614037</v>
      </c>
      <c r="Y27" s="14">
        <f t="shared" si="50"/>
        <v>12.118806448534253</v>
      </c>
      <c r="Z27" s="13">
        <f t="shared" si="51"/>
        <v>8.9334590568013823</v>
      </c>
      <c r="AA27" s="14">
        <f t="shared" si="52"/>
        <v>10.883118593315553</v>
      </c>
      <c r="AB27" s="15">
        <f t="shared" si="53"/>
        <v>13.258276504440472</v>
      </c>
      <c r="AC27" s="13">
        <f t="shared" si="54"/>
        <v>9.2351507418742926</v>
      </c>
      <c r="AD27" s="14">
        <f t="shared" si="55"/>
        <v>11.24988255356606</v>
      </c>
      <c r="AE27" s="15">
        <f t="shared" si="56"/>
        <v>13.704146364950878</v>
      </c>
      <c r="AF27" s="13">
        <f t="shared" si="57"/>
        <v>9.8907524170015737</v>
      </c>
      <c r="AG27" s="14">
        <f t="shared" si="58"/>
        <v>12.048002884473082</v>
      </c>
      <c r="AH27" s="15">
        <f t="shared" si="59"/>
        <v>14.675766552882326</v>
      </c>
      <c r="AI27" s="13">
        <f t="shared" si="60"/>
        <v>10.160595719796005</v>
      </c>
      <c r="AJ27" s="14">
        <f t="shared" si="61"/>
        <v>12.376655208169005</v>
      </c>
      <c r="AK27" s="15">
        <f t="shared" si="62"/>
        <v>15.076044590914242</v>
      </c>
      <c r="AL27" s="13">
        <f t="shared" si="63"/>
        <v>10.757219714383581</v>
      </c>
      <c r="AM27" s="14">
        <f t="shared" si="64"/>
        <v>13.103374986131733</v>
      </c>
      <c r="AN27" s="15">
        <f t="shared" si="65"/>
        <v>15.961227955361291</v>
      </c>
      <c r="AO27" s="13">
        <f t="shared" si="66"/>
        <v>11.024998081544519</v>
      </c>
      <c r="AP27" s="14">
        <f t="shared" si="67"/>
        <v>13.429553130096467</v>
      </c>
      <c r="AQ27" s="15">
        <f t="shared" si="68"/>
        <v>16.35854228183392</v>
      </c>
      <c r="AR27" s="13">
        <f t="shared" si="69"/>
        <v>11.848734005114936</v>
      </c>
      <c r="AS27" s="14">
        <f t="shared" si="70"/>
        <v>14.432944252958498</v>
      </c>
      <c r="AT27" s="15">
        <f t="shared" si="71"/>
        <v>17.580771052762532</v>
      </c>
    </row>
    <row r="28" spans="1:46" ht="15" thickBot="1" x14ac:dyDescent="0.35">
      <c r="A28" s="30"/>
      <c r="B28" s="5" t="s">
        <v>21</v>
      </c>
      <c r="C28" s="2">
        <v>8.9</v>
      </c>
      <c r="D28" s="2">
        <v>11.1</v>
      </c>
      <c r="E28" s="2">
        <v>12</v>
      </c>
      <c r="F28" s="2">
        <v>14.1</v>
      </c>
      <c r="G28" s="2">
        <v>15</v>
      </c>
      <c r="H28" s="2">
        <v>17.100000000000001</v>
      </c>
      <c r="I28" s="2">
        <v>18</v>
      </c>
      <c r="J28" s="2">
        <v>21.1</v>
      </c>
      <c r="L28" s="30"/>
      <c r="M28" s="5" t="s">
        <v>21</v>
      </c>
      <c r="N28" s="4">
        <v>9.5399999999999999E-2</v>
      </c>
      <c r="O28" s="4">
        <v>1.3886000000000001</v>
      </c>
      <c r="P28" s="4">
        <v>0.19070000000000001</v>
      </c>
      <c r="Q28" s="4">
        <v>1.9199999999999998E-2</v>
      </c>
      <c r="R28" s="4">
        <v>0.46400000000000002</v>
      </c>
      <c r="S28" s="4">
        <v>1.9443999999999999</v>
      </c>
      <c r="U28" s="30"/>
      <c r="V28" s="10" t="s">
        <v>21</v>
      </c>
      <c r="W28" s="13">
        <f t="shared" si="48"/>
        <v>7.5733476233745574</v>
      </c>
      <c r="X28" s="14">
        <f t="shared" si="49"/>
        <v>9.0450011995279951</v>
      </c>
      <c r="Y28" s="14">
        <f t="shared" si="50"/>
        <v>10.802626628012725</v>
      </c>
      <c r="Z28" s="13">
        <f t="shared" si="51"/>
        <v>8.2919016568564423</v>
      </c>
      <c r="AA28" s="14">
        <f t="shared" si="52"/>
        <v>9.9031840766247203</v>
      </c>
      <c r="AB28" s="15">
        <f t="shared" si="53"/>
        <v>11.827570913653851</v>
      </c>
      <c r="AC28" s="13">
        <f t="shared" si="54"/>
        <v>8.5693644414187364</v>
      </c>
      <c r="AD28" s="14">
        <f t="shared" si="55"/>
        <v>10.234563424807096</v>
      </c>
      <c r="AE28" s="15">
        <f t="shared" si="56"/>
        <v>12.223343891190305</v>
      </c>
      <c r="AF28" s="13">
        <f t="shared" si="57"/>
        <v>9.1875715811800376</v>
      </c>
      <c r="AG28" s="14">
        <f t="shared" si="58"/>
        <v>10.972900580405383</v>
      </c>
      <c r="AH28" s="15">
        <f t="shared" si="59"/>
        <v>13.105154728165529</v>
      </c>
      <c r="AI28" s="13">
        <f t="shared" si="60"/>
        <v>9.4418498003766924</v>
      </c>
      <c r="AJ28" s="14">
        <f t="shared" si="61"/>
        <v>11.276590145610529</v>
      </c>
      <c r="AK28" s="15">
        <f t="shared" si="62"/>
        <v>13.467857252612434</v>
      </c>
      <c r="AL28" s="13">
        <f t="shared" si="63"/>
        <v>10.014536816958458</v>
      </c>
      <c r="AM28" s="14">
        <f t="shared" si="64"/>
        <v>11.960561708830697</v>
      </c>
      <c r="AN28" s="15">
        <f t="shared" si="65"/>
        <v>14.284738176657353</v>
      </c>
      <c r="AO28" s="13">
        <f t="shared" si="66"/>
        <v>10.252210301477128</v>
      </c>
      <c r="AP28" s="14">
        <f t="shared" si="67"/>
        <v>12.244419907177305</v>
      </c>
      <c r="AQ28" s="15">
        <f t="shared" si="68"/>
        <v>14.623755702873039</v>
      </c>
      <c r="AR28" s="13">
        <f t="shared" si="69"/>
        <v>11.041157515786646</v>
      </c>
      <c r="AS28" s="14">
        <f t="shared" si="70"/>
        <v>13.18667535186044</v>
      </c>
      <c r="AT28" s="15">
        <f t="shared" si="71"/>
        <v>15.749110234750122</v>
      </c>
    </row>
    <row r="29" spans="1:46" ht="15" thickBot="1" x14ac:dyDescent="0.35">
      <c r="A29" s="30"/>
      <c r="B29" s="5" t="s">
        <v>22</v>
      </c>
      <c r="C29" s="2">
        <v>8.1</v>
      </c>
      <c r="D29" s="2">
        <v>9.9</v>
      </c>
      <c r="E29" s="2">
        <v>10.7</v>
      </c>
      <c r="F29" s="2">
        <v>12.4</v>
      </c>
      <c r="G29" s="2">
        <v>13.1</v>
      </c>
      <c r="H29" s="2">
        <v>14.8</v>
      </c>
      <c r="I29" s="2">
        <v>15.5</v>
      </c>
      <c r="J29" s="2">
        <v>17.899999999999999</v>
      </c>
      <c r="L29" s="30"/>
      <c r="M29" s="5" t="s">
        <v>22</v>
      </c>
      <c r="N29" s="4">
        <v>1.2809999999999999</v>
      </c>
      <c r="O29" s="4">
        <v>0.2611</v>
      </c>
      <c r="P29" s="4">
        <v>0.53620000000000001</v>
      </c>
      <c r="Q29" s="4">
        <v>1.3599999999999999E-2</v>
      </c>
      <c r="R29" s="4">
        <v>0.27729999999999999</v>
      </c>
      <c r="S29" s="4">
        <v>1.3183</v>
      </c>
      <c r="U29" s="30"/>
      <c r="V29" s="10" t="s">
        <v>22</v>
      </c>
      <c r="W29" s="13">
        <f t="shared" si="48"/>
        <v>6.9107109111153271</v>
      </c>
      <c r="X29" s="14">
        <f t="shared" si="49"/>
        <v>8.0249940465899154</v>
      </c>
      <c r="Y29" s="14">
        <f t="shared" si="50"/>
        <v>9.318944212269173</v>
      </c>
      <c r="Z29" s="13">
        <f t="shared" si="51"/>
        <v>7.569773214234675</v>
      </c>
      <c r="AA29" s="14">
        <f t="shared" si="52"/>
        <v>8.7900437702109091</v>
      </c>
      <c r="AB29" s="15">
        <f t="shared" si="53"/>
        <v>10.207025665832356</v>
      </c>
      <c r="AC29" s="13">
        <f t="shared" si="54"/>
        <v>7.8628117790793084</v>
      </c>
      <c r="AD29" s="14">
        <f t="shared" si="55"/>
        <v>9.1303015771798925</v>
      </c>
      <c r="AE29" s="15">
        <f t="shared" si="56"/>
        <v>10.602111462474165</v>
      </c>
      <c r="AF29" s="13">
        <f t="shared" si="57"/>
        <v>8.488473148236892</v>
      </c>
      <c r="AG29" s="14">
        <f t="shared" si="58"/>
        <v>9.8568098806132056</v>
      </c>
      <c r="AH29" s="15">
        <f t="shared" si="59"/>
        <v>11.445721665825634</v>
      </c>
      <c r="AI29" s="13">
        <f t="shared" si="60"/>
        <v>8.7478407998716072</v>
      </c>
      <c r="AJ29" s="14">
        <f t="shared" si="61"/>
        <v>10.157986698764283</v>
      </c>
      <c r="AK29" s="15">
        <f t="shared" si="62"/>
        <v>11.795447143229509</v>
      </c>
      <c r="AL29" s="13">
        <f t="shared" si="63"/>
        <v>9.3833630233640477</v>
      </c>
      <c r="AM29" s="14">
        <f t="shared" si="64"/>
        <v>10.895954197022675</v>
      </c>
      <c r="AN29" s="15">
        <f t="shared" si="65"/>
        <v>12.652373948232139</v>
      </c>
      <c r="AO29" s="13">
        <f t="shared" si="66"/>
        <v>9.6477184075093163</v>
      </c>
      <c r="AP29" s="14">
        <f t="shared" si="67"/>
        <v>11.202923438834581</v>
      </c>
      <c r="AQ29" s="15">
        <f t="shared" si="68"/>
        <v>13.008826364449222</v>
      </c>
      <c r="AR29" s="13">
        <f t="shared" si="69"/>
        <v>10.567870151198495</v>
      </c>
      <c r="AS29" s="14">
        <f t="shared" si="70"/>
        <v>12.271402935275802</v>
      </c>
      <c r="AT29" s="15">
        <f t="shared" si="71"/>
        <v>14.249543933203753</v>
      </c>
    </row>
    <row r="30" spans="1:46" ht="15" thickBot="1" x14ac:dyDescent="0.35">
      <c r="A30" s="30"/>
      <c r="B30" s="5" t="s">
        <v>23</v>
      </c>
      <c r="C30" s="2">
        <v>8.1</v>
      </c>
      <c r="D30" s="2">
        <v>9.5</v>
      </c>
      <c r="E30" s="2">
        <v>10.1</v>
      </c>
      <c r="F30" s="2">
        <v>11.3</v>
      </c>
      <c r="G30" s="2">
        <v>11.8</v>
      </c>
      <c r="H30" s="2">
        <v>13</v>
      </c>
      <c r="I30" s="2">
        <v>13.5</v>
      </c>
      <c r="J30" s="2">
        <v>15.1</v>
      </c>
      <c r="L30" s="30"/>
      <c r="M30" s="5" t="s">
        <v>23</v>
      </c>
      <c r="N30" s="4">
        <v>0.87060000000000004</v>
      </c>
      <c r="O30" s="4">
        <v>0.57530000000000003</v>
      </c>
      <c r="P30" s="4">
        <v>0.32929999999999998</v>
      </c>
      <c r="Q30" s="23">
        <v>3.3999999999999998E-3</v>
      </c>
      <c r="R30" s="23">
        <v>7.6999999999999999E-2</v>
      </c>
      <c r="S30" s="23">
        <v>0.61070000000000002</v>
      </c>
      <c r="T30" s="24">
        <v>300</v>
      </c>
      <c r="U30" s="30"/>
      <c r="V30" s="10" t="s">
        <v>23</v>
      </c>
      <c r="W30" s="13">
        <f t="shared" si="48"/>
        <v>6.9292465809930945</v>
      </c>
      <c r="X30" s="14">
        <f t="shared" si="49"/>
        <v>7.510238548726373</v>
      </c>
      <c r="Y30" s="14">
        <f t="shared" si="50"/>
        <v>8.1399445667716286</v>
      </c>
      <c r="Z30" s="13">
        <f t="shared" si="51"/>
        <v>7.394815635427884</v>
      </c>
      <c r="AA30" s="14">
        <f t="shared" si="52"/>
        <v>7.9886444501504403</v>
      </c>
      <c r="AB30" s="15">
        <f t="shared" si="53"/>
        <v>8.6301597358521196</v>
      </c>
      <c r="AC30" s="13">
        <f t="shared" si="54"/>
        <v>7.5847520686231862</v>
      </c>
      <c r="AD30" s="14">
        <f t="shared" si="55"/>
        <v>8.1875850708476996</v>
      </c>
      <c r="AE30" s="15">
        <f t="shared" si="56"/>
        <v>8.8383309943230444</v>
      </c>
      <c r="AF30" s="13">
        <f t="shared" si="57"/>
        <v>7.952169928064257</v>
      </c>
      <c r="AG30" s="14">
        <f t="shared" si="58"/>
        <v>8.5764379761491956</v>
      </c>
      <c r="AH30" s="15">
        <f t="shared" si="59"/>
        <v>9.2497128487091054</v>
      </c>
      <c r="AI30" s="13">
        <f t="shared" si="60"/>
        <v>8.1013006780034083</v>
      </c>
      <c r="AJ30" s="14">
        <f t="shared" si="61"/>
        <v>8.7353364666264817</v>
      </c>
      <c r="AK30" s="15">
        <f t="shared" si="62"/>
        <v>9.4189940872531963</v>
      </c>
      <c r="AL30" s="13">
        <f t="shared" si="63"/>
        <v>8.4517450550052082</v>
      </c>
      <c r="AM30" s="14">
        <f t="shared" si="64"/>
        <v>9.1102546770345985</v>
      </c>
      <c r="AN30" s="15">
        <f t="shared" si="65"/>
        <v>9.8200714456335003</v>
      </c>
      <c r="AO30" s="13">
        <f t="shared" si="66"/>
        <v>8.5951176699348348</v>
      </c>
      <c r="AP30" s="14">
        <f t="shared" si="67"/>
        <v>9.2640651576910429</v>
      </c>
      <c r="AQ30" s="15">
        <f t="shared" si="68"/>
        <v>9.9850760096220821</v>
      </c>
      <c r="AR30" s="13">
        <f t="shared" si="69"/>
        <v>9.0454601348054453</v>
      </c>
      <c r="AS30" s="14">
        <f t="shared" si="70"/>
        <v>9.7481085355227997</v>
      </c>
      <c r="AT30" s="15">
        <f t="shared" si="71"/>
        <v>10.505338435431213</v>
      </c>
    </row>
    <row r="31" spans="1:46" ht="15" thickBot="1" x14ac:dyDescent="0.35">
      <c r="A31" s="30"/>
      <c r="B31" s="5" t="s">
        <v>24</v>
      </c>
      <c r="C31" s="2">
        <v>7.8</v>
      </c>
      <c r="D31" s="2">
        <v>9.3000000000000007</v>
      </c>
      <c r="E31" s="2">
        <v>10</v>
      </c>
      <c r="F31" s="2">
        <v>11.5</v>
      </c>
      <c r="G31" s="2">
        <v>12.1</v>
      </c>
      <c r="H31" s="2">
        <v>13.6</v>
      </c>
      <c r="I31" s="2">
        <v>14.2</v>
      </c>
      <c r="J31" s="2">
        <v>16.399999999999999</v>
      </c>
      <c r="L31" s="30"/>
      <c r="M31" s="5" t="s">
        <v>24</v>
      </c>
      <c r="N31" s="4">
        <v>0.28039999999999998</v>
      </c>
      <c r="O31" s="4">
        <v>1.0726</v>
      </c>
      <c r="P31" s="4">
        <v>0.2316</v>
      </c>
      <c r="Q31" s="4">
        <v>3.3999999999999998E-3</v>
      </c>
      <c r="R31" s="4">
        <v>7.6999999999999999E-2</v>
      </c>
      <c r="S31" s="4">
        <v>0.61070000000000002</v>
      </c>
      <c r="U31" s="30"/>
      <c r="V31" s="10" t="s">
        <v>24</v>
      </c>
      <c r="W31" s="13">
        <f t="shared" si="48"/>
        <v>6.8537341811841346</v>
      </c>
      <c r="X31" s="14">
        <f t="shared" si="49"/>
        <v>7.4366783275683961</v>
      </c>
      <c r="Y31" s="14">
        <f t="shared" si="50"/>
        <v>8.0692047700878948</v>
      </c>
      <c r="Z31" s="13">
        <f t="shared" si="51"/>
        <v>7.3936768681741656</v>
      </c>
      <c r="AA31" s="14">
        <f t="shared" si="52"/>
        <v>7.9899768337784574</v>
      </c>
      <c r="AB31" s="15">
        <f t="shared" si="53"/>
        <v>8.634368385655641</v>
      </c>
      <c r="AC31" s="13">
        <f t="shared" si="54"/>
        <v>7.6298732000084204</v>
      </c>
      <c r="AD31" s="14">
        <f t="shared" si="55"/>
        <v>8.2371903241674111</v>
      </c>
      <c r="AE31" s="15">
        <f t="shared" si="56"/>
        <v>8.8928482371741584</v>
      </c>
      <c r="AF31" s="13">
        <f t="shared" si="57"/>
        <v>8.1118768370334173</v>
      </c>
      <c r="AG31" s="14">
        <f t="shared" si="58"/>
        <v>8.7478344426787675</v>
      </c>
      <c r="AH31" s="15">
        <f t="shared" si="59"/>
        <v>9.433650063220469</v>
      </c>
      <c r="AI31" s="13">
        <f t="shared" si="60"/>
        <v>8.2973263005129798</v>
      </c>
      <c r="AJ31" s="14">
        <f t="shared" si="61"/>
        <v>8.9457706622100002</v>
      </c>
      <c r="AK31" s="15">
        <f t="shared" si="62"/>
        <v>9.644891600310995</v>
      </c>
      <c r="AL31" s="13">
        <f t="shared" si="63"/>
        <v>8.7466291592771181</v>
      </c>
      <c r="AM31" s="14">
        <f t="shared" si="64"/>
        <v>9.4272448038323802</v>
      </c>
      <c r="AN31" s="15">
        <f t="shared" si="65"/>
        <v>10.160822297710137</v>
      </c>
      <c r="AO31" s="13">
        <f t="shared" si="66"/>
        <v>8.9214660990581223</v>
      </c>
      <c r="AP31" s="14">
        <f t="shared" si="67"/>
        <v>9.6150711613333364</v>
      </c>
      <c r="AQ31" s="15">
        <f t="shared" si="68"/>
        <v>10.362600990801759</v>
      </c>
      <c r="AR31" s="13">
        <f t="shared" si="69"/>
        <v>9.5432365556739782</v>
      </c>
      <c r="AS31" s="14">
        <f t="shared" si="70"/>
        <v>10.2840809537152</v>
      </c>
      <c r="AT31" s="15">
        <f t="shared" si="71"/>
        <v>11.082437330937399</v>
      </c>
    </row>
    <row r="32" spans="1:46" ht="15" thickBot="1" x14ac:dyDescent="0.35">
      <c r="A32" s="31"/>
      <c r="B32" s="5" t="s">
        <v>25</v>
      </c>
      <c r="C32" s="2">
        <v>6.9</v>
      </c>
      <c r="D32" s="2">
        <v>9</v>
      </c>
      <c r="E32" s="2">
        <v>9.9</v>
      </c>
      <c r="F32" s="2">
        <v>12.1</v>
      </c>
      <c r="G32" s="2">
        <v>13</v>
      </c>
      <c r="H32" s="2">
        <v>15.3</v>
      </c>
      <c r="I32" s="2">
        <v>16.3</v>
      </c>
      <c r="J32" s="2">
        <v>19.7</v>
      </c>
      <c r="L32" s="31"/>
      <c r="M32" s="5" t="s">
        <v>25</v>
      </c>
      <c r="N32" s="4">
        <v>0.31080000000000002</v>
      </c>
      <c r="O32" s="4">
        <v>1.0475000000000001</v>
      </c>
      <c r="P32" s="4">
        <v>0.23350000000000001</v>
      </c>
      <c r="Q32" s="4">
        <v>1.4E-3</v>
      </c>
      <c r="R32" s="4">
        <v>5.57E-2</v>
      </c>
      <c r="S32" s="4">
        <v>0.38829999999999998</v>
      </c>
      <c r="U32" s="31"/>
      <c r="V32" s="10" t="s">
        <v>25</v>
      </c>
      <c r="W32" s="16">
        <f t="shared" si="48"/>
        <v>6.4408490684380748</v>
      </c>
      <c r="X32" s="17">
        <f t="shared" si="49"/>
        <v>7.0658088610582794</v>
      </c>
      <c r="Y32" s="17">
        <f t="shared" si="50"/>
        <v>7.7514089106138346</v>
      </c>
      <c r="Z32" s="16">
        <f t="shared" si="51"/>
        <v>7.310232640352134</v>
      </c>
      <c r="AA32" s="17">
        <f t="shared" si="52"/>
        <v>7.8500856153558232</v>
      </c>
      <c r="AB32" s="18">
        <f t="shared" si="53"/>
        <v>8.4298061635214907</v>
      </c>
      <c r="AC32" s="16">
        <f t="shared" si="54"/>
        <v>7.6495922467116566</v>
      </c>
      <c r="AD32" s="17">
        <f t="shared" si="55"/>
        <v>8.1653612030563103</v>
      </c>
      <c r="AE32" s="18">
        <f t="shared" si="56"/>
        <v>8.7159055575855167</v>
      </c>
      <c r="AF32" s="16">
        <f t="shared" si="57"/>
        <v>8.4128219804436863</v>
      </c>
      <c r="AG32" s="17">
        <f t="shared" si="58"/>
        <v>8.8971164178010209</v>
      </c>
      <c r="AH32" s="18">
        <f t="shared" si="59"/>
        <v>9.4092898596826942</v>
      </c>
      <c r="AI32" s="16">
        <f t="shared" si="60"/>
        <v>8.7030297651622721</v>
      </c>
      <c r="AJ32" s="17">
        <f t="shared" si="61"/>
        <v>9.1834315963102249</v>
      </c>
      <c r="AK32" s="18">
        <f t="shared" si="62"/>
        <v>9.6903513098046368</v>
      </c>
      <c r="AL32" s="16">
        <f t="shared" si="63"/>
        <v>9.4020153224817307</v>
      </c>
      <c r="AM32" s="17">
        <f t="shared" si="64"/>
        <v>9.8879924026557617</v>
      </c>
      <c r="AN32" s="18">
        <f t="shared" si="65"/>
        <v>10.399088961404747</v>
      </c>
      <c r="AO32" s="16">
        <f t="shared" si="66"/>
        <v>9.6909678778088661</v>
      </c>
      <c r="AP32" s="17">
        <f t="shared" si="67"/>
        <v>10.183996259316455</v>
      </c>
      <c r="AQ32" s="18">
        <f t="shared" si="68"/>
        <v>10.702107479611344</v>
      </c>
      <c r="AR32" s="16">
        <f t="shared" si="69"/>
        <v>10.62625750876906</v>
      </c>
      <c r="AS32" s="17">
        <f t="shared" si="70"/>
        <v>11.153256449911186</v>
      </c>
      <c r="AT32" s="18">
        <f t="shared" si="71"/>
        <v>11.70639139272048</v>
      </c>
    </row>
    <row r="37" spans="23:34" ht="15" thickBot="1" x14ac:dyDescent="0.35"/>
    <row r="38" spans="23:34" ht="15" thickBot="1" x14ac:dyDescent="0.35">
      <c r="AA38" s="38">
        <v>12.5</v>
      </c>
      <c r="AB38" s="39">
        <v>15.5</v>
      </c>
      <c r="AC38" s="39">
        <v>16.7</v>
      </c>
      <c r="AD38" s="39">
        <v>19.7</v>
      </c>
      <c r="AE38" s="39">
        <v>21</v>
      </c>
      <c r="AF38" s="39">
        <v>24.1</v>
      </c>
      <c r="AG38" s="39">
        <v>25.4</v>
      </c>
      <c r="AH38" s="39">
        <v>30</v>
      </c>
    </row>
    <row r="39" spans="23:34" x14ac:dyDescent="0.3">
      <c r="W39" s="9">
        <v>8.5053293273704487</v>
      </c>
      <c r="X39" s="9">
        <v>10.276292049568909</v>
      </c>
      <c r="Y39" s="9">
        <v>12.416001100416143</v>
      </c>
    </row>
    <row r="40" spans="23:34" x14ac:dyDescent="0.3">
      <c r="W40" s="9">
        <v>9.4755495593477033</v>
      </c>
      <c r="X40" s="9">
        <v>11.445015926817787</v>
      </c>
      <c r="Y40" s="9">
        <v>13.823830348276921</v>
      </c>
      <c r="AA40" s="37">
        <v>8.5053293273704487</v>
      </c>
      <c r="AB40" s="37">
        <v>9.4755495593477033</v>
      </c>
      <c r="AC40" s="37">
        <v>9.8662884732969562</v>
      </c>
      <c r="AD40" s="37">
        <v>10.855398152286901</v>
      </c>
      <c r="AE40" s="37">
        <v>11.290649429931829</v>
      </c>
      <c r="AF40" s="37">
        <v>12.347641856824955</v>
      </c>
      <c r="AG40" s="37">
        <v>12.799635024368071</v>
      </c>
      <c r="AH40" s="37">
        <v>14.444937632898311</v>
      </c>
    </row>
    <row r="41" spans="23:34" x14ac:dyDescent="0.3">
      <c r="W41" s="9">
        <v>9.8662884732969562</v>
      </c>
      <c r="X41" s="9">
        <v>11.916620643043199</v>
      </c>
      <c r="Y41" s="9">
        <v>14.393036239974251</v>
      </c>
      <c r="AA41" s="37">
        <v>10.276292049568909</v>
      </c>
      <c r="AB41" s="37">
        <v>11.445015926817787</v>
      </c>
      <c r="AC41" s="37">
        <v>11.916620643043199</v>
      </c>
      <c r="AD41" s="37">
        <v>13.110989688715264</v>
      </c>
      <c r="AE41" s="37">
        <v>13.636649581281944</v>
      </c>
      <c r="AF41" s="37">
        <v>14.913244157534647</v>
      </c>
      <c r="AG41" s="37">
        <v>15.459150637106005</v>
      </c>
      <c r="AH41" s="37">
        <v>17.446313344920679</v>
      </c>
    </row>
    <row r="42" spans="23:34" x14ac:dyDescent="0.3">
      <c r="W42" s="9">
        <v>10.855398152286901</v>
      </c>
      <c r="X42" s="9">
        <v>13.110989688715264</v>
      </c>
      <c r="Y42" s="9">
        <v>15.835259859297221</v>
      </c>
      <c r="AA42" s="37">
        <v>12.416001100416143</v>
      </c>
      <c r="AB42" s="37">
        <v>13.823830348276921</v>
      </c>
      <c r="AC42" s="37">
        <v>14.393036239974251</v>
      </c>
      <c r="AD42" s="37">
        <v>15.835259859297221</v>
      </c>
      <c r="AE42" s="37">
        <v>16.470107672433492</v>
      </c>
      <c r="AF42" s="37">
        <v>18.011929231597424</v>
      </c>
      <c r="AG42" s="37">
        <v>18.671261951278481</v>
      </c>
      <c r="AH42" s="37">
        <v>21.071316267641517</v>
      </c>
    </row>
    <row r="43" spans="23:34" x14ac:dyDescent="0.3">
      <c r="W43" s="9">
        <v>11.290649429931829</v>
      </c>
      <c r="X43" s="9">
        <v>13.636649581281944</v>
      </c>
      <c r="Y43" s="9">
        <v>16.470107672433492</v>
      </c>
    </row>
    <row r="44" spans="23:34" x14ac:dyDescent="0.3">
      <c r="W44" s="9">
        <v>12.347641856824955</v>
      </c>
      <c r="X44" s="9">
        <v>14.913244157534647</v>
      </c>
      <c r="Y44" s="9">
        <v>18.011929231597424</v>
      </c>
    </row>
    <row r="45" spans="23:34" x14ac:dyDescent="0.3">
      <c r="W45" s="9">
        <v>12.799635024368071</v>
      </c>
      <c r="X45" s="9">
        <v>15.459150637106005</v>
      </c>
      <c r="Y45" s="9">
        <v>18.671261951278481</v>
      </c>
      <c r="AA45" s="37">
        <f>2.94*AA38^0.5</f>
        <v>10.394469683442249</v>
      </c>
      <c r="AB45" s="37">
        <f t="shared" ref="AB45:AH45" si="72">2.94*AB38^0.5</f>
        <v>11.574791574797363</v>
      </c>
      <c r="AC45" s="37">
        <f t="shared" si="72"/>
        <v>12.0144962441211</v>
      </c>
      <c r="AD45" s="37">
        <f t="shared" si="72"/>
        <v>13.049096520449224</v>
      </c>
      <c r="AE45" s="37">
        <f t="shared" si="72"/>
        <v>13.472772543170169</v>
      </c>
      <c r="AF45" s="37">
        <f t="shared" si="72"/>
        <v>14.432974745353087</v>
      </c>
      <c r="AG45" s="37">
        <f t="shared" si="72"/>
        <v>14.817133325984482</v>
      </c>
      <c r="AH45" s="37">
        <f t="shared" si="72"/>
        <v>16.103043190651885</v>
      </c>
    </row>
    <row r="46" spans="23:34" x14ac:dyDescent="0.3">
      <c r="W46" s="9">
        <v>14.444937632898311</v>
      </c>
      <c r="X46" s="9">
        <v>17.446313344920679</v>
      </c>
      <c r="Y46" s="9">
        <v>21.071316267641517</v>
      </c>
    </row>
  </sheetData>
  <mergeCells count="32">
    <mergeCell ref="AO1:AQ1"/>
    <mergeCell ref="AR1:AT1"/>
    <mergeCell ref="A3:B3"/>
    <mergeCell ref="A4:A15"/>
    <mergeCell ref="C1:J1"/>
    <mergeCell ref="AL1:AN1"/>
    <mergeCell ref="W1:Y1"/>
    <mergeCell ref="Z1:AB1"/>
    <mergeCell ref="AC1:AE1"/>
    <mergeCell ref="AF1:AH1"/>
    <mergeCell ref="AI1:AK1"/>
    <mergeCell ref="U3:V3"/>
    <mergeCell ref="U4:U15"/>
    <mergeCell ref="N1:S1"/>
    <mergeCell ref="L3:M3"/>
    <mergeCell ref="L4:L15"/>
    <mergeCell ref="C18:J18"/>
    <mergeCell ref="N18:S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20:B20"/>
    <mergeCell ref="L20:M20"/>
    <mergeCell ref="U20:V20"/>
    <mergeCell ref="A21:A32"/>
    <mergeCell ref="L21:L32"/>
    <mergeCell ref="U21:U32"/>
  </mergeCells>
  <conditionalFormatting sqref="C4:J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H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C067-2A7E-4275-B462-0E9A81489CA4}">
  <dimension ref="A1:AT40"/>
  <sheetViews>
    <sheetView zoomScale="70" zoomScaleNormal="70" workbookViewId="0">
      <selection activeCell="X11" sqref="X11"/>
    </sheetView>
  </sheetViews>
  <sheetFormatPr defaultRowHeight="14.4" x14ac:dyDescent="0.3"/>
  <cols>
    <col min="20" max="20" width="9.5546875" style="8" bestFit="1" customWidth="1"/>
    <col min="23" max="46" width="9.109375" style="9"/>
  </cols>
  <sheetData>
    <row r="1" spans="1:46" ht="15" thickBot="1" x14ac:dyDescent="0.35">
      <c r="C1" s="35" t="s">
        <v>5</v>
      </c>
      <c r="D1" s="35"/>
      <c r="E1" s="35"/>
      <c r="F1" s="35"/>
      <c r="G1" s="35"/>
      <c r="H1" s="35"/>
      <c r="I1" s="35"/>
      <c r="J1" s="35"/>
      <c r="N1" s="32" t="s">
        <v>26</v>
      </c>
      <c r="O1" s="33"/>
      <c r="P1" s="33"/>
      <c r="Q1" s="33"/>
      <c r="R1" s="33"/>
      <c r="S1" s="34"/>
      <c r="V1" s="12" t="s">
        <v>27</v>
      </c>
      <c r="W1" s="32" t="s">
        <v>0</v>
      </c>
      <c r="X1" s="33"/>
      <c r="Y1" s="33"/>
      <c r="Z1" s="32" t="s">
        <v>1</v>
      </c>
      <c r="AA1" s="33"/>
      <c r="AB1" s="34"/>
      <c r="AC1" s="32" t="s">
        <v>2</v>
      </c>
      <c r="AD1" s="33"/>
      <c r="AE1" s="34"/>
      <c r="AF1" s="32" t="s">
        <v>3</v>
      </c>
      <c r="AG1" s="33"/>
      <c r="AH1" s="34"/>
      <c r="AI1" s="32" t="s">
        <v>4</v>
      </c>
      <c r="AJ1" s="33"/>
      <c r="AK1" s="34"/>
      <c r="AL1" s="32" t="s">
        <v>28</v>
      </c>
      <c r="AM1" s="33"/>
      <c r="AN1" s="34"/>
      <c r="AO1" s="32" t="s">
        <v>29</v>
      </c>
      <c r="AP1" s="33"/>
      <c r="AQ1" s="34"/>
      <c r="AR1" s="32" t="s">
        <v>30</v>
      </c>
      <c r="AS1" s="33"/>
      <c r="AT1" s="34"/>
    </row>
    <row r="2" spans="1:46" ht="15" thickBot="1" x14ac:dyDescent="0.35">
      <c r="B2" s="6"/>
      <c r="C2" s="1">
        <v>1</v>
      </c>
      <c r="D2" s="1">
        <v>5</v>
      </c>
      <c r="E2" s="1">
        <v>10</v>
      </c>
      <c r="F2" s="1">
        <v>50</v>
      </c>
      <c r="G2" s="1">
        <v>100</v>
      </c>
      <c r="H2" s="1">
        <v>500</v>
      </c>
      <c r="I2" s="1">
        <v>1000</v>
      </c>
      <c r="J2" s="1">
        <v>10000</v>
      </c>
      <c r="N2" s="22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3" t="s">
        <v>11</v>
      </c>
      <c r="W2" s="19">
        <v>0.1</v>
      </c>
      <c r="X2" s="20">
        <v>0.5</v>
      </c>
      <c r="Y2" s="20">
        <v>0.9</v>
      </c>
      <c r="Z2" s="19">
        <v>0.1</v>
      </c>
      <c r="AA2" s="20">
        <v>0.5</v>
      </c>
      <c r="AB2" s="21">
        <v>0.9</v>
      </c>
      <c r="AC2" s="19">
        <v>0.1</v>
      </c>
      <c r="AD2" s="20">
        <v>0.5</v>
      </c>
      <c r="AE2" s="21">
        <v>0.9</v>
      </c>
      <c r="AF2" s="19">
        <v>0.1</v>
      </c>
      <c r="AG2" s="20">
        <v>0.5</v>
      </c>
      <c r="AH2" s="21">
        <v>0.9</v>
      </c>
      <c r="AI2" s="19">
        <v>0.1</v>
      </c>
      <c r="AJ2" s="20">
        <v>0.5</v>
      </c>
      <c r="AK2" s="21">
        <v>0.9</v>
      </c>
      <c r="AL2" s="19">
        <v>0.1</v>
      </c>
      <c r="AM2" s="20">
        <v>0.5</v>
      </c>
      <c r="AN2" s="21">
        <v>0.9</v>
      </c>
      <c r="AO2" s="19">
        <v>0.1</v>
      </c>
      <c r="AP2" s="20">
        <v>0.5</v>
      </c>
      <c r="AQ2" s="21">
        <v>0.9</v>
      </c>
      <c r="AR2" s="19">
        <v>0.1</v>
      </c>
      <c r="AS2" s="20">
        <v>0.5</v>
      </c>
      <c r="AT2" s="21">
        <v>0.9</v>
      </c>
    </row>
    <row r="3" spans="1:46" ht="15" thickBot="1" x14ac:dyDescent="0.35">
      <c r="A3" s="26" t="s">
        <v>12</v>
      </c>
      <c r="B3" s="27"/>
      <c r="C3" s="2">
        <v>13.2</v>
      </c>
      <c r="D3" s="2">
        <v>16.100000000000001</v>
      </c>
      <c r="E3" s="2">
        <v>17.3</v>
      </c>
      <c r="F3" s="2">
        <v>20.2</v>
      </c>
      <c r="G3" s="2">
        <v>21.4</v>
      </c>
      <c r="H3" s="2">
        <v>24.3</v>
      </c>
      <c r="I3" s="2">
        <v>25.5</v>
      </c>
      <c r="J3" s="2">
        <v>29.8</v>
      </c>
      <c r="L3" s="26" t="s">
        <v>12</v>
      </c>
      <c r="M3" s="27"/>
      <c r="N3" s="4">
        <v>1.462</v>
      </c>
      <c r="O3" s="4">
        <v>0.21970000000000001</v>
      </c>
      <c r="P3" s="4">
        <v>0.54390000000000005</v>
      </c>
      <c r="Q3" s="4">
        <v>2.1700000000000001E-2</v>
      </c>
      <c r="R3" s="4">
        <v>0.2112</v>
      </c>
      <c r="S3" s="4">
        <v>0.627</v>
      </c>
      <c r="U3" s="26" t="s">
        <v>12</v>
      </c>
      <c r="V3" s="28"/>
      <c r="W3" s="13">
        <f>_xlfn.LOGNORM.INV(0.1,($N3+$O3*C3^$P3),SQRT($Q3+$R3*EXP(-1*$S3*C3)))</f>
        <v>8.7314011100595241</v>
      </c>
      <c r="X3" s="14">
        <f>_xlfn.LOGNORM.INV(0.5,($N3+$O3*C3^$P3),SQRT($Q3+$R3*EXP(-1*$S3*C3)))</f>
        <v>10.548079474177991</v>
      </c>
      <c r="Y3" s="14">
        <f>_xlfn.LOGNORM.INV(0.9,($N3+$O3*C3^$P3),SQRT($Q3+$R3*EXP(-1*$S3*C3)))</f>
        <v>12.742740734403911</v>
      </c>
      <c r="Z3" s="13">
        <f>_xlfn.LOGNORM.INV(0.1,($N3+$O3*D3^$P3),SQRT($Q3+$R3*EXP(-1*$S3*D3)))</f>
        <v>9.6706313314012693</v>
      </c>
      <c r="AA3" s="14">
        <f>_xlfn.LOGNORM.INV(0.5,($N3+$O3*D3^$P3),SQRT($Q3+$R3*EXP(-1*$S3*D3)))</f>
        <v>11.680442539053576</v>
      </c>
      <c r="AB3" s="15">
        <f>_xlfn.LOGNORM.INV(0.9,($N3+$O3*D3^$P3),SQRT($Q3+$R3*EXP(-1*$S3*D3)))</f>
        <v>14.107945307058182</v>
      </c>
      <c r="AC3" s="13">
        <f>_xlfn.LOGNORM.INV(0.1,($N3+$O3*E3^$P3),SQRT($Q3+$R3*EXP(-1*$S3*E3)))</f>
        <v>10.062591256139932</v>
      </c>
      <c r="AD3" s="14">
        <f>_xlfn.LOGNORM.INV(0.5,($N3+$O3*E3^$P3),SQRT($Q3+$R3*EXP(-1*$S3*E3)))</f>
        <v>12.153618246853952</v>
      </c>
      <c r="AE3" s="15">
        <f>_xlfn.LOGNORM.INV(0.9,($N3+$O3*E3^$P3),SQRT($Q3+$R3*EXP(-1*$S3*E3)))</f>
        <v>14.679164911933817</v>
      </c>
      <c r="AF3" s="13">
        <f>_xlfn.LOGNORM.INV(0.1,($N3+$O3*F3^$P3),SQRT($Q3+$R3*EXP(-1*$S3*F3)))</f>
        <v>11.022282647595377</v>
      </c>
      <c r="AG3" s="14">
        <f>_xlfn.LOGNORM.INV(0.5,($N3+$O3*F3^$P3),SQRT($Q3+$R3*EXP(-1*$S3*F3)))</f>
        <v>13.312536096041232</v>
      </c>
      <c r="AH3" s="15">
        <f>_xlfn.LOGNORM.INV(0.9,($N3+$O3*F3^$P3),SQRT($Q3+$R3*EXP(-1*$S3*F3)))</f>
        <v>16.078667457059254</v>
      </c>
      <c r="AI3" s="13">
        <f>_xlfn.LOGNORM.INV(0.1,($N3+$O3*G3^$P3),SQRT($Q3+$R3*EXP(-1*$S3*G3)))</f>
        <v>11.425478977960212</v>
      </c>
      <c r="AJ3" s="14">
        <f>_xlfn.LOGNORM.INV(0.5,($N3+$O3*G3^$P3),SQRT($Q3+$R3*EXP(-1*$S3*G3)))</f>
        <v>13.799488980543238</v>
      </c>
      <c r="AK3" s="15">
        <f>_xlfn.LOGNORM.INV(0.9,($N3+$O3*G3^$P3),SQRT($Q3+$R3*EXP(-1*$S3*G3)))</f>
        <v>16.666775764190405</v>
      </c>
      <c r="AL3" s="13">
        <f>_xlfn.LOGNORM.INV(0.1,($N3+$O3*H3^$P3),SQRT($Q3+$R3*EXP(-1*$S3*H3)))</f>
        <v>12.416828453193599</v>
      </c>
      <c r="AM3" s="14">
        <f>_xlfn.LOGNORM.INV(0.5,($N3+$O3*H3^$P3),SQRT($Q3+$R3*EXP(-1*$S3*H3)))</f>
        <v>14.996805952212149</v>
      </c>
      <c r="AN3" s="15">
        <f>_xlfn.LOGNORM.INV(0.9,($N3+$O3*H3^$P3),SQRT($Q3+$R3*EXP(-1*$S3*H3)))</f>
        <v>18.112853021695777</v>
      </c>
      <c r="AO3" s="13">
        <f>_xlfn.LOGNORM.INV(0.1,($N3+$O3*I3^$P3),SQRT($Q3+$R3*EXP(-1*$S3*I3)))</f>
        <v>12.834630087734871</v>
      </c>
      <c r="AP3" s="14">
        <f>_xlfn.LOGNORM.INV(0.5,($N3+$O3*I3^$P3),SQRT($Q3+$R3*EXP(-1*$S3*I3)))</f>
        <v>15.501416890200229</v>
      </c>
      <c r="AQ3" s="15">
        <f>_xlfn.LOGNORM.INV(0.9,($N3+$O3*I3^$P3),SQRT($Q3+$R3*EXP(-1*$S3*I3)))</f>
        <v>18.722310184336088</v>
      </c>
      <c r="AR3" s="13">
        <f>_xlfn.LOGNORM.INV(0.1,($N3+$O3*J3^$P3),SQRT($Q3+$R3*EXP(-1*$S3*J3)))</f>
        <v>14.371833743284546</v>
      </c>
      <c r="AS3" s="14">
        <f>_xlfn.LOGNORM.INV(0.5,($N3+$O3*J3^$P3),SQRT($Q3+$R3*EXP(-1*$S3*J3)))</f>
        <v>17.358019910304296</v>
      </c>
      <c r="AT3" s="15">
        <f>_xlfn.LOGNORM.INV(0.9,($N3+$O3*J3^$P3),SQRT($Q3+$R3*EXP(-1*$S3*J3)))</f>
        <v>20.964677200451728</v>
      </c>
    </row>
    <row r="4" spans="1:46" ht="15" thickBot="1" x14ac:dyDescent="0.35">
      <c r="A4" s="29" t="s">
        <v>13</v>
      </c>
      <c r="B4" s="5" t="s">
        <v>14</v>
      </c>
      <c r="C4" s="2">
        <v>6.9</v>
      </c>
      <c r="D4" s="2">
        <v>9.6</v>
      </c>
      <c r="E4" s="2">
        <v>10.8</v>
      </c>
      <c r="F4" s="2">
        <v>13.7</v>
      </c>
      <c r="G4" s="2">
        <v>15</v>
      </c>
      <c r="H4" s="2">
        <v>18</v>
      </c>
      <c r="I4" s="2">
        <v>19.399999999999999</v>
      </c>
      <c r="J4" s="2">
        <v>23.9</v>
      </c>
      <c r="L4" s="29" t="s">
        <v>13</v>
      </c>
      <c r="M4" s="5" t="s">
        <v>14</v>
      </c>
      <c r="N4" s="4">
        <v>1.2001999999999999</v>
      </c>
      <c r="O4" s="4">
        <v>0.28260000000000002</v>
      </c>
      <c r="P4" s="4">
        <v>0.5141</v>
      </c>
      <c r="Q4" s="4">
        <v>8.9999999999999993E-3</v>
      </c>
      <c r="R4" s="4">
        <v>0.15620000000000001</v>
      </c>
      <c r="S4" s="4">
        <v>0.98229999999999995</v>
      </c>
      <c r="U4" s="29" t="s">
        <v>13</v>
      </c>
      <c r="V4" s="10" t="s">
        <v>14</v>
      </c>
      <c r="W4" s="13">
        <f t="shared" ref="W4:W15" si="0">_xlfn.LOGNORM.INV(0.1,($N4+$O4*C4^$P4),SQRT($Q4+$R4*EXP(-1*$S4*C4)))</f>
        <v>6.2981130984051852</v>
      </c>
      <c r="X4" s="14">
        <f t="shared" ref="X4:X15" si="1">_xlfn.LOGNORM.INV(0.5,($N4+$O4*C4^$P4),SQRT($Q4+$R4*EXP(-1*$S4*C4)))</f>
        <v>7.1208295075751442</v>
      </c>
      <c r="Y4" s="14">
        <f t="shared" ref="Y4:Y15" si="2">_xlfn.LOGNORM.INV(0.9,($N4+$O4*C4^$P4),SQRT($Q4+$R4*EXP(-1*$S4*C4)))</f>
        <v>8.0510165638011095</v>
      </c>
      <c r="Z4" s="13">
        <f t="shared" ref="Z4:Z15" si="3">_xlfn.LOGNORM.INV(0.1,($N4+$O4*D4^$P4),SQRT($Q4+$R4*EXP(-1*$S4*D4)))</f>
        <v>7.2609781542465006</v>
      </c>
      <c r="AA4" s="14">
        <f t="shared" ref="AA4:AA15" si="4">_xlfn.LOGNORM.INV(0.5,($N4+$O4*D4^$P4),SQRT($Q4+$R4*EXP(-1*$S4*D4)))</f>
        <v>8.2003584706801149</v>
      </c>
      <c r="AB4" s="15">
        <f t="shared" ref="AB4:AB15" si="5">_xlfn.LOGNORM.INV(0.9,($N4+$O4*D4^$P4),SQRT($Q4+$R4*EXP(-1*$S4*D4)))</f>
        <v>9.2612699858251375</v>
      </c>
      <c r="AC4" s="13">
        <f t="shared" ref="AC4:AC15" si="6">_xlfn.LOGNORM.INV(0.1,($N4+$O4*E4^$P4),SQRT($Q4+$R4*EXP(-1*$S4*E4)))</f>
        <v>7.6829399186591525</v>
      </c>
      <c r="AD4" s="14">
        <f t="shared" ref="AD4:AD15" si="7">_xlfn.LOGNORM.INV(0.5,($N4+$O4*E4^$P4),SQRT($Q4+$R4*EXP(-1*$S4*E4)))</f>
        <v>8.6764025105922684</v>
      </c>
      <c r="AE4" s="15">
        <f t="shared" ref="AE4:AE15" si="8">_xlfn.LOGNORM.INV(0.9,($N4+$O4*E4^$P4),SQRT($Q4+$R4*EXP(-1*$S4*E4)))</f>
        <v>9.7983273750434172</v>
      </c>
      <c r="AF4" s="13">
        <f t="shared" ref="AF4:AF15" si="9">_xlfn.LOGNORM.INV(0.1,($N4+$O4*F4^$P4),SQRT($Q4+$R4*EXP(-1*$S4*F4)))</f>
        <v>8.705419992253729</v>
      </c>
      <c r="AG4" s="14">
        <f t="shared" ref="AG4:AG15" si="10">_xlfn.LOGNORM.INV(0.5,($N4+$O4*F4^$P4),SQRT($Q4+$R4*EXP(-1*$S4*F4)))</f>
        <v>9.8308557476145015</v>
      </c>
      <c r="AH4" s="15">
        <f t="shared" ref="AH4:AH15" si="11">_xlfn.LOGNORM.INV(0.9,($N4+$O4*F4^$P4),SQRT($Q4+$R4*EXP(-1*$S4*F4)))</f>
        <v>11.101787715745195</v>
      </c>
      <c r="AI4" s="13">
        <f t="shared" ref="AI4:AI15" si="12">_xlfn.LOGNORM.INV(0.1,($N4+$O4*G4^$P4),SQRT($Q4+$R4*EXP(-1*$S4*G4)))</f>
        <v>9.1680645104896037</v>
      </c>
      <c r="AJ4" s="14">
        <f t="shared" ref="AJ4:AJ15" si="13">_xlfn.LOGNORM.INV(0.5,($N4+$O4*G4^$P4),SQRT($Q4+$R4*EXP(-1*$S4*G4)))</f>
        <v>10.353299631599263</v>
      </c>
      <c r="AK4" s="15">
        <f t="shared" ref="AK4:AK15" si="14">_xlfn.LOGNORM.INV(0.9,($N4+$O4*G4^$P4),SQRT($Q4+$R4*EXP(-1*$S4*G4)))</f>
        <v>11.691760364363875</v>
      </c>
      <c r="AL4" s="13">
        <f t="shared" ref="AL4:AL15" si="15">_xlfn.LOGNORM.INV(0.1,($N4+$O4*H4^$P4),SQRT($Q4+$R4*EXP(-1*$S4*H4)))</f>
        <v>10.251910292456923</v>
      </c>
      <c r="AM4" s="14">
        <f t="shared" ref="AM4:AM15" si="16">_xlfn.LOGNORM.INV(0.5,($N4+$O4*H4^$P4),SQRT($Q4+$R4*EXP(-1*$S4*H4)))</f>
        <v>11.577258930269416</v>
      </c>
      <c r="AN4" s="15">
        <f t="shared" ref="AN4:AN15" si="17">_xlfn.LOGNORM.INV(0.9,($N4+$O4*H4^$P4),SQRT($Q4+$R4*EXP(-1*$S4*H4)))</f>
        <v>13.073946270981391</v>
      </c>
      <c r="AO4" s="13">
        <f t="shared" ref="AO4:AO15" si="18">_xlfn.LOGNORM.INV(0.1,($N4+$O4*I4^$P4),SQRT($Q4+$R4*EXP(-1*$S4*I4)))</f>
        <v>10.767053165153072</v>
      </c>
      <c r="AP4" s="14">
        <f t="shared" ref="AP4:AP15" si="19">_xlfn.LOGNORM.INV(0.5,($N4+$O4*I4^$P4),SQRT($Q4+$R4*EXP(-1*$S4*I4)))</f>
        <v>12.158998351995479</v>
      </c>
      <c r="AQ4" s="15">
        <f t="shared" ref="AQ4:AQ15" si="20">_xlfn.LOGNORM.INV(0.9,($N4+$O4*I4^$P4),SQRT($Q4+$R4*EXP(-1*$S4*I4)))</f>
        <v>13.730891698604049</v>
      </c>
      <c r="AR4" s="13">
        <f t="shared" ref="AR4:AR15" si="21">_xlfn.LOGNORM.INV(0.1,($N4+$O4*J4^$P4),SQRT($Q4+$R4*EXP(-1*$S4*J4)))</f>
        <v>12.471141593857642</v>
      </c>
      <c r="AS4" s="14">
        <f t="shared" ref="AS4:AS15" si="22">_xlfn.LOGNORM.INV(0.5,($N4+$O4*J4^$P4),SQRT($Q4+$R4*EXP(-1*$S4*J4)))</f>
        <v>14.083388177293175</v>
      </c>
      <c r="AT4" s="15">
        <f t="shared" ref="AT4:AT15" si="23">_xlfn.LOGNORM.INV(0.9,($N4+$O4*J4^$P4),SQRT($Q4+$R4*EXP(-1*$S4*J4)))</f>
        <v>15.904063077113134</v>
      </c>
    </row>
    <row r="5" spans="1:46" s="8" customFormat="1" ht="15" thickBot="1" x14ac:dyDescent="0.35">
      <c r="A5" s="30"/>
      <c r="B5" s="7" t="s">
        <v>15</v>
      </c>
      <c r="C5" s="2">
        <v>8.4</v>
      </c>
      <c r="D5" s="2">
        <v>11.3</v>
      </c>
      <c r="E5" s="2">
        <v>12.5</v>
      </c>
      <c r="F5" s="2">
        <v>15.2</v>
      </c>
      <c r="G5" s="2">
        <v>16.399999999999999</v>
      </c>
      <c r="H5" s="2">
        <v>19.100000000000001</v>
      </c>
      <c r="I5" s="2">
        <v>20.2</v>
      </c>
      <c r="J5" s="2">
        <v>24.1</v>
      </c>
      <c r="L5" s="30"/>
      <c r="M5" s="7" t="s">
        <v>15</v>
      </c>
      <c r="N5" s="4">
        <v>1.2974000000000001</v>
      </c>
      <c r="O5" s="4">
        <v>0.26090000000000002</v>
      </c>
      <c r="P5" s="4">
        <v>0.51749999999999996</v>
      </c>
      <c r="Q5" s="4">
        <v>1.03E-2</v>
      </c>
      <c r="R5" s="4">
        <v>0.26350000000000001</v>
      </c>
      <c r="S5" s="4">
        <v>1.1214999999999999</v>
      </c>
      <c r="U5" s="30"/>
      <c r="V5" s="11" t="s">
        <v>15</v>
      </c>
      <c r="W5" s="13">
        <f t="shared" si="0"/>
        <v>7.0431498358054085</v>
      </c>
      <c r="X5" s="14">
        <f t="shared" si="1"/>
        <v>8.0225274742561528</v>
      </c>
      <c r="Y5" s="14">
        <f t="shared" si="2"/>
        <v>9.138091418700439</v>
      </c>
      <c r="Z5" s="13">
        <f t="shared" si="3"/>
        <v>8.0235094940033456</v>
      </c>
      <c r="AA5" s="14">
        <f t="shared" si="4"/>
        <v>9.1380262231907405</v>
      </c>
      <c r="AB5" s="15">
        <f t="shared" si="5"/>
        <v>10.407356446469084</v>
      </c>
      <c r="AC5" s="13">
        <f t="shared" si="6"/>
        <v>8.4270086517792109</v>
      </c>
      <c r="AD5" s="14">
        <f t="shared" si="7"/>
        <v>9.5975369696094166</v>
      </c>
      <c r="AE5" s="15">
        <f t="shared" si="8"/>
        <v>10.930654006575818</v>
      </c>
      <c r="AF5" s="13">
        <f t="shared" si="9"/>
        <v>9.3383043635981604</v>
      </c>
      <c r="AG5" s="14">
        <f t="shared" si="10"/>
        <v>10.635399733746302</v>
      </c>
      <c r="AH5" s="15">
        <f t="shared" si="11"/>
        <v>12.112662330593347</v>
      </c>
      <c r="AI5" s="13">
        <f t="shared" si="12"/>
        <v>9.7465114771424606</v>
      </c>
      <c r="AJ5" s="14">
        <f t="shared" si="13"/>
        <v>11.100306489650205</v>
      </c>
      <c r="AK5" s="15">
        <f t="shared" si="14"/>
        <v>12.642144263938821</v>
      </c>
      <c r="AL5" s="13">
        <f t="shared" si="15"/>
        <v>10.675653435092961</v>
      </c>
      <c r="AM5" s="14">
        <f t="shared" si="16"/>
        <v>12.158506503095149</v>
      </c>
      <c r="AN5" s="15">
        <f t="shared" si="17"/>
        <v>13.847328529780038</v>
      </c>
      <c r="AO5" s="13">
        <f t="shared" si="18"/>
        <v>11.059230385041701</v>
      </c>
      <c r="AP5" s="14">
        <f t="shared" si="19"/>
        <v>12.595362456672312</v>
      </c>
      <c r="AQ5" s="15">
        <f t="shared" si="20"/>
        <v>14.344863963547152</v>
      </c>
      <c r="AR5" s="13">
        <f t="shared" si="21"/>
        <v>12.447131909995598</v>
      </c>
      <c r="AS5" s="14">
        <f t="shared" si="22"/>
        <v>14.176044123930501</v>
      </c>
      <c r="AT5" s="15">
        <f t="shared" si="23"/>
        <v>16.145103021061786</v>
      </c>
    </row>
    <row r="6" spans="1:46" s="8" customFormat="1" ht="15" thickBot="1" x14ac:dyDescent="0.35">
      <c r="A6" s="30"/>
      <c r="B6" s="7" t="s">
        <v>16</v>
      </c>
      <c r="C6" s="2">
        <v>10.6</v>
      </c>
      <c r="D6" s="2">
        <v>13.5</v>
      </c>
      <c r="E6" s="2">
        <v>14.7</v>
      </c>
      <c r="F6" s="2">
        <v>17.3</v>
      </c>
      <c r="G6" s="2">
        <v>18.5</v>
      </c>
      <c r="H6" s="2">
        <v>21.1</v>
      </c>
      <c r="I6" s="2">
        <v>22.2</v>
      </c>
      <c r="J6" s="2">
        <v>25.9</v>
      </c>
      <c r="L6" s="30"/>
      <c r="M6" s="7" t="s">
        <v>16</v>
      </c>
      <c r="N6" s="4">
        <v>1.5660000000000001</v>
      </c>
      <c r="O6" s="4">
        <v>0.15459999999999999</v>
      </c>
      <c r="P6" s="4">
        <v>0.62190000000000001</v>
      </c>
      <c r="Q6" s="4">
        <v>1.03E-2</v>
      </c>
      <c r="R6" s="4">
        <v>0.1842</v>
      </c>
      <c r="S6" s="4">
        <v>0.56030000000000002</v>
      </c>
      <c r="U6" s="30"/>
      <c r="V6" s="11" t="s">
        <v>16</v>
      </c>
      <c r="W6" s="13">
        <f t="shared" si="0"/>
        <v>8.1997290058201795</v>
      </c>
      <c r="X6" s="14">
        <f t="shared" si="1"/>
        <v>9.366998119033676</v>
      </c>
      <c r="Y6" s="14">
        <f t="shared" si="2"/>
        <v>10.700433355748952</v>
      </c>
      <c r="Z6" s="13">
        <f t="shared" si="3"/>
        <v>9.1656201598818061</v>
      </c>
      <c r="AA6" s="14">
        <f t="shared" si="4"/>
        <v>10.445014224100358</v>
      </c>
      <c r="AB6" s="15">
        <f t="shared" si="5"/>
        <v>11.902994040619909</v>
      </c>
      <c r="AC6" s="13">
        <f t="shared" si="6"/>
        <v>9.5656882771974576</v>
      </c>
      <c r="AD6" s="14">
        <f t="shared" si="7"/>
        <v>10.897718685042337</v>
      </c>
      <c r="AE6" s="15">
        <f t="shared" si="8"/>
        <v>12.415235485084729</v>
      </c>
      <c r="AF6" s="13">
        <f t="shared" si="9"/>
        <v>10.4446860637713</v>
      </c>
      <c r="AG6" s="14">
        <f t="shared" si="10"/>
        <v>11.896311055006684</v>
      </c>
      <c r="AH6" s="15">
        <f t="shared" si="11"/>
        <v>13.549686017692938</v>
      </c>
      <c r="AI6" s="13">
        <f t="shared" si="12"/>
        <v>10.857915544005019</v>
      </c>
      <c r="AJ6" s="14">
        <f t="shared" si="13"/>
        <v>12.36653784564456</v>
      </c>
      <c r="AK6" s="15">
        <f t="shared" si="14"/>
        <v>14.084771397231684</v>
      </c>
      <c r="AL6" s="13">
        <f t="shared" si="15"/>
        <v>11.772829042055363</v>
      </c>
      <c r="AM6" s="14">
        <f t="shared" si="16"/>
        <v>13.408194719609892</v>
      </c>
      <c r="AN6" s="15">
        <f t="shared" si="17"/>
        <v>15.270729320604122</v>
      </c>
      <c r="AO6" s="13">
        <f t="shared" si="18"/>
        <v>12.168691357101633</v>
      </c>
      <c r="AP6" s="14">
        <f t="shared" si="19"/>
        <v>13.858991917485977</v>
      </c>
      <c r="AQ6" s="15">
        <f t="shared" si="20"/>
        <v>15.784084856162355</v>
      </c>
      <c r="AR6" s="13">
        <f t="shared" si="21"/>
        <v>13.542247540028539</v>
      </c>
      <c r="AS6" s="14">
        <f t="shared" si="22"/>
        <v>15.423280747580051</v>
      </c>
      <c r="AT6" s="15">
        <f t="shared" si="23"/>
        <v>17.565591554544287</v>
      </c>
    </row>
    <row r="7" spans="1:46" s="8" customFormat="1" ht="15" thickBot="1" x14ac:dyDescent="0.35">
      <c r="A7" s="30"/>
      <c r="B7" s="7" t="s">
        <v>17</v>
      </c>
      <c r="C7" s="2">
        <v>10.3</v>
      </c>
      <c r="D7" s="2">
        <v>13.5</v>
      </c>
      <c r="E7" s="2">
        <v>14.8</v>
      </c>
      <c r="F7" s="2">
        <v>17.7</v>
      </c>
      <c r="G7" s="2">
        <v>18.899999999999999</v>
      </c>
      <c r="H7" s="2">
        <v>21.8</v>
      </c>
      <c r="I7" s="2">
        <v>23.1</v>
      </c>
      <c r="J7" s="2">
        <v>27.2</v>
      </c>
      <c r="L7" s="30"/>
      <c r="M7" s="7" t="s">
        <v>17</v>
      </c>
      <c r="N7" s="4">
        <v>1.7679</v>
      </c>
      <c r="O7" s="4">
        <v>0.1074</v>
      </c>
      <c r="P7" s="4">
        <v>0.64419999999999999</v>
      </c>
      <c r="Q7" s="4">
        <v>-1.21E-2</v>
      </c>
      <c r="R7" s="4">
        <v>0.124</v>
      </c>
      <c r="S7" s="4">
        <v>0.1464</v>
      </c>
      <c r="U7" s="30"/>
      <c r="V7" s="11" t="s">
        <v>17</v>
      </c>
      <c r="W7" s="13">
        <f t="shared" si="0"/>
        <v>8.0978353971432018</v>
      </c>
      <c r="X7" s="14">
        <f t="shared" si="1"/>
        <v>9.4912860400197427</v>
      </c>
      <c r="Y7" s="14">
        <f t="shared" si="2"/>
        <v>11.124517389579706</v>
      </c>
      <c r="Z7" s="13">
        <f t="shared" si="3"/>
        <v>9.4960185141492968</v>
      </c>
      <c r="AA7" s="14">
        <f t="shared" si="4"/>
        <v>10.404464739412377</v>
      </c>
      <c r="AB7" s="15">
        <f t="shared" si="5"/>
        <v>11.399818392558528</v>
      </c>
      <c r="AC7" s="13">
        <f t="shared" si="6"/>
        <v>10.160286546876589</v>
      </c>
      <c r="AD7" s="14">
        <f t="shared" si="7"/>
        <v>10.775533532954334</v>
      </c>
      <c r="AE7" s="15">
        <f t="shared" si="8"/>
        <v>11.428036245249183</v>
      </c>
      <c r="AF7" s="13" t="e">
        <f t="shared" si="9"/>
        <v>#NUM!</v>
      </c>
      <c r="AG7" s="14" t="e">
        <f t="shared" si="10"/>
        <v>#NUM!</v>
      </c>
      <c r="AH7" s="15" t="e">
        <f t="shared" si="11"/>
        <v>#NUM!</v>
      </c>
      <c r="AI7" s="13" t="e">
        <f t="shared" si="12"/>
        <v>#NUM!</v>
      </c>
      <c r="AJ7" s="14" t="e">
        <f t="shared" si="13"/>
        <v>#NUM!</v>
      </c>
      <c r="AK7" s="15" t="e">
        <f t="shared" si="14"/>
        <v>#NUM!</v>
      </c>
      <c r="AL7" s="13" t="e">
        <f t="shared" si="15"/>
        <v>#NUM!</v>
      </c>
      <c r="AM7" s="14" t="e">
        <f t="shared" si="16"/>
        <v>#NUM!</v>
      </c>
      <c r="AN7" s="15" t="e">
        <f t="shared" si="17"/>
        <v>#NUM!</v>
      </c>
      <c r="AO7" s="13" t="e">
        <f t="shared" si="18"/>
        <v>#NUM!</v>
      </c>
      <c r="AP7" s="14" t="e">
        <f t="shared" si="19"/>
        <v>#NUM!</v>
      </c>
      <c r="AQ7" s="15" t="e">
        <f t="shared" si="20"/>
        <v>#NUM!</v>
      </c>
      <c r="AR7" s="13" t="e">
        <f t="shared" si="21"/>
        <v>#NUM!</v>
      </c>
      <c r="AS7" s="14" t="e">
        <f t="shared" si="22"/>
        <v>#NUM!</v>
      </c>
      <c r="AT7" s="15" t="e">
        <f t="shared" si="23"/>
        <v>#NUM!</v>
      </c>
    </row>
    <row r="8" spans="1:46" s="8" customFormat="1" ht="15" thickBot="1" x14ac:dyDescent="0.35">
      <c r="A8" s="30"/>
      <c r="B8" s="7" t="s">
        <v>18</v>
      </c>
      <c r="C8" s="2">
        <v>9.1</v>
      </c>
      <c r="D8" s="2">
        <v>12.2</v>
      </c>
      <c r="E8" s="2">
        <v>13.5</v>
      </c>
      <c r="F8" s="2">
        <v>16.5</v>
      </c>
      <c r="G8" s="2">
        <v>17.8</v>
      </c>
      <c r="H8" s="2">
        <v>20.9</v>
      </c>
      <c r="I8" s="2">
        <v>22.2</v>
      </c>
      <c r="J8" s="2">
        <v>26.6</v>
      </c>
      <c r="L8" s="30"/>
      <c r="M8" s="7" t="s">
        <v>18</v>
      </c>
      <c r="N8" s="4">
        <v>1.5125999999999999</v>
      </c>
      <c r="O8" s="4">
        <v>0.35949999999999999</v>
      </c>
      <c r="P8" s="4">
        <v>0.33779999999999999</v>
      </c>
      <c r="Q8" s="4">
        <v>-5.1200000000000002E-2</v>
      </c>
      <c r="R8" s="4">
        <v>0.1716</v>
      </c>
      <c r="S8" s="4">
        <v>8.3599999999999994E-2</v>
      </c>
      <c r="U8" s="30"/>
      <c r="V8" s="11" t="s">
        <v>18</v>
      </c>
      <c r="W8" s="13">
        <f t="shared" si="0"/>
        <v>7.7864445463822829</v>
      </c>
      <c r="X8" s="14">
        <f t="shared" si="1"/>
        <v>9.6851065997867423</v>
      </c>
      <c r="Y8" s="14">
        <f t="shared" si="2"/>
        <v>12.046742167169791</v>
      </c>
      <c r="Z8" s="13">
        <f t="shared" si="3"/>
        <v>9.180079721545825</v>
      </c>
      <c r="AA8" s="14">
        <f t="shared" si="4"/>
        <v>10.480281348772479</v>
      </c>
      <c r="AB8" s="15">
        <f t="shared" si="5"/>
        <v>11.96463434752537</v>
      </c>
      <c r="AC8" s="13">
        <f t="shared" si="6"/>
        <v>9.9192688105475604</v>
      </c>
      <c r="AD8" s="14">
        <f t="shared" si="7"/>
        <v>10.789953323292675</v>
      </c>
      <c r="AE8" s="15">
        <f t="shared" si="8"/>
        <v>11.737063985506396</v>
      </c>
      <c r="AF8" s="13" t="e">
        <f t="shared" si="9"/>
        <v>#NUM!</v>
      </c>
      <c r="AG8" s="14" t="e">
        <f t="shared" si="10"/>
        <v>#NUM!</v>
      </c>
      <c r="AH8" s="15" t="e">
        <f t="shared" si="11"/>
        <v>#NUM!</v>
      </c>
      <c r="AI8" s="13" t="e">
        <f t="shared" si="12"/>
        <v>#NUM!</v>
      </c>
      <c r="AJ8" s="14" t="e">
        <f t="shared" si="13"/>
        <v>#NUM!</v>
      </c>
      <c r="AK8" s="15" t="e">
        <f t="shared" si="14"/>
        <v>#NUM!</v>
      </c>
      <c r="AL8" s="13" t="e">
        <f t="shared" si="15"/>
        <v>#NUM!</v>
      </c>
      <c r="AM8" s="14" t="e">
        <f t="shared" si="16"/>
        <v>#NUM!</v>
      </c>
      <c r="AN8" s="15" t="e">
        <f t="shared" si="17"/>
        <v>#NUM!</v>
      </c>
      <c r="AO8" s="13" t="e">
        <f t="shared" si="18"/>
        <v>#NUM!</v>
      </c>
      <c r="AP8" s="14" t="e">
        <f t="shared" si="19"/>
        <v>#NUM!</v>
      </c>
      <c r="AQ8" s="15" t="e">
        <f t="shared" si="20"/>
        <v>#NUM!</v>
      </c>
      <c r="AR8" s="13" t="e">
        <f t="shared" si="21"/>
        <v>#NUM!</v>
      </c>
      <c r="AS8" s="14" t="e">
        <f t="shared" si="22"/>
        <v>#NUM!</v>
      </c>
      <c r="AT8" s="15" t="e">
        <f t="shared" si="23"/>
        <v>#NUM!</v>
      </c>
    </row>
    <row r="9" spans="1:46" s="8" customFormat="1" ht="15" thickBot="1" x14ac:dyDescent="0.35">
      <c r="A9" s="30"/>
      <c r="B9" s="7" t="s">
        <v>19</v>
      </c>
      <c r="C9" s="2">
        <v>9.5</v>
      </c>
      <c r="D9" s="2">
        <v>12.4</v>
      </c>
      <c r="E9" s="2">
        <v>13.7</v>
      </c>
      <c r="F9" s="2">
        <v>16.5</v>
      </c>
      <c r="G9" s="2">
        <v>17.8</v>
      </c>
      <c r="H9" s="2">
        <v>20.6</v>
      </c>
      <c r="I9" s="2">
        <v>21.9</v>
      </c>
      <c r="J9" s="2">
        <v>26.1</v>
      </c>
      <c r="L9" s="30"/>
      <c r="M9" s="7" t="s">
        <v>19</v>
      </c>
      <c r="N9" s="4">
        <v>1.5523</v>
      </c>
      <c r="O9" s="4">
        <v>0.31209999999999999</v>
      </c>
      <c r="P9" s="4">
        <v>0.41439999999999999</v>
      </c>
      <c r="Q9" s="4">
        <v>8.6999999999999994E-3</v>
      </c>
      <c r="R9" s="4">
        <v>0.121</v>
      </c>
      <c r="S9" s="4">
        <v>0.1991</v>
      </c>
      <c r="U9" s="30"/>
      <c r="V9" s="11" t="s">
        <v>19</v>
      </c>
      <c r="W9" s="13">
        <f t="shared" si="0"/>
        <v>8.4591423062255888</v>
      </c>
      <c r="X9" s="14">
        <f t="shared" si="1"/>
        <v>10.440010876265996</v>
      </c>
      <c r="Y9" s="14">
        <f t="shared" si="2"/>
        <v>12.884737382457462</v>
      </c>
      <c r="Z9" s="13">
        <f t="shared" si="3"/>
        <v>9.6007905787937418</v>
      </c>
      <c r="AA9" s="14">
        <f t="shared" si="4"/>
        <v>11.452945492617658</v>
      </c>
      <c r="AB9" s="15">
        <f t="shared" si="5"/>
        <v>13.662412421181209</v>
      </c>
      <c r="AC9" s="13">
        <f t="shared" si="6"/>
        <v>10.078969864875068</v>
      </c>
      <c r="AD9" s="14">
        <f t="shared" si="7"/>
        <v>11.889038868953584</v>
      </c>
      <c r="AE9" s="15">
        <f t="shared" si="8"/>
        <v>14.024175795989562</v>
      </c>
      <c r="AF9" s="13">
        <f t="shared" si="9"/>
        <v>11.047237230321914</v>
      </c>
      <c r="AG9" s="14">
        <f t="shared" si="10"/>
        <v>12.801784887158323</v>
      </c>
      <c r="AH9" s="15">
        <f t="shared" si="11"/>
        <v>14.834993843279644</v>
      </c>
      <c r="AI9" s="13">
        <f t="shared" si="12"/>
        <v>11.471797099931841</v>
      </c>
      <c r="AJ9" s="14">
        <f t="shared" si="13"/>
        <v>13.215947753834294</v>
      </c>
      <c r="AK9" s="15">
        <f t="shared" si="14"/>
        <v>15.225275823010806</v>
      </c>
      <c r="AL9" s="13">
        <f t="shared" si="15"/>
        <v>12.342807010462595</v>
      </c>
      <c r="AM9" s="14">
        <f t="shared" si="16"/>
        <v>14.09264258429863</v>
      </c>
      <c r="AN9" s="15">
        <f t="shared" si="17"/>
        <v>16.090551755402014</v>
      </c>
      <c r="AO9" s="13">
        <f t="shared" si="18"/>
        <v>12.730669633171763</v>
      </c>
      <c r="AP9" s="14">
        <f t="shared" si="19"/>
        <v>14.493992228424441</v>
      </c>
      <c r="AQ9" s="15">
        <f t="shared" si="20"/>
        <v>16.501552296215628</v>
      </c>
      <c r="AR9" s="13">
        <f t="shared" si="21"/>
        <v>13.932926069411035</v>
      </c>
      <c r="AS9" s="14">
        <f t="shared" si="22"/>
        <v>15.773106209520989</v>
      </c>
      <c r="AT9" s="15">
        <f t="shared" si="23"/>
        <v>17.856326679507482</v>
      </c>
    </row>
    <row r="10" spans="1:46" ht="15" thickBot="1" x14ac:dyDescent="0.35">
      <c r="A10" s="30"/>
      <c r="B10" s="5" t="s">
        <v>20</v>
      </c>
      <c r="C10" s="2">
        <v>10.3</v>
      </c>
      <c r="D10" s="2">
        <v>13.4</v>
      </c>
      <c r="E10" s="2">
        <v>14.6</v>
      </c>
      <c r="F10" s="2">
        <v>17.600000000000001</v>
      </c>
      <c r="G10" s="2">
        <v>18.8</v>
      </c>
      <c r="H10" s="2">
        <v>21.7</v>
      </c>
      <c r="I10" s="2">
        <v>23</v>
      </c>
      <c r="J10" s="2">
        <v>27.2</v>
      </c>
      <c r="L10" s="30"/>
      <c r="M10" s="5" t="s">
        <v>20</v>
      </c>
      <c r="N10" s="4">
        <v>1.0330999999999999</v>
      </c>
      <c r="O10" s="4">
        <v>0.71589999999999998</v>
      </c>
      <c r="P10" s="4">
        <v>0.25</v>
      </c>
      <c r="Q10" s="4">
        <v>2.3699999999999999E-2</v>
      </c>
      <c r="R10" s="4">
        <v>0.16470000000000001</v>
      </c>
      <c r="S10" s="4">
        <v>0.67789999999999995</v>
      </c>
      <c r="U10" s="30"/>
      <c r="V10" s="10" t="s">
        <v>20</v>
      </c>
      <c r="W10" s="13">
        <f t="shared" si="0"/>
        <v>8.3118741263371909</v>
      </c>
      <c r="X10" s="14">
        <f t="shared" si="1"/>
        <v>10.131128186800984</v>
      </c>
      <c r="Y10" s="14">
        <f t="shared" si="2"/>
        <v>12.348569862501495</v>
      </c>
      <c r="Z10" s="13">
        <f t="shared" si="3"/>
        <v>9.074240277045277</v>
      </c>
      <c r="AA10" s="14">
        <f t="shared" si="4"/>
        <v>11.05419281955554</v>
      </c>
      <c r="AB10" s="15">
        <f t="shared" si="5"/>
        <v>13.466160820209405</v>
      </c>
      <c r="AC10" s="13">
        <f t="shared" si="6"/>
        <v>9.3480614704257157</v>
      </c>
      <c r="AD10" s="14">
        <f t="shared" si="7"/>
        <v>11.387267360115613</v>
      </c>
      <c r="AE10" s="15">
        <f t="shared" si="8"/>
        <v>13.871309933186522</v>
      </c>
      <c r="AF10" s="13">
        <f t="shared" si="9"/>
        <v>9.9954412253434803</v>
      </c>
      <c r="AG10" s="14">
        <f t="shared" si="10"/>
        <v>12.175502972574481</v>
      </c>
      <c r="AH10" s="15">
        <f t="shared" si="11"/>
        <v>14.831048404276507</v>
      </c>
      <c r="AI10" s="13">
        <f t="shared" si="12"/>
        <v>10.242144729249455</v>
      </c>
      <c r="AJ10" s="14">
        <f t="shared" si="13"/>
        <v>12.475982551718399</v>
      </c>
      <c r="AK10" s="15">
        <f t="shared" si="14"/>
        <v>15.197026086370093</v>
      </c>
      <c r="AL10" s="13">
        <f t="shared" si="15"/>
        <v>10.815123126834642</v>
      </c>
      <c r="AM10" s="14">
        <f t="shared" si="16"/>
        <v>13.173906330967197</v>
      </c>
      <c r="AN10" s="15">
        <f t="shared" si="17"/>
        <v>16.047141209745295</v>
      </c>
      <c r="AO10" s="13">
        <f t="shared" si="18"/>
        <v>11.062761469810207</v>
      </c>
      <c r="AP10" s="14">
        <f t="shared" si="19"/>
        <v>13.475552496439786</v>
      </c>
      <c r="AQ10" s="15">
        <f t="shared" si="20"/>
        <v>16.414573845766913</v>
      </c>
      <c r="AR10" s="13">
        <f t="shared" si="21"/>
        <v>11.830967006191464</v>
      </c>
      <c r="AS10" s="14">
        <f t="shared" si="22"/>
        <v>14.411302275887005</v>
      </c>
      <c r="AT10" s="15">
        <f t="shared" si="23"/>
        <v>17.554408965750511</v>
      </c>
    </row>
    <row r="11" spans="1:46" ht="15" thickBot="1" x14ac:dyDescent="0.35">
      <c r="A11" s="30"/>
      <c r="B11" s="5" t="s">
        <v>21</v>
      </c>
      <c r="C11" s="2">
        <v>9.5</v>
      </c>
      <c r="D11" s="2">
        <v>11.8</v>
      </c>
      <c r="E11" s="2">
        <v>12.8</v>
      </c>
      <c r="F11" s="2">
        <v>15</v>
      </c>
      <c r="G11" s="2">
        <v>15.9</v>
      </c>
      <c r="H11" s="2">
        <v>18.100000000000001</v>
      </c>
      <c r="I11" s="2">
        <v>19.100000000000001</v>
      </c>
      <c r="J11" s="2">
        <v>22.3</v>
      </c>
      <c r="L11" s="30"/>
      <c r="M11" s="5" t="s">
        <v>21</v>
      </c>
      <c r="N11" s="4">
        <v>9.5399999999999999E-2</v>
      </c>
      <c r="O11" s="4">
        <v>1.3886000000000001</v>
      </c>
      <c r="P11" s="4">
        <v>0.19070000000000001</v>
      </c>
      <c r="Q11" s="4">
        <v>1.9199999999999998E-2</v>
      </c>
      <c r="R11" s="4">
        <v>0.46400000000000002</v>
      </c>
      <c r="S11" s="4">
        <v>1.9443999999999999</v>
      </c>
      <c r="U11" s="30"/>
      <c r="V11" s="10" t="s">
        <v>21</v>
      </c>
      <c r="W11" s="13">
        <f t="shared" si="0"/>
        <v>7.7757552780445964</v>
      </c>
      <c r="X11" s="14">
        <f t="shared" si="1"/>
        <v>9.2867403087932221</v>
      </c>
      <c r="Y11" s="14">
        <f t="shared" si="2"/>
        <v>11.091340002234853</v>
      </c>
      <c r="Z11" s="13">
        <f t="shared" si="3"/>
        <v>8.5084212905674974</v>
      </c>
      <c r="AA11" s="14">
        <f t="shared" si="4"/>
        <v>10.161777801039488</v>
      </c>
      <c r="AB11" s="15">
        <f t="shared" si="5"/>
        <v>12.13641456519974</v>
      </c>
      <c r="AC11" s="13">
        <f t="shared" si="6"/>
        <v>8.8093482879817984</v>
      </c>
      <c r="AD11" s="14">
        <f t="shared" si="7"/>
        <v>10.521180933508113</v>
      </c>
      <c r="AE11" s="15">
        <f t="shared" si="8"/>
        <v>12.565656915464592</v>
      </c>
      <c r="AF11" s="13">
        <f t="shared" si="9"/>
        <v>9.4418498003766924</v>
      </c>
      <c r="AG11" s="14">
        <f t="shared" si="10"/>
        <v>11.276590145610529</v>
      </c>
      <c r="AH11" s="15">
        <f t="shared" si="11"/>
        <v>13.467857252612434</v>
      </c>
      <c r="AI11" s="13">
        <f t="shared" si="12"/>
        <v>9.6906076373668402</v>
      </c>
      <c r="AJ11" s="14">
        <f t="shared" si="13"/>
        <v>11.573686607904691</v>
      </c>
      <c r="AK11" s="15">
        <f t="shared" si="14"/>
        <v>13.822685502349957</v>
      </c>
      <c r="AL11" s="13">
        <f t="shared" si="15"/>
        <v>10.27835793585087</v>
      </c>
      <c r="AM11" s="14">
        <f t="shared" si="16"/>
        <v>12.27564855011738</v>
      </c>
      <c r="AN11" s="15">
        <f t="shared" si="17"/>
        <v>14.661052696013575</v>
      </c>
      <c r="AO11" s="13">
        <f t="shared" si="18"/>
        <v>10.537132700079461</v>
      </c>
      <c r="AP11" s="14">
        <f t="shared" si="19"/>
        <v>12.584708429052855</v>
      </c>
      <c r="AQ11" s="15">
        <f t="shared" si="20"/>
        <v>15.03016909363585</v>
      </c>
      <c r="AR11" s="13">
        <f t="shared" si="21"/>
        <v>11.335830154730607</v>
      </c>
      <c r="AS11" s="14">
        <f t="shared" si="22"/>
        <v>13.538608780875848</v>
      </c>
      <c r="AT11" s="15">
        <f t="shared" si="23"/>
        <v>16.169431371121714</v>
      </c>
    </row>
    <row r="12" spans="1:46" ht="15" thickBot="1" x14ac:dyDescent="0.35">
      <c r="A12" s="30"/>
      <c r="B12" s="5" t="s">
        <v>22</v>
      </c>
      <c r="C12" s="2">
        <v>8.6</v>
      </c>
      <c r="D12" s="2">
        <v>10.6</v>
      </c>
      <c r="E12" s="2">
        <v>11.4</v>
      </c>
      <c r="F12" s="2">
        <v>13.3</v>
      </c>
      <c r="G12" s="2">
        <v>14.1</v>
      </c>
      <c r="H12" s="2">
        <v>15.9</v>
      </c>
      <c r="I12" s="2">
        <v>16.7</v>
      </c>
      <c r="J12" s="2">
        <v>19.399999999999999</v>
      </c>
      <c r="L12" s="30"/>
      <c r="M12" s="5" t="s">
        <v>22</v>
      </c>
      <c r="N12" s="4">
        <v>1.2809999999999999</v>
      </c>
      <c r="O12" s="4">
        <v>0.2611</v>
      </c>
      <c r="P12" s="4">
        <v>0.53620000000000001</v>
      </c>
      <c r="Q12" s="4">
        <v>1.3599999999999999E-2</v>
      </c>
      <c r="R12" s="4">
        <v>0.27729999999999999</v>
      </c>
      <c r="S12" s="4">
        <v>1.3183</v>
      </c>
      <c r="U12" s="30"/>
      <c r="V12" s="10" t="s">
        <v>22</v>
      </c>
      <c r="W12" s="13">
        <f t="shared" si="0"/>
        <v>7.0940143154012478</v>
      </c>
      <c r="X12" s="14">
        <f t="shared" si="1"/>
        <v>8.2377137193197569</v>
      </c>
      <c r="Y12" s="14">
        <f t="shared" si="2"/>
        <v>9.5658007306446606</v>
      </c>
      <c r="Z12" s="13">
        <f t="shared" si="3"/>
        <v>7.8261487515516031</v>
      </c>
      <c r="AA12" s="14">
        <f t="shared" si="4"/>
        <v>9.0877299079956977</v>
      </c>
      <c r="AB12" s="15">
        <f t="shared" si="5"/>
        <v>10.552678910467417</v>
      </c>
      <c r="AC12" s="13">
        <f t="shared" si="6"/>
        <v>8.1198276584656686</v>
      </c>
      <c r="AD12" s="14">
        <f t="shared" si="7"/>
        <v>9.4287420889351683</v>
      </c>
      <c r="AE12" s="15">
        <f t="shared" si="8"/>
        <v>10.94865323735903</v>
      </c>
      <c r="AF12" s="13">
        <f t="shared" si="9"/>
        <v>8.8221742735766853</v>
      </c>
      <c r="AG12" s="14">
        <f t="shared" si="10"/>
        <v>10.244302562764636</v>
      </c>
      <c r="AH12" s="15">
        <f t="shared" si="11"/>
        <v>11.895676932135574</v>
      </c>
      <c r="AI12" s="13">
        <f t="shared" si="12"/>
        <v>9.120626672951726</v>
      </c>
      <c r="AJ12" s="14">
        <f t="shared" si="13"/>
        <v>10.590865023661326</v>
      </c>
      <c r="AK12" s="15">
        <f t="shared" si="14"/>
        <v>12.298104721472191</v>
      </c>
      <c r="AL12" s="13">
        <f t="shared" si="15"/>
        <v>9.7995503711489231</v>
      </c>
      <c r="AM12" s="14">
        <f t="shared" si="16"/>
        <v>11.379230592588211</v>
      </c>
      <c r="AN12" s="15">
        <f t="shared" si="17"/>
        <v>13.213554089228495</v>
      </c>
      <c r="AO12" s="13">
        <f t="shared" si="18"/>
        <v>10.104992392884098</v>
      </c>
      <c r="AP12" s="14">
        <f t="shared" si="19"/>
        <v>11.733909631557594</v>
      </c>
      <c r="AQ12" s="15">
        <f t="shared" si="20"/>
        <v>13.625407114459302</v>
      </c>
      <c r="AR12" s="13">
        <f t="shared" si="21"/>
        <v>11.155015108944042</v>
      </c>
      <c r="AS12" s="14">
        <f t="shared" si="22"/>
        <v>12.953195221202874</v>
      </c>
      <c r="AT12" s="15">
        <f t="shared" si="23"/>
        <v>15.041240625847603</v>
      </c>
    </row>
    <row r="13" spans="1:46" ht="15" thickBot="1" x14ac:dyDescent="0.35">
      <c r="A13" s="30"/>
      <c r="B13" s="5" t="s">
        <v>23</v>
      </c>
      <c r="C13" s="2">
        <v>8.6999999999999993</v>
      </c>
      <c r="D13" s="2">
        <v>10.199999999999999</v>
      </c>
      <c r="E13" s="2">
        <v>10.8</v>
      </c>
      <c r="F13" s="2">
        <v>12.1</v>
      </c>
      <c r="G13" s="2">
        <v>12.6</v>
      </c>
      <c r="H13" s="2">
        <v>13.8</v>
      </c>
      <c r="I13" s="2">
        <v>14.3</v>
      </c>
      <c r="J13" s="2">
        <v>16</v>
      </c>
      <c r="L13" s="30"/>
      <c r="M13" s="5" t="s">
        <v>23</v>
      </c>
      <c r="N13" s="4">
        <v>0.87060000000000004</v>
      </c>
      <c r="O13" s="4">
        <v>0.57530000000000003</v>
      </c>
      <c r="P13" s="4">
        <v>0.32929999999999998</v>
      </c>
      <c r="Q13" s="4">
        <v>-4.0000000000000001E-3</v>
      </c>
      <c r="R13" s="4">
        <v>5.1200000000000002E-2</v>
      </c>
      <c r="S13" s="4">
        <v>0.2087</v>
      </c>
      <c r="U13" s="30"/>
      <c r="V13" s="10" t="s">
        <v>23</v>
      </c>
      <c r="W13" s="13">
        <f t="shared" si="0"/>
        <v>7.0936600184887189</v>
      </c>
      <c r="X13" s="14">
        <f t="shared" si="1"/>
        <v>7.7179294529911262</v>
      </c>
      <c r="Y13" s="14">
        <f t="shared" si="2"/>
        <v>8.3971370048882523</v>
      </c>
      <c r="Z13" s="13">
        <f t="shared" si="3"/>
        <v>7.752415908135208</v>
      </c>
      <c r="AA13" s="14">
        <f t="shared" si="4"/>
        <v>8.220430639550445</v>
      </c>
      <c r="AB13" s="15">
        <f t="shared" si="5"/>
        <v>8.7166995037956561</v>
      </c>
      <c r="AC13" s="13">
        <f t="shared" si="6"/>
        <v>8.0251833805701374</v>
      </c>
      <c r="AD13" s="14">
        <f t="shared" si="7"/>
        <v>8.4157728925955499</v>
      </c>
      <c r="AE13" s="15">
        <f t="shared" si="8"/>
        <v>8.8253725829146603</v>
      </c>
      <c r="AF13" s="13">
        <f t="shared" si="9"/>
        <v>8.7186373982270151</v>
      </c>
      <c r="AG13" s="14">
        <f t="shared" si="10"/>
        <v>8.8298837149078491</v>
      </c>
      <c r="AH13" s="15">
        <f t="shared" si="11"/>
        <v>8.9425494899753275</v>
      </c>
      <c r="AI13" s="13" t="e">
        <f t="shared" si="12"/>
        <v>#NUM!</v>
      </c>
      <c r="AJ13" s="14" t="e">
        <f t="shared" si="13"/>
        <v>#NUM!</v>
      </c>
      <c r="AK13" s="15" t="e">
        <f t="shared" si="14"/>
        <v>#NUM!</v>
      </c>
      <c r="AL13" s="13" t="e">
        <f t="shared" si="15"/>
        <v>#NUM!</v>
      </c>
      <c r="AM13" s="14" t="e">
        <f t="shared" si="16"/>
        <v>#NUM!</v>
      </c>
      <c r="AN13" s="15" t="e">
        <f t="shared" si="17"/>
        <v>#NUM!</v>
      </c>
      <c r="AO13" s="13" t="e">
        <f t="shared" si="18"/>
        <v>#NUM!</v>
      </c>
      <c r="AP13" s="14" t="e">
        <f t="shared" si="19"/>
        <v>#NUM!</v>
      </c>
      <c r="AQ13" s="15" t="e">
        <f t="shared" si="20"/>
        <v>#NUM!</v>
      </c>
      <c r="AR13" s="13" t="e">
        <f t="shared" si="21"/>
        <v>#NUM!</v>
      </c>
      <c r="AS13" s="14" t="e">
        <f t="shared" si="22"/>
        <v>#NUM!</v>
      </c>
      <c r="AT13" s="15" t="e">
        <f t="shared" si="23"/>
        <v>#NUM!</v>
      </c>
    </row>
    <row r="14" spans="1:46" ht="15" thickBot="1" x14ac:dyDescent="0.35">
      <c r="A14" s="30"/>
      <c r="B14" s="5" t="s">
        <v>24</v>
      </c>
      <c r="C14" s="2">
        <v>8.3000000000000007</v>
      </c>
      <c r="D14" s="2">
        <v>10</v>
      </c>
      <c r="E14" s="2">
        <v>10.7</v>
      </c>
      <c r="F14" s="2">
        <v>12.2</v>
      </c>
      <c r="G14" s="2">
        <v>12.9</v>
      </c>
      <c r="H14" s="2">
        <v>14.4</v>
      </c>
      <c r="I14" s="2">
        <v>15.1</v>
      </c>
      <c r="J14" s="2">
        <v>17.3</v>
      </c>
      <c r="L14" s="30"/>
      <c r="M14" s="5" t="s">
        <v>24</v>
      </c>
      <c r="N14" s="4">
        <v>0.28039999999999998</v>
      </c>
      <c r="O14" s="4">
        <v>1.0726</v>
      </c>
      <c r="P14" s="4">
        <v>0.2316</v>
      </c>
      <c r="Q14" s="4">
        <v>3.3999999999999998E-3</v>
      </c>
      <c r="R14" s="4">
        <v>7.6999999999999999E-2</v>
      </c>
      <c r="S14" s="4">
        <v>0.61070000000000002</v>
      </c>
      <c r="U14" s="30"/>
      <c r="V14" s="10" t="s">
        <v>24</v>
      </c>
      <c r="W14" s="13">
        <f t="shared" si="0"/>
        <v>7.03972430899982</v>
      </c>
      <c r="X14" s="14">
        <f t="shared" si="1"/>
        <v>7.6250650523876482</v>
      </c>
      <c r="Y14" s="14">
        <f t="shared" si="2"/>
        <v>8.259075853128687</v>
      </c>
      <c r="Z14" s="13">
        <f t="shared" si="3"/>
        <v>7.6298732000084204</v>
      </c>
      <c r="AA14" s="14">
        <f t="shared" si="4"/>
        <v>8.2371903241674111</v>
      </c>
      <c r="AB14" s="15">
        <f t="shared" si="5"/>
        <v>8.8928482371741584</v>
      </c>
      <c r="AC14" s="13">
        <f t="shared" si="6"/>
        <v>7.8584355382198643</v>
      </c>
      <c r="AD14" s="14">
        <f t="shared" si="7"/>
        <v>8.4784978373948192</v>
      </c>
      <c r="AE14" s="15">
        <f t="shared" si="8"/>
        <v>9.1474855560108566</v>
      </c>
      <c r="AF14" s="13">
        <f t="shared" si="9"/>
        <v>8.3278878217227028</v>
      </c>
      <c r="AG14" s="14">
        <f t="shared" si="10"/>
        <v>8.9784444340183605</v>
      </c>
      <c r="AH14" s="15">
        <f t="shared" si="11"/>
        <v>9.6798211239689618</v>
      </c>
      <c r="AI14" s="13">
        <f t="shared" si="12"/>
        <v>8.5392854905690712</v>
      </c>
      <c r="AJ14" s="14">
        <f t="shared" si="13"/>
        <v>9.2047898885501809</v>
      </c>
      <c r="AK14" s="15">
        <f t="shared" si="14"/>
        <v>9.9221599963990936</v>
      </c>
      <c r="AL14" s="13">
        <f t="shared" si="15"/>
        <v>8.9791972532749771</v>
      </c>
      <c r="AM14" s="14">
        <f t="shared" si="16"/>
        <v>9.6771296539298426</v>
      </c>
      <c r="AN14" s="15">
        <f t="shared" si="17"/>
        <v>10.429310738753685</v>
      </c>
      <c r="AO14" s="13">
        <f t="shared" si="18"/>
        <v>9.1792480963912695</v>
      </c>
      <c r="AP14" s="14">
        <f t="shared" si="19"/>
        <v>9.8922891024424064</v>
      </c>
      <c r="AQ14" s="15">
        <f t="shared" si="20"/>
        <v>10.660718901886144</v>
      </c>
      <c r="AR14" s="13">
        <f t="shared" si="21"/>
        <v>9.7901218917814319</v>
      </c>
      <c r="AS14" s="14">
        <f t="shared" si="22"/>
        <v>10.549963402455537</v>
      </c>
      <c r="AT14" s="15">
        <f t="shared" si="23"/>
        <v>11.368778552858091</v>
      </c>
    </row>
    <row r="15" spans="1:46" ht="15" thickBot="1" x14ac:dyDescent="0.35">
      <c r="A15" s="31"/>
      <c r="B15" s="5" t="s">
        <v>25</v>
      </c>
      <c r="C15" s="2">
        <v>7.4</v>
      </c>
      <c r="D15" s="2">
        <v>9.6</v>
      </c>
      <c r="E15" s="2">
        <v>10.5</v>
      </c>
      <c r="F15" s="2">
        <v>12.7</v>
      </c>
      <c r="G15" s="2">
        <v>13.7</v>
      </c>
      <c r="H15" s="2">
        <v>16</v>
      </c>
      <c r="I15" s="2">
        <v>17</v>
      </c>
      <c r="J15" s="2">
        <v>20.3</v>
      </c>
      <c r="L15" s="31"/>
      <c r="M15" s="5" t="s">
        <v>25</v>
      </c>
      <c r="N15" s="4">
        <v>0.31080000000000002</v>
      </c>
      <c r="O15" s="4">
        <v>1.0475000000000001</v>
      </c>
      <c r="P15" s="4">
        <v>0.23350000000000001</v>
      </c>
      <c r="Q15" s="4">
        <v>1.4E-3</v>
      </c>
      <c r="R15" s="4">
        <v>5.57E-2</v>
      </c>
      <c r="S15" s="4">
        <v>0.38829999999999998</v>
      </c>
      <c r="U15" s="31"/>
      <c r="V15" s="10" t="s">
        <v>25</v>
      </c>
      <c r="W15" s="16">
        <f t="shared" si="0"/>
        <v>6.6587437688027071</v>
      </c>
      <c r="X15" s="17">
        <f t="shared" si="1"/>
        <v>7.25979088688897</v>
      </c>
      <c r="Y15" s="17">
        <f t="shared" si="2"/>
        <v>7.915091126990883</v>
      </c>
      <c r="Z15" s="16">
        <f t="shared" si="3"/>
        <v>7.5384398963417532</v>
      </c>
      <c r="AA15" s="17">
        <f t="shared" si="4"/>
        <v>8.0614385379856479</v>
      </c>
      <c r="AB15" s="18">
        <f t="shared" si="5"/>
        <v>8.6207215545031968</v>
      </c>
      <c r="AC15" s="16">
        <f t="shared" si="6"/>
        <v>7.8663929040946705</v>
      </c>
      <c r="AD15" s="17">
        <f t="shared" si="7"/>
        <v>8.3699801982031001</v>
      </c>
      <c r="AE15" s="18">
        <f t="shared" si="8"/>
        <v>8.905805923048371</v>
      </c>
      <c r="AF15" s="16">
        <f t="shared" si="9"/>
        <v>8.6075018077806575</v>
      </c>
      <c r="AG15" s="17">
        <f t="shared" si="10"/>
        <v>9.0887299950494782</v>
      </c>
      <c r="AH15" s="18">
        <f t="shared" si="11"/>
        <v>9.5968626864814794</v>
      </c>
      <c r="AI15" s="16">
        <f t="shared" si="12"/>
        <v>8.9216504838259709</v>
      </c>
      <c r="AJ15" s="17">
        <f t="shared" si="13"/>
        <v>9.4017253019880584</v>
      </c>
      <c r="AK15" s="18">
        <f t="shared" si="14"/>
        <v>9.9076329894663324</v>
      </c>
      <c r="AL15" s="16">
        <f t="shared" si="15"/>
        <v>9.6050778080883479</v>
      </c>
      <c r="AM15" s="17">
        <f t="shared" si="16"/>
        <v>10.09578239237721</v>
      </c>
      <c r="AN15" s="18">
        <f t="shared" si="17"/>
        <v>10.611556111331421</v>
      </c>
      <c r="AO15" s="16">
        <f t="shared" si="18"/>
        <v>9.8889616910354672</v>
      </c>
      <c r="AP15" s="17">
        <f t="shared" si="19"/>
        <v>10.387982130954798</v>
      </c>
      <c r="AQ15" s="18">
        <f t="shared" si="20"/>
        <v>10.912184324756645</v>
      </c>
      <c r="AR15" s="16">
        <f t="shared" si="21"/>
        <v>10.785379797260241</v>
      </c>
      <c r="AS15" s="17">
        <f t="shared" si="22"/>
        <v>11.319210397204278</v>
      </c>
      <c r="AT15" s="18">
        <f t="shared" si="23"/>
        <v>11.879463349888178</v>
      </c>
    </row>
    <row r="17" spans="1:46" ht="15" thickBot="1" x14ac:dyDescent="0.35"/>
    <row r="18" spans="1:46" ht="15" thickBot="1" x14ac:dyDescent="0.35">
      <c r="C18" s="35" t="s">
        <v>5</v>
      </c>
      <c r="D18" s="35"/>
      <c r="E18" s="35"/>
      <c r="F18" s="35"/>
      <c r="G18" s="35"/>
      <c r="H18" s="35"/>
      <c r="I18" s="35"/>
      <c r="J18" s="35"/>
      <c r="N18" s="32" t="s">
        <v>26</v>
      </c>
      <c r="O18" s="33"/>
      <c r="P18" s="33"/>
      <c r="Q18" s="33"/>
      <c r="R18" s="33"/>
      <c r="S18" s="34"/>
      <c r="V18" s="12" t="s">
        <v>27</v>
      </c>
      <c r="W18" s="32" t="s">
        <v>0</v>
      </c>
      <c r="X18" s="33"/>
      <c r="Y18" s="33"/>
      <c r="Z18" s="32" t="s">
        <v>1</v>
      </c>
      <c r="AA18" s="33"/>
      <c r="AB18" s="34"/>
      <c r="AC18" s="32" t="s">
        <v>2</v>
      </c>
      <c r="AD18" s="33"/>
      <c r="AE18" s="34"/>
      <c r="AF18" s="32" t="s">
        <v>3</v>
      </c>
      <c r="AG18" s="33"/>
      <c r="AH18" s="34"/>
      <c r="AI18" s="32" t="s">
        <v>4</v>
      </c>
      <c r="AJ18" s="33"/>
      <c r="AK18" s="34"/>
      <c r="AL18" s="32" t="s">
        <v>28</v>
      </c>
      <c r="AM18" s="33"/>
      <c r="AN18" s="34"/>
      <c r="AO18" s="32" t="s">
        <v>29</v>
      </c>
      <c r="AP18" s="33"/>
      <c r="AQ18" s="34"/>
      <c r="AR18" s="32" t="s">
        <v>30</v>
      </c>
      <c r="AS18" s="33"/>
      <c r="AT18" s="34"/>
    </row>
    <row r="19" spans="1:46" ht="15" thickBot="1" x14ac:dyDescent="0.35">
      <c r="B19" s="6"/>
      <c r="C19" s="1">
        <v>1</v>
      </c>
      <c r="D19" s="1">
        <v>5</v>
      </c>
      <c r="E19" s="1">
        <v>10</v>
      </c>
      <c r="F19" s="1">
        <v>50</v>
      </c>
      <c r="G19" s="1">
        <v>100</v>
      </c>
      <c r="H19" s="1">
        <v>500</v>
      </c>
      <c r="I19" s="1">
        <v>1000</v>
      </c>
      <c r="J19" s="1">
        <v>10000</v>
      </c>
      <c r="N19" s="22" t="s">
        <v>6</v>
      </c>
      <c r="O19" s="3" t="s">
        <v>7</v>
      </c>
      <c r="P19" s="3" t="s">
        <v>8</v>
      </c>
      <c r="Q19" s="3" t="s">
        <v>9</v>
      </c>
      <c r="R19" s="3" t="s">
        <v>10</v>
      </c>
      <c r="S19" s="3" t="s">
        <v>11</v>
      </c>
      <c r="W19" s="19">
        <v>0.1</v>
      </c>
      <c r="X19" s="20">
        <v>0.5</v>
      </c>
      <c r="Y19" s="20">
        <v>0.9</v>
      </c>
      <c r="Z19" s="19">
        <v>0.1</v>
      </c>
      <c r="AA19" s="20">
        <v>0.5</v>
      </c>
      <c r="AB19" s="21">
        <v>0.9</v>
      </c>
      <c r="AC19" s="19">
        <v>0.1</v>
      </c>
      <c r="AD19" s="20">
        <v>0.5</v>
      </c>
      <c r="AE19" s="21">
        <v>0.9</v>
      </c>
      <c r="AF19" s="19">
        <v>0.1</v>
      </c>
      <c r="AG19" s="20">
        <v>0.5</v>
      </c>
      <c r="AH19" s="21">
        <v>0.9</v>
      </c>
      <c r="AI19" s="19">
        <v>0.1</v>
      </c>
      <c r="AJ19" s="20">
        <v>0.5</v>
      </c>
      <c r="AK19" s="21">
        <v>0.9</v>
      </c>
      <c r="AL19" s="19">
        <v>0.1</v>
      </c>
      <c r="AM19" s="20">
        <v>0.5</v>
      </c>
      <c r="AN19" s="21">
        <v>0.9</v>
      </c>
      <c r="AO19" s="19">
        <v>0.1</v>
      </c>
      <c r="AP19" s="20">
        <v>0.5</v>
      </c>
      <c r="AQ19" s="21">
        <v>0.9</v>
      </c>
      <c r="AR19" s="19">
        <v>0.1</v>
      </c>
      <c r="AS19" s="20">
        <v>0.5</v>
      </c>
      <c r="AT19" s="21">
        <v>0.9</v>
      </c>
    </row>
    <row r="20" spans="1:46" ht="15" thickBot="1" x14ac:dyDescent="0.35">
      <c r="A20" s="26" t="s">
        <v>12</v>
      </c>
      <c r="B20" s="27"/>
      <c r="C20" s="2">
        <v>13.2</v>
      </c>
      <c r="D20" s="2">
        <v>16.100000000000001</v>
      </c>
      <c r="E20" s="2">
        <v>17.3</v>
      </c>
      <c r="F20" s="2">
        <v>20.2</v>
      </c>
      <c r="G20" s="2">
        <v>21.4</v>
      </c>
      <c r="H20" s="2">
        <v>24.3</v>
      </c>
      <c r="I20" s="2">
        <v>25.5</v>
      </c>
      <c r="J20" s="2">
        <v>29.8</v>
      </c>
      <c r="L20" s="26" t="s">
        <v>12</v>
      </c>
      <c r="M20" s="27"/>
      <c r="N20" s="4">
        <v>1.462</v>
      </c>
      <c r="O20" s="4">
        <v>0.21970000000000001</v>
      </c>
      <c r="P20" s="4">
        <v>0.54390000000000005</v>
      </c>
      <c r="Q20" s="4">
        <v>2.1700000000000001E-2</v>
      </c>
      <c r="R20" s="4">
        <v>0.2112</v>
      </c>
      <c r="S20" s="4">
        <v>0.627</v>
      </c>
      <c r="U20" s="26" t="s">
        <v>12</v>
      </c>
      <c r="V20" s="28"/>
      <c r="W20" s="13">
        <f>_xlfn.LOGNORM.INV(0.1,($N20+$O20*C20^$P20),SQRT($Q20+$R20*EXP(-1*$S20*C20)))</f>
        <v>8.7314011100595241</v>
      </c>
      <c r="X20" s="14">
        <f>_xlfn.LOGNORM.INV(0.5,($N20+$O20*C20^$P20),SQRT($Q20+$R20*EXP(-1*$S20*C20)))</f>
        <v>10.548079474177991</v>
      </c>
      <c r="Y20" s="14">
        <f>_xlfn.LOGNORM.INV(0.9,($N20+$O20*C20^$P20),SQRT($Q20+$R20*EXP(-1*$S20*C20)))</f>
        <v>12.742740734403911</v>
      </c>
      <c r="Z20" s="13">
        <f>_xlfn.LOGNORM.INV(0.1,($N20+$O20*D20^$P20),SQRT($Q20+$R20*EXP(-1*$S20*D20)))</f>
        <v>9.6706313314012693</v>
      </c>
      <c r="AA20" s="14">
        <f>_xlfn.LOGNORM.INV(0.5,($N20+$O20*D20^$P20),SQRT($Q20+$R20*EXP(-1*$S20*D20)))</f>
        <v>11.680442539053576</v>
      </c>
      <c r="AB20" s="15">
        <f>_xlfn.LOGNORM.INV(0.9,($N20+$O20*D20^$P20),SQRT($Q20+$R20*EXP(-1*$S20*D20)))</f>
        <v>14.107945307058182</v>
      </c>
      <c r="AC20" s="13">
        <f>_xlfn.LOGNORM.INV(0.1,($N20+$O20*E20^$P20),SQRT($Q20+$R20*EXP(-1*$S20*E20)))</f>
        <v>10.062591256139932</v>
      </c>
      <c r="AD20" s="14">
        <f>_xlfn.LOGNORM.INV(0.5,($N20+$O20*E20^$P20),SQRT($Q20+$R20*EXP(-1*$S20*E20)))</f>
        <v>12.153618246853952</v>
      </c>
      <c r="AE20" s="15">
        <f>_xlfn.LOGNORM.INV(0.9,($N20+$O20*E20^$P20),SQRT($Q20+$R20*EXP(-1*$S20*E20)))</f>
        <v>14.679164911933817</v>
      </c>
      <c r="AF20" s="13">
        <f>_xlfn.LOGNORM.INV(0.1,($N20+$O20*F20^$P20),SQRT($Q20+$R20*EXP(-1*$S20*F20)))</f>
        <v>11.022282647595377</v>
      </c>
      <c r="AG20" s="14">
        <f>_xlfn.LOGNORM.INV(0.5,($N20+$O20*F20^$P20),SQRT($Q20+$R20*EXP(-1*$S20*F20)))</f>
        <v>13.312536096041232</v>
      </c>
      <c r="AH20" s="15">
        <f>_xlfn.LOGNORM.INV(0.9,($N20+$O20*F20^$P20),SQRT($Q20+$R20*EXP(-1*$S20*F20)))</f>
        <v>16.078667457059254</v>
      </c>
      <c r="AI20" s="13">
        <f>_xlfn.LOGNORM.INV(0.1,($N20+$O20*G20^$P20),SQRT($Q20+$R20*EXP(-1*$S20*G20)))</f>
        <v>11.425478977960212</v>
      </c>
      <c r="AJ20" s="14">
        <f>_xlfn.LOGNORM.INV(0.5,($N20+$O20*G20^$P20),SQRT($Q20+$R20*EXP(-1*$S20*G20)))</f>
        <v>13.799488980543238</v>
      </c>
      <c r="AK20" s="15">
        <f>_xlfn.LOGNORM.INV(0.9,($N20+$O20*G20^$P20),SQRT($Q20+$R20*EXP(-1*$S20*G20)))</f>
        <v>16.666775764190405</v>
      </c>
      <c r="AL20" s="13">
        <f>_xlfn.LOGNORM.INV(0.1,($N20+$O20*H20^$P20),SQRT($Q20+$R20*EXP(-1*$S20*H20)))</f>
        <v>12.416828453193599</v>
      </c>
      <c r="AM20" s="14">
        <f>_xlfn.LOGNORM.INV(0.5,($N20+$O20*H20^$P20),SQRT($Q20+$R20*EXP(-1*$S20*H20)))</f>
        <v>14.996805952212149</v>
      </c>
      <c r="AN20" s="15">
        <f>_xlfn.LOGNORM.INV(0.9,($N20+$O20*H20^$P20),SQRT($Q20+$R20*EXP(-1*$S20*H20)))</f>
        <v>18.112853021695777</v>
      </c>
      <c r="AO20" s="13">
        <f>_xlfn.LOGNORM.INV(0.1,($N20+$O20*I20^$P20),SQRT($Q20+$R20*EXP(-1*$S20*I20)))</f>
        <v>12.834630087734871</v>
      </c>
      <c r="AP20" s="14">
        <f>_xlfn.LOGNORM.INV(0.5,($N20+$O20*I20^$P20),SQRT($Q20+$R20*EXP(-1*$S20*I20)))</f>
        <v>15.501416890200229</v>
      </c>
      <c r="AQ20" s="15">
        <f>_xlfn.LOGNORM.INV(0.9,($N20+$O20*I20^$P20),SQRT($Q20+$R20*EXP(-1*$S20*I20)))</f>
        <v>18.722310184336088</v>
      </c>
      <c r="AR20" s="13">
        <f>_xlfn.LOGNORM.INV(0.1,($N20+$O20*J20^$P20),SQRT($Q20+$R20*EXP(-1*$S20*J20)))</f>
        <v>14.371833743284546</v>
      </c>
      <c r="AS20" s="14">
        <f>_xlfn.LOGNORM.INV(0.5,($N20+$O20*J20^$P20),SQRT($Q20+$R20*EXP(-1*$S20*J20)))</f>
        <v>17.358019910304296</v>
      </c>
      <c r="AT20" s="15">
        <f>_xlfn.LOGNORM.INV(0.9,($N20+$O20*J20^$P20),SQRT($Q20+$R20*EXP(-1*$S20*J20)))</f>
        <v>20.964677200451728</v>
      </c>
    </row>
    <row r="21" spans="1:46" ht="15" thickBot="1" x14ac:dyDescent="0.35">
      <c r="A21" s="29" t="s">
        <v>13</v>
      </c>
      <c r="B21" s="5" t="s">
        <v>14</v>
      </c>
      <c r="C21" s="2">
        <v>6.9</v>
      </c>
      <c r="D21" s="2">
        <v>9.6</v>
      </c>
      <c r="E21" s="2">
        <v>10.8</v>
      </c>
      <c r="F21" s="2">
        <v>13.7</v>
      </c>
      <c r="G21" s="2">
        <v>15</v>
      </c>
      <c r="H21" s="2">
        <v>18</v>
      </c>
      <c r="I21" s="2">
        <v>19.399999999999999</v>
      </c>
      <c r="J21" s="2">
        <v>23.9</v>
      </c>
      <c r="L21" s="29" t="s">
        <v>13</v>
      </c>
      <c r="M21" s="5" t="s">
        <v>14</v>
      </c>
      <c r="N21" s="4">
        <v>1.2001999999999999</v>
      </c>
      <c r="O21" s="4">
        <v>0.28260000000000002</v>
      </c>
      <c r="P21" s="4">
        <v>0.5141</v>
      </c>
      <c r="Q21" s="4">
        <v>8.9999999999999993E-3</v>
      </c>
      <c r="R21" s="4">
        <v>0.15620000000000001</v>
      </c>
      <c r="S21" s="4">
        <v>0.98229999999999995</v>
      </c>
      <c r="U21" s="29" t="s">
        <v>13</v>
      </c>
      <c r="V21" s="10" t="s">
        <v>14</v>
      </c>
      <c r="W21" s="13">
        <f t="shared" ref="W21:W32" si="24">_xlfn.LOGNORM.INV(0.1,($N21+$O21*C21^$P21),SQRT($Q21+$R21*EXP(-1*$S21*C21)))</f>
        <v>6.2981130984051852</v>
      </c>
      <c r="X21" s="14">
        <f t="shared" ref="X21:X32" si="25">_xlfn.LOGNORM.INV(0.5,($N21+$O21*C21^$P21),SQRT($Q21+$R21*EXP(-1*$S21*C21)))</f>
        <v>7.1208295075751442</v>
      </c>
      <c r="Y21" s="14">
        <f t="shared" ref="Y21:Y32" si="26">_xlfn.LOGNORM.INV(0.9,($N21+$O21*C21^$P21),SQRT($Q21+$R21*EXP(-1*$S21*C21)))</f>
        <v>8.0510165638011095</v>
      </c>
      <c r="Z21" s="13">
        <f t="shared" ref="Z21:Z32" si="27">_xlfn.LOGNORM.INV(0.1,($N21+$O21*D21^$P21),SQRT($Q21+$R21*EXP(-1*$S21*D21)))</f>
        <v>7.2609781542465006</v>
      </c>
      <c r="AA21" s="14">
        <f t="shared" ref="AA21:AA32" si="28">_xlfn.LOGNORM.INV(0.5,($N21+$O21*D21^$P21),SQRT($Q21+$R21*EXP(-1*$S21*D21)))</f>
        <v>8.2003584706801149</v>
      </c>
      <c r="AB21" s="15">
        <f t="shared" ref="AB21:AB32" si="29">_xlfn.LOGNORM.INV(0.9,($N21+$O21*D21^$P21),SQRT($Q21+$R21*EXP(-1*$S21*D21)))</f>
        <v>9.2612699858251375</v>
      </c>
      <c r="AC21" s="13">
        <f t="shared" ref="AC21:AC32" si="30">_xlfn.LOGNORM.INV(0.1,($N21+$O21*E21^$P21),SQRT($Q21+$R21*EXP(-1*$S21*E21)))</f>
        <v>7.6829399186591525</v>
      </c>
      <c r="AD21" s="14">
        <f t="shared" ref="AD21:AD32" si="31">_xlfn.LOGNORM.INV(0.5,($N21+$O21*E21^$P21),SQRT($Q21+$R21*EXP(-1*$S21*E21)))</f>
        <v>8.6764025105922684</v>
      </c>
      <c r="AE21" s="15">
        <f t="shared" ref="AE21:AE32" si="32">_xlfn.LOGNORM.INV(0.9,($N21+$O21*E21^$P21),SQRT($Q21+$R21*EXP(-1*$S21*E21)))</f>
        <v>9.7983273750434172</v>
      </c>
      <c r="AF21" s="13">
        <f t="shared" ref="AF21:AF32" si="33">_xlfn.LOGNORM.INV(0.1,($N21+$O21*F21^$P21),SQRT($Q21+$R21*EXP(-1*$S21*F21)))</f>
        <v>8.705419992253729</v>
      </c>
      <c r="AG21" s="14">
        <f t="shared" ref="AG21:AG32" si="34">_xlfn.LOGNORM.INV(0.5,($N21+$O21*F21^$P21),SQRT($Q21+$R21*EXP(-1*$S21*F21)))</f>
        <v>9.8308557476145015</v>
      </c>
      <c r="AH21" s="15">
        <f t="shared" ref="AH21:AH32" si="35">_xlfn.LOGNORM.INV(0.9,($N21+$O21*F21^$P21),SQRT($Q21+$R21*EXP(-1*$S21*F21)))</f>
        <v>11.101787715745195</v>
      </c>
      <c r="AI21" s="13">
        <f t="shared" ref="AI21:AI32" si="36">_xlfn.LOGNORM.INV(0.1,($N21+$O21*G21^$P21),SQRT($Q21+$R21*EXP(-1*$S21*G21)))</f>
        <v>9.1680645104896037</v>
      </c>
      <c r="AJ21" s="14">
        <f t="shared" ref="AJ21:AJ32" si="37">_xlfn.LOGNORM.INV(0.5,($N21+$O21*G21^$P21),SQRT($Q21+$R21*EXP(-1*$S21*G21)))</f>
        <v>10.353299631599263</v>
      </c>
      <c r="AK21" s="15">
        <f t="shared" ref="AK21:AK32" si="38">_xlfn.LOGNORM.INV(0.9,($N21+$O21*G21^$P21),SQRT($Q21+$R21*EXP(-1*$S21*G21)))</f>
        <v>11.691760364363875</v>
      </c>
      <c r="AL21" s="13">
        <f t="shared" ref="AL21:AL32" si="39">_xlfn.LOGNORM.INV(0.1,($N21+$O21*H21^$P21),SQRT($Q21+$R21*EXP(-1*$S21*H21)))</f>
        <v>10.251910292456923</v>
      </c>
      <c r="AM21" s="14">
        <f t="shared" ref="AM21:AM32" si="40">_xlfn.LOGNORM.INV(0.5,($N21+$O21*H21^$P21),SQRT($Q21+$R21*EXP(-1*$S21*H21)))</f>
        <v>11.577258930269416</v>
      </c>
      <c r="AN21" s="15">
        <f t="shared" ref="AN21:AN32" si="41">_xlfn.LOGNORM.INV(0.9,($N21+$O21*H21^$P21),SQRT($Q21+$R21*EXP(-1*$S21*H21)))</f>
        <v>13.073946270981391</v>
      </c>
      <c r="AO21" s="13">
        <f t="shared" ref="AO21:AO32" si="42">_xlfn.LOGNORM.INV(0.1,($N21+$O21*I21^$P21),SQRT($Q21+$R21*EXP(-1*$S21*I21)))</f>
        <v>10.767053165153072</v>
      </c>
      <c r="AP21" s="14">
        <f t="shared" ref="AP21:AP32" si="43">_xlfn.LOGNORM.INV(0.5,($N21+$O21*I21^$P21),SQRT($Q21+$R21*EXP(-1*$S21*I21)))</f>
        <v>12.158998351995479</v>
      </c>
      <c r="AQ21" s="15">
        <f t="shared" ref="AQ21:AQ32" si="44">_xlfn.LOGNORM.INV(0.9,($N21+$O21*I21^$P21),SQRT($Q21+$R21*EXP(-1*$S21*I21)))</f>
        <v>13.730891698604049</v>
      </c>
      <c r="AR21" s="13">
        <f t="shared" ref="AR21:AR32" si="45">_xlfn.LOGNORM.INV(0.1,($N21+$O21*J21^$P21),SQRT($Q21+$R21*EXP(-1*$S21*J21)))</f>
        <v>12.471141593857642</v>
      </c>
      <c r="AS21" s="14">
        <f t="shared" ref="AS21:AS32" si="46">_xlfn.LOGNORM.INV(0.5,($N21+$O21*J21^$P21),SQRT($Q21+$R21*EXP(-1*$S21*J21)))</f>
        <v>14.083388177293175</v>
      </c>
      <c r="AT21" s="15">
        <f t="shared" ref="AT21:AT32" si="47">_xlfn.LOGNORM.INV(0.9,($N21+$O21*J21^$P21),SQRT($Q21+$R21*EXP(-1*$S21*J21)))</f>
        <v>15.904063077113134</v>
      </c>
    </row>
    <row r="22" spans="1:46" ht="15" thickBot="1" x14ac:dyDescent="0.35">
      <c r="A22" s="30"/>
      <c r="B22" s="7" t="s">
        <v>15</v>
      </c>
      <c r="C22" s="2">
        <v>8.4</v>
      </c>
      <c r="D22" s="2">
        <v>11.3</v>
      </c>
      <c r="E22" s="2">
        <v>12.5</v>
      </c>
      <c r="F22" s="2">
        <v>15.2</v>
      </c>
      <c r="G22" s="2">
        <v>16.399999999999999</v>
      </c>
      <c r="H22" s="2">
        <v>19.100000000000001</v>
      </c>
      <c r="I22" s="2">
        <v>20.2</v>
      </c>
      <c r="J22" s="2">
        <v>24.1</v>
      </c>
      <c r="K22" s="8"/>
      <c r="L22" s="30"/>
      <c r="M22" s="7" t="s">
        <v>15</v>
      </c>
      <c r="N22" s="4">
        <v>1.2974000000000001</v>
      </c>
      <c r="O22" s="4">
        <v>0.26090000000000002</v>
      </c>
      <c r="P22" s="4">
        <v>0.51749999999999996</v>
      </c>
      <c r="Q22" s="4">
        <v>1.03E-2</v>
      </c>
      <c r="R22" s="4">
        <v>0.26350000000000001</v>
      </c>
      <c r="S22" s="4">
        <v>1.1214999999999999</v>
      </c>
      <c r="U22" s="30"/>
      <c r="V22" s="11" t="s">
        <v>15</v>
      </c>
      <c r="W22" s="13">
        <f t="shared" si="24"/>
        <v>7.0431498358054085</v>
      </c>
      <c r="X22" s="14">
        <f t="shared" si="25"/>
        <v>8.0225274742561528</v>
      </c>
      <c r="Y22" s="14">
        <f t="shared" si="26"/>
        <v>9.138091418700439</v>
      </c>
      <c r="Z22" s="13">
        <f t="shared" si="27"/>
        <v>8.0235094940033456</v>
      </c>
      <c r="AA22" s="14">
        <f t="shared" si="28"/>
        <v>9.1380262231907405</v>
      </c>
      <c r="AB22" s="15">
        <f t="shared" si="29"/>
        <v>10.407356446469084</v>
      </c>
      <c r="AC22" s="13">
        <f t="shared" si="30"/>
        <v>8.4270086517792109</v>
      </c>
      <c r="AD22" s="14">
        <f t="shared" si="31"/>
        <v>9.5975369696094166</v>
      </c>
      <c r="AE22" s="15">
        <f t="shared" si="32"/>
        <v>10.930654006575818</v>
      </c>
      <c r="AF22" s="13">
        <f t="shared" si="33"/>
        <v>9.3383043635981604</v>
      </c>
      <c r="AG22" s="14">
        <f t="shared" si="34"/>
        <v>10.635399733746302</v>
      </c>
      <c r="AH22" s="15">
        <f t="shared" si="35"/>
        <v>12.112662330593347</v>
      </c>
      <c r="AI22" s="13">
        <f t="shared" si="36"/>
        <v>9.7465114771424606</v>
      </c>
      <c r="AJ22" s="14">
        <f t="shared" si="37"/>
        <v>11.100306489650205</v>
      </c>
      <c r="AK22" s="15">
        <f t="shared" si="38"/>
        <v>12.642144263938821</v>
      </c>
      <c r="AL22" s="13">
        <f t="shared" si="39"/>
        <v>10.675653435092961</v>
      </c>
      <c r="AM22" s="14">
        <f t="shared" si="40"/>
        <v>12.158506503095149</v>
      </c>
      <c r="AN22" s="15">
        <f t="shared" si="41"/>
        <v>13.847328529780038</v>
      </c>
      <c r="AO22" s="13">
        <f t="shared" si="42"/>
        <v>11.059230385041701</v>
      </c>
      <c r="AP22" s="14">
        <f t="shared" si="43"/>
        <v>12.595362456672312</v>
      </c>
      <c r="AQ22" s="15">
        <f t="shared" si="44"/>
        <v>14.344863963547152</v>
      </c>
      <c r="AR22" s="13">
        <f t="shared" si="45"/>
        <v>12.447131909995598</v>
      </c>
      <c r="AS22" s="14">
        <f t="shared" si="46"/>
        <v>14.176044123930501</v>
      </c>
      <c r="AT22" s="15">
        <f t="shared" si="47"/>
        <v>16.145103021061786</v>
      </c>
    </row>
    <row r="23" spans="1:46" ht="15" thickBot="1" x14ac:dyDescent="0.35">
      <c r="A23" s="30"/>
      <c r="B23" s="7" t="s">
        <v>16</v>
      </c>
      <c r="C23" s="2">
        <v>10.6</v>
      </c>
      <c r="D23" s="2">
        <v>13.5</v>
      </c>
      <c r="E23" s="2">
        <v>14.7</v>
      </c>
      <c r="F23" s="2">
        <v>17.3</v>
      </c>
      <c r="G23" s="2">
        <v>18.5</v>
      </c>
      <c r="H23" s="2">
        <v>21.1</v>
      </c>
      <c r="I23" s="2">
        <v>22.2</v>
      </c>
      <c r="J23" s="2">
        <v>25.9</v>
      </c>
      <c r="K23" s="8"/>
      <c r="L23" s="30"/>
      <c r="M23" s="7" t="s">
        <v>16</v>
      </c>
      <c r="N23" s="4">
        <v>1.5660000000000001</v>
      </c>
      <c r="O23" s="4">
        <v>0.15459999999999999</v>
      </c>
      <c r="P23" s="4">
        <v>0.62190000000000001</v>
      </c>
      <c r="Q23" s="4">
        <v>1.03E-2</v>
      </c>
      <c r="R23" s="4">
        <v>0.1842</v>
      </c>
      <c r="S23" s="4">
        <v>0.56030000000000002</v>
      </c>
      <c r="U23" s="30"/>
      <c r="V23" s="11" t="s">
        <v>16</v>
      </c>
      <c r="W23" s="13">
        <f t="shared" si="24"/>
        <v>8.1997290058201795</v>
      </c>
      <c r="X23" s="14">
        <f t="shared" si="25"/>
        <v>9.366998119033676</v>
      </c>
      <c r="Y23" s="14">
        <f t="shared" si="26"/>
        <v>10.700433355748952</v>
      </c>
      <c r="Z23" s="13">
        <f t="shared" si="27"/>
        <v>9.1656201598818061</v>
      </c>
      <c r="AA23" s="14">
        <f t="shared" si="28"/>
        <v>10.445014224100358</v>
      </c>
      <c r="AB23" s="15">
        <f t="shared" si="29"/>
        <v>11.902994040619909</v>
      </c>
      <c r="AC23" s="13">
        <f t="shared" si="30"/>
        <v>9.5656882771974576</v>
      </c>
      <c r="AD23" s="14">
        <f t="shared" si="31"/>
        <v>10.897718685042337</v>
      </c>
      <c r="AE23" s="15">
        <f t="shared" si="32"/>
        <v>12.415235485084729</v>
      </c>
      <c r="AF23" s="13">
        <f t="shared" si="33"/>
        <v>10.4446860637713</v>
      </c>
      <c r="AG23" s="14">
        <f t="shared" si="34"/>
        <v>11.896311055006684</v>
      </c>
      <c r="AH23" s="15">
        <f t="shared" si="35"/>
        <v>13.549686017692938</v>
      </c>
      <c r="AI23" s="13">
        <f t="shared" si="36"/>
        <v>10.857915544005019</v>
      </c>
      <c r="AJ23" s="14">
        <f t="shared" si="37"/>
        <v>12.36653784564456</v>
      </c>
      <c r="AK23" s="15">
        <f t="shared" si="38"/>
        <v>14.084771397231684</v>
      </c>
      <c r="AL23" s="13">
        <f t="shared" si="39"/>
        <v>11.772829042055363</v>
      </c>
      <c r="AM23" s="14">
        <f t="shared" si="40"/>
        <v>13.408194719609892</v>
      </c>
      <c r="AN23" s="15">
        <f t="shared" si="41"/>
        <v>15.270729320604122</v>
      </c>
      <c r="AO23" s="13">
        <f t="shared" si="42"/>
        <v>12.168691357101633</v>
      </c>
      <c r="AP23" s="14">
        <f t="shared" si="43"/>
        <v>13.858991917485977</v>
      </c>
      <c r="AQ23" s="15">
        <f t="shared" si="44"/>
        <v>15.784084856162355</v>
      </c>
      <c r="AR23" s="13">
        <f t="shared" si="45"/>
        <v>13.542247540028539</v>
      </c>
      <c r="AS23" s="14">
        <f t="shared" si="46"/>
        <v>15.423280747580051</v>
      </c>
      <c r="AT23" s="15">
        <f t="shared" si="47"/>
        <v>17.565591554544287</v>
      </c>
    </row>
    <row r="24" spans="1:46" ht="15" thickBot="1" x14ac:dyDescent="0.35">
      <c r="A24" s="30"/>
      <c r="B24" s="7" t="s">
        <v>17</v>
      </c>
      <c r="C24" s="2">
        <v>10.3</v>
      </c>
      <c r="D24" s="2">
        <v>13.5</v>
      </c>
      <c r="E24" s="2">
        <v>14.8</v>
      </c>
      <c r="F24" s="2">
        <v>17.7</v>
      </c>
      <c r="G24" s="2">
        <v>18.899999999999999</v>
      </c>
      <c r="H24" s="2">
        <v>21.8</v>
      </c>
      <c r="I24" s="2">
        <v>23.1</v>
      </c>
      <c r="J24" s="2">
        <v>27.2</v>
      </c>
      <c r="K24" s="8"/>
      <c r="L24" s="30"/>
      <c r="M24" s="7" t="s">
        <v>17</v>
      </c>
      <c r="N24" s="4">
        <v>1.7679</v>
      </c>
      <c r="O24" s="4">
        <v>0.1074</v>
      </c>
      <c r="P24" s="4">
        <v>0.64419999999999999</v>
      </c>
      <c r="Q24" s="23">
        <v>1.03E-2</v>
      </c>
      <c r="R24" s="23">
        <v>0.1842</v>
      </c>
      <c r="S24" s="23">
        <v>0.56030000000000002</v>
      </c>
      <c r="T24" s="24">
        <v>60</v>
      </c>
      <c r="U24" s="30"/>
      <c r="V24" s="11" t="s">
        <v>17</v>
      </c>
      <c r="W24" s="13">
        <f t="shared" si="24"/>
        <v>8.3039862730572107</v>
      </c>
      <c r="X24" s="14">
        <f t="shared" si="25"/>
        <v>9.4912860400197427</v>
      </c>
      <c r="Y24" s="14">
        <f t="shared" si="26"/>
        <v>10.848345328527135</v>
      </c>
      <c r="Z24" s="13">
        <f t="shared" si="27"/>
        <v>9.1300375205138824</v>
      </c>
      <c r="AA24" s="14">
        <f t="shared" si="28"/>
        <v>10.404464739412377</v>
      </c>
      <c r="AB24" s="15">
        <f t="shared" si="29"/>
        <v>11.856784407560951</v>
      </c>
      <c r="AC24" s="13">
        <f t="shared" si="30"/>
        <v>9.4585962160202932</v>
      </c>
      <c r="AD24" s="14">
        <f t="shared" si="31"/>
        <v>10.775533532954334</v>
      </c>
      <c r="AE24" s="15">
        <f t="shared" si="32"/>
        <v>12.275830394700741</v>
      </c>
      <c r="AF24" s="13">
        <f t="shared" si="33"/>
        <v>10.19207222684599</v>
      </c>
      <c r="AG24" s="14">
        <f t="shared" si="34"/>
        <v>11.608421231231068</v>
      </c>
      <c r="AH24" s="15">
        <f t="shared" si="35"/>
        <v>13.221594243293277</v>
      </c>
      <c r="AI24" s="13">
        <f t="shared" si="36"/>
        <v>10.497684097351001</v>
      </c>
      <c r="AJ24" s="14">
        <f t="shared" si="37"/>
        <v>11.956167142831994</v>
      </c>
      <c r="AK24" s="15">
        <f t="shared" si="38"/>
        <v>13.617282766530145</v>
      </c>
      <c r="AL24" s="13">
        <f t="shared" si="39"/>
        <v>11.244590173606154</v>
      </c>
      <c r="AM24" s="14">
        <f t="shared" si="40"/>
        <v>12.80654263994839</v>
      </c>
      <c r="AN24" s="15">
        <f t="shared" si="41"/>
        <v>14.585461262410673</v>
      </c>
      <c r="AO24" s="13">
        <f t="shared" si="42"/>
        <v>11.583977080203464</v>
      </c>
      <c r="AP24" s="14">
        <f t="shared" si="43"/>
        <v>13.193033418012426</v>
      </c>
      <c r="AQ24" s="15">
        <f t="shared" si="44"/>
        <v>15.025593504172875</v>
      </c>
      <c r="AR24" s="13">
        <f t="shared" si="45"/>
        <v>12.676202754226518</v>
      </c>
      <c r="AS24" s="14">
        <f t="shared" si="46"/>
        <v>14.436937050848618</v>
      </c>
      <c r="AT24" s="15">
        <f t="shared" si="47"/>
        <v>16.442238693339945</v>
      </c>
    </row>
    <row r="25" spans="1:46" ht="15" thickBot="1" x14ac:dyDescent="0.35">
      <c r="A25" s="30"/>
      <c r="B25" s="7" t="s">
        <v>18</v>
      </c>
      <c r="C25" s="2">
        <v>9.1</v>
      </c>
      <c r="D25" s="2">
        <v>12.2</v>
      </c>
      <c r="E25" s="2">
        <v>13.5</v>
      </c>
      <c r="F25" s="2">
        <v>16.5</v>
      </c>
      <c r="G25" s="2">
        <v>17.8</v>
      </c>
      <c r="H25" s="2">
        <v>20.9</v>
      </c>
      <c r="I25" s="2">
        <v>22.2</v>
      </c>
      <c r="J25" s="2">
        <v>26.6</v>
      </c>
      <c r="K25" s="8"/>
      <c r="L25" s="30"/>
      <c r="M25" s="7" t="s">
        <v>18</v>
      </c>
      <c r="N25" s="25">
        <v>1.5523</v>
      </c>
      <c r="O25" s="25">
        <v>0.31209999999999999</v>
      </c>
      <c r="P25" s="25">
        <v>0.41439999999999999</v>
      </c>
      <c r="Q25" s="23">
        <v>8.6999999999999994E-3</v>
      </c>
      <c r="R25" s="23">
        <v>0.121</v>
      </c>
      <c r="S25" s="23">
        <v>0.1991</v>
      </c>
      <c r="T25" s="24">
        <v>150</v>
      </c>
      <c r="U25" s="30"/>
      <c r="V25" s="11" t="s">
        <v>18</v>
      </c>
      <c r="W25" s="13">
        <f t="shared" si="24"/>
        <v>8.2929472367218704</v>
      </c>
      <c r="X25" s="14">
        <f t="shared" si="25"/>
        <v>10.294692113111827</v>
      </c>
      <c r="Y25" s="14">
        <f t="shared" si="26"/>
        <v>12.779616543859753</v>
      </c>
      <c r="Z25" s="13">
        <f t="shared" si="27"/>
        <v>9.5254623510940295</v>
      </c>
      <c r="AA25" s="14">
        <f t="shared" si="28"/>
        <v>11.385005517962309</v>
      </c>
      <c r="AB25" s="15">
        <f t="shared" si="29"/>
        <v>13.607565267332683</v>
      </c>
      <c r="AC25" s="13">
        <f t="shared" si="30"/>
        <v>10.006664363443056</v>
      </c>
      <c r="AD25" s="14">
        <f t="shared" si="31"/>
        <v>11.822530556929504</v>
      </c>
      <c r="AE25" s="15">
        <f t="shared" si="32"/>
        <v>13.96791415130861</v>
      </c>
      <c r="AF25" s="13">
        <f t="shared" si="33"/>
        <v>11.047237230321914</v>
      </c>
      <c r="AG25" s="14">
        <f t="shared" si="34"/>
        <v>12.801784887158323</v>
      </c>
      <c r="AH25" s="15">
        <f t="shared" si="35"/>
        <v>14.834993843279644</v>
      </c>
      <c r="AI25" s="13">
        <f t="shared" si="36"/>
        <v>11.471797099931841</v>
      </c>
      <c r="AJ25" s="14">
        <f t="shared" si="37"/>
        <v>13.215947753834294</v>
      </c>
      <c r="AK25" s="15">
        <f t="shared" si="38"/>
        <v>15.225275823010806</v>
      </c>
      <c r="AL25" s="13">
        <f t="shared" si="39"/>
        <v>12.433133293107366</v>
      </c>
      <c r="AM25" s="14">
        <f t="shared" si="40"/>
        <v>14.185541885578207</v>
      </c>
      <c r="AN25" s="15">
        <f t="shared" si="41"/>
        <v>16.184946613501733</v>
      </c>
      <c r="AO25" s="13">
        <f t="shared" si="42"/>
        <v>12.818934381699842</v>
      </c>
      <c r="AP25" s="14">
        <f t="shared" si="43"/>
        <v>14.586186391654985</v>
      </c>
      <c r="AQ25" s="15">
        <f t="shared" si="44"/>
        <v>16.597076411891944</v>
      </c>
      <c r="AR25" s="13">
        <f t="shared" si="45"/>
        <v>14.072135648923856</v>
      </c>
      <c r="AS25" s="14">
        <f t="shared" si="46"/>
        <v>15.923998397440091</v>
      </c>
      <c r="AT25" s="15">
        <f t="shared" si="47"/>
        <v>18.019562295867026</v>
      </c>
    </row>
    <row r="26" spans="1:46" ht="15" thickBot="1" x14ac:dyDescent="0.35">
      <c r="A26" s="30"/>
      <c r="B26" s="7" t="s">
        <v>19</v>
      </c>
      <c r="C26" s="2">
        <v>9.5</v>
      </c>
      <c r="D26" s="2">
        <v>12.4</v>
      </c>
      <c r="E26" s="2">
        <v>13.7</v>
      </c>
      <c r="F26" s="2">
        <v>16.5</v>
      </c>
      <c r="G26" s="2">
        <v>17.8</v>
      </c>
      <c r="H26" s="2">
        <v>20.6</v>
      </c>
      <c r="I26" s="2">
        <v>21.9</v>
      </c>
      <c r="J26" s="2">
        <v>26.1</v>
      </c>
      <c r="K26" s="8"/>
      <c r="L26" s="30"/>
      <c r="M26" s="7" t="s">
        <v>19</v>
      </c>
      <c r="N26" s="25">
        <v>1.5523</v>
      </c>
      <c r="O26" s="25">
        <v>0.31209999999999999</v>
      </c>
      <c r="P26" s="25">
        <v>0.41439999999999999</v>
      </c>
      <c r="Q26" s="25">
        <v>8.6999999999999994E-3</v>
      </c>
      <c r="R26" s="25">
        <v>0.121</v>
      </c>
      <c r="S26" s="25">
        <v>0.1991</v>
      </c>
      <c r="T26" s="24"/>
      <c r="U26" s="30"/>
      <c r="V26" s="11" t="s">
        <v>19</v>
      </c>
      <c r="W26" s="13">
        <f t="shared" si="24"/>
        <v>8.4591423062255888</v>
      </c>
      <c r="X26" s="14">
        <f t="shared" si="25"/>
        <v>10.440010876265996</v>
      </c>
      <c r="Y26" s="14">
        <f t="shared" si="26"/>
        <v>12.884737382457462</v>
      </c>
      <c r="Z26" s="13">
        <f t="shared" si="27"/>
        <v>9.6007905787937418</v>
      </c>
      <c r="AA26" s="14">
        <f t="shared" si="28"/>
        <v>11.452945492617658</v>
      </c>
      <c r="AB26" s="15">
        <f t="shared" si="29"/>
        <v>13.662412421181209</v>
      </c>
      <c r="AC26" s="13">
        <f t="shared" si="30"/>
        <v>10.078969864875068</v>
      </c>
      <c r="AD26" s="14">
        <f t="shared" si="31"/>
        <v>11.889038868953584</v>
      </c>
      <c r="AE26" s="15">
        <f t="shared" si="32"/>
        <v>14.024175795989562</v>
      </c>
      <c r="AF26" s="13">
        <f t="shared" si="33"/>
        <v>11.047237230321914</v>
      </c>
      <c r="AG26" s="14">
        <f t="shared" si="34"/>
        <v>12.801784887158323</v>
      </c>
      <c r="AH26" s="15">
        <f t="shared" si="35"/>
        <v>14.834993843279644</v>
      </c>
      <c r="AI26" s="13">
        <f t="shared" si="36"/>
        <v>11.471797099931841</v>
      </c>
      <c r="AJ26" s="14">
        <f t="shared" si="37"/>
        <v>13.215947753834294</v>
      </c>
      <c r="AK26" s="15">
        <f t="shared" si="38"/>
        <v>15.225275823010806</v>
      </c>
      <c r="AL26" s="13">
        <f t="shared" si="39"/>
        <v>12.342807010462595</v>
      </c>
      <c r="AM26" s="14">
        <f t="shared" si="40"/>
        <v>14.09264258429863</v>
      </c>
      <c r="AN26" s="15">
        <f t="shared" si="41"/>
        <v>16.090551755402014</v>
      </c>
      <c r="AO26" s="13">
        <f t="shared" si="42"/>
        <v>12.730669633171763</v>
      </c>
      <c r="AP26" s="14">
        <f t="shared" si="43"/>
        <v>14.493992228424441</v>
      </c>
      <c r="AQ26" s="15">
        <f t="shared" si="44"/>
        <v>16.501552296215628</v>
      </c>
      <c r="AR26" s="13">
        <f t="shared" si="45"/>
        <v>13.932926069411035</v>
      </c>
      <c r="AS26" s="14">
        <f t="shared" si="46"/>
        <v>15.773106209520989</v>
      </c>
      <c r="AT26" s="15">
        <f t="shared" si="47"/>
        <v>17.856326679507482</v>
      </c>
    </row>
    <row r="27" spans="1:46" ht="15" thickBot="1" x14ac:dyDescent="0.35">
      <c r="A27" s="30"/>
      <c r="B27" s="5" t="s">
        <v>20</v>
      </c>
      <c r="C27" s="2">
        <v>10.3</v>
      </c>
      <c r="D27" s="2">
        <v>13.4</v>
      </c>
      <c r="E27" s="2">
        <v>14.6</v>
      </c>
      <c r="F27" s="2">
        <v>17.600000000000001</v>
      </c>
      <c r="G27" s="2">
        <v>18.8</v>
      </c>
      <c r="H27" s="2">
        <v>21.7</v>
      </c>
      <c r="I27" s="2">
        <v>23</v>
      </c>
      <c r="J27" s="2">
        <v>27.2</v>
      </c>
      <c r="L27" s="30"/>
      <c r="M27" s="5" t="s">
        <v>20</v>
      </c>
      <c r="N27" s="25">
        <v>1.0330999999999999</v>
      </c>
      <c r="O27" s="25">
        <v>0.71589999999999998</v>
      </c>
      <c r="P27" s="25">
        <v>0.25</v>
      </c>
      <c r="Q27" s="25">
        <v>2.3699999999999999E-2</v>
      </c>
      <c r="R27" s="25">
        <v>0.16470000000000001</v>
      </c>
      <c r="S27" s="25">
        <v>0.67789999999999995</v>
      </c>
      <c r="U27" s="30"/>
      <c r="V27" s="10" t="s">
        <v>20</v>
      </c>
      <c r="W27" s="13">
        <f t="shared" si="24"/>
        <v>8.3118741263371909</v>
      </c>
      <c r="X27" s="14">
        <f t="shared" si="25"/>
        <v>10.131128186800984</v>
      </c>
      <c r="Y27" s="14">
        <f t="shared" si="26"/>
        <v>12.348569862501495</v>
      </c>
      <c r="Z27" s="13">
        <f t="shared" si="27"/>
        <v>9.074240277045277</v>
      </c>
      <c r="AA27" s="14">
        <f t="shared" si="28"/>
        <v>11.05419281955554</v>
      </c>
      <c r="AB27" s="15">
        <f t="shared" si="29"/>
        <v>13.466160820209405</v>
      </c>
      <c r="AC27" s="13">
        <f t="shared" si="30"/>
        <v>9.3480614704257157</v>
      </c>
      <c r="AD27" s="14">
        <f t="shared" si="31"/>
        <v>11.387267360115613</v>
      </c>
      <c r="AE27" s="15">
        <f t="shared" si="32"/>
        <v>13.871309933186522</v>
      </c>
      <c r="AF27" s="13">
        <f t="shared" si="33"/>
        <v>9.9954412253434803</v>
      </c>
      <c r="AG27" s="14">
        <f t="shared" si="34"/>
        <v>12.175502972574481</v>
      </c>
      <c r="AH27" s="15">
        <f t="shared" si="35"/>
        <v>14.831048404276507</v>
      </c>
      <c r="AI27" s="13">
        <f t="shared" si="36"/>
        <v>10.242144729249455</v>
      </c>
      <c r="AJ27" s="14">
        <f t="shared" si="37"/>
        <v>12.475982551718399</v>
      </c>
      <c r="AK27" s="15">
        <f t="shared" si="38"/>
        <v>15.197026086370093</v>
      </c>
      <c r="AL27" s="13">
        <f t="shared" si="39"/>
        <v>10.815123126834642</v>
      </c>
      <c r="AM27" s="14">
        <f t="shared" si="40"/>
        <v>13.173906330967197</v>
      </c>
      <c r="AN27" s="15">
        <f t="shared" si="41"/>
        <v>16.047141209745295</v>
      </c>
      <c r="AO27" s="13">
        <f t="shared" si="42"/>
        <v>11.062761469810207</v>
      </c>
      <c r="AP27" s="14">
        <f t="shared" si="43"/>
        <v>13.475552496439786</v>
      </c>
      <c r="AQ27" s="15">
        <f t="shared" si="44"/>
        <v>16.414573845766913</v>
      </c>
      <c r="AR27" s="13">
        <f t="shared" si="45"/>
        <v>11.830967006191464</v>
      </c>
      <c r="AS27" s="14">
        <f t="shared" si="46"/>
        <v>14.411302275887005</v>
      </c>
      <c r="AT27" s="15">
        <f t="shared" si="47"/>
        <v>17.554408965750511</v>
      </c>
    </row>
    <row r="28" spans="1:46" ht="15" thickBot="1" x14ac:dyDescent="0.35">
      <c r="A28" s="30"/>
      <c r="B28" s="5" t="s">
        <v>21</v>
      </c>
      <c r="C28" s="2">
        <v>9.5</v>
      </c>
      <c r="D28" s="2">
        <v>11.8</v>
      </c>
      <c r="E28" s="2">
        <v>12.8</v>
      </c>
      <c r="F28" s="2">
        <v>15</v>
      </c>
      <c r="G28" s="2">
        <v>15.9</v>
      </c>
      <c r="H28" s="2">
        <v>18.100000000000001</v>
      </c>
      <c r="I28" s="2">
        <v>19.100000000000001</v>
      </c>
      <c r="J28" s="2">
        <v>22.3</v>
      </c>
      <c r="L28" s="30"/>
      <c r="M28" s="5" t="s">
        <v>21</v>
      </c>
      <c r="N28" s="25">
        <v>9.5399999999999999E-2</v>
      </c>
      <c r="O28" s="25">
        <v>1.3886000000000001</v>
      </c>
      <c r="P28" s="25">
        <v>0.19070000000000001</v>
      </c>
      <c r="Q28" s="25">
        <v>1.9199999999999998E-2</v>
      </c>
      <c r="R28" s="25">
        <v>0.46400000000000002</v>
      </c>
      <c r="S28" s="25">
        <v>1.9443999999999999</v>
      </c>
      <c r="U28" s="30"/>
      <c r="V28" s="10" t="s">
        <v>21</v>
      </c>
      <c r="W28" s="13">
        <f t="shared" si="24"/>
        <v>7.7757552780445964</v>
      </c>
      <c r="X28" s="14">
        <f t="shared" si="25"/>
        <v>9.2867403087932221</v>
      </c>
      <c r="Y28" s="14">
        <f t="shared" si="26"/>
        <v>11.091340002234853</v>
      </c>
      <c r="Z28" s="13">
        <f t="shared" si="27"/>
        <v>8.5084212905674974</v>
      </c>
      <c r="AA28" s="14">
        <f t="shared" si="28"/>
        <v>10.161777801039488</v>
      </c>
      <c r="AB28" s="15">
        <f t="shared" si="29"/>
        <v>12.13641456519974</v>
      </c>
      <c r="AC28" s="13">
        <f t="shared" si="30"/>
        <v>8.8093482879817984</v>
      </c>
      <c r="AD28" s="14">
        <f t="shared" si="31"/>
        <v>10.521180933508113</v>
      </c>
      <c r="AE28" s="15">
        <f t="shared" si="32"/>
        <v>12.565656915464592</v>
      </c>
      <c r="AF28" s="13">
        <f t="shared" si="33"/>
        <v>9.4418498003766924</v>
      </c>
      <c r="AG28" s="14">
        <f t="shared" si="34"/>
        <v>11.276590145610529</v>
      </c>
      <c r="AH28" s="15">
        <f t="shared" si="35"/>
        <v>13.467857252612434</v>
      </c>
      <c r="AI28" s="13">
        <f t="shared" si="36"/>
        <v>9.6906076373668402</v>
      </c>
      <c r="AJ28" s="14">
        <f t="shared" si="37"/>
        <v>11.573686607904691</v>
      </c>
      <c r="AK28" s="15">
        <f t="shared" si="38"/>
        <v>13.822685502349957</v>
      </c>
      <c r="AL28" s="13">
        <f t="shared" si="39"/>
        <v>10.27835793585087</v>
      </c>
      <c r="AM28" s="14">
        <f t="shared" si="40"/>
        <v>12.27564855011738</v>
      </c>
      <c r="AN28" s="15">
        <f t="shared" si="41"/>
        <v>14.661052696013575</v>
      </c>
      <c r="AO28" s="13">
        <f t="shared" si="42"/>
        <v>10.537132700079461</v>
      </c>
      <c r="AP28" s="14">
        <f t="shared" si="43"/>
        <v>12.584708429052855</v>
      </c>
      <c r="AQ28" s="15">
        <f t="shared" si="44"/>
        <v>15.03016909363585</v>
      </c>
      <c r="AR28" s="13">
        <f t="shared" si="45"/>
        <v>11.335830154730607</v>
      </c>
      <c r="AS28" s="14">
        <f t="shared" si="46"/>
        <v>13.538608780875848</v>
      </c>
      <c r="AT28" s="15">
        <f t="shared" si="47"/>
        <v>16.169431371121714</v>
      </c>
    </row>
    <row r="29" spans="1:46" ht="15" thickBot="1" x14ac:dyDescent="0.35">
      <c r="A29" s="30"/>
      <c r="B29" s="5" t="s">
        <v>22</v>
      </c>
      <c r="C29" s="2">
        <v>8.6</v>
      </c>
      <c r="D29" s="2">
        <v>10.6</v>
      </c>
      <c r="E29" s="2">
        <v>11.4</v>
      </c>
      <c r="F29" s="2">
        <v>13.3</v>
      </c>
      <c r="G29" s="2">
        <v>14.1</v>
      </c>
      <c r="H29" s="2">
        <v>15.9</v>
      </c>
      <c r="I29" s="2">
        <v>16.7</v>
      </c>
      <c r="J29" s="2">
        <v>19.399999999999999</v>
      </c>
      <c r="L29" s="30"/>
      <c r="M29" s="5" t="s">
        <v>22</v>
      </c>
      <c r="N29" s="25">
        <v>1.2809999999999999</v>
      </c>
      <c r="O29" s="25">
        <v>0.2611</v>
      </c>
      <c r="P29" s="25">
        <v>0.53620000000000001</v>
      </c>
      <c r="Q29" s="25">
        <v>1.3599999999999999E-2</v>
      </c>
      <c r="R29" s="25">
        <v>0.27729999999999999</v>
      </c>
      <c r="S29" s="25">
        <v>1.3183</v>
      </c>
      <c r="U29" s="30"/>
      <c r="V29" s="10" t="s">
        <v>22</v>
      </c>
      <c r="W29" s="13">
        <f t="shared" si="24"/>
        <v>7.0940143154012478</v>
      </c>
      <c r="X29" s="14">
        <f t="shared" si="25"/>
        <v>8.2377137193197569</v>
      </c>
      <c r="Y29" s="14">
        <f t="shared" si="26"/>
        <v>9.5658007306446606</v>
      </c>
      <c r="Z29" s="13">
        <f t="shared" si="27"/>
        <v>7.8261487515516031</v>
      </c>
      <c r="AA29" s="14">
        <f t="shared" si="28"/>
        <v>9.0877299079956977</v>
      </c>
      <c r="AB29" s="15">
        <f t="shared" si="29"/>
        <v>10.552678910467417</v>
      </c>
      <c r="AC29" s="13">
        <f t="shared" si="30"/>
        <v>8.1198276584656686</v>
      </c>
      <c r="AD29" s="14">
        <f t="shared" si="31"/>
        <v>9.4287420889351683</v>
      </c>
      <c r="AE29" s="15">
        <f t="shared" si="32"/>
        <v>10.94865323735903</v>
      </c>
      <c r="AF29" s="13">
        <f t="shared" si="33"/>
        <v>8.8221742735766853</v>
      </c>
      <c r="AG29" s="14">
        <f t="shared" si="34"/>
        <v>10.244302562764636</v>
      </c>
      <c r="AH29" s="15">
        <f t="shared" si="35"/>
        <v>11.895676932135574</v>
      </c>
      <c r="AI29" s="13">
        <f t="shared" si="36"/>
        <v>9.120626672951726</v>
      </c>
      <c r="AJ29" s="14">
        <f t="shared" si="37"/>
        <v>10.590865023661326</v>
      </c>
      <c r="AK29" s="15">
        <f t="shared" si="38"/>
        <v>12.298104721472191</v>
      </c>
      <c r="AL29" s="13">
        <f t="shared" si="39"/>
        <v>9.7995503711489231</v>
      </c>
      <c r="AM29" s="14">
        <f t="shared" si="40"/>
        <v>11.379230592588211</v>
      </c>
      <c r="AN29" s="15">
        <f t="shared" si="41"/>
        <v>13.213554089228495</v>
      </c>
      <c r="AO29" s="13">
        <f t="shared" si="42"/>
        <v>10.104992392884098</v>
      </c>
      <c r="AP29" s="14">
        <f t="shared" si="43"/>
        <v>11.733909631557594</v>
      </c>
      <c r="AQ29" s="15">
        <f t="shared" si="44"/>
        <v>13.625407114459302</v>
      </c>
      <c r="AR29" s="13">
        <f t="shared" si="45"/>
        <v>11.155015108944042</v>
      </c>
      <c r="AS29" s="14">
        <f t="shared" si="46"/>
        <v>12.953195221202874</v>
      </c>
      <c r="AT29" s="15">
        <f t="shared" si="47"/>
        <v>15.041240625847603</v>
      </c>
    </row>
    <row r="30" spans="1:46" ht="15" thickBot="1" x14ac:dyDescent="0.35">
      <c r="A30" s="30"/>
      <c r="B30" s="5" t="s">
        <v>23</v>
      </c>
      <c r="C30" s="2">
        <v>8.6999999999999993</v>
      </c>
      <c r="D30" s="2">
        <v>10.199999999999999</v>
      </c>
      <c r="E30" s="2">
        <v>10.8</v>
      </c>
      <c r="F30" s="2">
        <v>12.1</v>
      </c>
      <c r="G30" s="2">
        <v>12.6</v>
      </c>
      <c r="H30" s="2">
        <v>13.8</v>
      </c>
      <c r="I30" s="2">
        <v>14.3</v>
      </c>
      <c r="J30" s="2">
        <v>16</v>
      </c>
      <c r="L30" s="30"/>
      <c r="M30" s="5" t="s">
        <v>23</v>
      </c>
      <c r="N30" s="25">
        <v>0.87060000000000004</v>
      </c>
      <c r="O30" s="25">
        <v>0.57530000000000003</v>
      </c>
      <c r="P30" s="25">
        <v>0.32929999999999998</v>
      </c>
      <c r="Q30" s="23">
        <v>3.3999999999999998E-3</v>
      </c>
      <c r="R30" s="23">
        <v>7.6999999999999999E-2</v>
      </c>
      <c r="S30" s="23">
        <v>0.61070000000000002</v>
      </c>
      <c r="T30" s="24">
        <v>300</v>
      </c>
      <c r="U30" s="30"/>
      <c r="V30" s="10" t="s">
        <v>23</v>
      </c>
      <c r="W30" s="13">
        <f t="shared" si="24"/>
        <v>7.1332066739816149</v>
      </c>
      <c r="X30" s="14">
        <f t="shared" si="25"/>
        <v>7.7179294529911262</v>
      </c>
      <c r="Y30" s="14">
        <f t="shared" si="26"/>
        <v>8.3505830916993595</v>
      </c>
      <c r="Z30" s="13">
        <f t="shared" si="27"/>
        <v>7.6159613895773175</v>
      </c>
      <c r="AA30" s="14">
        <f t="shared" si="28"/>
        <v>8.220430639550445</v>
      </c>
      <c r="AB30" s="15">
        <f t="shared" si="29"/>
        <v>8.8728758515161186</v>
      </c>
      <c r="AC30" s="13">
        <f t="shared" si="30"/>
        <v>7.8008570054408732</v>
      </c>
      <c r="AD30" s="14">
        <f t="shared" si="31"/>
        <v>8.4157728925955499</v>
      </c>
      <c r="AE30" s="15">
        <f t="shared" si="32"/>
        <v>9.0791605756069504</v>
      </c>
      <c r="AF30" s="13">
        <f t="shared" si="33"/>
        <v>8.1898395504000767</v>
      </c>
      <c r="AG30" s="14">
        <f t="shared" si="34"/>
        <v>8.8298837149078491</v>
      </c>
      <c r="AH30" s="15">
        <f t="shared" si="35"/>
        <v>9.5199479719948989</v>
      </c>
      <c r="AI30" s="13">
        <f t="shared" si="36"/>
        <v>8.335989953492092</v>
      </c>
      <c r="AJ30" s="14">
        <f t="shared" si="37"/>
        <v>8.9862273077964385</v>
      </c>
      <c r="AK30" s="15">
        <f t="shared" si="38"/>
        <v>9.6871855266041784</v>
      </c>
      <c r="AL30" s="13">
        <f t="shared" si="39"/>
        <v>8.6804900411727139</v>
      </c>
      <c r="AM30" s="14">
        <f t="shared" si="40"/>
        <v>9.3557347267231226</v>
      </c>
      <c r="AN30" s="15">
        <f t="shared" si="41"/>
        <v>10.083505869098138</v>
      </c>
      <c r="AO30" s="13">
        <f t="shared" si="42"/>
        <v>8.8217761131705466</v>
      </c>
      <c r="AP30" s="14">
        <f t="shared" si="43"/>
        <v>9.5075492116396667</v>
      </c>
      <c r="AQ30" s="15">
        <f t="shared" si="44"/>
        <v>10.246631840587781</v>
      </c>
      <c r="AR30" s="13">
        <f t="shared" si="45"/>
        <v>9.2940020930393441</v>
      </c>
      <c r="AS30" s="14">
        <f t="shared" si="46"/>
        <v>10.015603110287433</v>
      </c>
      <c r="AT30" s="15">
        <f t="shared" si="47"/>
        <v>10.793230371437859</v>
      </c>
    </row>
    <row r="31" spans="1:46" ht="15" thickBot="1" x14ac:dyDescent="0.35">
      <c r="A31" s="30"/>
      <c r="B31" s="5" t="s">
        <v>24</v>
      </c>
      <c r="C31" s="2">
        <v>8.3000000000000007</v>
      </c>
      <c r="D31" s="2">
        <v>10</v>
      </c>
      <c r="E31" s="2">
        <v>10.7</v>
      </c>
      <c r="F31" s="2">
        <v>12.2</v>
      </c>
      <c r="G31" s="2">
        <v>12.9</v>
      </c>
      <c r="H31" s="2">
        <v>14.4</v>
      </c>
      <c r="I31" s="2">
        <v>15.1</v>
      </c>
      <c r="J31" s="2">
        <v>17.3</v>
      </c>
      <c r="L31" s="30"/>
      <c r="M31" s="5" t="s">
        <v>24</v>
      </c>
      <c r="N31" s="4">
        <v>0.28039999999999998</v>
      </c>
      <c r="O31" s="4">
        <v>1.0726</v>
      </c>
      <c r="P31" s="4">
        <v>0.2316</v>
      </c>
      <c r="Q31" s="4">
        <v>3.3999999999999998E-3</v>
      </c>
      <c r="R31" s="4">
        <v>7.6999999999999999E-2</v>
      </c>
      <c r="S31" s="4">
        <v>0.61070000000000002</v>
      </c>
      <c r="U31" s="30"/>
      <c r="V31" s="10" t="s">
        <v>24</v>
      </c>
      <c r="W31" s="13">
        <f t="shared" si="24"/>
        <v>7.03972430899982</v>
      </c>
      <c r="X31" s="14">
        <f t="shared" si="25"/>
        <v>7.6250650523876482</v>
      </c>
      <c r="Y31" s="14">
        <f t="shared" si="26"/>
        <v>8.259075853128687</v>
      </c>
      <c r="Z31" s="13">
        <f t="shared" si="27"/>
        <v>7.6298732000084204</v>
      </c>
      <c r="AA31" s="14">
        <f t="shared" si="28"/>
        <v>8.2371903241674111</v>
      </c>
      <c r="AB31" s="15">
        <f t="shared" si="29"/>
        <v>8.8928482371741584</v>
      </c>
      <c r="AC31" s="13">
        <f t="shared" si="30"/>
        <v>7.8584355382198643</v>
      </c>
      <c r="AD31" s="14">
        <f t="shared" si="31"/>
        <v>8.4784978373948192</v>
      </c>
      <c r="AE31" s="15">
        <f t="shared" si="32"/>
        <v>9.1474855560108566</v>
      </c>
      <c r="AF31" s="13">
        <f t="shared" si="33"/>
        <v>8.3278878217227028</v>
      </c>
      <c r="AG31" s="14">
        <f t="shared" si="34"/>
        <v>8.9784444340183605</v>
      </c>
      <c r="AH31" s="15">
        <f t="shared" si="35"/>
        <v>9.6798211239689618</v>
      </c>
      <c r="AI31" s="13">
        <f t="shared" si="36"/>
        <v>8.5392854905690712</v>
      </c>
      <c r="AJ31" s="14">
        <f t="shared" si="37"/>
        <v>9.2047898885501809</v>
      </c>
      <c r="AK31" s="15">
        <f t="shared" si="38"/>
        <v>9.9221599963990936</v>
      </c>
      <c r="AL31" s="13">
        <f t="shared" si="39"/>
        <v>8.9791972532749771</v>
      </c>
      <c r="AM31" s="14">
        <f t="shared" si="40"/>
        <v>9.6771296539298426</v>
      </c>
      <c r="AN31" s="15">
        <f t="shared" si="41"/>
        <v>10.429310738753685</v>
      </c>
      <c r="AO31" s="13">
        <f t="shared" si="42"/>
        <v>9.1792480963912695</v>
      </c>
      <c r="AP31" s="14">
        <f t="shared" si="43"/>
        <v>9.8922891024424064</v>
      </c>
      <c r="AQ31" s="15">
        <f t="shared" si="44"/>
        <v>10.660718901886144</v>
      </c>
      <c r="AR31" s="13">
        <f t="shared" si="45"/>
        <v>9.7901218917814319</v>
      </c>
      <c r="AS31" s="14">
        <f t="shared" si="46"/>
        <v>10.549963402455537</v>
      </c>
      <c r="AT31" s="15">
        <f t="shared" si="47"/>
        <v>11.368778552858091</v>
      </c>
    </row>
    <row r="32" spans="1:46" ht="15" thickBot="1" x14ac:dyDescent="0.35">
      <c r="A32" s="31"/>
      <c r="B32" s="5" t="s">
        <v>25</v>
      </c>
      <c r="C32" s="2">
        <v>7.4</v>
      </c>
      <c r="D32" s="2">
        <v>9.6</v>
      </c>
      <c r="E32" s="2">
        <v>10.5</v>
      </c>
      <c r="F32" s="2">
        <v>12.7</v>
      </c>
      <c r="G32" s="2">
        <v>13.7</v>
      </c>
      <c r="H32" s="2">
        <v>16</v>
      </c>
      <c r="I32" s="2">
        <v>17</v>
      </c>
      <c r="J32" s="2">
        <v>20.3</v>
      </c>
      <c r="L32" s="31"/>
      <c r="M32" s="5" t="s">
        <v>25</v>
      </c>
      <c r="N32" s="4">
        <v>0.31080000000000002</v>
      </c>
      <c r="O32" s="4">
        <v>1.0475000000000001</v>
      </c>
      <c r="P32" s="4">
        <v>0.23350000000000001</v>
      </c>
      <c r="Q32" s="4">
        <v>1.4E-3</v>
      </c>
      <c r="R32" s="4">
        <v>5.57E-2</v>
      </c>
      <c r="S32" s="4">
        <v>0.38829999999999998</v>
      </c>
      <c r="U32" s="31"/>
      <c r="V32" s="10" t="s">
        <v>25</v>
      </c>
      <c r="W32" s="16">
        <f t="shared" si="24"/>
        <v>6.6587437688027071</v>
      </c>
      <c r="X32" s="17">
        <f t="shared" si="25"/>
        <v>7.25979088688897</v>
      </c>
      <c r="Y32" s="17">
        <f t="shared" si="26"/>
        <v>7.915091126990883</v>
      </c>
      <c r="Z32" s="16">
        <f t="shared" si="27"/>
        <v>7.5384398963417532</v>
      </c>
      <c r="AA32" s="17">
        <f t="shared" si="28"/>
        <v>8.0614385379856479</v>
      </c>
      <c r="AB32" s="18">
        <f t="shared" si="29"/>
        <v>8.6207215545031968</v>
      </c>
      <c r="AC32" s="16">
        <f t="shared" si="30"/>
        <v>7.8663929040946705</v>
      </c>
      <c r="AD32" s="17">
        <f t="shared" si="31"/>
        <v>8.3699801982031001</v>
      </c>
      <c r="AE32" s="18">
        <f t="shared" si="32"/>
        <v>8.905805923048371</v>
      </c>
      <c r="AF32" s="16">
        <f t="shared" si="33"/>
        <v>8.6075018077806575</v>
      </c>
      <c r="AG32" s="17">
        <f t="shared" si="34"/>
        <v>9.0887299950494782</v>
      </c>
      <c r="AH32" s="18">
        <f t="shared" si="35"/>
        <v>9.5968626864814794</v>
      </c>
      <c r="AI32" s="16">
        <f t="shared" si="36"/>
        <v>8.9216504838259709</v>
      </c>
      <c r="AJ32" s="17">
        <f t="shared" si="37"/>
        <v>9.4017253019880584</v>
      </c>
      <c r="AK32" s="18">
        <f t="shared" si="38"/>
        <v>9.9076329894663324</v>
      </c>
      <c r="AL32" s="16">
        <f t="shared" si="39"/>
        <v>9.6050778080883479</v>
      </c>
      <c r="AM32" s="17">
        <f t="shared" si="40"/>
        <v>10.09578239237721</v>
      </c>
      <c r="AN32" s="18">
        <f t="shared" si="41"/>
        <v>10.611556111331421</v>
      </c>
      <c r="AO32" s="16">
        <f t="shared" si="42"/>
        <v>9.8889616910354672</v>
      </c>
      <c r="AP32" s="17">
        <f t="shared" si="43"/>
        <v>10.387982130954798</v>
      </c>
      <c r="AQ32" s="18">
        <f t="shared" si="44"/>
        <v>10.912184324756645</v>
      </c>
      <c r="AR32" s="16">
        <f t="shared" si="45"/>
        <v>10.785379797260241</v>
      </c>
      <c r="AS32" s="17">
        <f t="shared" si="46"/>
        <v>11.319210397204278</v>
      </c>
      <c r="AT32" s="18">
        <f t="shared" si="47"/>
        <v>11.879463349888178</v>
      </c>
    </row>
    <row r="40" spans="18:18" x14ac:dyDescent="0.3">
      <c r="R40" t="s">
        <v>31</v>
      </c>
    </row>
  </sheetData>
  <mergeCells count="32">
    <mergeCell ref="AO1:AQ1"/>
    <mergeCell ref="AR1:AT1"/>
    <mergeCell ref="A3:B3"/>
    <mergeCell ref="L3:M3"/>
    <mergeCell ref="U3:V3"/>
    <mergeCell ref="C1:J1"/>
    <mergeCell ref="N1:S1"/>
    <mergeCell ref="W1:Y1"/>
    <mergeCell ref="Z1:AB1"/>
    <mergeCell ref="AC1:AE1"/>
    <mergeCell ref="AF1:AH1"/>
    <mergeCell ref="A4:A15"/>
    <mergeCell ref="L4:L15"/>
    <mergeCell ref="U4:U15"/>
    <mergeCell ref="AI1:AK1"/>
    <mergeCell ref="AL1:AN1"/>
    <mergeCell ref="C18:J18"/>
    <mergeCell ref="N18:S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20:B20"/>
    <mergeCell ref="L20:M20"/>
    <mergeCell ref="U20:V20"/>
    <mergeCell ref="A21:A32"/>
    <mergeCell ref="L21:L32"/>
    <mergeCell ref="U21:U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THmax_Forristall</vt:lpstr>
      <vt:lpstr>THmax_Glukovskhi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Rafael Meza Padilla</dc:creator>
  <cp:lastModifiedBy>Mohammad Madani</cp:lastModifiedBy>
  <dcterms:created xsi:type="dcterms:W3CDTF">2021-08-16T16:43:57Z</dcterms:created>
  <dcterms:modified xsi:type="dcterms:W3CDTF">2022-03-07T14:45:33Z</dcterms:modified>
</cp:coreProperties>
</file>