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smillah Cuan\Spasial 2\"/>
    </mc:Choice>
  </mc:AlternateContent>
  <xr:revisionPtr revIDLastSave="0" documentId="13_ncr:1_{17DCE9D8-14F2-467B-9E93-07FA5F651FE0}" xr6:coauthVersionLast="47" xr6:coauthVersionMax="47" xr10:uidLastSave="{00000000-0000-0000-0000-000000000000}"/>
  <bookViews>
    <workbookView xWindow="-110" yWindow="-110" windowWidth="19420" windowHeight="10420" activeTab="1" xr2:uid="{08C251A2-AC83-4585-87D3-2CB527EF74E6}"/>
  </bookViews>
  <sheets>
    <sheet name="Sheet1" sheetId="1" r:id="rId1"/>
    <sheet name="Sheet2" sheetId="2" r:id="rId2"/>
  </sheets>
  <definedNames>
    <definedName name="_xlnm._FilterDatabase" localSheetId="1" hidden="1">Sheet2!$A$1:$O$1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<sst xmlns="http://schemas.openxmlformats.org/spreadsheetml/2006/main" count="88" uniqueCount="73">
  <si>
    <t>Kab/Kota</t>
  </si>
  <si>
    <t>Y</t>
  </si>
  <si>
    <t>X1</t>
  </si>
  <si>
    <t>Kab.Cilacap</t>
  </si>
  <si>
    <t>Kab.Banyumas</t>
  </si>
  <si>
    <t>Kab.Purbalingga</t>
  </si>
  <si>
    <t>Kab.Banjarnegara</t>
  </si>
  <si>
    <t>Kab.Kebumen</t>
  </si>
  <si>
    <t>Kab.Purworejo</t>
  </si>
  <si>
    <t>Kab.Wonosobo</t>
  </si>
  <si>
    <t>Kab.Magelang</t>
  </si>
  <si>
    <t>Kab.Boyolali</t>
  </si>
  <si>
    <t>Kab.Klaten</t>
  </si>
  <si>
    <t>Kab.Sukoharjo</t>
  </si>
  <si>
    <t>Kab.Wonogiri</t>
  </si>
  <si>
    <t>Kab.Karanganyar</t>
  </si>
  <si>
    <t>Kab.Sragen</t>
  </si>
  <si>
    <t>Kab.Grobogan</t>
  </si>
  <si>
    <t>Kab.Blora</t>
  </si>
  <si>
    <t>Kab.Rembang</t>
  </si>
  <si>
    <t>Kab.Pati</t>
  </si>
  <si>
    <t>Kab.Kudus</t>
  </si>
  <si>
    <t>Kab.Jepara</t>
  </si>
  <si>
    <t>Kab.Demak</t>
  </si>
  <si>
    <t>Kab.Semarang</t>
  </si>
  <si>
    <t>Kab.Temanggung</t>
  </si>
  <si>
    <t>Kab.Kendal</t>
  </si>
  <si>
    <t>Kab.Batang</t>
  </si>
  <si>
    <t>Kab.Pekalongan</t>
  </si>
  <si>
    <t>Kab.Pemalang</t>
  </si>
  <si>
    <t>Kab.Tegal</t>
  </si>
  <si>
    <t>Kab.Brebes</t>
  </si>
  <si>
    <t>Kota Magelang</t>
  </si>
  <si>
    <t>Kota Surakarta</t>
  </si>
  <si>
    <t>Kota Salatiga</t>
  </si>
  <si>
    <t>Kota Semarang</t>
  </si>
  <si>
    <t>Kota Pekalongan</t>
  </si>
  <si>
    <t>Kota Tegal</t>
  </si>
  <si>
    <t>X2</t>
  </si>
  <si>
    <t>X3</t>
  </si>
  <si>
    <t>X4</t>
  </si>
  <si>
    <t>X5</t>
  </si>
  <si>
    <t>Long</t>
  </si>
  <si>
    <t>Lat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</si>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</sst>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D0192F4A-84B9-4B60-9771-56940BF816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2C31-2312-4A3C-8D44-578209F73053}">
  <dimension ref="A1:I36"/>
  <sheetViews>
    <sheetView workbookViewId="0">
      <selection activeCell="L12" sqref="L12"/>
    </sheetView>
  </sheetViews>
  <sheetFormatPr defaultRowHeight="14.5" x14ac:dyDescent="0.35"/>
  <cols>
    <col min="1" max="1" width="11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5">
      <c r="A2" t="s">
        <v>3</v>
      </c>
      <c r="B2">
        <v>21</v>
      </c>
      <c r="C2">
        <v>864</v>
      </c>
      <c r="D2">
        <v>63.78</v>
      </c>
      <c r="E2">
        <v>165</v>
      </c>
      <c r="F2">
        <v>1436</v>
      </c>
      <c r="G2">
        <v>604402</v>
      </c>
      <c r="H2">
        <v>109.01</v>
      </c>
      <c r="I2">
        <v>-7.7259000000000002</v>
      </c>
    </row>
    <row r="3" spans="1:9" x14ac:dyDescent="0.35">
      <c r="A3" t="s">
        <v>4</v>
      </c>
      <c r="B3">
        <v>27</v>
      </c>
      <c r="C3">
        <v>1314</v>
      </c>
      <c r="D3">
        <v>67.36</v>
      </c>
      <c r="E3">
        <v>191</v>
      </c>
      <c r="F3">
        <v>1223</v>
      </c>
      <c r="G3">
        <v>582382</v>
      </c>
      <c r="H3">
        <v>109.23</v>
      </c>
      <c r="I3">
        <v>-7.4233000000000002</v>
      </c>
    </row>
    <row r="4" spans="1:9" x14ac:dyDescent="0.35">
      <c r="A4" t="s">
        <v>5</v>
      </c>
      <c r="B4">
        <v>78</v>
      </c>
      <c r="C4">
        <v>1275</v>
      </c>
      <c r="D4">
        <v>25.65</v>
      </c>
      <c r="E4">
        <v>130</v>
      </c>
      <c r="F4">
        <v>157</v>
      </c>
      <c r="G4">
        <v>310339</v>
      </c>
      <c r="H4">
        <v>109.364</v>
      </c>
      <c r="I4">
        <v>-7.3883000000000001</v>
      </c>
    </row>
    <row r="5" spans="1:9" x14ac:dyDescent="0.35">
      <c r="A5" t="s">
        <v>6</v>
      </c>
      <c r="B5">
        <v>16</v>
      </c>
      <c r="C5">
        <v>915</v>
      </c>
      <c r="D5">
        <v>60.21</v>
      </c>
      <c r="E5">
        <v>195</v>
      </c>
      <c r="F5">
        <v>197</v>
      </c>
      <c r="G5">
        <v>186969</v>
      </c>
      <c r="H5">
        <v>109.69499999999999</v>
      </c>
      <c r="I5">
        <v>-7.3948999999999998</v>
      </c>
    </row>
    <row r="6" spans="1:9" x14ac:dyDescent="0.35">
      <c r="A6" t="s">
        <v>7</v>
      </c>
      <c r="B6">
        <v>18</v>
      </c>
      <c r="C6">
        <v>1048</v>
      </c>
      <c r="D6">
        <v>33.53</v>
      </c>
      <c r="E6">
        <v>190</v>
      </c>
      <c r="F6">
        <v>177</v>
      </c>
      <c r="G6">
        <v>500393</v>
      </c>
      <c r="H6">
        <v>109.661</v>
      </c>
      <c r="I6">
        <v>-7.6712999999999996</v>
      </c>
    </row>
    <row r="7" spans="1:9" x14ac:dyDescent="0.35">
      <c r="A7" t="s">
        <v>8</v>
      </c>
      <c r="B7">
        <v>9</v>
      </c>
      <c r="C7">
        <v>729</v>
      </c>
      <c r="D7">
        <v>62.01</v>
      </c>
      <c r="E7">
        <v>204</v>
      </c>
      <c r="F7">
        <v>276</v>
      </c>
      <c r="G7">
        <v>227071</v>
      </c>
      <c r="H7">
        <v>110.008</v>
      </c>
      <c r="I7">
        <v>-7.7144000000000004</v>
      </c>
    </row>
    <row r="8" spans="1:9" x14ac:dyDescent="0.35">
      <c r="A8" t="s">
        <v>9</v>
      </c>
      <c r="B8">
        <v>3</v>
      </c>
      <c r="C8">
        <v>899</v>
      </c>
      <c r="D8">
        <v>72.239999999999995</v>
      </c>
      <c r="E8">
        <v>123</v>
      </c>
      <c r="F8">
        <v>696</v>
      </c>
      <c r="G8">
        <v>178360</v>
      </c>
      <c r="H8">
        <v>109.904</v>
      </c>
      <c r="I8">
        <v>-7.3593999999999999</v>
      </c>
    </row>
    <row r="9" spans="1:9" x14ac:dyDescent="0.35">
      <c r="A9" t="s">
        <v>10</v>
      </c>
      <c r="B9">
        <v>12</v>
      </c>
      <c r="C9">
        <v>1178</v>
      </c>
      <c r="D9">
        <v>51.68</v>
      </c>
      <c r="E9">
        <v>221</v>
      </c>
      <c r="F9">
        <v>374</v>
      </c>
      <c r="G9">
        <v>320414</v>
      </c>
      <c r="H9">
        <v>110.21899999999999</v>
      </c>
      <c r="I9">
        <v>-7.5925000000000002</v>
      </c>
    </row>
    <row r="10" spans="1:9" x14ac:dyDescent="0.35">
      <c r="A10" t="s">
        <v>11</v>
      </c>
      <c r="B10">
        <v>24</v>
      </c>
      <c r="C10">
        <v>994</v>
      </c>
      <c r="D10">
        <v>74.28</v>
      </c>
      <c r="E10">
        <v>194</v>
      </c>
      <c r="F10">
        <v>162</v>
      </c>
      <c r="G10">
        <v>302516</v>
      </c>
      <c r="H10">
        <v>110.601</v>
      </c>
      <c r="I10">
        <v>-7.5324</v>
      </c>
    </row>
    <row r="11" spans="1:9" x14ac:dyDescent="0.35">
      <c r="A11" t="s">
        <v>12</v>
      </c>
      <c r="B11">
        <v>20</v>
      </c>
      <c r="C11">
        <v>1831</v>
      </c>
      <c r="D11">
        <v>65</v>
      </c>
      <c r="E11">
        <v>148</v>
      </c>
      <c r="F11">
        <v>211</v>
      </c>
      <c r="G11">
        <v>373900</v>
      </c>
      <c r="H11">
        <v>110.592</v>
      </c>
      <c r="I11">
        <v>-7.7126999999999999</v>
      </c>
    </row>
    <row r="12" spans="1:9" x14ac:dyDescent="0.35">
      <c r="A12" t="s">
        <v>13</v>
      </c>
      <c r="B12">
        <v>17</v>
      </c>
      <c r="C12">
        <v>1890</v>
      </c>
      <c r="D12">
        <v>81.510000000000005</v>
      </c>
      <c r="E12">
        <v>82</v>
      </c>
      <c r="F12">
        <v>142</v>
      </c>
      <c r="G12">
        <v>270342</v>
      </c>
      <c r="H12">
        <v>110.836</v>
      </c>
      <c r="I12">
        <v>-7.6807999999999996</v>
      </c>
    </row>
    <row r="13" spans="1:9" x14ac:dyDescent="0.35">
      <c r="A13" t="s">
        <v>14</v>
      </c>
      <c r="B13">
        <v>14</v>
      </c>
      <c r="C13">
        <v>552</v>
      </c>
      <c r="D13">
        <v>57</v>
      </c>
      <c r="E13">
        <v>92</v>
      </c>
      <c r="F13">
        <v>305</v>
      </c>
      <c r="G13">
        <v>303569</v>
      </c>
      <c r="H13">
        <v>110.926</v>
      </c>
      <c r="I13">
        <v>-7.8154000000000003</v>
      </c>
    </row>
    <row r="14" spans="1:9" x14ac:dyDescent="0.35">
      <c r="A14" t="s">
        <v>15</v>
      </c>
      <c r="B14">
        <v>15</v>
      </c>
      <c r="C14">
        <v>1189</v>
      </c>
      <c r="D14">
        <v>51.51</v>
      </c>
      <c r="E14">
        <v>143</v>
      </c>
      <c r="F14">
        <v>147</v>
      </c>
      <c r="G14">
        <v>354505</v>
      </c>
      <c r="H14">
        <v>110.94</v>
      </c>
      <c r="I14">
        <v>-7.5957999999999997</v>
      </c>
    </row>
    <row r="15" spans="1:9" x14ac:dyDescent="0.35">
      <c r="A15" t="s">
        <v>16</v>
      </c>
      <c r="B15">
        <v>33</v>
      </c>
      <c r="C15">
        <v>1003</v>
      </c>
      <c r="D15">
        <v>63.33</v>
      </c>
      <c r="E15">
        <v>167</v>
      </c>
      <c r="F15">
        <v>197</v>
      </c>
      <c r="G15">
        <v>316255</v>
      </c>
      <c r="H15">
        <v>111.023</v>
      </c>
      <c r="I15">
        <v>-7.4268000000000001</v>
      </c>
    </row>
    <row r="16" spans="1:9" x14ac:dyDescent="0.35">
      <c r="A16" t="s">
        <v>17</v>
      </c>
      <c r="B16">
        <v>20</v>
      </c>
      <c r="C16">
        <v>738</v>
      </c>
      <c r="D16">
        <v>67.260000000000005</v>
      </c>
      <c r="E16">
        <v>193</v>
      </c>
      <c r="F16">
        <v>1055</v>
      </c>
      <c r="G16">
        <v>481706</v>
      </c>
      <c r="H16">
        <v>110.91800000000001</v>
      </c>
      <c r="I16">
        <v>-7.0797999999999996</v>
      </c>
    </row>
    <row r="17" spans="1:9" x14ac:dyDescent="0.35">
      <c r="A17" t="s">
        <v>18</v>
      </c>
      <c r="B17">
        <v>80</v>
      </c>
      <c r="C17">
        <v>461</v>
      </c>
      <c r="D17">
        <v>65.290000000000006</v>
      </c>
      <c r="E17">
        <v>145</v>
      </c>
      <c r="F17">
        <v>462</v>
      </c>
      <c r="G17">
        <v>284340</v>
      </c>
      <c r="H17">
        <v>111.413</v>
      </c>
      <c r="I17">
        <v>-6.9679000000000002</v>
      </c>
    </row>
    <row r="18" spans="1:9" x14ac:dyDescent="0.35">
      <c r="A18" t="s">
        <v>19</v>
      </c>
      <c r="B18">
        <v>45</v>
      </c>
      <c r="C18">
        <v>636</v>
      </c>
      <c r="D18">
        <v>59.93</v>
      </c>
      <c r="E18">
        <v>178</v>
      </c>
      <c r="F18">
        <v>243</v>
      </c>
      <c r="G18">
        <v>206856</v>
      </c>
      <c r="H18">
        <v>111.342</v>
      </c>
      <c r="I18">
        <v>-6.7035</v>
      </c>
    </row>
    <row r="19" spans="1:9" x14ac:dyDescent="0.35">
      <c r="A19" t="s">
        <v>20</v>
      </c>
      <c r="B19">
        <v>40</v>
      </c>
      <c r="C19">
        <v>864</v>
      </c>
      <c r="D19">
        <v>70.459999999999994</v>
      </c>
      <c r="E19">
        <v>150</v>
      </c>
      <c r="F19">
        <v>994</v>
      </c>
      <c r="G19">
        <v>425068</v>
      </c>
      <c r="H19">
        <v>111.04</v>
      </c>
      <c r="I19">
        <v>-6.7525000000000004</v>
      </c>
    </row>
    <row r="20" spans="1:9" x14ac:dyDescent="0.35">
      <c r="A20" t="s">
        <v>21</v>
      </c>
      <c r="B20">
        <v>17</v>
      </c>
      <c r="C20">
        <v>1955</v>
      </c>
      <c r="D20">
        <v>80.53</v>
      </c>
      <c r="E20">
        <v>67</v>
      </c>
      <c r="F20">
        <v>151</v>
      </c>
      <c r="G20">
        <v>271798</v>
      </c>
      <c r="H20">
        <v>110.842</v>
      </c>
      <c r="I20">
        <v>-6.8063000000000002</v>
      </c>
    </row>
    <row r="21" spans="1:9" x14ac:dyDescent="0.35">
      <c r="A21" t="s">
        <v>22</v>
      </c>
      <c r="B21">
        <v>81</v>
      </c>
      <c r="C21">
        <v>1197</v>
      </c>
      <c r="D21">
        <v>65.260000000000005</v>
      </c>
      <c r="E21">
        <v>89</v>
      </c>
      <c r="F21">
        <v>817</v>
      </c>
      <c r="G21">
        <v>353248</v>
      </c>
      <c r="H21">
        <v>110.66800000000001</v>
      </c>
      <c r="I21">
        <v>-6.5903</v>
      </c>
    </row>
    <row r="22" spans="1:9" x14ac:dyDescent="0.35">
      <c r="A22" t="s">
        <v>23</v>
      </c>
      <c r="B22">
        <v>29</v>
      </c>
      <c r="C22">
        <v>1269</v>
      </c>
      <c r="D22">
        <v>40.21</v>
      </c>
      <c r="E22">
        <v>170</v>
      </c>
      <c r="F22">
        <v>44</v>
      </c>
      <c r="G22">
        <v>514245</v>
      </c>
      <c r="H22">
        <v>110.63800000000001</v>
      </c>
      <c r="I22">
        <v>-6.8916000000000004</v>
      </c>
    </row>
    <row r="23" spans="1:9" x14ac:dyDescent="0.35">
      <c r="A23" t="s">
        <v>24</v>
      </c>
      <c r="B23">
        <v>2</v>
      </c>
      <c r="C23">
        <v>1060</v>
      </c>
      <c r="D23">
        <v>74.72</v>
      </c>
      <c r="E23">
        <v>361</v>
      </c>
      <c r="F23">
        <v>65</v>
      </c>
      <c r="G23">
        <v>303312</v>
      </c>
      <c r="H23">
        <v>110.404</v>
      </c>
      <c r="I23">
        <v>-7.1369999999999996</v>
      </c>
    </row>
    <row r="24" spans="1:9" x14ac:dyDescent="0.35">
      <c r="A24" t="s">
        <v>25</v>
      </c>
      <c r="B24">
        <v>3</v>
      </c>
      <c r="C24">
        <v>935</v>
      </c>
      <c r="D24">
        <v>76.97</v>
      </c>
      <c r="E24">
        <v>180</v>
      </c>
      <c r="F24">
        <v>704</v>
      </c>
      <c r="G24">
        <v>254393</v>
      </c>
      <c r="H24">
        <v>110.176</v>
      </c>
      <c r="I24">
        <v>-7.3150000000000004</v>
      </c>
    </row>
    <row r="25" spans="1:9" x14ac:dyDescent="0.35">
      <c r="A25" t="s">
        <v>26</v>
      </c>
      <c r="B25">
        <v>10</v>
      </c>
      <c r="C25">
        <v>1044</v>
      </c>
      <c r="D25">
        <v>66.72</v>
      </c>
      <c r="E25">
        <v>158</v>
      </c>
      <c r="F25">
        <v>710</v>
      </c>
      <c r="G25">
        <v>345229</v>
      </c>
      <c r="H25">
        <v>110.20399999999999</v>
      </c>
      <c r="I25">
        <v>-6.9227999999999996</v>
      </c>
    </row>
    <row r="26" spans="1:9" x14ac:dyDescent="0.35">
      <c r="A26" t="s">
        <v>27</v>
      </c>
      <c r="B26">
        <v>41</v>
      </c>
      <c r="C26">
        <v>967</v>
      </c>
      <c r="D26">
        <v>9.52</v>
      </c>
      <c r="E26">
        <v>242</v>
      </c>
      <c r="F26">
        <v>185</v>
      </c>
      <c r="G26">
        <v>255435</v>
      </c>
      <c r="H26">
        <v>109.73</v>
      </c>
      <c r="I26">
        <v>-6.9089999999999998</v>
      </c>
    </row>
    <row r="27" spans="1:9" x14ac:dyDescent="0.35">
      <c r="A27" t="s">
        <v>28</v>
      </c>
      <c r="B27">
        <v>72</v>
      </c>
      <c r="C27">
        <v>1128</v>
      </c>
      <c r="D27">
        <v>42.82</v>
      </c>
      <c r="E27">
        <v>147</v>
      </c>
      <c r="F27">
        <v>7</v>
      </c>
      <c r="G27">
        <v>263080</v>
      </c>
      <c r="H27">
        <v>109.59099999999999</v>
      </c>
      <c r="I27">
        <v>-7.0286999999999997</v>
      </c>
    </row>
    <row r="28" spans="1:9" x14ac:dyDescent="0.35">
      <c r="A28" t="s">
        <v>29</v>
      </c>
      <c r="B28">
        <v>167</v>
      </c>
      <c r="C28">
        <v>1340</v>
      </c>
      <c r="D28">
        <v>63.66</v>
      </c>
      <c r="E28">
        <v>136</v>
      </c>
      <c r="F28">
        <v>415</v>
      </c>
      <c r="G28">
        <v>497265</v>
      </c>
      <c r="H28">
        <v>109.38200000000001</v>
      </c>
      <c r="I28">
        <v>-6.8902999999999999</v>
      </c>
    </row>
    <row r="29" spans="1:9" x14ac:dyDescent="0.35">
      <c r="A29" t="s">
        <v>30</v>
      </c>
      <c r="B29">
        <v>281</v>
      </c>
      <c r="C29">
        <v>1682</v>
      </c>
      <c r="D29">
        <v>58.01</v>
      </c>
      <c r="E29">
        <v>82</v>
      </c>
      <c r="F29">
        <v>396</v>
      </c>
      <c r="G29">
        <v>486364</v>
      </c>
      <c r="H29">
        <v>109.128</v>
      </c>
      <c r="I29">
        <v>-6.9953000000000003</v>
      </c>
    </row>
    <row r="30" spans="1:9" x14ac:dyDescent="0.35">
      <c r="A30" t="s">
        <v>31</v>
      </c>
      <c r="B30">
        <v>267</v>
      </c>
      <c r="C30">
        <v>1172</v>
      </c>
      <c r="D30">
        <v>72.75</v>
      </c>
      <c r="E30">
        <v>68</v>
      </c>
      <c r="F30">
        <v>225</v>
      </c>
      <c r="G30">
        <v>525332</v>
      </c>
      <c r="H30">
        <v>109.03700000000001</v>
      </c>
      <c r="I30">
        <v>-6.8715000000000002</v>
      </c>
    </row>
    <row r="31" spans="1:9" x14ac:dyDescent="0.35">
      <c r="A31" t="s">
        <v>32</v>
      </c>
      <c r="B31">
        <v>2</v>
      </c>
      <c r="C31">
        <v>6581</v>
      </c>
      <c r="D31">
        <v>100</v>
      </c>
      <c r="E31">
        <v>1</v>
      </c>
      <c r="F31">
        <v>31</v>
      </c>
      <c r="G31">
        <v>52739</v>
      </c>
      <c r="H31">
        <v>110.218</v>
      </c>
      <c r="I31">
        <v>-7.476</v>
      </c>
    </row>
    <row r="32" spans="1:9" x14ac:dyDescent="0.35">
      <c r="A32" t="s">
        <v>33</v>
      </c>
      <c r="B32">
        <v>5</v>
      </c>
      <c r="C32">
        <v>11277</v>
      </c>
      <c r="D32">
        <v>47.76</v>
      </c>
      <c r="E32">
        <v>31</v>
      </c>
      <c r="F32">
        <v>62</v>
      </c>
      <c r="G32">
        <v>345014</v>
      </c>
      <c r="H32">
        <v>110.82299999999999</v>
      </c>
      <c r="I32">
        <v>-7.5663</v>
      </c>
    </row>
    <row r="33" spans="1:9" x14ac:dyDescent="0.35">
      <c r="A33" t="s">
        <v>34</v>
      </c>
      <c r="B33">
        <v>1</v>
      </c>
      <c r="C33">
        <v>3618</v>
      </c>
      <c r="D33">
        <v>48.87</v>
      </c>
      <c r="E33">
        <v>23</v>
      </c>
      <c r="F33">
        <v>132</v>
      </c>
      <c r="G33">
        <v>67520</v>
      </c>
      <c r="H33">
        <v>110.5</v>
      </c>
      <c r="I33">
        <v>-7.3289999999999997</v>
      </c>
    </row>
    <row r="34" spans="1:9" x14ac:dyDescent="0.35">
      <c r="A34" t="s">
        <v>35</v>
      </c>
      <c r="B34">
        <v>17</v>
      </c>
      <c r="C34">
        <v>4580</v>
      </c>
      <c r="D34">
        <v>69.12</v>
      </c>
      <c r="E34">
        <v>88</v>
      </c>
      <c r="F34">
        <v>325</v>
      </c>
      <c r="G34">
        <v>694134</v>
      </c>
      <c r="H34">
        <v>110.413</v>
      </c>
      <c r="I34">
        <v>-6.9817999999999998</v>
      </c>
    </row>
    <row r="35" spans="1:9" x14ac:dyDescent="0.35">
      <c r="A35" t="s">
        <v>36</v>
      </c>
      <c r="B35">
        <v>37</v>
      </c>
      <c r="C35">
        <v>6873</v>
      </c>
      <c r="D35">
        <v>65.349999999999994</v>
      </c>
      <c r="E35">
        <v>28</v>
      </c>
      <c r="F35">
        <v>210</v>
      </c>
      <c r="G35">
        <v>94931</v>
      </c>
      <c r="H35">
        <v>109.66200000000001</v>
      </c>
      <c r="I35">
        <v>-6.8968999999999996</v>
      </c>
    </row>
    <row r="36" spans="1:9" x14ac:dyDescent="0.35">
      <c r="A36" t="s">
        <v>37</v>
      </c>
      <c r="B36">
        <v>27</v>
      </c>
      <c r="C36">
        <v>7236</v>
      </c>
      <c r="D36">
        <v>65.989999999999995</v>
      </c>
      <c r="E36">
        <v>1</v>
      </c>
      <c r="F36">
        <v>61</v>
      </c>
      <c r="G36">
        <v>83291</v>
      </c>
      <c r="H36">
        <v>109.13800000000001</v>
      </c>
      <c r="I36">
        <v>-6.8701999999999996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CF60-5920-44BB-A701-9F2E44916B5D}">
  <dimension ref="A1:O36"/>
  <sheetViews>
    <sheetView tabSelected="1" workbookViewId="0">
      <pane xSplit="1" topLeftCell="B1" activePane="topRight" state="frozen"/>
      <selection pane="topRight" activeCell="K15" sqref="K15"/>
    </sheetView>
  </sheetViews>
  <sheetFormatPr defaultRowHeight="14.5" x14ac:dyDescent="0.35"/>
  <cols>
    <col min="1" max="1" width="29.81640625" customWidth="1"/>
    <col min="3" max="3" width="17.6328125" customWidth="1"/>
  </cols>
  <sheetData>
    <row r="1" spans="1:15" x14ac:dyDescent="0.35">
      <c r="A1" t="s">
        <v>0</v>
      </c>
      <c r="B1" t="s">
        <v>1</v>
      </c>
      <c r="D1" t="s">
        <v>2</v>
      </c>
      <c r="F1" t="s">
        <v>38</v>
      </c>
      <c r="H1" t="s">
        <v>39</v>
      </c>
      <c r="J1" t="s">
        <v>40</v>
      </c>
      <c r="L1" t="s">
        <v>41</v>
      </c>
      <c r="N1" t="s">
        <v>42</v>
      </c>
      <c r="O1" t="s">
        <v>43</v>
      </c>
    </row>
    <row r="2" spans="1:15" x14ac:dyDescent="0.35">
      <c r="A2" t="s">
        <v>47</v>
      </c>
      <c r="B2">
        <v>16</v>
      </c>
      <c r="C2" t="str">
        <f>IF(B2&gt;=44.3,"Lebih dari/sama dengan rata-rata jumlah kasus kusta","Kurang dari rata-rata jumlah kasus kusta")</f>
        <v>Kurang dari rata-rata jumlah kasus kusta</v>
      </c>
      <c r="D2">
        <v>915</v>
      </c>
      <c r="E2" t="str">
        <f>IF(D2&gt;=2066,"Lebih dari/sama dengan rata-rata kepadatan penduduk","Kurang dari rata-rata kepadatan penduduk")</f>
        <v>Kurang dari rata-rata kepadatan penduduk</v>
      </c>
      <c r="F2">
        <v>60.21</v>
      </c>
      <c r="G2" t="str">
        <f>IF(F2&gt;=61.15,"Lebih dari/sama dengan rata-rata KK Akses Rumah Sakit","Kurang dari rata-rata KK Akses Rumah Sakit")</f>
        <v>Kurang dari rata-rata KK Akses Rumah Sakit</v>
      </c>
      <c r="H2">
        <v>195</v>
      </c>
      <c r="I2" t="str">
        <f>IF(H2&gt;=136.7,"Lebih dari/sama dengan rata-rata Jumlah Sarana Air Minum yang Diawasi","Kurang dari rata-rata Jumlah Sarana Air Minum yang Diawasim")</f>
        <v>Lebih dari/sama dengan rata-rata Jumlah Sarana Air Minum yang Diawasi</v>
      </c>
      <c r="J2">
        <v>197</v>
      </c>
      <c r="K2" t="str">
        <f>IF(J2&gt;=371.3,"Lebih dari/sama dengan rata-rata Jumlah Tempat dan Failitas Umum","Kurang dari rata-rata Jumlah Tempat dan Failitas Umum")</f>
        <v>Kurang dari rata-rata Jumlah Tempat dan Failitas Umum</v>
      </c>
      <c r="L2">
        <v>186969</v>
      </c>
      <c r="M2" t="str">
        <f>IF(L2&gt;=332478,"Lebih dari/sama dengan rata-rata KK dengan Akses terhadap Fasilitas Sanitasi yang Layak","Kurang dari rata-rata KK dengan Akses terhadap Fasilitas Sanitasi yang Layak")</f>
        <v>Kurang dari rata-rata KK dengan Akses terhadap Fasilitas Sanitasi yang Layak</v>
      </c>
      <c r="N2">
        <v>109.69499999999999</v>
      </c>
      <c r="O2">
        <v>-7.3948999999999998</v>
      </c>
    </row>
    <row r="3" spans="1:15" x14ac:dyDescent="0.35">
      <c r="A3" t="s">
        <v>45</v>
      </c>
      <c r="B3">
        <v>27</v>
      </c>
      <c r="C3" t="str">
        <f t="shared" ref="C3:C36" si="0">IF(B3&gt;=44.3,"Lebih dari/sama dengan rata-rata jumlah kasus kusta","Kurang dari rata-rata jumlah kasus kusta")</f>
        <v>Kurang dari rata-rata jumlah kasus kusta</v>
      </c>
      <c r="D3">
        <v>1314</v>
      </c>
      <c r="E3" t="str">
        <f t="shared" ref="E3:E36" si="1">IF(D3&gt;=2066,"Lebih dari/sama dengan rata-rata kepadatan penduduk","Kurang dari rata-rata kepadatan penduduk")</f>
        <v>Kurang dari rata-rata kepadatan penduduk</v>
      </c>
      <c r="F3">
        <v>67.36</v>
      </c>
      <c r="G3" t="str">
        <f t="shared" ref="G3:G36" si="2">IF(F3&gt;=61.15,"Lebih dari/sama dengan rata-rata KK Akses Rumah Sakit","Kurang dari rata-rata KK Akses Rumah Sakit")</f>
        <v>Lebih dari/sama dengan rata-rata KK Akses Rumah Sakit</v>
      </c>
      <c r="H3">
        <v>191</v>
      </c>
      <c r="I3" t="str">
        <f t="shared" ref="I3:I36" si="3">IF(H3&gt;=136.7,"Lebih dari/sama dengan rata-rata Jumlah Sarana Air Minum yang Diawasi","Kurang dari rata-rata Jumlah Sarana Air Minum yang Diawasim")</f>
        <v>Lebih dari/sama dengan rata-rata Jumlah Sarana Air Minum yang Diawasi</v>
      </c>
      <c r="J3">
        <v>1223</v>
      </c>
      <c r="K3" t="str">
        <f t="shared" ref="K3:K36" si="4">IF(J3&gt;=371.3,"Lebih dari/sama dengan rata-rata Jumlah Tempat dan Failitas Umum","Kurang dari rata-rata Jumlah Tempat dan Failitas Umum")</f>
        <v>Lebih dari/sama dengan rata-rata Jumlah Tempat dan Failitas Umum</v>
      </c>
      <c r="L3">
        <v>582382</v>
      </c>
      <c r="M3" t="str">
        <f t="shared" ref="M3:M36" si="5">IF(L3&gt;=332478,"Lebih dari/sama dengan rata-rata KK dengan Akses terhadap Fasilitas Sanitasi yang Layak","Kurang dari rata-rata KK dengan Akses terhadap Fasilitas Sanitasi yang Layak")</f>
        <v>Lebih dari/sama dengan rata-rata KK dengan Akses terhadap Fasilitas Sanitasi yang Layak</v>
      </c>
      <c r="N3">
        <v>109.23</v>
      </c>
      <c r="O3">
        <v>-7.4233000000000002</v>
      </c>
    </row>
    <row r="4" spans="1:15" x14ac:dyDescent="0.35">
      <c r="A4" t="s">
        <v>68</v>
      </c>
      <c r="B4">
        <v>41</v>
      </c>
      <c r="C4" t="str">
        <f t="shared" si="0"/>
        <v>Kurang dari rata-rata jumlah kasus kusta</v>
      </c>
      <c r="D4">
        <v>967</v>
      </c>
      <c r="E4" t="str">
        <f t="shared" si="1"/>
        <v>Kurang dari rata-rata kepadatan penduduk</v>
      </c>
      <c r="F4">
        <v>9.52</v>
      </c>
      <c r="G4" t="str">
        <f t="shared" si="2"/>
        <v>Kurang dari rata-rata KK Akses Rumah Sakit</v>
      </c>
      <c r="H4">
        <v>242</v>
      </c>
      <c r="I4" t="str">
        <f t="shared" si="3"/>
        <v>Lebih dari/sama dengan rata-rata Jumlah Sarana Air Minum yang Diawasi</v>
      </c>
      <c r="J4">
        <v>185</v>
      </c>
      <c r="K4" t="str">
        <f t="shared" si="4"/>
        <v>Kurang dari rata-rata Jumlah Tempat dan Failitas Umum</v>
      </c>
      <c r="L4">
        <v>255435</v>
      </c>
      <c r="M4" t="str">
        <f t="shared" si="5"/>
        <v>Kurang dari rata-rata KK dengan Akses terhadap Fasilitas Sanitasi yang Layak</v>
      </c>
      <c r="N4">
        <v>109.73</v>
      </c>
      <c r="O4">
        <v>-6.9089999999999998</v>
      </c>
    </row>
    <row r="5" spans="1:15" x14ac:dyDescent="0.35">
      <c r="A5" t="s">
        <v>59</v>
      </c>
      <c r="B5">
        <v>80</v>
      </c>
      <c r="C5" t="str">
        <f t="shared" si="0"/>
        <v>Lebih dari/sama dengan rata-rata jumlah kasus kusta</v>
      </c>
      <c r="D5">
        <v>461</v>
      </c>
      <c r="E5" t="str">
        <f t="shared" si="1"/>
        <v>Kurang dari rata-rata kepadatan penduduk</v>
      </c>
      <c r="F5">
        <v>65.290000000000006</v>
      </c>
      <c r="G5" t="str">
        <f t="shared" si="2"/>
        <v>Lebih dari/sama dengan rata-rata KK Akses Rumah Sakit</v>
      </c>
      <c r="H5">
        <v>145</v>
      </c>
      <c r="I5" t="str">
        <f t="shared" si="3"/>
        <v>Lebih dari/sama dengan rata-rata Jumlah Sarana Air Minum yang Diawasi</v>
      </c>
      <c r="J5">
        <v>462</v>
      </c>
      <c r="K5" t="str">
        <f t="shared" si="4"/>
        <v>Lebih dari/sama dengan rata-rata Jumlah Tempat dan Failitas Umum</v>
      </c>
      <c r="L5">
        <v>284340</v>
      </c>
      <c r="M5" t="str">
        <f t="shared" si="5"/>
        <v>Kurang dari rata-rata KK dengan Akses terhadap Fasilitas Sanitasi yang Layak</v>
      </c>
      <c r="N5">
        <v>111.413</v>
      </c>
      <c r="O5">
        <v>-6.9679000000000002</v>
      </c>
    </row>
    <row r="6" spans="1:15" x14ac:dyDescent="0.35">
      <c r="A6" t="s">
        <v>52</v>
      </c>
      <c r="B6">
        <v>24</v>
      </c>
      <c r="C6" t="str">
        <f t="shared" si="0"/>
        <v>Kurang dari rata-rata jumlah kasus kusta</v>
      </c>
      <c r="D6">
        <v>994</v>
      </c>
      <c r="E6" t="str">
        <f t="shared" si="1"/>
        <v>Kurang dari rata-rata kepadatan penduduk</v>
      </c>
      <c r="F6">
        <v>74.28</v>
      </c>
      <c r="G6" t="str">
        <f t="shared" si="2"/>
        <v>Lebih dari/sama dengan rata-rata KK Akses Rumah Sakit</v>
      </c>
      <c r="H6">
        <v>194</v>
      </c>
      <c r="I6" t="str">
        <f t="shared" si="3"/>
        <v>Lebih dari/sama dengan rata-rata Jumlah Sarana Air Minum yang Diawasi</v>
      </c>
      <c r="J6">
        <v>162</v>
      </c>
      <c r="K6" t="str">
        <f t="shared" si="4"/>
        <v>Kurang dari rata-rata Jumlah Tempat dan Failitas Umum</v>
      </c>
      <c r="L6">
        <v>302516</v>
      </c>
      <c r="M6" t="str">
        <f t="shared" si="5"/>
        <v>Kurang dari rata-rata KK dengan Akses terhadap Fasilitas Sanitasi yang Layak</v>
      </c>
      <c r="N6">
        <v>110.601</v>
      </c>
      <c r="O6">
        <v>-7.5324</v>
      </c>
    </row>
    <row r="7" spans="1:15" x14ac:dyDescent="0.35">
      <c r="A7" t="s">
        <v>72</v>
      </c>
      <c r="B7">
        <v>267</v>
      </c>
      <c r="C7" t="str">
        <f t="shared" si="0"/>
        <v>Lebih dari/sama dengan rata-rata jumlah kasus kusta</v>
      </c>
      <c r="D7">
        <v>1172</v>
      </c>
      <c r="E7" t="str">
        <f t="shared" si="1"/>
        <v>Kurang dari rata-rata kepadatan penduduk</v>
      </c>
      <c r="F7">
        <v>72.75</v>
      </c>
      <c r="G7" t="str">
        <f t="shared" si="2"/>
        <v>Lebih dari/sama dengan rata-rata KK Akses Rumah Sakit</v>
      </c>
      <c r="H7">
        <v>68</v>
      </c>
      <c r="I7" t="str">
        <f t="shared" si="3"/>
        <v>Kurang dari rata-rata Jumlah Sarana Air Minum yang Diawasim</v>
      </c>
      <c r="J7">
        <v>225</v>
      </c>
      <c r="K7" t="str">
        <f t="shared" si="4"/>
        <v>Kurang dari rata-rata Jumlah Tempat dan Failitas Umum</v>
      </c>
      <c r="L7">
        <v>525332</v>
      </c>
      <c r="M7" t="str">
        <f t="shared" si="5"/>
        <v>Lebih dari/sama dengan rata-rata KK dengan Akses terhadap Fasilitas Sanitasi yang Layak</v>
      </c>
      <c r="N7">
        <v>109.03700000000001</v>
      </c>
      <c r="O7">
        <v>-6.8715000000000002</v>
      </c>
    </row>
    <row r="8" spans="1:15" x14ac:dyDescent="0.35">
      <c r="A8" t="s">
        <v>44</v>
      </c>
      <c r="B8">
        <v>21</v>
      </c>
      <c r="C8" t="str">
        <f t="shared" si="0"/>
        <v>Kurang dari rata-rata jumlah kasus kusta</v>
      </c>
      <c r="D8">
        <v>864</v>
      </c>
      <c r="E8" t="str">
        <f t="shared" si="1"/>
        <v>Kurang dari rata-rata kepadatan penduduk</v>
      </c>
      <c r="F8">
        <v>63.78</v>
      </c>
      <c r="G8" t="str">
        <f t="shared" si="2"/>
        <v>Lebih dari/sama dengan rata-rata KK Akses Rumah Sakit</v>
      </c>
      <c r="H8">
        <v>165</v>
      </c>
      <c r="I8" t="str">
        <f t="shared" si="3"/>
        <v>Lebih dari/sama dengan rata-rata Jumlah Sarana Air Minum yang Diawasi</v>
      </c>
      <c r="J8">
        <v>1436</v>
      </c>
      <c r="K8" t="str">
        <f t="shared" si="4"/>
        <v>Lebih dari/sama dengan rata-rata Jumlah Tempat dan Failitas Umum</v>
      </c>
      <c r="L8">
        <v>604402</v>
      </c>
      <c r="M8" t="str">
        <f t="shared" si="5"/>
        <v>Lebih dari/sama dengan rata-rata KK dengan Akses terhadap Fasilitas Sanitasi yang Layak</v>
      </c>
      <c r="N8">
        <v>109.01</v>
      </c>
      <c r="O8">
        <v>-7.7259000000000002</v>
      </c>
    </row>
    <row r="9" spans="1:15" x14ac:dyDescent="0.35">
      <c r="A9" t="s">
        <v>64</v>
      </c>
      <c r="B9">
        <v>29</v>
      </c>
      <c r="C9" t="str">
        <f t="shared" si="0"/>
        <v>Kurang dari rata-rata jumlah kasus kusta</v>
      </c>
      <c r="D9">
        <v>1269</v>
      </c>
      <c r="E9" t="str">
        <f t="shared" si="1"/>
        <v>Kurang dari rata-rata kepadatan penduduk</v>
      </c>
      <c r="F9">
        <v>40.21</v>
      </c>
      <c r="G9" t="str">
        <f t="shared" si="2"/>
        <v>Kurang dari rata-rata KK Akses Rumah Sakit</v>
      </c>
      <c r="H9">
        <v>170</v>
      </c>
      <c r="I9" t="str">
        <f t="shared" si="3"/>
        <v>Lebih dari/sama dengan rata-rata Jumlah Sarana Air Minum yang Diawasi</v>
      </c>
      <c r="J9">
        <v>44</v>
      </c>
      <c r="K9" t="str">
        <f t="shared" si="4"/>
        <v>Kurang dari rata-rata Jumlah Tempat dan Failitas Umum</v>
      </c>
      <c r="L9">
        <v>514245</v>
      </c>
      <c r="M9" t="str">
        <f t="shared" si="5"/>
        <v>Lebih dari/sama dengan rata-rata KK dengan Akses terhadap Fasilitas Sanitasi yang Layak</v>
      </c>
      <c r="N9">
        <v>110.63800000000001</v>
      </c>
      <c r="O9">
        <v>-6.8916000000000004</v>
      </c>
    </row>
    <row r="10" spans="1:15" x14ac:dyDescent="0.35">
      <c r="A10" t="s">
        <v>58</v>
      </c>
      <c r="B10">
        <v>20</v>
      </c>
      <c r="C10" t="str">
        <f t="shared" si="0"/>
        <v>Kurang dari rata-rata jumlah kasus kusta</v>
      </c>
      <c r="D10">
        <v>738</v>
      </c>
      <c r="E10" t="str">
        <f t="shared" si="1"/>
        <v>Kurang dari rata-rata kepadatan penduduk</v>
      </c>
      <c r="F10">
        <v>67.260000000000005</v>
      </c>
      <c r="G10" t="str">
        <f t="shared" si="2"/>
        <v>Lebih dari/sama dengan rata-rata KK Akses Rumah Sakit</v>
      </c>
      <c r="H10">
        <v>193</v>
      </c>
      <c r="I10" t="str">
        <f t="shared" si="3"/>
        <v>Lebih dari/sama dengan rata-rata Jumlah Sarana Air Minum yang Diawasi</v>
      </c>
      <c r="J10">
        <v>1055</v>
      </c>
      <c r="K10" t="str">
        <f t="shared" si="4"/>
        <v>Lebih dari/sama dengan rata-rata Jumlah Tempat dan Failitas Umum</v>
      </c>
      <c r="L10">
        <v>481706</v>
      </c>
      <c r="M10" t="str">
        <f t="shared" si="5"/>
        <v>Lebih dari/sama dengan rata-rata KK dengan Akses terhadap Fasilitas Sanitasi yang Layak</v>
      </c>
      <c r="N10">
        <v>110.91800000000001</v>
      </c>
      <c r="O10">
        <v>-7.0797999999999996</v>
      </c>
    </row>
    <row r="11" spans="1:15" x14ac:dyDescent="0.35">
      <c r="A11" t="s">
        <v>63</v>
      </c>
      <c r="B11">
        <v>81</v>
      </c>
      <c r="C11" t="str">
        <f t="shared" si="0"/>
        <v>Lebih dari/sama dengan rata-rata jumlah kasus kusta</v>
      </c>
      <c r="D11">
        <v>1197</v>
      </c>
      <c r="E11" t="str">
        <f t="shared" si="1"/>
        <v>Kurang dari rata-rata kepadatan penduduk</v>
      </c>
      <c r="F11">
        <v>65.260000000000005</v>
      </c>
      <c r="G11" t="str">
        <f t="shared" si="2"/>
        <v>Lebih dari/sama dengan rata-rata KK Akses Rumah Sakit</v>
      </c>
      <c r="H11">
        <v>89</v>
      </c>
      <c r="I11" t="str">
        <f t="shared" si="3"/>
        <v>Kurang dari rata-rata Jumlah Sarana Air Minum yang Diawasim</v>
      </c>
      <c r="J11">
        <v>817</v>
      </c>
      <c r="K11" t="str">
        <f t="shared" si="4"/>
        <v>Lebih dari/sama dengan rata-rata Jumlah Tempat dan Failitas Umum</v>
      </c>
      <c r="L11">
        <v>353248</v>
      </c>
      <c r="M11" t="str">
        <f t="shared" si="5"/>
        <v>Lebih dari/sama dengan rata-rata KK dengan Akses terhadap Fasilitas Sanitasi yang Layak</v>
      </c>
      <c r="N11">
        <v>110.66800000000001</v>
      </c>
      <c r="O11">
        <v>-6.5903</v>
      </c>
    </row>
    <row r="12" spans="1:15" x14ac:dyDescent="0.35">
      <c r="A12" t="s">
        <v>56</v>
      </c>
      <c r="B12">
        <v>15</v>
      </c>
      <c r="C12" t="str">
        <f t="shared" si="0"/>
        <v>Kurang dari rata-rata jumlah kasus kusta</v>
      </c>
      <c r="D12">
        <v>1189</v>
      </c>
      <c r="E12" t="str">
        <f t="shared" si="1"/>
        <v>Kurang dari rata-rata kepadatan penduduk</v>
      </c>
      <c r="F12">
        <v>51.51</v>
      </c>
      <c r="G12" t="str">
        <f t="shared" si="2"/>
        <v>Kurang dari rata-rata KK Akses Rumah Sakit</v>
      </c>
      <c r="H12">
        <v>143</v>
      </c>
      <c r="I12" t="str">
        <f t="shared" si="3"/>
        <v>Lebih dari/sama dengan rata-rata Jumlah Sarana Air Minum yang Diawasi</v>
      </c>
      <c r="J12">
        <v>147</v>
      </c>
      <c r="K12" t="str">
        <f t="shared" si="4"/>
        <v>Kurang dari rata-rata Jumlah Tempat dan Failitas Umum</v>
      </c>
      <c r="L12">
        <v>354505</v>
      </c>
      <c r="M12" t="str">
        <f t="shared" si="5"/>
        <v>Lebih dari/sama dengan rata-rata KK dengan Akses terhadap Fasilitas Sanitasi yang Layak</v>
      </c>
      <c r="N12">
        <v>110.94</v>
      </c>
      <c r="O12">
        <v>-7.5957999999999997</v>
      </c>
    </row>
    <row r="13" spans="1:15" x14ac:dyDescent="0.35">
      <c r="A13" t="s">
        <v>48</v>
      </c>
      <c r="B13">
        <v>18</v>
      </c>
      <c r="C13" t="str">
        <f t="shared" si="0"/>
        <v>Kurang dari rata-rata jumlah kasus kusta</v>
      </c>
      <c r="D13">
        <v>1048</v>
      </c>
      <c r="E13" t="str">
        <f t="shared" si="1"/>
        <v>Kurang dari rata-rata kepadatan penduduk</v>
      </c>
      <c r="F13">
        <v>33.53</v>
      </c>
      <c r="G13" t="str">
        <f t="shared" si="2"/>
        <v>Kurang dari rata-rata KK Akses Rumah Sakit</v>
      </c>
      <c r="H13">
        <v>190</v>
      </c>
      <c r="I13" t="str">
        <f t="shared" si="3"/>
        <v>Lebih dari/sama dengan rata-rata Jumlah Sarana Air Minum yang Diawasi</v>
      </c>
      <c r="J13">
        <v>177</v>
      </c>
      <c r="K13" t="str">
        <f t="shared" si="4"/>
        <v>Kurang dari rata-rata Jumlah Tempat dan Failitas Umum</v>
      </c>
      <c r="L13">
        <v>500393</v>
      </c>
      <c r="M13" t="str">
        <f t="shared" si="5"/>
        <v>Lebih dari/sama dengan rata-rata KK dengan Akses terhadap Fasilitas Sanitasi yang Layak</v>
      </c>
      <c r="N13">
        <v>109.661</v>
      </c>
      <c r="O13">
        <v>-7.6712999999999996</v>
      </c>
    </row>
    <row r="14" spans="1:15" x14ac:dyDescent="0.35">
      <c r="A14" t="s">
        <v>67</v>
      </c>
      <c r="B14">
        <v>10</v>
      </c>
      <c r="C14" t="str">
        <f t="shared" si="0"/>
        <v>Kurang dari rata-rata jumlah kasus kusta</v>
      </c>
      <c r="D14">
        <v>1044</v>
      </c>
      <c r="E14" t="str">
        <f t="shared" si="1"/>
        <v>Kurang dari rata-rata kepadatan penduduk</v>
      </c>
      <c r="F14">
        <v>66.72</v>
      </c>
      <c r="G14" t="str">
        <f t="shared" si="2"/>
        <v>Lebih dari/sama dengan rata-rata KK Akses Rumah Sakit</v>
      </c>
      <c r="H14">
        <v>158</v>
      </c>
      <c r="I14" t="str">
        <f t="shared" si="3"/>
        <v>Lebih dari/sama dengan rata-rata Jumlah Sarana Air Minum yang Diawasi</v>
      </c>
      <c r="J14">
        <v>710</v>
      </c>
      <c r="K14" t="str">
        <f t="shared" si="4"/>
        <v>Lebih dari/sama dengan rata-rata Jumlah Tempat dan Failitas Umum</v>
      </c>
      <c r="L14">
        <v>345229</v>
      </c>
      <c r="M14" t="str">
        <f t="shared" si="5"/>
        <v>Lebih dari/sama dengan rata-rata KK dengan Akses terhadap Fasilitas Sanitasi yang Layak</v>
      </c>
      <c r="N14">
        <v>110.20399999999999</v>
      </c>
      <c r="O14">
        <v>-6.9227999999999996</v>
      </c>
    </row>
    <row r="15" spans="1:15" x14ac:dyDescent="0.35">
      <c r="A15" t="s">
        <v>53</v>
      </c>
      <c r="B15">
        <v>20</v>
      </c>
      <c r="C15" t="str">
        <f t="shared" si="0"/>
        <v>Kurang dari rata-rata jumlah kasus kusta</v>
      </c>
      <c r="D15">
        <v>1831</v>
      </c>
      <c r="E15" t="str">
        <f t="shared" si="1"/>
        <v>Kurang dari rata-rata kepadatan penduduk</v>
      </c>
      <c r="F15">
        <v>65</v>
      </c>
      <c r="G15" t="str">
        <f t="shared" si="2"/>
        <v>Lebih dari/sama dengan rata-rata KK Akses Rumah Sakit</v>
      </c>
      <c r="H15">
        <v>148</v>
      </c>
      <c r="I15" t="str">
        <f t="shared" si="3"/>
        <v>Lebih dari/sama dengan rata-rata Jumlah Sarana Air Minum yang Diawasi</v>
      </c>
      <c r="J15">
        <v>211</v>
      </c>
      <c r="K15" t="str">
        <f t="shared" si="4"/>
        <v>Kurang dari rata-rata Jumlah Tempat dan Failitas Umum</v>
      </c>
      <c r="L15">
        <v>373900</v>
      </c>
      <c r="M15" t="str">
        <f t="shared" si="5"/>
        <v>Lebih dari/sama dengan rata-rata KK dengan Akses terhadap Fasilitas Sanitasi yang Layak</v>
      </c>
      <c r="N15">
        <v>110.592</v>
      </c>
      <c r="O15">
        <v>-7.7126999999999999</v>
      </c>
    </row>
    <row r="16" spans="1:15" x14ac:dyDescent="0.35">
      <c r="A16" t="s">
        <v>32</v>
      </c>
      <c r="B16">
        <v>2</v>
      </c>
      <c r="C16" t="str">
        <f t="shared" si="0"/>
        <v>Kurang dari rata-rata jumlah kasus kusta</v>
      </c>
      <c r="D16">
        <v>6581</v>
      </c>
      <c r="E16" t="str">
        <f t="shared" si="1"/>
        <v>Lebih dari/sama dengan rata-rata kepadatan penduduk</v>
      </c>
      <c r="F16">
        <v>100</v>
      </c>
      <c r="G16" t="str">
        <f t="shared" si="2"/>
        <v>Lebih dari/sama dengan rata-rata KK Akses Rumah Sakit</v>
      </c>
      <c r="H16">
        <v>1</v>
      </c>
      <c r="I16" t="str">
        <f t="shared" si="3"/>
        <v>Kurang dari rata-rata Jumlah Sarana Air Minum yang Diawasim</v>
      </c>
      <c r="J16">
        <v>31</v>
      </c>
      <c r="K16" t="str">
        <f t="shared" si="4"/>
        <v>Kurang dari rata-rata Jumlah Tempat dan Failitas Umum</v>
      </c>
      <c r="L16">
        <v>52739</v>
      </c>
      <c r="M16" t="str">
        <f t="shared" si="5"/>
        <v>Kurang dari rata-rata KK dengan Akses terhadap Fasilitas Sanitasi yang Layak</v>
      </c>
      <c r="N16">
        <v>110.218</v>
      </c>
      <c r="O16">
        <v>-7.476</v>
      </c>
    </row>
    <row r="17" spans="1:15" x14ac:dyDescent="0.35">
      <c r="A17" t="s">
        <v>36</v>
      </c>
      <c r="B17">
        <v>37</v>
      </c>
      <c r="C17" t="str">
        <f t="shared" si="0"/>
        <v>Kurang dari rata-rata jumlah kasus kusta</v>
      </c>
      <c r="D17">
        <v>6873</v>
      </c>
      <c r="E17" t="str">
        <f t="shared" si="1"/>
        <v>Lebih dari/sama dengan rata-rata kepadatan penduduk</v>
      </c>
      <c r="F17">
        <v>65.349999999999994</v>
      </c>
      <c r="G17" t="str">
        <f t="shared" si="2"/>
        <v>Lebih dari/sama dengan rata-rata KK Akses Rumah Sakit</v>
      </c>
      <c r="H17">
        <v>28</v>
      </c>
      <c r="I17" t="str">
        <f t="shared" si="3"/>
        <v>Kurang dari rata-rata Jumlah Sarana Air Minum yang Diawasim</v>
      </c>
      <c r="J17">
        <v>210</v>
      </c>
      <c r="K17" t="str">
        <f t="shared" si="4"/>
        <v>Kurang dari rata-rata Jumlah Tempat dan Failitas Umum</v>
      </c>
      <c r="L17">
        <v>94931</v>
      </c>
      <c r="M17" t="str">
        <f t="shared" si="5"/>
        <v>Kurang dari rata-rata KK dengan Akses terhadap Fasilitas Sanitasi yang Layak</v>
      </c>
      <c r="N17">
        <v>109.66200000000001</v>
      </c>
      <c r="O17">
        <v>-6.8968999999999996</v>
      </c>
    </row>
    <row r="18" spans="1:15" x14ac:dyDescent="0.35">
      <c r="A18" t="s">
        <v>34</v>
      </c>
      <c r="B18">
        <v>1</v>
      </c>
      <c r="C18" t="str">
        <f t="shared" si="0"/>
        <v>Kurang dari rata-rata jumlah kasus kusta</v>
      </c>
      <c r="D18">
        <v>3618</v>
      </c>
      <c r="E18" t="str">
        <f t="shared" si="1"/>
        <v>Lebih dari/sama dengan rata-rata kepadatan penduduk</v>
      </c>
      <c r="F18">
        <v>48.87</v>
      </c>
      <c r="G18" t="str">
        <f t="shared" si="2"/>
        <v>Kurang dari rata-rata KK Akses Rumah Sakit</v>
      </c>
      <c r="H18">
        <v>23</v>
      </c>
      <c r="I18" t="str">
        <f t="shared" si="3"/>
        <v>Kurang dari rata-rata Jumlah Sarana Air Minum yang Diawasim</v>
      </c>
      <c r="J18">
        <v>132</v>
      </c>
      <c r="K18" t="str">
        <f t="shared" si="4"/>
        <v>Kurang dari rata-rata Jumlah Tempat dan Failitas Umum</v>
      </c>
      <c r="L18">
        <v>67520</v>
      </c>
      <c r="M18" t="str">
        <f t="shared" si="5"/>
        <v>Kurang dari rata-rata KK dengan Akses terhadap Fasilitas Sanitasi yang Layak</v>
      </c>
      <c r="N18">
        <v>110.5</v>
      </c>
      <c r="O18">
        <v>-7.3289999999999997</v>
      </c>
    </row>
    <row r="19" spans="1:15" x14ac:dyDescent="0.35">
      <c r="A19" t="s">
        <v>35</v>
      </c>
      <c r="B19">
        <v>17</v>
      </c>
      <c r="C19" t="str">
        <f t="shared" si="0"/>
        <v>Kurang dari rata-rata jumlah kasus kusta</v>
      </c>
      <c r="D19">
        <v>4580</v>
      </c>
      <c r="E19" t="str">
        <f t="shared" si="1"/>
        <v>Lebih dari/sama dengan rata-rata kepadatan penduduk</v>
      </c>
      <c r="F19">
        <v>69.12</v>
      </c>
      <c r="G19" t="str">
        <f t="shared" si="2"/>
        <v>Lebih dari/sama dengan rata-rata KK Akses Rumah Sakit</v>
      </c>
      <c r="H19">
        <v>88</v>
      </c>
      <c r="I19" t="str">
        <f t="shared" si="3"/>
        <v>Kurang dari rata-rata Jumlah Sarana Air Minum yang Diawasim</v>
      </c>
      <c r="J19">
        <v>325</v>
      </c>
      <c r="K19" t="str">
        <f t="shared" si="4"/>
        <v>Kurang dari rata-rata Jumlah Tempat dan Failitas Umum</v>
      </c>
      <c r="L19">
        <v>694134</v>
      </c>
      <c r="M19" t="str">
        <f t="shared" si="5"/>
        <v>Lebih dari/sama dengan rata-rata KK dengan Akses terhadap Fasilitas Sanitasi yang Layak</v>
      </c>
      <c r="N19">
        <v>110.413</v>
      </c>
      <c r="O19">
        <v>-6.9817999999999998</v>
      </c>
    </row>
    <row r="20" spans="1:15" x14ac:dyDescent="0.35">
      <c r="A20" t="s">
        <v>33</v>
      </c>
      <c r="B20">
        <v>5</v>
      </c>
      <c r="C20" t="str">
        <f t="shared" si="0"/>
        <v>Kurang dari rata-rata jumlah kasus kusta</v>
      </c>
      <c r="D20">
        <v>11277</v>
      </c>
      <c r="E20" t="str">
        <f t="shared" si="1"/>
        <v>Lebih dari/sama dengan rata-rata kepadatan penduduk</v>
      </c>
      <c r="F20">
        <v>47.76</v>
      </c>
      <c r="G20" t="str">
        <f t="shared" si="2"/>
        <v>Kurang dari rata-rata KK Akses Rumah Sakit</v>
      </c>
      <c r="H20">
        <v>31</v>
      </c>
      <c r="I20" t="str">
        <f t="shared" si="3"/>
        <v>Kurang dari rata-rata Jumlah Sarana Air Minum yang Diawasim</v>
      </c>
      <c r="J20">
        <v>62</v>
      </c>
      <c r="K20" t="str">
        <f t="shared" si="4"/>
        <v>Kurang dari rata-rata Jumlah Tempat dan Failitas Umum</v>
      </c>
      <c r="L20">
        <v>345014</v>
      </c>
      <c r="M20" t="str">
        <f t="shared" si="5"/>
        <v>Lebih dari/sama dengan rata-rata KK dengan Akses terhadap Fasilitas Sanitasi yang Layak</v>
      </c>
      <c r="N20">
        <v>110.82299999999999</v>
      </c>
      <c r="O20">
        <v>-7.5663</v>
      </c>
    </row>
    <row r="21" spans="1:15" x14ac:dyDescent="0.35">
      <c r="A21" t="s">
        <v>37</v>
      </c>
      <c r="B21">
        <v>27</v>
      </c>
      <c r="C21" t="str">
        <f t="shared" si="0"/>
        <v>Kurang dari rata-rata jumlah kasus kusta</v>
      </c>
      <c r="D21">
        <v>7236</v>
      </c>
      <c r="E21" t="str">
        <f t="shared" si="1"/>
        <v>Lebih dari/sama dengan rata-rata kepadatan penduduk</v>
      </c>
      <c r="F21">
        <v>65.989999999999995</v>
      </c>
      <c r="G21" t="str">
        <f t="shared" si="2"/>
        <v>Lebih dari/sama dengan rata-rata KK Akses Rumah Sakit</v>
      </c>
      <c r="H21">
        <v>1</v>
      </c>
      <c r="I21" t="str">
        <f t="shared" si="3"/>
        <v>Kurang dari rata-rata Jumlah Sarana Air Minum yang Diawasim</v>
      </c>
      <c r="J21">
        <v>61</v>
      </c>
      <c r="K21" t="str">
        <f t="shared" si="4"/>
        <v>Kurang dari rata-rata Jumlah Tempat dan Failitas Umum</v>
      </c>
      <c r="L21">
        <v>83291</v>
      </c>
      <c r="M21" t="str">
        <f t="shared" si="5"/>
        <v>Kurang dari rata-rata KK dengan Akses terhadap Fasilitas Sanitasi yang Layak</v>
      </c>
      <c r="N21">
        <v>109.13800000000001</v>
      </c>
      <c r="O21">
        <v>-6.8701999999999996</v>
      </c>
    </row>
    <row r="22" spans="1:15" x14ac:dyDescent="0.35">
      <c r="A22" t="s">
        <v>62</v>
      </c>
      <c r="B22">
        <v>17</v>
      </c>
      <c r="C22" t="str">
        <f t="shared" si="0"/>
        <v>Kurang dari rata-rata jumlah kasus kusta</v>
      </c>
      <c r="D22">
        <v>1955</v>
      </c>
      <c r="E22" t="str">
        <f t="shared" si="1"/>
        <v>Kurang dari rata-rata kepadatan penduduk</v>
      </c>
      <c r="F22">
        <v>80.53</v>
      </c>
      <c r="G22" t="str">
        <f t="shared" si="2"/>
        <v>Lebih dari/sama dengan rata-rata KK Akses Rumah Sakit</v>
      </c>
      <c r="H22">
        <v>67</v>
      </c>
      <c r="I22" t="str">
        <f t="shared" si="3"/>
        <v>Kurang dari rata-rata Jumlah Sarana Air Minum yang Diawasim</v>
      </c>
      <c r="J22">
        <v>151</v>
      </c>
      <c r="K22" t="str">
        <f t="shared" si="4"/>
        <v>Kurang dari rata-rata Jumlah Tempat dan Failitas Umum</v>
      </c>
      <c r="L22">
        <v>271798</v>
      </c>
      <c r="M22" t="str">
        <f t="shared" si="5"/>
        <v>Kurang dari rata-rata KK dengan Akses terhadap Fasilitas Sanitasi yang Layak</v>
      </c>
      <c r="N22">
        <v>110.842</v>
      </c>
      <c r="O22">
        <v>-6.8063000000000002</v>
      </c>
    </row>
    <row r="23" spans="1:15" x14ac:dyDescent="0.35">
      <c r="A23" t="s">
        <v>51</v>
      </c>
      <c r="B23">
        <v>12</v>
      </c>
      <c r="C23" t="str">
        <f t="shared" si="0"/>
        <v>Kurang dari rata-rata jumlah kasus kusta</v>
      </c>
      <c r="D23">
        <v>1178</v>
      </c>
      <c r="E23" t="str">
        <f t="shared" si="1"/>
        <v>Kurang dari rata-rata kepadatan penduduk</v>
      </c>
      <c r="F23">
        <v>51.68</v>
      </c>
      <c r="G23" t="str">
        <f t="shared" si="2"/>
        <v>Kurang dari rata-rata KK Akses Rumah Sakit</v>
      </c>
      <c r="H23">
        <v>221</v>
      </c>
      <c r="I23" t="str">
        <f t="shared" si="3"/>
        <v>Lebih dari/sama dengan rata-rata Jumlah Sarana Air Minum yang Diawasi</v>
      </c>
      <c r="J23">
        <v>374</v>
      </c>
      <c r="K23" t="str">
        <f t="shared" si="4"/>
        <v>Lebih dari/sama dengan rata-rata Jumlah Tempat dan Failitas Umum</v>
      </c>
      <c r="L23">
        <v>320414</v>
      </c>
      <c r="M23" t="str">
        <f t="shared" si="5"/>
        <v>Kurang dari rata-rata KK dengan Akses terhadap Fasilitas Sanitasi yang Layak</v>
      </c>
      <c r="N23">
        <v>110.21899999999999</v>
      </c>
      <c r="O23">
        <v>-7.5925000000000002</v>
      </c>
    </row>
    <row r="24" spans="1:15" x14ac:dyDescent="0.35">
      <c r="A24" t="s">
        <v>61</v>
      </c>
      <c r="B24">
        <v>40</v>
      </c>
      <c r="C24" t="str">
        <f t="shared" si="0"/>
        <v>Kurang dari rata-rata jumlah kasus kusta</v>
      </c>
      <c r="D24">
        <v>864</v>
      </c>
      <c r="E24" t="str">
        <f t="shared" si="1"/>
        <v>Kurang dari rata-rata kepadatan penduduk</v>
      </c>
      <c r="F24">
        <v>70.459999999999994</v>
      </c>
      <c r="G24" t="str">
        <f t="shared" si="2"/>
        <v>Lebih dari/sama dengan rata-rata KK Akses Rumah Sakit</v>
      </c>
      <c r="H24">
        <v>150</v>
      </c>
      <c r="I24" t="str">
        <f t="shared" si="3"/>
        <v>Lebih dari/sama dengan rata-rata Jumlah Sarana Air Minum yang Diawasi</v>
      </c>
      <c r="J24">
        <v>994</v>
      </c>
      <c r="K24" t="str">
        <f t="shared" si="4"/>
        <v>Lebih dari/sama dengan rata-rata Jumlah Tempat dan Failitas Umum</v>
      </c>
      <c r="L24">
        <v>425068</v>
      </c>
      <c r="M24" t="str">
        <f t="shared" si="5"/>
        <v>Lebih dari/sama dengan rata-rata KK dengan Akses terhadap Fasilitas Sanitasi yang Layak</v>
      </c>
      <c r="N24">
        <v>111.04</v>
      </c>
      <c r="O24">
        <v>-6.7525000000000004</v>
      </c>
    </row>
    <row r="25" spans="1:15" x14ac:dyDescent="0.35">
      <c r="A25" t="s">
        <v>69</v>
      </c>
      <c r="B25">
        <v>72</v>
      </c>
      <c r="C25" t="str">
        <f t="shared" si="0"/>
        <v>Lebih dari/sama dengan rata-rata jumlah kasus kusta</v>
      </c>
      <c r="D25">
        <v>1128</v>
      </c>
      <c r="E25" t="str">
        <f t="shared" si="1"/>
        <v>Kurang dari rata-rata kepadatan penduduk</v>
      </c>
      <c r="F25">
        <v>42.82</v>
      </c>
      <c r="G25" t="str">
        <f t="shared" si="2"/>
        <v>Kurang dari rata-rata KK Akses Rumah Sakit</v>
      </c>
      <c r="H25">
        <v>147</v>
      </c>
      <c r="I25" t="str">
        <f t="shared" si="3"/>
        <v>Lebih dari/sama dengan rata-rata Jumlah Sarana Air Minum yang Diawasi</v>
      </c>
      <c r="J25">
        <v>7</v>
      </c>
      <c r="K25" t="str">
        <f t="shared" si="4"/>
        <v>Kurang dari rata-rata Jumlah Tempat dan Failitas Umum</v>
      </c>
      <c r="L25">
        <v>263080</v>
      </c>
      <c r="M25" t="str">
        <f t="shared" si="5"/>
        <v>Kurang dari rata-rata KK dengan Akses terhadap Fasilitas Sanitasi yang Layak</v>
      </c>
      <c r="N25">
        <v>109.59099999999999</v>
      </c>
      <c r="O25">
        <v>-7.0286999999999997</v>
      </c>
    </row>
    <row r="26" spans="1:15" x14ac:dyDescent="0.35">
      <c r="A26" t="s">
        <v>70</v>
      </c>
      <c r="B26">
        <v>167</v>
      </c>
      <c r="C26" t="str">
        <f t="shared" si="0"/>
        <v>Lebih dari/sama dengan rata-rata jumlah kasus kusta</v>
      </c>
      <c r="D26">
        <v>1340</v>
      </c>
      <c r="E26" t="str">
        <f t="shared" si="1"/>
        <v>Kurang dari rata-rata kepadatan penduduk</v>
      </c>
      <c r="F26">
        <v>63.66</v>
      </c>
      <c r="G26" t="str">
        <f t="shared" si="2"/>
        <v>Lebih dari/sama dengan rata-rata KK Akses Rumah Sakit</v>
      </c>
      <c r="H26">
        <v>136</v>
      </c>
      <c r="I26" t="str">
        <f t="shared" si="3"/>
        <v>Kurang dari rata-rata Jumlah Sarana Air Minum yang Diawasim</v>
      </c>
      <c r="J26">
        <v>415</v>
      </c>
      <c r="K26" t="str">
        <f t="shared" si="4"/>
        <v>Lebih dari/sama dengan rata-rata Jumlah Tempat dan Failitas Umum</v>
      </c>
      <c r="L26">
        <v>497265</v>
      </c>
      <c r="M26" t="str">
        <f t="shared" si="5"/>
        <v>Lebih dari/sama dengan rata-rata KK dengan Akses terhadap Fasilitas Sanitasi yang Layak</v>
      </c>
      <c r="N26">
        <v>109.38200000000001</v>
      </c>
      <c r="O26">
        <v>-6.8902999999999999</v>
      </c>
    </row>
    <row r="27" spans="1:15" x14ac:dyDescent="0.35">
      <c r="A27" t="s">
        <v>46</v>
      </c>
      <c r="B27">
        <v>78</v>
      </c>
      <c r="C27" t="str">
        <f t="shared" si="0"/>
        <v>Lebih dari/sama dengan rata-rata jumlah kasus kusta</v>
      </c>
      <c r="D27">
        <v>1275</v>
      </c>
      <c r="E27" t="str">
        <f t="shared" si="1"/>
        <v>Kurang dari rata-rata kepadatan penduduk</v>
      </c>
      <c r="F27">
        <v>25.65</v>
      </c>
      <c r="G27" t="str">
        <f t="shared" si="2"/>
        <v>Kurang dari rata-rata KK Akses Rumah Sakit</v>
      </c>
      <c r="H27">
        <v>130</v>
      </c>
      <c r="I27" t="str">
        <f t="shared" si="3"/>
        <v>Kurang dari rata-rata Jumlah Sarana Air Minum yang Diawasim</v>
      </c>
      <c r="J27">
        <v>157</v>
      </c>
      <c r="K27" t="str">
        <f t="shared" si="4"/>
        <v>Kurang dari rata-rata Jumlah Tempat dan Failitas Umum</v>
      </c>
      <c r="L27">
        <v>310339</v>
      </c>
      <c r="M27" t="str">
        <f t="shared" si="5"/>
        <v>Kurang dari rata-rata KK dengan Akses terhadap Fasilitas Sanitasi yang Layak</v>
      </c>
      <c r="N27">
        <v>109.364</v>
      </c>
      <c r="O27">
        <v>-7.3883000000000001</v>
      </c>
    </row>
    <row r="28" spans="1:15" x14ac:dyDescent="0.35">
      <c r="A28" t="s">
        <v>49</v>
      </c>
      <c r="B28">
        <v>9</v>
      </c>
      <c r="C28" t="str">
        <f t="shared" si="0"/>
        <v>Kurang dari rata-rata jumlah kasus kusta</v>
      </c>
      <c r="D28">
        <v>729</v>
      </c>
      <c r="E28" t="str">
        <f t="shared" si="1"/>
        <v>Kurang dari rata-rata kepadatan penduduk</v>
      </c>
      <c r="F28">
        <v>62.01</v>
      </c>
      <c r="G28" t="str">
        <f t="shared" si="2"/>
        <v>Lebih dari/sama dengan rata-rata KK Akses Rumah Sakit</v>
      </c>
      <c r="H28">
        <v>204</v>
      </c>
      <c r="I28" t="str">
        <f t="shared" si="3"/>
        <v>Lebih dari/sama dengan rata-rata Jumlah Sarana Air Minum yang Diawasi</v>
      </c>
      <c r="J28">
        <v>276</v>
      </c>
      <c r="K28" t="str">
        <f t="shared" si="4"/>
        <v>Kurang dari rata-rata Jumlah Tempat dan Failitas Umum</v>
      </c>
      <c r="L28">
        <v>227071</v>
      </c>
      <c r="M28" t="str">
        <f t="shared" si="5"/>
        <v>Kurang dari rata-rata KK dengan Akses terhadap Fasilitas Sanitasi yang Layak</v>
      </c>
      <c r="N28">
        <v>110.008</v>
      </c>
      <c r="O28">
        <v>-7.7144000000000004</v>
      </c>
    </row>
    <row r="29" spans="1:15" x14ac:dyDescent="0.35">
      <c r="A29" t="s">
        <v>60</v>
      </c>
      <c r="B29">
        <v>45</v>
      </c>
      <c r="C29" t="str">
        <f t="shared" si="0"/>
        <v>Lebih dari/sama dengan rata-rata jumlah kasus kusta</v>
      </c>
      <c r="D29">
        <v>636</v>
      </c>
      <c r="E29" t="str">
        <f t="shared" si="1"/>
        <v>Kurang dari rata-rata kepadatan penduduk</v>
      </c>
      <c r="F29">
        <v>59.93</v>
      </c>
      <c r="G29" t="str">
        <f t="shared" si="2"/>
        <v>Kurang dari rata-rata KK Akses Rumah Sakit</v>
      </c>
      <c r="H29">
        <v>178</v>
      </c>
      <c r="I29" t="str">
        <f t="shared" si="3"/>
        <v>Lebih dari/sama dengan rata-rata Jumlah Sarana Air Minum yang Diawasi</v>
      </c>
      <c r="J29">
        <v>243</v>
      </c>
      <c r="K29" t="str">
        <f t="shared" si="4"/>
        <v>Kurang dari rata-rata Jumlah Tempat dan Failitas Umum</v>
      </c>
      <c r="L29">
        <v>206856</v>
      </c>
      <c r="M29" t="str">
        <f t="shared" si="5"/>
        <v>Kurang dari rata-rata KK dengan Akses terhadap Fasilitas Sanitasi yang Layak</v>
      </c>
      <c r="N29">
        <v>111.342</v>
      </c>
      <c r="O29">
        <v>-6.7035</v>
      </c>
    </row>
    <row r="30" spans="1:15" x14ac:dyDescent="0.35">
      <c r="A30" t="s">
        <v>65</v>
      </c>
      <c r="B30">
        <v>2</v>
      </c>
      <c r="C30" t="str">
        <f t="shared" si="0"/>
        <v>Kurang dari rata-rata jumlah kasus kusta</v>
      </c>
      <c r="D30">
        <v>1060</v>
      </c>
      <c r="E30" t="str">
        <f t="shared" si="1"/>
        <v>Kurang dari rata-rata kepadatan penduduk</v>
      </c>
      <c r="F30">
        <v>74.72</v>
      </c>
      <c r="G30" t="str">
        <f t="shared" si="2"/>
        <v>Lebih dari/sama dengan rata-rata KK Akses Rumah Sakit</v>
      </c>
      <c r="H30">
        <v>361</v>
      </c>
      <c r="I30" t="str">
        <f t="shared" si="3"/>
        <v>Lebih dari/sama dengan rata-rata Jumlah Sarana Air Minum yang Diawasi</v>
      </c>
      <c r="J30">
        <v>65</v>
      </c>
      <c r="K30" t="str">
        <f t="shared" si="4"/>
        <v>Kurang dari rata-rata Jumlah Tempat dan Failitas Umum</v>
      </c>
      <c r="L30">
        <v>303312</v>
      </c>
      <c r="M30" t="str">
        <f t="shared" si="5"/>
        <v>Kurang dari rata-rata KK dengan Akses terhadap Fasilitas Sanitasi yang Layak</v>
      </c>
      <c r="N30">
        <v>110.404</v>
      </c>
      <c r="O30">
        <v>-7.1369999999999996</v>
      </c>
    </row>
    <row r="31" spans="1:15" x14ac:dyDescent="0.35">
      <c r="A31" t="s">
        <v>57</v>
      </c>
      <c r="B31">
        <v>33</v>
      </c>
      <c r="C31" t="str">
        <f t="shared" si="0"/>
        <v>Kurang dari rata-rata jumlah kasus kusta</v>
      </c>
      <c r="D31">
        <v>1003</v>
      </c>
      <c r="E31" t="str">
        <f t="shared" si="1"/>
        <v>Kurang dari rata-rata kepadatan penduduk</v>
      </c>
      <c r="F31">
        <v>63.33</v>
      </c>
      <c r="G31" t="str">
        <f t="shared" si="2"/>
        <v>Lebih dari/sama dengan rata-rata KK Akses Rumah Sakit</v>
      </c>
      <c r="H31">
        <v>167</v>
      </c>
      <c r="I31" t="str">
        <f t="shared" si="3"/>
        <v>Lebih dari/sama dengan rata-rata Jumlah Sarana Air Minum yang Diawasi</v>
      </c>
      <c r="J31">
        <v>197</v>
      </c>
      <c r="K31" t="str">
        <f t="shared" si="4"/>
        <v>Kurang dari rata-rata Jumlah Tempat dan Failitas Umum</v>
      </c>
      <c r="L31">
        <v>316255</v>
      </c>
      <c r="M31" t="str">
        <f t="shared" si="5"/>
        <v>Kurang dari rata-rata KK dengan Akses terhadap Fasilitas Sanitasi yang Layak</v>
      </c>
      <c r="N31">
        <v>111.023</v>
      </c>
      <c r="O31">
        <v>-7.4268000000000001</v>
      </c>
    </row>
    <row r="32" spans="1:15" x14ac:dyDescent="0.35">
      <c r="A32" t="s">
        <v>54</v>
      </c>
      <c r="B32">
        <v>17</v>
      </c>
      <c r="C32" t="str">
        <f t="shared" si="0"/>
        <v>Kurang dari rata-rata jumlah kasus kusta</v>
      </c>
      <c r="D32">
        <v>1890</v>
      </c>
      <c r="E32" t="str">
        <f t="shared" si="1"/>
        <v>Kurang dari rata-rata kepadatan penduduk</v>
      </c>
      <c r="F32">
        <v>81.510000000000005</v>
      </c>
      <c r="G32" t="str">
        <f t="shared" si="2"/>
        <v>Lebih dari/sama dengan rata-rata KK Akses Rumah Sakit</v>
      </c>
      <c r="H32">
        <v>82</v>
      </c>
      <c r="I32" t="str">
        <f t="shared" si="3"/>
        <v>Kurang dari rata-rata Jumlah Sarana Air Minum yang Diawasim</v>
      </c>
      <c r="J32">
        <v>142</v>
      </c>
      <c r="K32" t="str">
        <f t="shared" si="4"/>
        <v>Kurang dari rata-rata Jumlah Tempat dan Failitas Umum</v>
      </c>
      <c r="L32">
        <v>270342</v>
      </c>
      <c r="M32" t="str">
        <f t="shared" si="5"/>
        <v>Kurang dari rata-rata KK dengan Akses terhadap Fasilitas Sanitasi yang Layak</v>
      </c>
      <c r="N32">
        <v>110.836</v>
      </c>
      <c r="O32">
        <v>-7.6807999999999996</v>
      </c>
    </row>
    <row r="33" spans="1:15" x14ac:dyDescent="0.35">
      <c r="A33" t="s">
        <v>71</v>
      </c>
      <c r="B33">
        <v>281</v>
      </c>
      <c r="C33" t="str">
        <f t="shared" si="0"/>
        <v>Lebih dari/sama dengan rata-rata jumlah kasus kusta</v>
      </c>
      <c r="D33">
        <v>1682</v>
      </c>
      <c r="E33" t="str">
        <f t="shared" si="1"/>
        <v>Kurang dari rata-rata kepadatan penduduk</v>
      </c>
      <c r="F33">
        <v>58.01</v>
      </c>
      <c r="G33" t="str">
        <f t="shared" si="2"/>
        <v>Kurang dari rata-rata KK Akses Rumah Sakit</v>
      </c>
      <c r="H33">
        <v>82</v>
      </c>
      <c r="I33" t="str">
        <f t="shared" si="3"/>
        <v>Kurang dari rata-rata Jumlah Sarana Air Minum yang Diawasim</v>
      </c>
      <c r="J33">
        <v>396</v>
      </c>
      <c r="K33" t="str">
        <f t="shared" si="4"/>
        <v>Lebih dari/sama dengan rata-rata Jumlah Tempat dan Failitas Umum</v>
      </c>
      <c r="L33">
        <v>486364</v>
      </c>
      <c r="M33" t="str">
        <f t="shared" si="5"/>
        <v>Lebih dari/sama dengan rata-rata KK dengan Akses terhadap Fasilitas Sanitasi yang Layak</v>
      </c>
      <c r="N33">
        <v>109.128</v>
      </c>
      <c r="O33">
        <v>-6.9953000000000003</v>
      </c>
    </row>
    <row r="34" spans="1:15" x14ac:dyDescent="0.35">
      <c r="A34" t="s">
        <v>66</v>
      </c>
      <c r="B34">
        <v>3</v>
      </c>
      <c r="C34" t="str">
        <f t="shared" si="0"/>
        <v>Kurang dari rata-rata jumlah kasus kusta</v>
      </c>
      <c r="D34">
        <v>935</v>
      </c>
      <c r="E34" t="str">
        <f t="shared" si="1"/>
        <v>Kurang dari rata-rata kepadatan penduduk</v>
      </c>
      <c r="F34">
        <v>76.97</v>
      </c>
      <c r="G34" t="str">
        <f t="shared" si="2"/>
        <v>Lebih dari/sama dengan rata-rata KK Akses Rumah Sakit</v>
      </c>
      <c r="H34">
        <v>180</v>
      </c>
      <c r="I34" t="str">
        <f t="shared" si="3"/>
        <v>Lebih dari/sama dengan rata-rata Jumlah Sarana Air Minum yang Diawasi</v>
      </c>
      <c r="J34">
        <v>704</v>
      </c>
      <c r="K34" t="str">
        <f t="shared" si="4"/>
        <v>Lebih dari/sama dengan rata-rata Jumlah Tempat dan Failitas Umum</v>
      </c>
      <c r="L34">
        <v>254393</v>
      </c>
      <c r="M34" t="str">
        <f t="shared" si="5"/>
        <v>Kurang dari rata-rata KK dengan Akses terhadap Fasilitas Sanitasi yang Layak</v>
      </c>
      <c r="N34">
        <v>110.176</v>
      </c>
      <c r="O34">
        <v>-7.3150000000000004</v>
      </c>
    </row>
    <row r="35" spans="1:15" x14ac:dyDescent="0.35">
      <c r="A35" t="s">
        <v>55</v>
      </c>
      <c r="B35">
        <v>14</v>
      </c>
      <c r="C35" t="str">
        <f t="shared" si="0"/>
        <v>Kurang dari rata-rata jumlah kasus kusta</v>
      </c>
      <c r="D35">
        <v>552</v>
      </c>
      <c r="E35" t="str">
        <f t="shared" si="1"/>
        <v>Kurang dari rata-rata kepadatan penduduk</v>
      </c>
      <c r="F35">
        <v>57</v>
      </c>
      <c r="G35" t="str">
        <f t="shared" si="2"/>
        <v>Kurang dari rata-rata KK Akses Rumah Sakit</v>
      </c>
      <c r="H35">
        <v>92</v>
      </c>
      <c r="I35" t="str">
        <f t="shared" si="3"/>
        <v>Kurang dari rata-rata Jumlah Sarana Air Minum yang Diawasim</v>
      </c>
      <c r="J35">
        <v>305</v>
      </c>
      <c r="K35" t="str">
        <f t="shared" si="4"/>
        <v>Kurang dari rata-rata Jumlah Tempat dan Failitas Umum</v>
      </c>
      <c r="L35">
        <v>303569</v>
      </c>
      <c r="M35" t="str">
        <f t="shared" si="5"/>
        <v>Kurang dari rata-rata KK dengan Akses terhadap Fasilitas Sanitasi yang Layak</v>
      </c>
      <c r="N35">
        <v>110.926</v>
      </c>
      <c r="O35">
        <v>-7.8154000000000003</v>
      </c>
    </row>
    <row r="36" spans="1:15" x14ac:dyDescent="0.35">
      <c r="A36" t="s">
        <v>50</v>
      </c>
      <c r="B36">
        <v>3</v>
      </c>
      <c r="C36" t="str">
        <f t="shared" si="0"/>
        <v>Kurang dari rata-rata jumlah kasus kusta</v>
      </c>
      <c r="D36">
        <v>899</v>
      </c>
      <c r="E36" t="str">
        <f t="shared" si="1"/>
        <v>Kurang dari rata-rata kepadatan penduduk</v>
      </c>
      <c r="F36">
        <v>72.239999999999995</v>
      </c>
      <c r="G36" t="str">
        <f t="shared" si="2"/>
        <v>Lebih dari/sama dengan rata-rata KK Akses Rumah Sakit</v>
      </c>
      <c r="H36">
        <v>123</v>
      </c>
      <c r="I36" t="str">
        <f t="shared" si="3"/>
        <v>Kurang dari rata-rata Jumlah Sarana Air Minum yang Diawasim</v>
      </c>
      <c r="J36">
        <v>696</v>
      </c>
      <c r="K36" t="str">
        <f t="shared" si="4"/>
        <v>Lebih dari/sama dengan rata-rata Jumlah Tempat dan Failitas Umum</v>
      </c>
      <c r="L36">
        <v>178360</v>
      </c>
      <c r="M36" t="str">
        <f t="shared" si="5"/>
        <v>Kurang dari rata-rata KK dengan Akses terhadap Fasilitas Sanitasi yang Layak</v>
      </c>
      <c r="N36">
        <v>109.904</v>
      </c>
      <c r="O36">
        <v>-7.3593999999999999</v>
      </c>
    </row>
  </sheetData>
  <autoFilter ref="A1:O1" xr:uid="{4CDECF60-5920-44BB-A701-9F2E44916B5D}">
    <sortState xmlns:xlrd2="http://schemas.microsoft.com/office/spreadsheetml/2017/richdata2" ref="A2:O3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 _</dc:creator>
  <cp:lastModifiedBy>Farida _</cp:lastModifiedBy>
  <dcterms:created xsi:type="dcterms:W3CDTF">2024-06-25T02:09:50Z</dcterms:created>
  <dcterms:modified xsi:type="dcterms:W3CDTF">2024-06-27T06:13:33Z</dcterms:modified>
</cp:coreProperties>
</file>