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sendaghighshirazi/Documents/Uni semester 2/Assessments/Finals/CMF_2/"/>
    </mc:Choice>
  </mc:AlternateContent>
  <xr:revisionPtr revIDLastSave="0" documentId="13_ncr:1_{5E5F8FDE-5448-ED4F-80DE-BB6F31A09869}" xr6:coauthVersionLast="47" xr6:coauthVersionMax="47" xr10:uidLastSave="{00000000-0000-0000-0000-000000000000}"/>
  <bookViews>
    <workbookView xWindow="160" yWindow="660" windowWidth="25380" windowHeight="26800" activeTab="4" xr2:uid="{7D158B8B-827E-1F44-BD56-0D3A85B29847}"/>
  </bookViews>
  <sheets>
    <sheet name="GOOG Returns" sheetId="1" r:id="rId1"/>
    <sheet name="SPX Returns" sheetId="2" r:id="rId2"/>
    <sheet name="Value At Risk" sheetId="4" r:id="rId3"/>
    <sheet name="Regression" sheetId="3" r:id="rId4"/>
    <sheet name="MACD" sheetId="5" r:id="rId5"/>
    <sheet name="RSI" sheetId="6" r:id="rId6"/>
    <sheet name="Bollinger Bands" sheetId="7" r:id="rId7"/>
    <sheet name="Stochastic Oscillator" sheetId="8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8" l="1"/>
  <c r="D17" i="8"/>
  <c r="D18" i="8"/>
  <c r="D19" i="8"/>
  <c r="E19" i="8" s="1"/>
  <c r="D20" i="8"/>
  <c r="E20" i="8" s="1"/>
  <c r="D21" i="8"/>
  <c r="E21" i="8" s="1"/>
  <c r="D22" i="8"/>
  <c r="E22" i="8" s="1"/>
  <c r="F22" i="8" s="1"/>
  <c r="D23" i="8"/>
  <c r="E23" i="8" s="1"/>
  <c r="D24" i="8"/>
  <c r="D25" i="8"/>
  <c r="D26" i="8"/>
  <c r="D27" i="8"/>
  <c r="E27" i="8" s="1"/>
  <c r="D28" i="8"/>
  <c r="E28" i="8" s="1"/>
  <c r="D29" i="8"/>
  <c r="E29" i="8" s="1"/>
  <c r="D30" i="8"/>
  <c r="E30" i="8" s="1"/>
  <c r="F30" i="8" s="1"/>
  <c r="D31" i="8"/>
  <c r="E31" i="8" s="1"/>
  <c r="D32" i="8"/>
  <c r="D33" i="8"/>
  <c r="D34" i="8"/>
  <c r="D35" i="8"/>
  <c r="E35" i="8" s="1"/>
  <c r="D36" i="8"/>
  <c r="E36" i="8" s="1"/>
  <c r="D37" i="8"/>
  <c r="E37" i="8" s="1"/>
  <c r="D38" i="8"/>
  <c r="E38" i="8" s="1"/>
  <c r="F38" i="8" s="1"/>
  <c r="D39" i="8"/>
  <c r="E39" i="8" s="1"/>
  <c r="D40" i="8"/>
  <c r="D41" i="8"/>
  <c r="D42" i="8"/>
  <c r="D43" i="8"/>
  <c r="E43" i="8" s="1"/>
  <c r="D44" i="8"/>
  <c r="E44" i="8" s="1"/>
  <c r="D45" i="8"/>
  <c r="E45" i="8" s="1"/>
  <c r="D46" i="8"/>
  <c r="E46" i="8" s="1"/>
  <c r="F46" i="8" s="1"/>
  <c r="D47" i="8"/>
  <c r="E47" i="8" s="1"/>
  <c r="D48" i="8"/>
  <c r="D49" i="8"/>
  <c r="D50" i="8"/>
  <c r="D51" i="8"/>
  <c r="E51" i="8" s="1"/>
  <c r="D52" i="8"/>
  <c r="E52" i="8" s="1"/>
  <c r="D53" i="8"/>
  <c r="E53" i="8" s="1"/>
  <c r="D54" i="8"/>
  <c r="E54" i="8" s="1"/>
  <c r="F54" i="8" s="1"/>
  <c r="D55" i="8"/>
  <c r="E55" i="8" s="1"/>
  <c r="D56" i="8"/>
  <c r="D57" i="8"/>
  <c r="D58" i="8"/>
  <c r="D59" i="8"/>
  <c r="E59" i="8" s="1"/>
  <c r="D60" i="8"/>
  <c r="E60" i="8" s="1"/>
  <c r="D61" i="8"/>
  <c r="E61" i="8" s="1"/>
  <c r="D62" i="8"/>
  <c r="E62" i="8" s="1"/>
  <c r="F62" i="8" s="1"/>
  <c r="D63" i="8"/>
  <c r="E63" i="8" s="1"/>
  <c r="D64" i="8"/>
  <c r="D65" i="8"/>
  <c r="D66" i="8"/>
  <c r="D67" i="8"/>
  <c r="E67" i="8" s="1"/>
  <c r="D68" i="8"/>
  <c r="E68" i="8" s="1"/>
  <c r="D69" i="8"/>
  <c r="E69" i="8" s="1"/>
  <c r="D70" i="8"/>
  <c r="E70" i="8" s="1"/>
  <c r="F70" i="8" s="1"/>
  <c r="D71" i="8"/>
  <c r="E71" i="8" s="1"/>
  <c r="F71" i="8" s="1"/>
  <c r="D72" i="8"/>
  <c r="D73" i="8"/>
  <c r="D74" i="8"/>
  <c r="D75" i="8"/>
  <c r="E75" i="8" s="1"/>
  <c r="D76" i="8"/>
  <c r="E76" i="8" s="1"/>
  <c r="D77" i="8"/>
  <c r="E77" i="8" s="1"/>
  <c r="D78" i="8"/>
  <c r="E78" i="8" s="1"/>
  <c r="F78" i="8" s="1"/>
  <c r="D79" i="8"/>
  <c r="E79" i="8" s="1"/>
  <c r="D80" i="8"/>
  <c r="D81" i="8"/>
  <c r="D82" i="8"/>
  <c r="D83" i="8"/>
  <c r="E83" i="8" s="1"/>
  <c r="D84" i="8"/>
  <c r="E84" i="8" s="1"/>
  <c r="D85" i="8"/>
  <c r="E85" i="8" s="1"/>
  <c r="D86" i="8"/>
  <c r="E86" i="8" s="1"/>
  <c r="F86" i="8" s="1"/>
  <c r="D87" i="8"/>
  <c r="E87" i="8" s="1"/>
  <c r="F87" i="8" s="1"/>
  <c r="D88" i="8"/>
  <c r="D89" i="8"/>
  <c r="D90" i="8"/>
  <c r="D91" i="8"/>
  <c r="E91" i="8" s="1"/>
  <c r="D92" i="8"/>
  <c r="E92" i="8" s="1"/>
  <c r="D93" i="8"/>
  <c r="E93" i="8" s="1"/>
  <c r="D94" i="8"/>
  <c r="E94" i="8" s="1"/>
  <c r="F94" i="8" s="1"/>
  <c r="D95" i="8"/>
  <c r="E95" i="8" s="1"/>
  <c r="F95" i="8" s="1"/>
  <c r="D96" i="8"/>
  <c r="D97" i="8"/>
  <c r="D98" i="8"/>
  <c r="D99" i="8"/>
  <c r="E99" i="8" s="1"/>
  <c r="D100" i="8"/>
  <c r="E100" i="8" s="1"/>
  <c r="D101" i="8"/>
  <c r="E101" i="8" s="1"/>
  <c r="D102" i="8"/>
  <c r="E102" i="8" s="1"/>
  <c r="F102" i="8" s="1"/>
  <c r="D103" i="8"/>
  <c r="E103" i="8" s="1"/>
  <c r="F103" i="8" s="1"/>
  <c r="D104" i="8"/>
  <c r="D105" i="8"/>
  <c r="D106" i="8"/>
  <c r="D107" i="8"/>
  <c r="E107" i="8" s="1"/>
  <c r="D108" i="8"/>
  <c r="E108" i="8" s="1"/>
  <c r="D109" i="8"/>
  <c r="E109" i="8" s="1"/>
  <c r="D110" i="8"/>
  <c r="E110" i="8" s="1"/>
  <c r="F110" i="8" s="1"/>
  <c r="D111" i="8"/>
  <c r="E111" i="8" s="1"/>
  <c r="D112" i="8"/>
  <c r="D113" i="8"/>
  <c r="D114" i="8"/>
  <c r="D115" i="8"/>
  <c r="E115" i="8" s="1"/>
  <c r="D116" i="8"/>
  <c r="E116" i="8" s="1"/>
  <c r="D117" i="8"/>
  <c r="E117" i="8" s="1"/>
  <c r="D118" i="8"/>
  <c r="E118" i="8" s="1"/>
  <c r="F118" i="8" s="1"/>
  <c r="D119" i="8"/>
  <c r="E119" i="8" s="1"/>
  <c r="D120" i="8"/>
  <c r="D121" i="8"/>
  <c r="D122" i="8"/>
  <c r="D123" i="8"/>
  <c r="E123" i="8" s="1"/>
  <c r="D124" i="8"/>
  <c r="E124" i="8" s="1"/>
  <c r="D125" i="8"/>
  <c r="E125" i="8" s="1"/>
  <c r="D126" i="8"/>
  <c r="E126" i="8" s="1"/>
  <c r="F126" i="8" s="1"/>
  <c r="D127" i="8"/>
  <c r="E127" i="8" s="1"/>
  <c r="D128" i="8"/>
  <c r="D129" i="8"/>
  <c r="D130" i="8"/>
  <c r="D131" i="8"/>
  <c r="E131" i="8" s="1"/>
  <c r="D132" i="8"/>
  <c r="E132" i="8" s="1"/>
  <c r="D133" i="8"/>
  <c r="E133" i="8" s="1"/>
  <c r="D134" i="8"/>
  <c r="E134" i="8" s="1"/>
  <c r="F134" i="8" s="1"/>
  <c r="D135" i="8"/>
  <c r="E135" i="8" s="1"/>
  <c r="D136" i="8"/>
  <c r="D137" i="8"/>
  <c r="D138" i="8"/>
  <c r="D139" i="8"/>
  <c r="E139" i="8" s="1"/>
  <c r="D140" i="8"/>
  <c r="E140" i="8" s="1"/>
  <c r="D141" i="8"/>
  <c r="E141" i="8" s="1"/>
  <c r="D142" i="8"/>
  <c r="E142" i="8" s="1"/>
  <c r="F142" i="8" s="1"/>
  <c r="D143" i="8"/>
  <c r="E143" i="8" s="1"/>
  <c r="D144" i="8"/>
  <c r="D145" i="8"/>
  <c r="D146" i="8"/>
  <c r="D147" i="8"/>
  <c r="E147" i="8" s="1"/>
  <c r="D148" i="8"/>
  <c r="E148" i="8" s="1"/>
  <c r="D149" i="8"/>
  <c r="E149" i="8" s="1"/>
  <c r="D150" i="8"/>
  <c r="E150" i="8" s="1"/>
  <c r="F150" i="8" s="1"/>
  <c r="D151" i="8"/>
  <c r="E151" i="8" s="1"/>
  <c r="F151" i="8" s="1"/>
  <c r="D152" i="8"/>
  <c r="D153" i="8"/>
  <c r="D154" i="8"/>
  <c r="D155" i="8"/>
  <c r="E155" i="8" s="1"/>
  <c r="D156" i="8"/>
  <c r="E156" i="8" s="1"/>
  <c r="D157" i="8"/>
  <c r="E157" i="8" s="1"/>
  <c r="D158" i="8"/>
  <c r="E158" i="8" s="1"/>
  <c r="F158" i="8" s="1"/>
  <c r="D159" i="8"/>
  <c r="E159" i="8" s="1"/>
  <c r="D160" i="8"/>
  <c r="D161" i="8"/>
  <c r="D162" i="8"/>
  <c r="D163" i="8"/>
  <c r="E163" i="8" s="1"/>
  <c r="D164" i="8"/>
  <c r="E164" i="8" s="1"/>
  <c r="D165" i="8"/>
  <c r="E165" i="8" s="1"/>
  <c r="D166" i="8"/>
  <c r="D167" i="8"/>
  <c r="E167" i="8" s="1"/>
  <c r="D168" i="8"/>
  <c r="D169" i="8"/>
  <c r="D170" i="8"/>
  <c r="D171" i="8"/>
  <c r="E171" i="8" s="1"/>
  <c r="D172" i="8"/>
  <c r="E172" i="8" s="1"/>
  <c r="D173" i="8"/>
  <c r="E173" i="8" s="1"/>
  <c r="D174" i="8"/>
  <c r="E174" i="8" s="1"/>
  <c r="F174" i="8" s="1"/>
  <c r="D175" i="8"/>
  <c r="E175" i="8" s="1"/>
  <c r="D176" i="8"/>
  <c r="D177" i="8"/>
  <c r="D178" i="8"/>
  <c r="D179" i="8"/>
  <c r="E179" i="8" s="1"/>
  <c r="D180" i="8"/>
  <c r="E180" i="8" s="1"/>
  <c r="D181" i="8"/>
  <c r="E181" i="8" s="1"/>
  <c r="D182" i="8"/>
  <c r="E182" i="8" s="1"/>
  <c r="F182" i="8" s="1"/>
  <c r="D183" i="8"/>
  <c r="E183" i="8" s="1"/>
  <c r="D184" i="8"/>
  <c r="D185" i="8"/>
  <c r="D186" i="8"/>
  <c r="D187" i="8"/>
  <c r="E187" i="8" s="1"/>
  <c r="D188" i="8"/>
  <c r="E188" i="8" s="1"/>
  <c r="F188" i="8" s="1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E166" i="8" s="1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E15" i="8"/>
  <c r="E16" i="8"/>
  <c r="E17" i="8"/>
  <c r="E18" i="8"/>
  <c r="E24" i="8"/>
  <c r="E25" i="8"/>
  <c r="E26" i="8"/>
  <c r="E32" i="8"/>
  <c r="E33" i="8"/>
  <c r="E34" i="8"/>
  <c r="E40" i="8"/>
  <c r="E41" i="8"/>
  <c r="E42" i="8"/>
  <c r="E48" i="8"/>
  <c r="E49" i="8"/>
  <c r="E50" i="8"/>
  <c r="E56" i="8"/>
  <c r="E57" i="8"/>
  <c r="E58" i="8"/>
  <c r="E64" i="8"/>
  <c r="E65" i="8"/>
  <c r="E66" i="8"/>
  <c r="E72" i="8"/>
  <c r="E73" i="8"/>
  <c r="E74" i="8"/>
  <c r="E80" i="8"/>
  <c r="E81" i="8"/>
  <c r="E82" i="8"/>
  <c r="E88" i="8"/>
  <c r="E89" i="8"/>
  <c r="E90" i="8"/>
  <c r="E96" i="8"/>
  <c r="E97" i="8"/>
  <c r="E98" i="8"/>
  <c r="E104" i="8"/>
  <c r="E105" i="8"/>
  <c r="E106" i="8"/>
  <c r="E112" i="8"/>
  <c r="E113" i="8"/>
  <c r="E114" i="8"/>
  <c r="E120" i="8"/>
  <c r="E121" i="8"/>
  <c r="E122" i="8"/>
  <c r="E128" i="8"/>
  <c r="E129" i="8"/>
  <c r="E130" i="8"/>
  <c r="E136" i="8"/>
  <c r="E137" i="8"/>
  <c r="E138" i="8"/>
  <c r="E144" i="8"/>
  <c r="E145" i="8"/>
  <c r="E146" i="8"/>
  <c r="E152" i="8"/>
  <c r="E153" i="8"/>
  <c r="E154" i="8"/>
  <c r="E160" i="8"/>
  <c r="E161" i="8"/>
  <c r="E162" i="8"/>
  <c r="E168" i="8"/>
  <c r="E169" i="8"/>
  <c r="E170" i="8"/>
  <c r="E176" i="8"/>
  <c r="E177" i="8"/>
  <c r="E178" i="8"/>
  <c r="E184" i="8"/>
  <c r="E185" i="8"/>
  <c r="E186" i="8"/>
  <c r="D15" i="8"/>
  <c r="C15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1" i="7"/>
  <c r="E32" i="7"/>
  <c r="E39" i="7"/>
  <c r="E40" i="7"/>
  <c r="E47" i="7"/>
  <c r="E48" i="7"/>
  <c r="E55" i="7"/>
  <c r="E56" i="7"/>
  <c r="E63" i="7"/>
  <c r="E64" i="7"/>
  <c r="E71" i="7"/>
  <c r="E72" i="7"/>
  <c r="E79" i="7"/>
  <c r="E80" i="7"/>
  <c r="E87" i="7"/>
  <c r="E88" i="7"/>
  <c r="E95" i="7"/>
  <c r="E96" i="7"/>
  <c r="E103" i="7"/>
  <c r="E104" i="7"/>
  <c r="E111" i="7"/>
  <c r="E112" i="7"/>
  <c r="E119" i="7"/>
  <c r="E120" i="7"/>
  <c r="E127" i="7"/>
  <c r="E128" i="7"/>
  <c r="E135" i="7"/>
  <c r="E136" i="7"/>
  <c r="E143" i="7"/>
  <c r="E144" i="7"/>
  <c r="E151" i="7"/>
  <c r="E152" i="7"/>
  <c r="E159" i="7"/>
  <c r="E160" i="7"/>
  <c r="E167" i="7"/>
  <c r="E168" i="7"/>
  <c r="E175" i="7"/>
  <c r="E176" i="7"/>
  <c r="E183" i="7"/>
  <c r="E184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21" i="7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C32" i="7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C48" i="7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C56" i="7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C64" i="7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C72" i="7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C80" i="7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C88" i="7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C96" i="7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C104" i="7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C112" i="7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C120" i="7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C128" i="7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C136" i="7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C144" i="7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E150" i="7" s="1"/>
  <c r="C151" i="7"/>
  <c r="C152" i="7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E158" i="7" s="1"/>
  <c r="C159" i="7"/>
  <c r="C160" i="7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E166" i="7" s="1"/>
  <c r="C167" i="7"/>
  <c r="C168" i="7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C176" i="7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E182" i="7" s="1"/>
  <c r="C183" i="7"/>
  <c r="C184" i="7"/>
  <c r="C185" i="7"/>
  <c r="E185" i="7" s="1"/>
  <c r="C186" i="7"/>
  <c r="E186" i="7" s="1"/>
  <c r="C187" i="7"/>
  <c r="E187" i="7" s="1"/>
  <c r="C188" i="7"/>
  <c r="E188" i="7" s="1"/>
  <c r="C21" i="7"/>
  <c r="E21" i="7" s="1"/>
  <c r="G18" i="6"/>
  <c r="G19" i="6"/>
  <c r="G20" i="6"/>
  <c r="G21" i="6"/>
  <c r="G22" i="6"/>
  <c r="G23" i="6"/>
  <c r="G24" i="6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7" i="6"/>
  <c r="F18" i="6"/>
  <c r="F19" i="6"/>
  <c r="F20" i="6"/>
  <c r="F21" i="6" s="1"/>
  <c r="F22" i="6"/>
  <c r="F23" i="6"/>
  <c r="F24" i="6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7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D16" i="5"/>
  <c r="E15" i="5"/>
  <c r="D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G2" i="5"/>
  <c r="E2" i="5"/>
  <c r="D2" i="5"/>
  <c r="C2" i="5"/>
  <c r="F187" i="8" l="1"/>
  <c r="F166" i="8"/>
  <c r="F15" i="8"/>
  <c r="F104" i="8"/>
  <c r="F56" i="8"/>
  <c r="F181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80" i="8"/>
  <c r="F172" i="8"/>
  <c r="F164" i="8"/>
  <c r="F156" i="8"/>
  <c r="F148" i="8"/>
  <c r="F140" i="8"/>
  <c r="F132" i="8"/>
  <c r="F124" i="8"/>
  <c r="F116" i="8"/>
  <c r="F108" i="8"/>
  <c r="F100" i="8"/>
  <c r="F92" i="8"/>
  <c r="F84" i="8"/>
  <c r="F76" i="8"/>
  <c r="F68" i="8"/>
  <c r="F60" i="8"/>
  <c r="F52" i="8"/>
  <c r="F44" i="8"/>
  <c r="F36" i="8"/>
  <c r="F28" i="8"/>
  <c r="F20" i="8"/>
  <c r="F179" i="8"/>
  <c r="F171" i="8"/>
  <c r="F163" i="8"/>
  <c r="F155" i="8"/>
  <c r="F147" i="8"/>
  <c r="F139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F186" i="8"/>
  <c r="F178" i="8"/>
  <c r="F170" i="8"/>
  <c r="F162" i="8"/>
  <c r="F154" i="8"/>
  <c r="F146" i="8"/>
  <c r="F138" i="8"/>
  <c r="F130" i="8"/>
  <c r="F122" i="8"/>
  <c r="F114" i="8"/>
  <c r="F106" i="8"/>
  <c r="F98" i="8"/>
  <c r="F90" i="8"/>
  <c r="F82" i="8"/>
  <c r="F74" i="8"/>
  <c r="F66" i="8"/>
  <c r="F58" i="8"/>
  <c r="F50" i="8"/>
  <c r="F42" i="8"/>
  <c r="F34" i="8"/>
  <c r="F26" i="8"/>
  <c r="F18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184" i="8"/>
  <c r="F176" i="8"/>
  <c r="F168" i="8"/>
  <c r="F160" i="8"/>
  <c r="F152" i="8"/>
  <c r="F144" i="8"/>
  <c r="F136" i="8"/>
  <c r="F128" i="8"/>
  <c r="F120" i="8"/>
  <c r="F112" i="8"/>
  <c r="F96" i="8"/>
  <c r="F88" i="8"/>
  <c r="F80" i="8"/>
  <c r="F72" i="8"/>
  <c r="F64" i="8"/>
  <c r="F48" i="8"/>
  <c r="F40" i="8"/>
  <c r="F32" i="8"/>
  <c r="F24" i="8"/>
  <c r="F183" i="8"/>
  <c r="F175" i="8"/>
  <c r="F167" i="8"/>
  <c r="F159" i="8"/>
  <c r="F143" i="8"/>
  <c r="F135" i="8"/>
  <c r="F127" i="8"/>
  <c r="F119" i="8"/>
  <c r="F111" i="8"/>
  <c r="F79" i="8"/>
  <c r="F63" i="8"/>
  <c r="F55" i="8"/>
  <c r="F47" i="8"/>
  <c r="F39" i="8"/>
  <c r="F31" i="8"/>
  <c r="F23" i="8"/>
  <c r="F16" i="8"/>
  <c r="D182" i="6"/>
  <c r="E182" i="6"/>
  <c r="D174" i="6"/>
  <c r="E174" i="6"/>
  <c r="D166" i="6"/>
  <c r="E166" i="6"/>
  <c r="D158" i="6"/>
  <c r="E158" i="6"/>
  <c r="D150" i="6"/>
  <c r="E150" i="6"/>
  <c r="D142" i="6"/>
  <c r="E142" i="6"/>
  <c r="D134" i="6"/>
  <c r="E134" i="6"/>
  <c r="D126" i="6"/>
  <c r="E126" i="6"/>
  <c r="D118" i="6"/>
  <c r="E118" i="6"/>
  <c r="D110" i="6"/>
  <c r="E110" i="6"/>
  <c r="D102" i="6"/>
  <c r="E102" i="6"/>
  <c r="D94" i="6"/>
  <c r="E94" i="6"/>
  <c r="D86" i="6"/>
  <c r="E86" i="6"/>
  <c r="D78" i="6"/>
  <c r="E78" i="6"/>
  <c r="D70" i="6"/>
  <c r="E70" i="6"/>
  <c r="D62" i="6"/>
  <c r="E62" i="6"/>
  <c r="D54" i="6"/>
  <c r="E54" i="6"/>
  <c r="D46" i="6"/>
  <c r="E46" i="6"/>
  <c r="D38" i="6"/>
  <c r="E38" i="6"/>
  <c r="D30" i="6"/>
  <c r="E30" i="6"/>
  <c r="D22" i="6"/>
  <c r="E22" i="6"/>
  <c r="D14" i="6"/>
  <c r="E14" i="6"/>
  <c r="D6" i="6"/>
  <c r="E6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C17" i="5"/>
  <c r="C18" i="5" s="1"/>
  <c r="C19" i="5" s="1"/>
  <c r="C21" i="5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D17" i="5"/>
  <c r="E31" i="5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C15" i="5"/>
  <c r="C16" i="5" s="1"/>
  <c r="C20" i="5"/>
  <c r="H44" i="6" l="1"/>
  <c r="I44" i="6" s="1"/>
  <c r="H30" i="6"/>
  <c r="I30" i="6" s="1"/>
  <c r="H172" i="6"/>
  <c r="I172" i="6" s="1"/>
  <c r="H181" i="6"/>
  <c r="I181" i="6" s="1"/>
  <c r="H62" i="6"/>
  <c r="I62" i="6" s="1"/>
  <c r="H76" i="6"/>
  <c r="I76" i="6" s="1"/>
  <c r="H108" i="6"/>
  <c r="I108" i="6" s="1"/>
  <c r="H140" i="6"/>
  <c r="I140" i="6" s="1"/>
  <c r="H21" i="6"/>
  <c r="I21" i="6" s="1"/>
  <c r="H85" i="6"/>
  <c r="I85" i="6" s="1"/>
  <c r="H117" i="6"/>
  <c r="I117" i="6" s="1"/>
  <c r="H94" i="6"/>
  <c r="I94" i="6" s="1"/>
  <c r="H126" i="6"/>
  <c r="I126" i="6" s="1"/>
  <c r="H149" i="6"/>
  <c r="I149" i="6" s="1"/>
  <c r="H95" i="6"/>
  <c r="I95" i="6" s="1"/>
  <c r="H160" i="6"/>
  <c r="I160" i="6" s="1"/>
  <c r="H130" i="6"/>
  <c r="I130" i="6" s="1"/>
  <c r="H75" i="6"/>
  <c r="I75" i="6" s="1"/>
  <c r="H171" i="6"/>
  <c r="I171" i="6" s="1"/>
  <c r="H84" i="6"/>
  <c r="I84" i="6" s="1"/>
  <c r="H157" i="6"/>
  <c r="I157" i="6" s="1"/>
  <c r="H73" i="6"/>
  <c r="I73" i="6" s="1"/>
  <c r="H42" i="6"/>
  <c r="I42" i="6" s="1"/>
  <c r="H115" i="6"/>
  <c r="I115" i="6" s="1"/>
  <c r="H63" i="6"/>
  <c r="I63" i="6" s="1"/>
  <c r="H128" i="6"/>
  <c r="I128" i="6" s="1"/>
  <c r="H98" i="6"/>
  <c r="I98" i="6" s="1"/>
  <c r="H43" i="6"/>
  <c r="I43" i="6" s="1"/>
  <c r="H107" i="6"/>
  <c r="I107" i="6" s="1"/>
  <c r="H20" i="6"/>
  <c r="I20" i="6" s="1"/>
  <c r="H116" i="6"/>
  <c r="I116" i="6" s="1"/>
  <c r="H61" i="6"/>
  <c r="I61" i="6" s="1"/>
  <c r="H38" i="6"/>
  <c r="I38" i="6" s="1"/>
  <c r="H134" i="6"/>
  <c r="I134" i="6" s="1"/>
  <c r="H71" i="6"/>
  <c r="I71" i="6" s="1"/>
  <c r="H40" i="6"/>
  <c r="I40" i="6" s="1"/>
  <c r="H168" i="6"/>
  <c r="I168" i="6" s="1"/>
  <c r="H138" i="6"/>
  <c r="I138" i="6" s="1"/>
  <c r="H83" i="6"/>
  <c r="I83" i="6" s="1"/>
  <c r="G16" i="6"/>
  <c r="H92" i="6"/>
  <c r="I92" i="6" s="1"/>
  <c r="H69" i="6"/>
  <c r="I69" i="6" s="1"/>
  <c r="H133" i="6"/>
  <c r="I133" i="6" s="1"/>
  <c r="H46" i="6"/>
  <c r="I46" i="6" s="1"/>
  <c r="H110" i="6"/>
  <c r="I110" i="6" s="1"/>
  <c r="H142" i="6"/>
  <c r="I142" i="6" s="1"/>
  <c r="H175" i="6"/>
  <c r="I175" i="6" s="1"/>
  <c r="F16" i="6"/>
  <c r="H16" i="6" s="1"/>
  <c r="H144" i="6"/>
  <c r="I144" i="6" s="1"/>
  <c r="H176" i="6"/>
  <c r="I176" i="6" s="1"/>
  <c r="H49" i="6"/>
  <c r="I49" i="6" s="1"/>
  <c r="H81" i="6"/>
  <c r="I81" i="6" s="1"/>
  <c r="H113" i="6"/>
  <c r="I113" i="6" s="1"/>
  <c r="H145" i="6"/>
  <c r="I145" i="6" s="1"/>
  <c r="H50" i="6"/>
  <c r="I50" i="6" s="1"/>
  <c r="H82" i="6"/>
  <c r="I82" i="6" s="1"/>
  <c r="H114" i="6"/>
  <c r="I114" i="6" s="1"/>
  <c r="H146" i="6"/>
  <c r="I146" i="6" s="1"/>
  <c r="H178" i="6"/>
  <c r="I178" i="6" s="1"/>
  <c r="H91" i="6"/>
  <c r="I91" i="6" s="1"/>
  <c r="H155" i="6"/>
  <c r="I155" i="6" s="1"/>
  <c r="H187" i="6"/>
  <c r="I187" i="6" s="1"/>
  <c r="H127" i="6"/>
  <c r="I127" i="6" s="1"/>
  <c r="H65" i="6"/>
  <c r="I65" i="6" s="1"/>
  <c r="H148" i="6"/>
  <c r="I148" i="6" s="1"/>
  <c r="H125" i="6"/>
  <c r="I125" i="6" s="1"/>
  <c r="H70" i="6"/>
  <c r="I70" i="6" s="1"/>
  <c r="H103" i="6"/>
  <c r="I103" i="6" s="1"/>
  <c r="H137" i="6"/>
  <c r="I137" i="6" s="1"/>
  <c r="H74" i="6"/>
  <c r="I74" i="6" s="1"/>
  <c r="H51" i="6"/>
  <c r="I51" i="6" s="1"/>
  <c r="H179" i="6"/>
  <c r="I179" i="6" s="1"/>
  <c r="H28" i="6"/>
  <c r="I28" i="6" s="1"/>
  <c r="H60" i="6"/>
  <c r="I60" i="6" s="1"/>
  <c r="H124" i="6"/>
  <c r="I124" i="6" s="1"/>
  <c r="H165" i="6"/>
  <c r="I165" i="6" s="1"/>
  <c r="H78" i="6"/>
  <c r="I78" i="6" s="1"/>
  <c r="H174" i="6"/>
  <c r="I174" i="6" s="1"/>
  <c r="H111" i="6"/>
  <c r="I111" i="6" s="1"/>
  <c r="H31" i="6"/>
  <c r="I31" i="6" s="1"/>
  <c r="H159" i="6"/>
  <c r="I159" i="6" s="1"/>
  <c r="H33" i="6"/>
  <c r="I33" i="6" s="1"/>
  <c r="H66" i="6"/>
  <c r="I66" i="6" s="1"/>
  <c r="H162" i="6"/>
  <c r="I162" i="6" s="1"/>
  <c r="H52" i="6"/>
  <c r="I52" i="6" s="1"/>
  <c r="H180" i="6"/>
  <c r="I180" i="6" s="1"/>
  <c r="H93" i="6"/>
  <c r="I93" i="6" s="1"/>
  <c r="H166" i="6"/>
  <c r="I166" i="6" s="1"/>
  <c r="H41" i="6"/>
  <c r="I41" i="6" s="1"/>
  <c r="H169" i="6"/>
  <c r="I169" i="6" s="1"/>
  <c r="H106" i="6"/>
  <c r="I106" i="6" s="1"/>
  <c r="H36" i="6"/>
  <c r="I36" i="6" s="1"/>
  <c r="H100" i="6"/>
  <c r="I100" i="6" s="1"/>
  <c r="H164" i="6"/>
  <c r="I164" i="6" s="1"/>
  <c r="H45" i="6"/>
  <c r="I45" i="6" s="1"/>
  <c r="H77" i="6"/>
  <c r="I77" i="6" s="1"/>
  <c r="H22" i="6"/>
  <c r="I22" i="6" s="1"/>
  <c r="H54" i="6"/>
  <c r="I54" i="6" s="1"/>
  <c r="H86" i="6"/>
  <c r="I86" i="6" s="1"/>
  <c r="H118" i="6"/>
  <c r="I118" i="6" s="1"/>
  <c r="H150" i="6"/>
  <c r="I150" i="6" s="1"/>
  <c r="H182" i="6"/>
  <c r="I182" i="6" s="1"/>
  <c r="H55" i="6"/>
  <c r="I55" i="6" s="1"/>
  <c r="H119" i="6"/>
  <c r="I119" i="6" s="1"/>
  <c r="H151" i="6"/>
  <c r="I151" i="6" s="1"/>
  <c r="H183" i="6"/>
  <c r="I183" i="6" s="1"/>
  <c r="H24" i="6"/>
  <c r="I24" i="6" s="1"/>
  <c r="H120" i="6"/>
  <c r="I120" i="6" s="1"/>
  <c r="H152" i="6"/>
  <c r="I152" i="6" s="1"/>
  <c r="H184" i="6"/>
  <c r="I184" i="6" s="1"/>
  <c r="H57" i="6"/>
  <c r="I57" i="6" s="1"/>
  <c r="H89" i="6"/>
  <c r="I89" i="6" s="1"/>
  <c r="H26" i="6"/>
  <c r="I26" i="6" s="1"/>
  <c r="H58" i="6"/>
  <c r="I58" i="6" s="1"/>
  <c r="H90" i="6"/>
  <c r="I90" i="6" s="1"/>
  <c r="H122" i="6"/>
  <c r="I122" i="6" s="1"/>
  <c r="H154" i="6"/>
  <c r="I154" i="6" s="1"/>
  <c r="H99" i="6"/>
  <c r="I99" i="6" s="1"/>
  <c r="H131" i="6"/>
  <c r="I131" i="6" s="1"/>
  <c r="H163" i="6"/>
  <c r="I163" i="6" s="1"/>
  <c r="F17" i="5"/>
  <c r="D18" i="5"/>
  <c r="H136" i="6" l="1"/>
  <c r="I136" i="6" s="1"/>
  <c r="H188" i="6"/>
  <c r="I188" i="6" s="1"/>
  <c r="H186" i="6"/>
  <c r="I186" i="6" s="1"/>
  <c r="H121" i="6"/>
  <c r="I121" i="6" s="1"/>
  <c r="H56" i="6"/>
  <c r="I56" i="6" s="1"/>
  <c r="H109" i="6"/>
  <c r="I109" i="6" s="1"/>
  <c r="H147" i="6"/>
  <c r="I147" i="6" s="1"/>
  <c r="H156" i="6"/>
  <c r="I156" i="6" s="1"/>
  <c r="H96" i="6"/>
  <c r="I96" i="6" s="1"/>
  <c r="H48" i="6"/>
  <c r="I48" i="6" s="1"/>
  <c r="H105" i="6"/>
  <c r="I105" i="6" s="1"/>
  <c r="H29" i="6"/>
  <c r="I29" i="6" s="1"/>
  <c r="H123" i="6"/>
  <c r="I123" i="6" s="1"/>
  <c r="H79" i="6"/>
  <c r="I79" i="6" s="1"/>
  <c r="H129" i="6"/>
  <c r="I129" i="6" s="1"/>
  <c r="H87" i="6"/>
  <c r="I87" i="6" s="1"/>
  <c r="H135" i="6"/>
  <c r="I135" i="6" s="1"/>
  <c r="H18" i="6"/>
  <c r="I18" i="6" s="1"/>
  <c r="H47" i="6"/>
  <c r="I47" i="6" s="1"/>
  <c r="H39" i="6"/>
  <c r="I39" i="6" s="1"/>
  <c r="H34" i="6"/>
  <c r="I34" i="6" s="1"/>
  <c r="H158" i="6"/>
  <c r="I158" i="6" s="1"/>
  <c r="H139" i="6"/>
  <c r="I139" i="6" s="1"/>
  <c r="H25" i="6"/>
  <c r="I25" i="6" s="1"/>
  <c r="H143" i="6"/>
  <c r="I143" i="6" s="1"/>
  <c r="H104" i="6"/>
  <c r="I104" i="6" s="1"/>
  <c r="H72" i="6"/>
  <c r="I72" i="6" s="1"/>
  <c r="H161" i="6"/>
  <c r="I161" i="6" s="1"/>
  <c r="H67" i="6"/>
  <c r="I67" i="6" s="1"/>
  <c r="H185" i="6"/>
  <c r="I185" i="6" s="1"/>
  <c r="H173" i="6"/>
  <c r="I173" i="6" s="1"/>
  <c r="H68" i="6"/>
  <c r="I68" i="6" s="1"/>
  <c r="H101" i="6"/>
  <c r="I101" i="6" s="1"/>
  <c r="H19" i="6"/>
  <c r="I19" i="6" s="1"/>
  <c r="H59" i="6"/>
  <c r="I59" i="6" s="1"/>
  <c r="H177" i="6"/>
  <c r="I177" i="6" s="1"/>
  <c r="H112" i="6"/>
  <c r="I112" i="6" s="1"/>
  <c r="H32" i="6"/>
  <c r="I32" i="6" s="1"/>
  <c r="H102" i="6"/>
  <c r="I102" i="6" s="1"/>
  <c r="H97" i="6"/>
  <c r="I97" i="6" s="1"/>
  <c r="H53" i="6"/>
  <c r="I53" i="6" s="1"/>
  <c r="H17" i="6"/>
  <c r="I17" i="6" s="1"/>
  <c r="H132" i="6"/>
  <c r="I132" i="6" s="1"/>
  <c r="H167" i="6"/>
  <c r="I167" i="6" s="1"/>
  <c r="H35" i="6"/>
  <c r="I35" i="6" s="1"/>
  <c r="H153" i="6"/>
  <c r="I153" i="6" s="1"/>
  <c r="H88" i="6"/>
  <c r="I88" i="6" s="1"/>
  <c r="H23" i="6"/>
  <c r="I23" i="6" s="1"/>
  <c r="H141" i="6"/>
  <c r="I141" i="6" s="1"/>
  <c r="H64" i="6"/>
  <c r="I64" i="6" s="1"/>
  <c r="H37" i="6"/>
  <c r="I37" i="6" s="1"/>
  <c r="H170" i="6"/>
  <c r="I170" i="6" s="1"/>
  <c r="H27" i="6"/>
  <c r="I27" i="6" s="1"/>
  <c r="H80" i="6"/>
  <c r="I80" i="6" s="1"/>
  <c r="F18" i="5"/>
  <c r="D19" i="5"/>
  <c r="G18" i="5"/>
  <c r="G17" i="5"/>
  <c r="H17" i="5"/>
  <c r="F19" i="5" l="1"/>
  <c r="D20" i="5"/>
  <c r="H18" i="5"/>
  <c r="F20" i="5" l="1"/>
  <c r="D21" i="5"/>
  <c r="H19" i="5"/>
  <c r="G19" i="5"/>
  <c r="G20" i="5"/>
  <c r="F21" i="5" l="1"/>
  <c r="D22" i="5"/>
  <c r="H20" i="5"/>
  <c r="F22" i="5" l="1"/>
  <c r="D23" i="5"/>
  <c r="H21" i="5"/>
  <c r="G22" i="5"/>
  <c r="G21" i="5"/>
  <c r="F23" i="5" l="1"/>
  <c r="D24" i="5"/>
  <c r="H22" i="5"/>
  <c r="F24" i="5" l="1"/>
  <c r="D25" i="5"/>
  <c r="G24" i="5"/>
  <c r="G23" i="5"/>
  <c r="H23" i="5" s="1"/>
  <c r="F25" i="5" l="1"/>
  <c r="D26" i="5"/>
  <c r="H24" i="5"/>
  <c r="F26" i="5" l="1"/>
  <c r="D27" i="5"/>
  <c r="G25" i="5"/>
  <c r="G26" i="5" s="1"/>
  <c r="H25" i="5" l="1"/>
  <c r="F27" i="5"/>
  <c r="D28" i="5"/>
  <c r="H26" i="5"/>
  <c r="D29" i="5" l="1"/>
  <c r="F28" i="5"/>
  <c r="G27" i="5"/>
  <c r="H27" i="5" s="1"/>
  <c r="G28" i="5" l="1"/>
  <c r="H28" i="5" s="1"/>
  <c r="F29" i="5"/>
  <c r="D30" i="5"/>
  <c r="F30" i="5" l="1"/>
  <c r="D31" i="5"/>
  <c r="G29" i="5"/>
  <c r="H29" i="5" s="1"/>
  <c r="F31" i="5" l="1"/>
  <c r="D32" i="5"/>
  <c r="G30" i="5"/>
  <c r="H30" i="5" s="1"/>
  <c r="D33" i="5" l="1"/>
  <c r="F32" i="5"/>
  <c r="G31" i="5"/>
  <c r="H31" i="5" s="1"/>
  <c r="G32" i="5" l="1"/>
  <c r="H32" i="5" s="1"/>
  <c r="F33" i="5"/>
  <c r="D34" i="5"/>
  <c r="F34" i="5" l="1"/>
  <c r="D35" i="5"/>
  <c r="G33" i="5"/>
  <c r="H33" i="5" s="1"/>
  <c r="F35" i="5" l="1"/>
  <c r="D36" i="5"/>
  <c r="G34" i="5"/>
  <c r="H34" i="5" s="1"/>
  <c r="F36" i="5" l="1"/>
  <c r="D37" i="5"/>
  <c r="G35" i="5"/>
  <c r="H35" i="5" s="1"/>
  <c r="F37" i="5" l="1"/>
  <c r="D38" i="5"/>
  <c r="G36" i="5"/>
  <c r="H36" i="5" s="1"/>
  <c r="F38" i="5" l="1"/>
  <c r="D39" i="5"/>
  <c r="G37" i="5"/>
  <c r="H37" i="5" s="1"/>
  <c r="F39" i="5" l="1"/>
  <c r="D40" i="5"/>
  <c r="G38" i="5"/>
  <c r="H38" i="5" s="1"/>
  <c r="F40" i="5" l="1"/>
  <c r="D41" i="5"/>
  <c r="G39" i="5"/>
  <c r="H39" i="5" s="1"/>
  <c r="F41" i="5" l="1"/>
  <c r="D42" i="5"/>
  <c r="G40" i="5"/>
  <c r="H40" i="5" s="1"/>
  <c r="F42" i="5" l="1"/>
  <c r="D43" i="5"/>
  <c r="G41" i="5"/>
  <c r="H41" i="5" s="1"/>
  <c r="F43" i="5" l="1"/>
  <c r="D44" i="5"/>
  <c r="G42" i="5"/>
  <c r="H42" i="5" s="1"/>
  <c r="F44" i="5" l="1"/>
  <c r="D45" i="5"/>
  <c r="G43" i="5"/>
  <c r="H43" i="5" s="1"/>
  <c r="F45" i="5" l="1"/>
  <c r="D46" i="5"/>
  <c r="G44" i="5"/>
  <c r="H44" i="5" s="1"/>
  <c r="F46" i="5" l="1"/>
  <c r="D47" i="5"/>
  <c r="G45" i="5"/>
  <c r="H45" i="5" s="1"/>
  <c r="F47" i="5" l="1"/>
  <c r="D48" i="5"/>
  <c r="G46" i="5"/>
  <c r="H46" i="5" s="1"/>
  <c r="F48" i="5" l="1"/>
  <c r="D49" i="5"/>
  <c r="G47" i="5"/>
  <c r="H47" i="5" s="1"/>
  <c r="F49" i="5" l="1"/>
  <c r="D50" i="5"/>
  <c r="G48" i="5"/>
  <c r="H48" i="5" s="1"/>
  <c r="F50" i="5" l="1"/>
  <c r="D51" i="5"/>
  <c r="G49" i="5"/>
  <c r="H49" i="5" s="1"/>
  <c r="F51" i="5" l="1"/>
  <c r="D52" i="5"/>
  <c r="G50" i="5"/>
  <c r="H50" i="5" s="1"/>
  <c r="F52" i="5" l="1"/>
  <c r="D53" i="5"/>
  <c r="G51" i="5"/>
  <c r="H51" i="5" s="1"/>
  <c r="F53" i="5" l="1"/>
  <c r="D54" i="5"/>
  <c r="G52" i="5"/>
  <c r="H52" i="5" s="1"/>
  <c r="D55" i="5" l="1"/>
  <c r="F54" i="5"/>
  <c r="G53" i="5"/>
  <c r="H53" i="5" s="1"/>
  <c r="G54" i="5" l="1"/>
  <c r="H54" i="5" s="1"/>
  <c r="F55" i="5"/>
  <c r="D56" i="5"/>
  <c r="G55" i="5" l="1"/>
  <c r="H55" i="5" s="1"/>
  <c r="F56" i="5"/>
  <c r="D57" i="5"/>
  <c r="F57" i="5" l="1"/>
  <c r="D58" i="5"/>
  <c r="G56" i="5"/>
  <c r="H56" i="5" s="1"/>
  <c r="F58" i="5" l="1"/>
  <c r="D59" i="5"/>
  <c r="G57" i="5"/>
  <c r="H57" i="5" s="1"/>
  <c r="F59" i="5" l="1"/>
  <c r="D60" i="5"/>
  <c r="G58" i="5"/>
  <c r="H58" i="5" s="1"/>
  <c r="F60" i="5" l="1"/>
  <c r="D61" i="5"/>
  <c r="G59" i="5"/>
  <c r="H59" i="5" s="1"/>
  <c r="F61" i="5" l="1"/>
  <c r="D62" i="5"/>
  <c r="G60" i="5"/>
  <c r="H60" i="5" s="1"/>
  <c r="F62" i="5" l="1"/>
  <c r="D63" i="5"/>
  <c r="G61" i="5"/>
  <c r="H61" i="5" s="1"/>
  <c r="F63" i="5" l="1"/>
  <c r="D64" i="5"/>
  <c r="G62" i="5"/>
  <c r="H62" i="5" s="1"/>
  <c r="F64" i="5" l="1"/>
  <c r="D65" i="5"/>
  <c r="G63" i="5"/>
  <c r="H63" i="5" s="1"/>
  <c r="F65" i="5" l="1"/>
  <c r="D66" i="5"/>
  <c r="G64" i="5"/>
  <c r="H64" i="5" s="1"/>
  <c r="F66" i="5" l="1"/>
  <c r="D67" i="5"/>
  <c r="G65" i="5"/>
  <c r="H65" i="5" s="1"/>
  <c r="F67" i="5" l="1"/>
  <c r="D68" i="5"/>
  <c r="G66" i="5"/>
  <c r="H66" i="5" s="1"/>
  <c r="F68" i="5" l="1"/>
  <c r="D69" i="5"/>
  <c r="G67" i="5"/>
  <c r="H67" i="5" s="1"/>
  <c r="F69" i="5" l="1"/>
  <c r="D70" i="5"/>
  <c r="G68" i="5"/>
  <c r="H68" i="5" s="1"/>
  <c r="F70" i="5" l="1"/>
  <c r="D71" i="5"/>
  <c r="G69" i="5"/>
  <c r="H69" i="5" s="1"/>
  <c r="F71" i="5" l="1"/>
  <c r="D72" i="5"/>
  <c r="G70" i="5"/>
  <c r="H70" i="5" s="1"/>
  <c r="F72" i="5" l="1"/>
  <c r="D73" i="5"/>
  <c r="G71" i="5"/>
  <c r="H71" i="5" s="1"/>
  <c r="F73" i="5" l="1"/>
  <c r="D74" i="5"/>
  <c r="G72" i="5"/>
  <c r="H72" i="5" s="1"/>
  <c r="F74" i="5" l="1"/>
  <c r="D75" i="5"/>
  <c r="G73" i="5"/>
  <c r="H73" i="5" s="1"/>
  <c r="F75" i="5" l="1"/>
  <c r="D76" i="5"/>
  <c r="G74" i="5"/>
  <c r="H74" i="5" s="1"/>
  <c r="F76" i="5" l="1"/>
  <c r="D77" i="5"/>
  <c r="G75" i="5"/>
  <c r="H75" i="5" s="1"/>
  <c r="F77" i="5" l="1"/>
  <c r="D78" i="5"/>
  <c r="G76" i="5"/>
  <c r="H76" i="5" s="1"/>
  <c r="F78" i="5" l="1"/>
  <c r="D79" i="5"/>
  <c r="G77" i="5"/>
  <c r="H77" i="5" s="1"/>
  <c r="F79" i="5" l="1"/>
  <c r="D80" i="5"/>
  <c r="G78" i="5"/>
  <c r="H78" i="5" s="1"/>
  <c r="F80" i="5" l="1"/>
  <c r="D81" i="5"/>
  <c r="G79" i="5"/>
  <c r="H79" i="5" s="1"/>
  <c r="F81" i="5" l="1"/>
  <c r="D82" i="5"/>
  <c r="G80" i="5"/>
  <c r="H80" i="5" s="1"/>
  <c r="F82" i="5" l="1"/>
  <c r="D83" i="5"/>
  <c r="G81" i="5"/>
  <c r="H81" i="5" s="1"/>
  <c r="F83" i="5" l="1"/>
  <c r="D84" i="5"/>
  <c r="G82" i="5"/>
  <c r="H82" i="5" s="1"/>
  <c r="F84" i="5" l="1"/>
  <c r="D85" i="5"/>
  <c r="G83" i="5"/>
  <c r="H83" i="5" s="1"/>
  <c r="F85" i="5" l="1"/>
  <c r="D86" i="5"/>
  <c r="G84" i="5"/>
  <c r="H84" i="5" s="1"/>
  <c r="F86" i="5" l="1"/>
  <c r="D87" i="5"/>
  <c r="G85" i="5"/>
  <c r="H85" i="5" s="1"/>
  <c r="F87" i="5" l="1"/>
  <c r="D88" i="5"/>
  <c r="G86" i="5"/>
  <c r="H86" i="5" s="1"/>
  <c r="F88" i="5" l="1"/>
  <c r="D89" i="5"/>
  <c r="G87" i="5"/>
  <c r="H87" i="5" s="1"/>
  <c r="F89" i="5" l="1"/>
  <c r="D90" i="5"/>
  <c r="G88" i="5"/>
  <c r="H88" i="5" s="1"/>
  <c r="F90" i="5" l="1"/>
  <c r="D91" i="5"/>
  <c r="G89" i="5"/>
  <c r="H89" i="5" s="1"/>
  <c r="F91" i="5" l="1"/>
  <c r="D92" i="5"/>
  <c r="G90" i="5"/>
  <c r="H90" i="5" s="1"/>
  <c r="F92" i="5" l="1"/>
  <c r="D93" i="5"/>
  <c r="G91" i="5"/>
  <c r="H91" i="5" s="1"/>
  <c r="F93" i="5" l="1"/>
  <c r="D94" i="5"/>
  <c r="G92" i="5"/>
  <c r="H92" i="5" s="1"/>
  <c r="F94" i="5" l="1"/>
  <c r="D95" i="5"/>
  <c r="G93" i="5"/>
  <c r="H93" i="5" s="1"/>
  <c r="F95" i="5" l="1"/>
  <c r="D96" i="5"/>
  <c r="G94" i="5"/>
  <c r="H94" i="5" s="1"/>
  <c r="F96" i="5" l="1"/>
  <c r="D97" i="5"/>
  <c r="G95" i="5"/>
  <c r="H95" i="5" s="1"/>
  <c r="F97" i="5" l="1"/>
  <c r="D98" i="5"/>
  <c r="G96" i="5"/>
  <c r="H96" i="5" s="1"/>
  <c r="F98" i="5" l="1"/>
  <c r="D99" i="5"/>
  <c r="G97" i="5"/>
  <c r="H97" i="5" s="1"/>
  <c r="F99" i="5" l="1"/>
  <c r="D100" i="5"/>
  <c r="G98" i="5"/>
  <c r="H98" i="5" s="1"/>
  <c r="F100" i="5" l="1"/>
  <c r="D101" i="5"/>
  <c r="G99" i="5"/>
  <c r="H99" i="5" s="1"/>
  <c r="F101" i="5" l="1"/>
  <c r="D102" i="5"/>
  <c r="G100" i="5"/>
  <c r="H100" i="5" s="1"/>
  <c r="F102" i="5" l="1"/>
  <c r="D103" i="5"/>
  <c r="G101" i="5"/>
  <c r="H101" i="5" s="1"/>
  <c r="F103" i="5" l="1"/>
  <c r="D104" i="5"/>
  <c r="G102" i="5"/>
  <c r="H102" i="5" s="1"/>
  <c r="F104" i="5" l="1"/>
  <c r="D105" i="5"/>
  <c r="G103" i="5"/>
  <c r="H103" i="5" s="1"/>
  <c r="F105" i="5" l="1"/>
  <c r="D106" i="5"/>
  <c r="G104" i="5"/>
  <c r="H104" i="5" s="1"/>
  <c r="F106" i="5" l="1"/>
  <c r="D107" i="5"/>
  <c r="G105" i="5"/>
  <c r="H105" i="5" s="1"/>
  <c r="F107" i="5" l="1"/>
  <c r="D108" i="5"/>
  <c r="G106" i="5"/>
  <c r="H106" i="5" s="1"/>
  <c r="F108" i="5" l="1"/>
  <c r="D109" i="5"/>
  <c r="G107" i="5"/>
  <c r="H107" i="5" s="1"/>
  <c r="F109" i="5" l="1"/>
  <c r="D110" i="5"/>
  <c r="G108" i="5"/>
  <c r="H108" i="5" s="1"/>
  <c r="F110" i="5" l="1"/>
  <c r="D111" i="5"/>
  <c r="G109" i="5"/>
  <c r="H109" i="5" s="1"/>
  <c r="F111" i="5" l="1"/>
  <c r="D112" i="5"/>
  <c r="G110" i="5"/>
  <c r="H110" i="5" s="1"/>
  <c r="F112" i="5" l="1"/>
  <c r="D113" i="5"/>
  <c r="G111" i="5"/>
  <c r="H111" i="5" s="1"/>
  <c r="F113" i="5" l="1"/>
  <c r="D114" i="5"/>
  <c r="G112" i="5"/>
  <c r="H112" i="5" s="1"/>
  <c r="F114" i="5" l="1"/>
  <c r="D115" i="5"/>
  <c r="G113" i="5"/>
  <c r="H113" i="5" s="1"/>
  <c r="F115" i="5" l="1"/>
  <c r="D116" i="5"/>
  <c r="G114" i="5"/>
  <c r="H114" i="5" s="1"/>
  <c r="F116" i="5" l="1"/>
  <c r="D117" i="5"/>
  <c r="G115" i="5"/>
  <c r="H115" i="5" s="1"/>
  <c r="F117" i="5" l="1"/>
  <c r="D118" i="5"/>
  <c r="G116" i="5"/>
  <c r="H116" i="5" s="1"/>
  <c r="F118" i="5" l="1"/>
  <c r="D119" i="5"/>
  <c r="G117" i="5"/>
  <c r="H117" i="5" s="1"/>
  <c r="F119" i="5" l="1"/>
  <c r="D120" i="5"/>
  <c r="G118" i="5"/>
  <c r="H118" i="5" s="1"/>
  <c r="F120" i="5" l="1"/>
  <c r="D121" i="5"/>
  <c r="G119" i="5"/>
  <c r="H119" i="5" s="1"/>
  <c r="F121" i="5" l="1"/>
  <c r="D122" i="5"/>
  <c r="G120" i="5"/>
  <c r="H120" i="5" s="1"/>
  <c r="F122" i="5" l="1"/>
  <c r="D123" i="5"/>
  <c r="G121" i="5"/>
  <c r="H121" i="5" s="1"/>
  <c r="F123" i="5" l="1"/>
  <c r="D124" i="5"/>
  <c r="G122" i="5"/>
  <c r="H122" i="5" s="1"/>
  <c r="F124" i="5" l="1"/>
  <c r="D125" i="5"/>
  <c r="G123" i="5"/>
  <c r="H123" i="5" s="1"/>
  <c r="F125" i="5" l="1"/>
  <c r="D126" i="5"/>
  <c r="G124" i="5"/>
  <c r="H124" i="5" s="1"/>
  <c r="F126" i="5" l="1"/>
  <c r="D127" i="5"/>
  <c r="G125" i="5"/>
  <c r="H125" i="5" s="1"/>
  <c r="F127" i="5" l="1"/>
  <c r="D128" i="5"/>
  <c r="G126" i="5"/>
  <c r="H126" i="5" s="1"/>
  <c r="F128" i="5" l="1"/>
  <c r="D129" i="5"/>
  <c r="G127" i="5"/>
  <c r="H127" i="5" s="1"/>
  <c r="F129" i="5" l="1"/>
  <c r="D130" i="5"/>
  <c r="G128" i="5"/>
  <c r="H128" i="5" s="1"/>
  <c r="D131" i="5" l="1"/>
  <c r="F130" i="5"/>
  <c r="G129" i="5"/>
  <c r="H129" i="5" s="1"/>
  <c r="G130" i="5" l="1"/>
  <c r="H130" i="5" s="1"/>
  <c r="F131" i="5"/>
  <c r="D132" i="5"/>
  <c r="F132" i="5" l="1"/>
  <c r="D133" i="5"/>
  <c r="G131" i="5"/>
  <c r="H131" i="5" s="1"/>
  <c r="F133" i="5" l="1"/>
  <c r="D134" i="5"/>
  <c r="G132" i="5"/>
  <c r="H132" i="5" s="1"/>
  <c r="D135" i="5" l="1"/>
  <c r="F134" i="5"/>
  <c r="G133" i="5"/>
  <c r="H133" i="5" s="1"/>
  <c r="G134" i="5" l="1"/>
  <c r="H134" i="5" s="1"/>
  <c r="F135" i="5"/>
  <c r="D136" i="5"/>
  <c r="G135" i="5" l="1"/>
  <c r="H135" i="5" s="1"/>
  <c r="F136" i="5"/>
  <c r="D137" i="5"/>
  <c r="F137" i="5" l="1"/>
  <c r="D138" i="5"/>
  <c r="G136" i="5"/>
  <c r="H136" i="5" s="1"/>
  <c r="D139" i="5" l="1"/>
  <c r="F138" i="5"/>
  <c r="G137" i="5"/>
  <c r="H137" i="5" s="1"/>
  <c r="G138" i="5" l="1"/>
  <c r="H138" i="5" s="1"/>
  <c r="F139" i="5"/>
  <c r="D140" i="5"/>
  <c r="F140" i="5" l="1"/>
  <c r="D141" i="5"/>
  <c r="G139" i="5"/>
  <c r="H139" i="5" s="1"/>
  <c r="F141" i="5" l="1"/>
  <c r="D142" i="5"/>
  <c r="G140" i="5"/>
  <c r="H140" i="5" s="1"/>
  <c r="F142" i="5" l="1"/>
  <c r="D143" i="5"/>
  <c r="G141" i="5"/>
  <c r="H141" i="5" s="1"/>
  <c r="F143" i="5" l="1"/>
  <c r="D144" i="5"/>
  <c r="G142" i="5"/>
  <c r="H142" i="5" s="1"/>
  <c r="F144" i="5" l="1"/>
  <c r="D145" i="5"/>
  <c r="G143" i="5"/>
  <c r="H143" i="5" s="1"/>
  <c r="F145" i="5" l="1"/>
  <c r="D146" i="5"/>
  <c r="G144" i="5"/>
  <c r="H144" i="5" s="1"/>
  <c r="F146" i="5" l="1"/>
  <c r="D147" i="5"/>
  <c r="G145" i="5"/>
  <c r="H145" i="5" s="1"/>
  <c r="F147" i="5" l="1"/>
  <c r="D148" i="5"/>
  <c r="G146" i="5"/>
  <c r="H146" i="5" s="1"/>
  <c r="F148" i="5" l="1"/>
  <c r="D149" i="5"/>
  <c r="G147" i="5"/>
  <c r="H147" i="5" s="1"/>
  <c r="F149" i="5" l="1"/>
  <c r="D150" i="5"/>
  <c r="G148" i="5"/>
  <c r="H148" i="5" s="1"/>
  <c r="F150" i="5" l="1"/>
  <c r="D151" i="5"/>
  <c r="G149" i="5"/>
  <c r="H149" i="5" s="1"/>
  <c r="F151" i="5" l="1"/>
  <c r="D152" i="5"/>
  <c r="G150" i="5"/>
  <c r="H150" i="5" s="1"/>
  <c r="F152" i="5" l="1"/>
  <c r="D153" i="5"/>
  <c r="G151" i="5"/>
  <c r="H151" i="5" s="1"/>
  <c r="F153" i="5" l="1"/>
  <c r="D154" i="5"/>
  <c r="G152" i="5"/>
  <c r="H152" i="5" s="1"/>
  <c r="F154" i="5" l="1"/>
  <c r="D155" i="5"/>
  <c r="G153" i="5"/>
  <c r="H153" i="5" s="1"/>
  <c r="F155" i="5" l="1"/>
  <c r="D156" i="5"/>
  <c r="G154" i="5"/>
  <c r="H154" i="5" s="1"/>
  <c r="F156" i="5" l="1"/>
  <c r="D157" i="5"/>
  <c r="G155" i="5"/>
  <c r="H155" i="5" s="1"/>
  <c r="F157" i="5" l="1"/>
  <c r="D158" i="5"/>
  <c r="G156" i="5"/>
  <c r="H156" i="5" s="1"/>
  <c r="F158" i="5" l="1"/>
  <c r="D159" i="5"/>
  <c r="G157" i="5"/>
  <c r="H157" i="5" s="1"/>
  <c r="F159" i="5" l="1"/>
  <c r="D160" i="5"/>
  <c r="G158" i="5"/>
  <c r="H158" i="5" s="1"/>
  <c r="F160" i="5" l="1"/>
  <c r="D161" i="5"/>
  <c r="G159" i="5"/>
  <c r="H159" i="5" s="1"/>
  <c r="F161" i="5" l="1"/>
  <c r="D162" i="5"/>
  <c r="G160" i="5"/>
  <c r="H160" i="5" s="1"/>
  <c r="F162" i="5" l="1"/>
  <c r="D163" i="5"/>
  <c r="G161" i="5"/>
  <c r="H161" i="5" s="1"/>
  <c r="F163" i="5" l="1"/>
  <c r="D164" i="5"/>
  <c r="G162" i="5"/>
  <c r="H162" i="5" s="1"/>
  <c r="F164" i="5" l="1"/>
  <c r="D165" i="5"/>
  <c r="G163" i="5"/>
  <c r="H163" i="5" s="1"/>
  <c r="F165" i="5" l="1"/>
  <c r="D166" i="5"/>
  <c r="G164" i="5"/>
  <c r="H164" i="5" s="1"/>
  <c r="F166" i="5" l="1"/>
  <c r="D167" i="5"/>
  <c r="G165" i="5"/>
  <c r="H165" i="5" s="1"/>
  <c r="F167" i="5" l="1"/>
  <c r="D168" i="5"/>
  <c r="G166" i="5"/>
  <c r="H166" i="5" s="1"/>
  <c r="F168" i="5" l="1"/>
  <c r="D169" i="5"/>
  <c r="G167" i="5"/>
  <c r="H167" i="5" s="1"/>
  <c r="F169" i="5" l="1"/>
  <c r="D170" i="5"/>
  <c r="G168" i="5"/>
  <c r="H168" i="5" s="1"/>
  <c r="F170" i="5" l="1"/>
  <c r="D171" i="5"/>
  <c r="G169" i="5"/>
  <c r="H169" i="5" s="1"/>
  <c r="F171" i="5" l="1"/>
  <c r="D172" i="5"/>
  <c r="G170" i="5"/>
  <c r="H170" i="5" s="1"/>
  <c r="F172" i="5" l="1"/>
  <c r="D173" i="5"/>
  <c r="G171" i="5"/>
  <c r="H171" i="5" s="1"/>
  <c r="F173" i="5" l="1"/>
  <c r="D174" i="5"/>
  <c r="G172" i="5"/>
  <c r="H172" i="5" s="1"/>
  <c r="F174" i="5" l="1"/>
  <c r="D175" i="5"/>
  <c r="G173" i="5"/>
  <c r="H173" i="5" s="1"/>
  <c r="F175" i="5" l="1"/>
  <c r="D176" i="5"/>
  <c r="G174" i="5"/>
  <c r="H174" i="5" s="1"/>
  <c r="F176" i="5" l="1"/>
  <c r="D177" i="5"/>
  <c r="G175" i="5"/>
  <c r="H175" i="5" s="1"/>
  <c r="F177" i="5" l="1"/>
  <c r="D178" i="5"/>
  <c r="G176" i="5"/>
  <c r="H176" i="5" s="1"/>
  <c r="F178" i="5" l="1"/>
  <c r="D179" i="5"/>
  <c r="G177" i="5"/>
  <c r="H177" i="5" s="1"/>
  <c r="F179" i="5" l="1"/>
  <c r="D180" i="5"/>
  <c r="G178" i="5"/>
  <c r="H178" i="5" s="1"/>
  <c r="F180" i="5" l="1"/>
  <c r="D181" i="5"/>
  <c r="G179" i="5"/>
  <c r="H179" i="5" s="1"/>
  <c r="F181" i="5" l="1"/>
  <c r="D182" i="5"/>
  <c r="G180" i="5"/>
  <c r="H180" i="5" s="1"/>
  <c r="F182" i="5" l="1"/>
  <c r="D183" i="5"/>
  <c r="G181" i="5"/>
  <c r="H181" i="5" s="1"/>
  <c r="F183" i="5" l="1"/>
  <c r="D184" i="5"/>
  <c r="G182" i="5"/>
  <c r="H182" i="5" s="1"/>
  <c r="F184" i="5" l="1"/>
  <c r="D185" i="5"/>
  <c r="G183" i="5"/>
  <c r="H183" i="5" s="1"/>
  <c r="F185" i="5" l="1"/>
  <c r="D186" i="5"/>
  <c r="G184" i="5"/>
  <c r="H184" i="5" s="1"/>
  <c r="F186" i="5" l="1"/>
  <c r="D187" i="5"/>
  <c r="G185" i="5"/>
  <c r="H185" i="5" s="1"/>
  <c r="F187" i="5" l="1"/>
  <c r="D188" i="5"/>
  <c r="G186" i="5"/>
  <c r="H186" i="5" s="1"/>
  <c r="F188" i="5" l="1"/>
  <c r="D189" i="5"/>
  <c r="G187" i="5"/>
  <c r="H187" i="5" s="1"/>
  <c r="F189" i="5" l="1"/>
  <c r="D190" i="5"/>
  <c r="G188" i="5"/>
  <c r="H188" i="5" s="1"/>
  <c r="F190" i="5" l="1"/>
  <c r="D191" i="5"/>
  <c r="F191" i="5" s="1"/>
  <c r="G189" i="5"/>
  <c r="H189" i="5" s="1"/>
  <c r="G190" i="5" l="1"/>
  <c r="G191" i="5" s="1"/>
  <c r="H191" i="5" s="1"/>
  <c r="H190" i="5" l="1"/>
  <c r="D3" i="4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  <c r="H10" i="1"/>
  <c r="H9" i="1"/>
  <c r="H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</calcChain>
</file>

<file path=xl/sharedStrings.xml><?xml version="1.0" encoding="utf-8"?>
<sst xmlns="http://schemas.openxmlformats.org/spreadsheetml/2006/main" count="754" uniqueCount="173">
  <si>
    <t>Date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</si>
  <si>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</si>
  <si>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</si>
  <si>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</si>
  <si>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</si>
  <si>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</si>
  <si>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</si>
  <si>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</si>
  <si>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</si>
  <si>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</si>
  <si>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</si>
  <si>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</si>
  <si>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</si>
  <si>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</si>
  <si>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</si>
  <si>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</si>
  <si>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</si>
  <si>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</si>
  <si>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</si>
  <si>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</si>
  <si>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</si>
  <si>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</si>
  <si>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</si>
  <si>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</si>
  <si>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</si>
  <si>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</si>
  <si>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</si>
  <si>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</si>
  <si>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</si>
  <si>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</si>
  <si>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</si>
  <si>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</si>
  <si>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</si>
  <si>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</si>
  <si>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</si>
  <si>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</si>
  <si>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</si>
  <si>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</si>
  <si>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</si>
  <si>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</si>
  <si>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</si>
  <si>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</si>
  <si>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</si>
  <si>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</si>
  <si>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</si>
  <si>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</si>
  <si>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</si>
  <si>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</si>
  <si>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</si>
  <si>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</si>
  <si>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</si>
  <si>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</si>
  <si>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</si>
  <si>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</si>
  <si>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</si>
  <si>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</si>
  <si>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</si>
  <si>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</si>
  <si>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</si>
  <si>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</si>
  <si>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</si>
  <si>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</si>
  <si>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</si>
  <si>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</si>
  <si>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</si>
  <si>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</si>
  <si>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</si>
  <si>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</si>
  <si>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</si>
  <si>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</si>
  <si>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</si>
  <si>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</si>
  <si>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</si>
  <si>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</si>
  <si>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</si>
  <si>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</si>
  <si>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</si>
  <si>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</si>
  <si>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</si>
  <si>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</si>
  <si>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</si>
  <si>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</si>
  <si>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</si>
  <si>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</si>
  <si>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</si>
  <si>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</si>
  <si>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</si>
  <si>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</si>
  <si>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</si>
  <si>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</si>
  <si>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</si>
  <si>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</si>
  <si>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</si>
  <si>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</si>
  <si>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</si>
  <si>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</si>
  <si>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</si>
  <si>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</si>
  <si>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</si>
  <si>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</si>
  <si>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</si>
  <si>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</si>
  <si>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</si>
  <si>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</si>
  <si>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</si>
  <si>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</si>
  <si>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</si>
  <si>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</si>
  <si>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</si>
  <si>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</si>
  <si>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</si>
  <si>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</si>
  <si>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</si>
  <si>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</si>
  <si>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</si>
  <si>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Close</t>
  </si>
  <si>
    <t>Daily Return</t>
  </si>
  <si>
    <t>Average daily return</t>
  </si>
  <si>
    <t>Annualised Return</t>
  </si>
  <si>
    <t>Annualised Volatility</t>
  </si>
  <si>
    <t>Google stock analysis</t>
  </si>
  <si>
    <t>SPX Daily return</t>
  </si>
  <si>
    <t>GOOG Daily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</si>
  <si>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</si>
  <si>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</si>
  <si>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</si>
  <si>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</si>
  <si>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</si>
  <si>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</si>
  <si>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</si>
  <si>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</si>
  <si>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</si>
  <si>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</si>
  <si>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</si>
  <si>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</si>
  <si>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</si>
  <si>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</si>
  <si>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</si>
  <si>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</si>
  <si>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</si>
  <si>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</si>
  <si>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</si>
  <si>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</si>
  <si>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</si>
  <si>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</si>
  <si>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</si>
  <si>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</si>
  <si>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</si>
  <si>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1-day Historical VaR:</t>
  </si>
  <si>
    <t>MACD Line</t>
  </si>
  <si>
    <t>Signal Line</t>
  </si>
  <si>
    <t>n</t>
  </si>
  <si>
    <t>Weight</t>
  </si>
  <si>
    <t>GOOG</t>
  </si>
  <si>
    <t>9-Day EMA</t>
  </si>
  <si>
    <t>12-Day EMA</t>
  </si>
  <si>
    <t>26-Day EMA</t>
  </si>
  <si>
    <t>Histogram</t>
  </si>
  <si>
    <t>Change</t>
  </si>
  <si>
    <t>Gain</t>
  </si>
  <si>
    <t>Loss</t>
  </si>
  <si>
    <t>14-Day Average Gain</t>
  </si>
  <si>
    <t>14-Day Average Loss</t>
  </si>
  <si>
    <t>RS</t>
  </si>
  <si>
    <t>RSI</t>
  </si>
  <si>
    <t>20-Day SMA</t>
  </si>
  <si>
    <t>20-Day Standard Deviation</t>
  </si>
  <si>
    <t>Lower Band</t>
  </si>
  <si>
    <t>Upper Band</t>
  </si>
  <si>
    <t>14-Day Lowest Low</t>
  </si>
  <si>
    <t>14-Day Highest High</t>
  </si>
  <si>
    <t>%K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</si>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</sst>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0" applyNumberForma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1" applyFont="1"/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4" formatCode="mm/dd/yy;@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MACD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[1]MACD!$F$4:$F$16</c:f>
              <c:strCache>
                <c:ptCount val="13"/>
                <c:pt idx="0">
                  <c:v>MACD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[1]MACD!$A$17:$A$191</c:f>
              <c:strCache>
                <c:ptCount val="175"/>
                <c:pt idx="0">
                  <c:v>07/18/2024</c:v>
                </c:pt>
                <c:pt idx="1">
                  <c:v>07/19/2024</c:v>
                </c:pt>
                <c:pt idx="2">
                  <c:v>07/22/2024</c:v>
                </c:pt>
                <c:pt idx="3">
                  <c:v>07/23/2024</c:v>
                </c:pt>
                <c:pt idx="4">
                  <c:v>07/24/2024</c:v>
                </c:pt>
                <c:pt idx="5">
                  <c:v>07/25/2024</c:v>
                </c:pt>
                <c:pt idx="6">
                  <c:v>07/26/2024</c:v>
                </c:pt>
                <c:pt idx="7">
                  <c:v>07/29/2024</c:v>
                </c:pt>
                <c:pt idx="8">
                  <c:v>07/30/2024</c:v>
                </c:pt>
                <c:pt idx="9">
                  <c:v>07/31/2024</c:v>
                </c:pt>
                <c:pt idx="10">
                  <c:v>08/01/2024</c:v>
                </c:pt>
                <c:pt idx="11">
                  <c:v>08/02/2024</c:v>
                </c:pt>
                <c:pt idx="12">
                  <c:v>08/05/2024</c:v>
                </c:pt>
                <c:pt idx="13">
                  <c:v>08/06/2024</c:v>
                </c:pt>
                <c:pt idx="14">
                  <c:v>08/07/2024</c:v>
                </c:pt>
                <c:pt idx="15">
                  <c:v>08/08/2024</c:v>
                </c:pt>
                <c:pt idx="16">
                  <c:v>08/09/2024</c:v>
                </c:pt>
                <c:pt idx="17">
                  <c:v>08/12/2024</c:v>
                </c:pt>
                <c:pt idx="18">
                  <c:v>08/13/2024</c:v>
                </c:pt>
                <c:pt idx="19">
                  <c:v>08/14/2024</c:v>
                </c:pt>
                <c:pt idx="20">
                  <c:v>08/15/2024</c:v>
                </c:pt>
                <c:pt idx="21">
                  <c:v>08/16/2024</c:v>
                </c:pt>
                <c:pt idx="22">
                  <c:v>08/19/2024</c:v>
                </c:pt>
                <c:pt idx="23">
                  <c:v>08/20/2024</c:v>
                </c:pt>
                <c:pt idx="24">
                  <c:v>08/21/2024</c:v>
                </c:pt>
                <c:pt idx="25">
                  <c:v>08/22/2024</c:v>
                </c:pt>
                <c:pt idx="26">
                  <c:v>08/23/2024</c:v>
                </c:pt>
                <c:pt idx="27">
                  <c:v>08/26/2024</c:v>
                </c:pt>
                <c:pt idx="28">
                  <c:v>08/27/2024</c:v>
                </c:pt>
                <c:pt idx="29">
                  <c:v>08/28/2024</c:v>
                </c:pt>
                <c:pt idx="30">
                  <c:v>08/29/2024</c:v>
                </c:pt>
                <c:pt idx="31">
                  <c:v>08/30/2024</c:v>
                </c:pt>
                <c:pt idx="32">
                  <c:v>09/03/2024</c:v>
                </c:pt>
                <c:pt idx="33">
                  <c:v>09/04/2024</c:v>
                </c:pt>
                <c:pt idx="34">
                  <c:v>09/05/2024</c:v>
                </c:pt>
                <c:pt idx="35">
                  <c:v>09/06/2024</c:v>
                </c:pt>
                <c:pt idx="36">
                  <c:v>09/09/2024</c:v>
                </c:pt>
                <c:pt idx="37">
                  <c:v>09/10/2024</c:v>
                </c:pt>
                <c:pt idx="38">
                  <c:v>09/11/2024</c:v>
                </c:pt>
                <c:pt idx="39">
                  <c:v>09/12/2024</c:v>
                </c:pt>
                <c:pt idx="40">
                  <c:v>09/13/2024</c:v>
                </c:pt>
                <c:pt idx="41">
                  <c:v>09/16/2024</c:v>
                </c:pt>
                <c:pt idx="42">
                  <c:v>09/17/2024</c:v>
                </c:pt>
                <c:pt idx="43">
                  <c:v>09/18/2024</c:v>
                </c:pt>
                <c:pt idx="44">
                  <c:v>09/19/2024</c:v>
                </c:pt>
                <c:pt idx="45">
                  <c:v>09/20/2024</c:v>
                </c:pt>
                <c:pt idx="46">
                  <c:v>09/23/2024</c:v>
                </c:pt>
                <c:pt idx="47">
                  <c:v>09/24/2024</c:v>
                </c:pt>
                <c:pt idx="48">
                  <c:v>09/25/2024</c:v>
                </c:pt>
                <c:pt idx="49">
                  <c:v>09/26/2024</c:v>
                </c:pt>
                <c:pt idx="50">
                  <c:v>09/27/2024</c:v>
                </c:pt>
                <c:pt idx="51">
                  <c:v>09/30/2024</c:v>
                </c:pt>
                <c:pt idx="52">
                  <c:v>10/01/2024</c:v>
                </c:pt>
                <c:pt idx="53">
                  <c:v>10/02/2024</c:v>
                </c:pt>
                <c:pt idx="54">
                  <c:v>10/03/2024</c:v>
                </c:pt>
                <c:pt idx="55">
                  <c:v>10/04/2024</c:v>
                </c:pt>
                <c:pt idx="56">
                  <c:v>10/07/2024</c:v>
                </c:pt>
                <c:pt idx="57">
                  <c:v>10/08/2024</c:v>
                </c:pt>
                <c:pt idx="58">
                  <c:v>10/09/2024</c:v>
                </c:pt>
                <c:pt idx="59">
                  <c:v>10/10/2024</c:v>
                </c:pt>
                <c:pt idx="60">
                  <c:v>10/11/2024</c:v>
                </c:pt>
                <c:pt idx="61">
                  <c:v>10/14/2024</c:v>
                </c:pt>
                <c:pt idx="62">
                  <c:v>10/15/2024</c:v>
                </c:pt>
                <c:pt idx="63">
                  <c:v>10/16/2024</c:v>
                </c:pt>
                <c:pt idx="64">
                  <c:v>10/17/2024</c:v>
                </c:pt>
                <c:pt idx="65">
                  <c:v>10/18/2024</c:v>
                </c:pt>
                <c:pt idx="66">
                  <c:v>10/21/2024</c:v>
                </c:pt>
                <c:pt idx="67">
                  <c:v>10/22/2024</c:v>
                </c:pt>
                <c:pt idx="68">
                  <c:v>10/23/2024</c:v>
                </c:pt>
                <c:pt idx="69">
                  <c:v>10/24/2024</c:v>
                </c:pt>
                <c:pt idx="70">
                  <c:v>10/25/2024</c:v>
                </c:pt>
                <c:pt idx="71">
                  <c:v>10/28/2024</c:v>
                </c:pt>
                <c:pt idx="72">
                  <c:v>10/29/2024</c:v>
                </c:pt>
                <c:pt idx="73">
                  <c:v>10/30/2024</c:v>
                </c:pt>
                <c:pt idx="74">
                  <c:v>10/31/2024</c:v>
                </c:pt>
                <c:pt idx="75">
                  <c:v>11/01/2024</c:v>
                </c:pt>
                <c:pt idx="76">
                  <c:v>11/04/2024</c:v>
                </c:pt>
                <c:pt idx="77">
                  <c:v>11/05/2024</c:v>
                </c:pt>
                <c:pt idx="78">
                  <c:v>11/06/2024</c:v>
                </c:pt>
                <c:pt idx="79">
                  <c:v>11/07/2024</c:v>
                </c:pt>
                <c:pt idx="80">
                  <c:v>11/08/2024</c:v>
                </c:pt>
                <c:pt idx="81">
                  <c:v>11/11/2024</c:v>
                </c:pt>
                <c:pt idx="82">
                  <c:v>11/12/2024</c:v>
                </c:pt>
                <c:pt idx="83">
                  <c:v>11/13/2024</c:v>
                </c:pt>
                <c:pt idx="84">
                  <c:v>11/14/2024</c:v>
                </c:pt>
                <c:pt idx="85">
                  <c:v>11/15/2024</c:v>
                </c:pt>
                <c:pt idx="86">
                  <c:v>11/18/2024</c:v>
                </c:pt>
                <c:pt idx="87">
                  <c:v>11/19/2024</c:v>
                </c:pt>
                <c:pt idx="88">
                  <c:v>11/20/2024</c:v>
                </c:pt>
                <c:pt idx="89">
                  <c:v>11/21/2024</c:v>
                </c:pt>
                <c:pt idx="90">
                  <c:v>11/22/2024</c:v>
                </c:pt>
                <c:pt idx="91">
                  <c:v>11/25/2024</c:v>
                </c:pt>
                <c:pt idx="92">
                  <c:v>11/26/2024</c:v>
                </c:pt>
                <c:pt idx="93">
                  <c:v>11/27/2024</c:v>
                </c:pt>
                <c:pt idx="94">
                  <c:v>11/29/2024</c:v>
                </c:pt>
                <c:pt idx="95">
                  <c:v>12/02/2024</c:v>
                </c:pt>
                <c:pt idx="96">
                  <c:v>12/03/2024</c:v>
                </c:pt>
                <c:pt idx="97">
                  <c:v>12/04/2024</c:v>
                </c:pt>
                <c:pt idx="98">
                  <c:v>12/05/2024</c:v>
                </c:pt>
                <c:pt idx="99">
                  <c:v>12/06/2024</c:v>
                </c:pt>
                <c:pt idx="100">
                  <c:v>12/09/2024</c:v>
                </c:pt>
                <c:pt idx="101">
                  <c:v>12/10/2024</c:v>
                </c:pt>
                <c:pt idx="102">
                  <c:v>12/11/2024</c:v>
                </c:pt>
                <c:pt idx="103">
                  <c:v>12/12/2024</c:v>
                </c:pt>
                <c:pt idx="104">
                  <c:v>12/13/2024</c:v>
                </c:pt>
                <c:pt idx="105">
                  <c:v>12/16/2024</c:v>
                </c:pt>
                <c:pt idx="106">
                  <c:v>12/17/2024</c:v>
                </c:pt>
                <c:pt idx="107">
                  <c:v>12/18/2024</c:v>
                </c:pt>
                <c:pt idx="108">
                  <c:v>12/19/2024</c:v>
                </c:pt>
                <c:pt idx="109">
                  <c:v>12/20/2024</c:v>
                </c:pt>
                <c:pt idx="110">
                  <c:v>12/23/2024</c:v>
                </c:pt>
                <c:pt idx="111">
                  <c:v>12/24/2024</c:v>
                </c:pt>
                <c:pt idx="112">
                  <c:v>12/26/2024</c:v>
                </c:pt>
                <c:pt idx="113">
                  <c:v>12/27/2024</c:v>
                </c:pt>
                <c:pt idx="114">
                  <c:v>12/30/2024</c:v>
                </c:pt>
                <c:pt idx="115">
                  <c:v>12/31/2024</c:v>
                </c:pt>
                <c:pt idx="116">
                  <c:v>01/02/2025</c:v>
                </c:pt>
                <c:pt idx="117">
                  <c:v>01/03/2025</c:v>
                </c:pt>
                <c:pt idx="118">
                  <c:v>01/06/2025</c:v>
                </c:pt>
                <c:pt idx="119">
                  <c:v>01/07/2025</c:v>
                </c:pt>
                <c:pt idx="120">
                  <c:v>01/08/2025</c:v>
                </c:pt>
                <c:pt idx="121">
                  <c:v>01/10/2025</c:v>
                </c:pt>
                <c:pt idx="122">
                  <c:v>01/13/2025</c:v>
                </c:pt>
                <c:pt idx="123">
                  <c:v>01/14/2025</c:v>
                </c:pt>
                <c:pt idx="124">
                  <c:v>01/15/2025</c:v>
                </c:pt>
                <c:pt idx="125">
                  <c:v>01/16/2025</c:v>
                </c:pt>
                <c:pt idx="126">
                  <c:v>01/17/2025</c:v>
                </c:pt>
                <c:pt idx="127">
                  <c:v>01/21/2025</c:v>
                </c:pt>
                <c:pt idx="128">
                  <c:v>01/22/2025</c:v>
                </c:pt>
                <c:pt idx="129">
                  <c:v>01/23/2025</c:v>
                </c:pt>
                <c:pt idx="130">
                  <c:v>01/24/2025</c:v>
                </c:pt>
                <c:pt idx="131">
                  <c:v>01/27/2025</c:v>
                </c:pt>
                <c:pt idx="132">
                  <c:v>01/28/2025</c:v>
                </c:pt>
                <c:pt idx="133">
                  <c:v>01/29/2025</c:v>
                </c:pt>
                <c:pt idx="134">
                  <c:v>01/30/2025</c:v>
                </c:pt>
                <c:pt idx="135">
                  <c:v>01/31/2025</c:v>
                </c:pt>
                <c:pt idx="136">
                  <c:v>02/03/2025</c:v>
                </c:pt>
                <c:pt idx="137">
                  <c:v>02/04/2025</c:v>
                </c:pt>
                <c:pt idx="138">
                  <c:v>02/05/2025</c:v>
                </c:pt>
                <c:pt idx="139">
                  <c:v>02/06/2025</c:v>
                </c:pt>
                <c:pt idx="140">
                  <c:v>02/07/2025</c:v>
                </c:pt>
                <c:pt idx="141">
                  <c:v>02/10/2025</c:v>
                </c:pt>
                <c:pt idx="142">
                  <c:v>02/11/2025</c:v>
                </c:pt>
                <c:pt idx="143">
                  <c:v>02/12/2025</c:v>
                </c:pt>
                <c:pt idx="144">
                  <c:v>02/13/2025</c:v>
                </c:pt>
                <c:pt idx="145">
                  <c:v>02/14/2025</c:v>
                </c:pt>
                <c:pt idx="146">
                  <c:v>02/18/2025</c:v>
                </c:pt>
                <c:pt idx="147">
                  <c:v>02/19/2025</c:v>
                </c:pt>
                <c:pt idx="148">
                  <c:v>02/20/2025</c:v>
                </c:pt>
                <c:pt idx="149">
                  <c:v>02/21/2025</c:v>
                </c:pt>
                <c:pt idx="150">
                  <c:v>02/24/2025</c:v>
                </c:pt>
                <c:pt idx="151">
                  <c:v>02/25/2025</c:v>
                </c:pt>
                <c:pt idx="152">
                  <c:v>02/26/2025</c:v>
                </c:pt>
                <c:pt idx="153">
                  <c:v>02/27/2025</c:v>
                </c:pt>
                <c:pt idx="154">
                  <c:v>02/28/2025</c:v>
                </c:pt>
                <c:pt idx="155">
                  <c:v>03/03/2025</c:v>
                </c:pt>
                <c:pt idx="156">
                  <c:v>03/04/2025</c:v>
                </c:pt>
                <c:pt idx="157">
                  <c:v>03/05/2025</c:v>
                </c:pt>
                <c:pt idx="158">
                  <c:v>03/06/2025</c:v>
                </c:pt>
                <c:pt idx="159">
                  <c:v>03/07/2025</c:v>
                </c:pt>
                <c:pt idx="160">
                  <c:v>03/10/2025</c:v>
                </c:pt>
                <c:pt idx="161">
                  <c:v>03/11/2025</c:v>
                </c:pt>
                <c:pt idx="162">
                  <c:v>03/12/2025</c:v>
                </c:pt>
                <c:pt idx="163">
                  <c:v>03/13/2025</c:v>
                </c:pt>
                <c:pt idx="164">
                  <c:v>03/14/2025</c:v>
                </c:pt>
                <c:pt idx="165">
                  <c:v>03/17/2025</c:v>
                </c:pt>
                <c:pt idx="166">
                  <c:v>03/18/2025</c:v>
                </c:pt>
                <c:pt idx="167">
                  <c:v>03/19/2025</c:v>
                </c:pt>
                <c:pt idx="168">
                  <c:v>03/20/2025</c:v>
                </c:pt>
                <c:pt idx="169">
                  <c:v>03/21/2025</c:v>
                </c:pt>
                <c:pt idx="170">
                  <c:v>03/24/2025</c:v>
                </c:pt>
                <c:pt idx="171">
                  <c:v>03/25/2025</c:v>
                </c:pt>
                <c:pt idx="172">
                  <c:v>03/26/2025</c:v>
                </c:pt>
                <c:pt idx="173">
                  <c:v>03/27/2025</c:v>
                </c:pt>
                <c:pt idx="174">
                  <c:v>03/28/2025</c:v>
                </c:pt>
              </c:strCache>
            </c:strRef>
          </c:cat>
          <c:val>
            <c:numRef>
              <c:f>[1]MACD!$F$17:$F$191</c:f>
              <c:numCache>
                <c:formatCode>_(* #,##0.00_);_(* \(#,##0.00\);_(* "-"??_);_(@_)</c:formatCode>
                <c:ptCount val="175"/>
                <c:pt idx="0">
                  <c:v>-0.66525641025637583</c:v>
                </c:pt>
                <c:pt idx="1">
                  <c:v>-1.2068441814595303</c:v>
                </c:pt>
                <c:pt idx="2">
                  <c:v>-1.3084322561067552</c:v>
                </c:pt>
                <c:pt idx="3">
                  <c:v>-1.3652183192698146</c:v>
                </c:pt>
                <c:pt idx="4">
                  <c:v>-2.2839347316898113</c:v>
                </c:pt>
                <c:pt idx="5">
                  <c:v>-3.5435430635665739</c:v>
                </c:pt>
                <c:pt idx="6">
                  <c:v>-4.6137109773138718</c:v>
                </c:pt>
                <c:pt idx="7">
                  <c:v>-5.2195854018566763</c:v>
                </c:pt>
                <c:pt idx="8">
                  <c:v>-5.6175759261131475</c:v>
                </c:pt>
                <c:pt idx="9">
                  <c:v>-5.7806278482362643</c:v>
                </c:pt>
                <c:pt idx="10">
                  <c:v>-5.9670362729223427</c:v>
                </c:pt>
                <c:pt idx="11">
                  <c:v>-6.549211851893034</c:v>
                </c:pt>
                <c:pt idx="12">
                  <c:v>-7.8841202849351362</c:v>
                </c:pt>
                <c:pt idx="13">
                  <c:v>-8.9618863949451111</c:v>
                </c:pt>
                <c:pt idx="14">
                  <c:v>-9.089170144835208</c:v>
                </c:pt>
                <c:pt idx="15">
                  <c:v>-8.8388178674575215</c:v>
                </c:pt>
                <c:pt idx="16">
                  <c:v>-8.4182989280025708</c:v>
                </c:pt>
                <c:pt idx="17">
                  <c:v>-8.107769286799936</c:v>
                </c:pt>
                <c:pt idx="18">
                  <c:v>-7.6141318837289305</c:v>
                </c:pt>
                <c:pt idx="19">
                  <c:v>-7.4517193099983388</c:v>
                </c:pt>
                <c:pt idx="20">
                  <c:v>-7.1486129424316402</c:v>
                </c:pt>
                <c:pt idx="21">
                  <c:v>-6.7044286038260452</c:v>
                </c:pt>
                <c:pt idx="22">
                  <c:v>-5.9880513743905794</c:v>
                </c:pt>
                <c:pt idx="23">
                  <c:v>-5.3138748969196001</c:v>
                </c:pt>
                <c:pt idx="24">
                  <c:v>-4.8312138402466758</c:v>
                </c:pt>
                <c:pt idx="25">
                  <c:v>-4.5687162734488425</c:v>
                </c:pt>
                <c:pt idx="26">
                  <c:v>-4.1562328091662266</c:v>
                </c:pt>
                <c:pt idx="27">
                  <c:v>-3.745811487472821</c:v>
                </c:pt>
                <c:pt idx="28">
                  <c:v>-3.505215734152074</c:v>
                </c:pt>
                <c:pt idx="29">
                  <c:v>-3.4267408193377946</c:v>
                </c:pt>
                <c:pt idx="30">
                  <c:v>-3.4139557342914202</c:v>
                </c:pt>
                <c:pt idx="31">
                  <c:v>-3.2286231949041735</c:v>
                </c:pt>
                <c:pt idx="32">
                  <c:v>-3.56514473020016</c:v>
                </c:pt>
                <c:pt idx="33">
                  <c:v>-3.8519904375665135</c:v>
                </c:pt>
                <c:pt idx="34">
                  <c:v>-3.9698098329382674</c:v>
                </c:pt>
                <c:pt idx="35">
                  <c:v>-4.5330038340649992</c:v>
                </c:pt>
                <c:pt idx="36">
                  <c:v>-5.129204218605139</c:v>
                </c:pt>
                <c:pt idx="37">
                  <c:v>-5.500367434770709</c:v>
                </c:pt>
                <c:pt idx="38">
                  <c:v>-5.5577703256722941</c:v>
                </c:pt>
                <c:pt idx="39">
                  <c:v>-5.2689803362000589</c:v>
                </c:pt>
                <c:pt idx="40">
                  <c:v>-4.7569200272266414</c:v>
                </c:pt>
                <c:pt idx="41">
                  <c:v>-4.2520645711679776</c:v>
                </c:pt>
                <c:pt idx="42">
                  <c:v>-3.7051599879748096</c:v>
                </c:pt>
                <c:pt idx="43">
                  <c:v>-3.1921702434448207</c:v>
                </c:pt>
                <c:pt idx="44">
                  <c:v>-2.5600310391156711</c:v>
                </c:pt>
                <c:pt idx="45">
                  <c:v>-1.9239102261613255</c:v>
                </c:pt>
                <c:pt idx="46">
                  <c:v>-1.528842236226609</c:v>
                </c:pt>
                <c:pt idx="47">
                  <c:v>-1.1564232442694617</c:v>
                </c:pt>
                <c:pt idx="48">
                  <c:v>-0.90331522214611937</c:v>
                </c:pt>
                <c:pt idx="49">
                  <c:v>-0.62770847863473023</c:v>
                </c:pt>
                <c:pt idx="50">
                  <c:v>-0.2881566598877896</c:v>
                </c:pt>
                <c:pt idx="51">
                  <c:v>0.13272475548245666</c:v>
                </c:pt>
                <c:pt idx="52">
                  <c:v>0.55908227743370276</c:v>
                </c:pt>
                <c:pt idx="53">
                  <c:v>0.79820475443329997</c:v>
                </c:pt>
                <c:pt idx="54">
                  <c:v>0.96847786599215624</c:v>
                </c:pt>
                <c:pt idx="55">
                  <c:v>1.1985382483702551</c:v>
                </c:pt>
                <c:pt idx="56">
                  <c:v>1.0324768585141157</c:v>
                </c:pt>
                <c:pt idx="57">
                  <c:v>0.9951070874471668</c:v>
                </c:pt>
                <c:pt idx="58">
                  <c:v>0.74389023447511704</c:v>
                </c:pt>
                <c:pt idx="59">
                  <c:v>0.54816318175369361</c:v>
                </c:pt>
                <c:pt idx="60">
                  <c:v>0.49546348880380719</c:v>
                </c:pt>
                <c:pt idx="61">
                  <c:v>0.59451115399917853</c:v>
                </c:pt>
                <c:pt idx="62">
                  <c:v>0.70921218907818684</c:v>
                </c:pt>
                <c:pt idx="63">
                  <c:v>0.77823194944974716</c:v>
                </c:pt>
                <c:pt idx="64">
                  <c:v>0.64554678222575035</c:v>
                </c:pt>
                <c:pt idx="65">
                  <c:v>0.57731143146932595</c:v>
                </c:pt>
                <c:pt idx="66">
                  <c:v>0.57710069875167846</c:v>
                </c:pt>
                <c:pt idx="67">
                  <c:v>0.65172646999849349</c:v>
                </c:pt>
                <c:pt idx="68">
                  <c:v>0.51610020564774572</c:v>
                </c:pt>
                <c:pt idx="69">
                  <c:v>0.40794743208920181</c:v>
                </c:pt>
                <c:pt idx="70">
                  <c:v>0.51480269574460635</c:v>
                </c:pt>
                <c:pt idx="71">
                  <c:v>0.70034681746042793</c:v>
                </c:pt>
                <c:pt idx="72">
                  <c:v>1.061096806639938</c:v>
                </c:pt>
                <c:pt idx="73">
                  <c:v>1.7305038146108984</c:v>
                </c:pt>
                <c:pt idx="74">
                  <c:v>1.9600334782392963</c:v>
                </c:pt>
                <c:pt idx="75">
                  <c:v>2.1143369642360312</c:v>
                </c:pt>
                <c:pt idx="76">
                  <c:v>2.0539840035299335</c:v>
                </c:pt>
                <c:pt idx="77">
                  <c:v>2.0415253134777913</c:v>
                </c:pt>
                <c:pt idx="78">
                  <c:v>2.5605217778132783</c:v>
                </c:pt>
                <c:pt idx="79">
                  <c:v>3.2530629190696914</c:v>
                </c:pt>
                <c:pt idx="80">
                  <c:v>3.5655317571586806</c:v>
                </c:pt>
                <c:pt idx="81">
                  <c:v>3.9380297726739002</c:v>
                </c:pt>
                <c:pt idx="82">
                  <c:v>4.2926874227479459</c:v>
                </c:pt>
                <c:pt idx="83">
                  <c:v>4.2958786024612436</c:v>
                </c:pt>
                <c:pt idx="84">
                  <c:v>3.9989386024934674</c:v>
                </c:pt>
                <c:pt idx="85">
                  <c:v>3.4447099574760784</c:v>
                </c:pt>
                <c:pt idx="86">
                  <c:v>3.2033660338017285</c:v>
                </c:pt>
                <c:pt idx="87">
                  <c:v>3.1995397000534354</c:v>
                </c:pt>
                <c:pt idx="88">
                  <c:v>2.9805926898511643</c:v>
                </c:pt>
                <c:pt idx="89">
                  <c:v>2.1297300158767598</c:v>
                </c:pt>
                <c:pt idx="90">
                  <c:v>1.2258378352315162</c:v>
                </c:pt>
                <c:pt idx="91">
                  <c:v>0.73183868703105759</c:v>
                </c:pt>
                <c:pt idx="92">
                  <c:v>0.43139105026963875</c:v>
                </c:pt>
                <c:pt idx="93">
                  <c:v>0.20703588129396167</c:v>
                </c:pt>
                <c:pt idx="94">
                  <c:v>2.5748699164864775E-3</c:v>
                </c:pt>
                <c:pt idx="95">
                  <c:v>4.0987754222840067E-2</c:v>
                </c:pt>
                <c:pt idx="96">
                  <c:v>7.3807105127002615E-2</c:v>
                </c:pt>
                <c:pt idx="97">
                  <c:v>0.34357945007894841</c:v>
                </c:pt>
                <c:pt idx="98">
                  <c:v>0.40902981207742073</c:v>
                </c:pt>
                <c:pt idx="99">
                  <c:v>0.62955041122634725</c:v>
                </c:pt>
                <c:pt idx="100">
                  <c:v>0.84380956541738783</c:v>
                </c:pt>
                <c:pt idx="101">
                  <c:v>1.7543110729412206</c:v>
                </c:pt>
                <c:pt idx="102">
                  <c:v>3.2597545780047312</c:v>
                </c:pt>
                <c:pt idx="103">
                  <c:v>4.156386901595738</c:v>
                </c:pt>
                <c:pt idx="104">
                  <c:v>4.632023201826911</c:v>
                </c:pt>
                <c:pt idx="105">
                  <c:v>5.4927408364601433</c:v>
                </c:pt>
                <c:pt idx="106">
                  <c:v>6.0215339594752209</c:v>
                </c:pt>
                <c:pt idx="107">
                  <c:v>5.8111977001910304</c:v>
                </c:pt>
                <c:pt idx="108">
                  <c:v>5.5442824235417163</c:v>
                </c:pt>
                <c:pt idx="109">
                  <c:v>5.5320350424228195</c:v>
                </c:pt>
                <c:pt idx="110">
                  <c:v>5.7011057832279732</c:v>
                </c:pt>
                <c:pt idx="111">
                  <c:v>5.8946386339074763</c:v>
                </c:pt>
                <c:pt idx="112">
                  <c:v>5.9415986891816601</c:v>
                </c:pt>
                <c:pt idx="113">
                  <c:v>5.6665776648046631</c:v>
                </c:pt>
                <c:pt idx="114">
                  <c:v>5.278836660921769</c:v>
                </c:pt>
                <c:pt idx="115">
                  <c:v>4.7354061118861921</c:v>
                </c:pt>
                <c:pt idx="116">
                  <c:v>4.2708333898567901</c:v>
                </c:pt>
                <c:pt idx="117">
                  <c:v>4.0576116459322407</c:v>
                </c:pt>
                <c:pt idx="118">
                  <c:v>4.2296161297984156</c:v>
                </c:pt>
                <c:pt idx="119">
                  <c:v>4.216461624225758</c:v>
                </c:pt>
                <c:pt idx="120">
                  <c:v>4.0528053976463241</c:v>
                </c:pt>
                <c:pt idx="121">
                  <c:v>3.7013048737148893</c:v>
                </c:pt>
                <c:pt idx="122">
                  <c:v>3.3135331826151457</c:v>
                </c:pt>
                <c:pt idx="123">
                  <c:v>2.8730450122935451</c:v>
                </c:pt>
                <c:pt idx="124">
                  <c:v>2.9682403772860937</c:v>
                </c:pt>
                <c:pt idx="125">
                  <c:v>2.8039832942770033</c:v>
                </c:pt>
                <c:pt idx="126">
                  <c:v>2.8938219523835471</c:v>
                </c:pt>
                <c:pt idx="127">
                  <c:v>3.0971562634085217</c:v>
                </c:pt>
                <c:pt idx="128">
                  <c:v>3.2530773758820999</c:v>
                </c:pt>
                <c:pt idx="129">
                  <c:v>3.3022682488926591</c:v>
                </c:pt>
                <c:pt idx="130">
                  <c:v>3.4882466451386449</c:v>
                </c:pt>
                <c:pt idx="131">
                  <c:v>2.9456571077799083</c:v>
                </c:pt>
                <c:pt idx="132">
                  <c:v>2.7502304661708763</c:v>
                </c:pt>
                <c:pt idx="133">
                  <c:v>2.5745516960649866</c:v>
                </c:pt>
                <c:pt idx="134">
                  <c:v>2.8423298483060648</c:v>
                </c:pt>
                <c:pt idx="135">
                  <c:v>3.2566593995113919</c:v>
                </c:pt>
                <c:pt idx="136">
                  <c:v>3.3080382855040398</c:v>
                </c:pt>
                <c:pt idx="137">
                  <c:v>3.7150384009056552</c:v>
                </c:pt>
                <c:pt idx="138">
                  <c:v>2.8420608457256833</c:v>
                </c:pt>
                <c:pt idx="139">
                  <c:v>2.1265136347359146</c:v>
                </c:pt>
                <c:pt idx="140">
                  <c:v>1.0494722171828528</c:v>
                </c:pt>
                <c:pt idx="141">
                  <c:v>0.27823495594117276</c:v>
                </c:pt>
                <c:pt idx="142">
                  <c:v>-0.41932398042698082</c:v>
                </c:pt>
                <c:pt idx="143">
                  <c:v>-1.091892104585213</c:v>
                </c:pt>
                <c:pt idx="144">
                  <c:v>-1.4109481322922477</c:v>
                </c:pt>
                <c:pt idx="145">
                  <c:v>-1.7254114231477047</c:v>
                </c:pt>
                <c:pt idx="146">
                  <c:v>-2.0374791134401846</c:v>
                </c:pt>
                <c:pt idx="147">
                  <c:v>-2.1526605902967901</c:v>
                </c:pt>
                <c:pt idx="148">
                  <c:v>-2.2574590625884809</c:v>
                </c:pt>
                <c:pt idx="149">
                  <c:v>-2.717486822217694</c:v>
                </c:pt>
                <c:pt idx="150">
                  <c:v>-3.0780500319304167</c:v>
                </c:pt>
                <c:pt idx="151">
                  <c:v>-3.6301944266406281</c:v>
                </c:pt>
                <c:pt idx="152">
                  <c:v>-4.2344079048136791</c:v>
                </c:pt>
                <c:pt idx="153">
                  <c:v>-5.0177158104499426</c:v>
                </c:pt>
                <c:pt idx="154">
                  <c:v>-5.4138947586214101</c:v>
                </c:pt>
                <c:pt idx="155">
                  <c:v>-5.9465831680591918</c:v>
                </c:pt>
                <c:pt idx="156">
                  <c:v>-5.9810645923416814</c:v>
                </c:pt>
                <c:pt idx="157">
                  <c:v>-5.7500621231345974</c:v>
                </c:pt>
                <c:pt idx="158">
                  <c:v>-5.5657717313269472</c:v>
                </c:pt>
                <c:pt idx="159">
                  <c:v>-5.2351080712915916</c:v>
                </c:pt>
                <c:pt idx="160">
                  <c:v>-5.5497720633289305</c:v>
                </c:pt>
                <c:pt idx="161">
                  <c:v>-5.8790413213259569</c:v>
                </c:pt>
                <c:pt idx="162">
                  <c:v>-5.829106508402532</c:v>
                </c:pt>
                <c:pt idx="163">
                  <c:v>-6.0641820081530966</c:v>
                </c:pt>
                <c:pt idx="164">
                  <c:v>-5.9487091716824239</c:v>
                </c:pt>
                <c:pt idx="165">
                  <c:v>-5.874208126907007</c:v>
                </c:pt>
                <c:pt idx="166">
                  <c:v>-6.060006930836181</c:v>
                </c:pt>
                <c:pt idx="167">
                  <c:v>-5.8485386782925275</c:v>
                </c:pt>
                <c:pt idx="168">
                  <c:v>-5.7143280681424358</c:v>
                </c:pt>
                <c:pt idx="169">
                  <c:v>-5.448330261692746</c:v>
                </c:pt>
                <c:pt idx="170">
                  <c:v>-4.8842769345690158</c:v>
                </c:pt>
                <c:pt idx="171">
                  <c:v>-4.1585453884228514</c:v>
                </c:pt>
                <c:pt idx="172">
                  <c:v>-3.9932737167878543</c:v>
                </c:pt>
                <c:pt idx="173">
                  <c:v>-4.0623825356859129</c:v>
                </c:pt>
                <c:pt idx="174">
                  <c:v>-4.7100047438176205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04F-8D37-7ABE58F9937E}"/>
            </c:ext>
          </c:extLst>
        </c:ser>
        <c:ser>
          <c:idx val="1"/>
          <c:order val="1"/>
          <c:tx>
            <c:strRef>
              <c:f>[1]MACD!$G$4:$G$16</c:f>
              <c:strCache>
                <c:ptCount val="13"/>
                <c:pt idx="0">
                  <c:v>Signal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[1]MACD!$A$17:$A$191</c:f>
              <c:strCache>
                <c:ptCount val="175"/>
                <c:pt idx="0">
                  <c:v>07/18/2024</c:v>
                </c:pt>
                <c:pt idx="1">
                  <c:v>07/19/2024</c:v>
                </c:pt>
                <c:pt idx="2">
                  <c:v>07/22/2024</c:v>
                </c:pt>
                <c:pt idx="3">
                  <c:v>07/23/2024</c:v>
                </c:pt>
                <c:pt idx="4">
                  <c:v>07/24/2024</c:v>
                </c:pt>
                <c:pt idx="5">
                  <c:v>07/25/2024</c:v>
                </c:pt>
                <c:pt idx="6">
                  <c:v>07/26/2024</c:v>
                </c:pt>
                <c:pt idx="7">
                  <c:v>07/29/2024</c:v>
                </c:pt>
                <c:pt idx="8">
                  <c:v>07/30/2024</c:v>
                </c:pt>
                <c:pt idx="9">
                  <c:v>07/31/2024</c:v>
                </c:pt>
                <c:pt idx="10">
                  <c:v>08/01/2024</c:v>
                </c:pt>
                <c:pt idx="11">
                  <c:v>08/02/2024</c:v>
                </c:pt>
                <c:pt idx="12">
                  <c:v>08/05/2024</c:v>
                </c:pt>
                <c:pt idx="13">
                  <c:v>08/06/2024</c:v>
                </c:pt>
                <c:pt idx="14">
                  <c:v>08/07/2024</c:v>
                </c:pt>
                <c:pt idx="15">
                  <c:v>08/08/2024</c:v>
                </c:pt>
                <c:pt idx="16">
                  <c:v>08/09/2024</c:v>
                </c:pt>
                <c:pt idx="17">
                  <c:v>08/12/2024</c:v>
                </c:pt>
                <c:pt idx="18">
                  <c:v>08/13/2024</c:v>
                </c:pt>
                <c:pt idx="19">
                  <c:v>08/14/2024</c:v>
                </c:pt>
                <c:pt idx="20">
                  <c:v>08/15/2024</c:v>
                </c:pt>
                <c:pt idx="21">
                  <c:v>08/16/2024</c:v>
                </c:pt>
                <c:pt idx="22">
                  <c:v>08/19/2024</c:v>
                </c:pt>
                <c:pt idx="23">
                  <c:v>08/20/2024</c:v>
                </c:pt>
                <c:pt idx="24">
                  <c:v>08/21/2024</c:v>
                </c:pt>
                <c:pt idx="25">
                  <c:v>08/22/2024</c:v>
                </c:pt>
                <c:pt idx="26">
                  <c:v>08/23/2024</c:v>
                </c:pt>
                <c:pt idx="27">
                  <c:v>08/26/2024</c:v>
                </c:pt>
                <c:pt idx="28">
                  <c:v>08/27/2024</c:v>
                </c:pt>
                <c:pt idx="29">
                  <c:v>08/28/2024</c:v>
                </c:pt>
                <c:pt idx="30">
                  <c:v>08/29/2024</c:v>
                </c:pt>
                <c:pt idx="31">
                  <c:v>08/30/2024</c:v>
                </c:pt>
                <c:pt idx="32">
                  <c:v>09/03/2024</c:v>
                </c:pt>
                <c:pt idx="33">
                  <c:v>09/04/2024</c:v>
                </c:pt>
                <c:pt idx="34">
                  <c:v>09/05/2024</c:v>
                </c:pt>
                <c:pt idx="35">
                  <c:v>09/06/2024</c:v>
                </c:pt>
                <c:pt idx="36">
                  <c:v>09/09/2024</c:v>
                </c:pt>
                <c:pt idx="37">
                  <c:v>09/10/2024</c:v>
                </c:pt>
                <c:pt idx="38">
                  <c:v>09/11/2024</c:v>
                </c:pt>
                <c:pt idx="39">
                  <c:v>09/12/2024</c:v>
                </c:pt>
                <c:pt idx="40">
                  <c:v>09/13/2024</c:v>
                </c:pt>
                <c:pt idx="41">
                  <c:v>09/16/2024</c:v>
                </c:pt>
                <c:pt idx="42">
                  <c:v>09/17/2024</c:v>
                </c:pt>
                <c:pt idx="43">
                  <c:v>09/18/2024</c:v>
                </c:pt>
                <c:pt idx="44">
                  <c:v>09/19/2024</c:v>
                </c:pt>
                <c:pt idx="45">
                  <c:v>09/20/2024</c:v>
                </c:pt>
                <c:pt idx="46">
                  <c:v>09/23/2024</c:v>
                </c:pt>
                <c:pt idx="47">
                  <c:v>09/24/2024</c:v>
                </c:pt>
                <c:pt idx="48">
                  <c:v>09/25/2024</c:v>
                </c:pt>
                <c:pt idx="49">
                  <c:v>09/26/2024</c:v>
                </c:pt>
                <c:pt idx="50">
                  <c:v>09/27/2024</c:v>
                </c:pt>
                <c:pt idx="51">
                  <c:v>09/30/2024</c:v>
                </c:pt>
                <c:pt idx="52">
                  <c:v>10/01/2024</c:v>
                </c:pt>
                <c:pt idx="53">
                  <c:v>10/02/2024</c:v>
                </c:pt>
                <c:pt idx="54">
                  <c:v>10/03/2024</c:v>
                </c:pt>
                <c:pt idx="55">
                  <c:v>10/04/2024</c:v>
                </c:pt>
                <c:pt idx="56">
                  <c:v>10/07/2024</c:v>
                </c:pt>
                <c:pt idx="57">
                  <c:v>10/08/2024</c:v>
                </c:pt>
                <c:pt idx="58">
                  <c:v>10/09/2024</c:v>
                </c:pt>
                <c:pt idx="59">
                  <c:v>10/10/2024</c:v>
                </c:pt>
                <c:pt idx="60">
                  <c:v>10/11/2024</c:v>
                </c:pt>
                <c:pt idx="61">
                  <c:v>10/14/2024</c:v>
                </c:pt>
                <c:pt idx="62">
                  <c:v>10/15/2024</c:v>
                </c:pt>
                <c:pt idx="63">
                  <c:v>10/16/2024</c:v>
                </c:pt>
                <c:pt idx="64">
                  <c:v>10/17/2024</c:v>
                </c:pt>
                <c:pt idx="65">
                  <c:v>10/18/2024</c:v>
                </c:pt>
                <c:pt idx="66">
                  <c:v>10/21/2024</c:v>
                </c:pt>
                <c:pt idx="67">
                  <c:v>10/22/2024</c:v>
                </c:pt>
                <c:pt idx="68">
                  <c:v>10/23/2024</c:v>
                </c:pt>
                <c:pt idx="69">
                  <c:v>10/24/2024</c:v>
                </c:pt>
                <c:pt idx="70">
                  <c:v>10/25/2024</c:v>
                </c:pt>
                <c:pt idx="71">
                  <c:v>10/28/2024</c:v>
                </c:pt>
                <c:pt idx="72">
                  <c:v>10/29/2024</c:v>
                </c:pt>
                <c:pt idx="73">
                  <c:v>10/30/2024</c:v>
                </c:pt>
                <c:pt idx="74">
                  <c:v>10/31/2024</c:v>
                </c:pt>
                <c:pt idx="75">
                  <c:v>11/01/2024</c:v>
                </c:pt>
                <c:pt idx="76">
                  <c:v>11/04/2024</c:v>
                </c:pt>
                <c:pt idx="77">
                  <c:v>11/05/2024</c:v>
                </c:pt>
                <c:pt idx="78">
                  <c:v>11/06/2024</c:v>
                </c:pt>
                <c:pt idx="79">
                  <c:v>11/07/2024</c:v>
                </c:pt>
                <c:pt idx="80">
                  <c:v>11/08/2024</c:v>
                </c:pt>
                <c:pt idx="81">
                  <c:v>11/11/2024</c:v>
                </c:pt>
                <c:pt idx="82">
                  <c:v>11/12/2024</c:v>
                </c:pt>
                <c:pt idx="83">
                  <c:v>11/13/2024</c:v>
                </c:pt>
                <c:pt idx="84">
                  <c:v>11/14/2024</c:v>
                </c:pt>
                <c:pt idx="85">
                  <c:v>11/15/2024</c:v>
                </c:pt>
                <c:pt idx="86">
                  <c:v>11/18/2024</c:v>
                </c:pt>
                <c:pt idx="87">
                  <c:v>11/19/2024</c:v>
                </c:pt>
                <c:pt idx="88">
                  <c:v>11/20/2024</c:v>
                </c:pt>
                <c:pt idx="89">
                  <c:v>11/21/2024</c:v>
                </c:pt>
                <c:pt idx="90">
                  <c:v>11/22/2024</c:v>
                </c:pt>
                <c:pt idx="91">
                  <c:v>11/25/2024</c:v>
                </c:pt>
                <c:pt idx="92">
                  <c:v>11/26/2024</c:v>
                </c:pt>
                <c:pt idx="93">
                  <c:v>11/27/2024</c:v>
                </c:pt>
                <c:pt idx="94">
                  <c:v>11/29/2024</c:v>
                </c:pt>
                <c:pt idx="95">
                  <c:v>12/02/2024</c:v>
                </c:pt>
                <c:pt idx="96">
                  <c:v>12/03/2024</c:v>
                </c:pt>
                <c:pt idx="97">
                  <c:v>12/04/2024</c:v>
                </c:pt>
                <c:pt idx="98">
                  <c:v>12/05/2024</c:v>
                </c:pt>
                <c:pt idx="99">
                  <c:v>12/06/2024</c:v>
                </c:pt>
                <c:pt idx="100">
                  <c:v>12/09/2024</c:v>
                </c:pt>
                <c:pt idx="101">
                  <c:v>12/10/2024</c:v>
                </c:pt>
                <c:pt idx="102">
                  <c:v>12/11/2024</c:v>
                </c:pt>
                <c:pt idx="103">
                  <c:v>12/12/2024</c:v>
                </c:pt>
                <c:pt idx="104">
                  <c:v>12/13/2024</c:v>
                </c:pt>
                <c:pt idx="105">
                  <c:v>12/16/2024</c:v>
                </c:pt>
                <c:pt idx="106">
                  <c:v>12/17/2024</c:v>
                </c:pt>
                <c:pt idx="107">
                  <c:v>12/18/2024</c:v>
                </c:pt>
                <c:pt idx="108">
                  <c:v>12/19/2024</c:v>
                </c:pt>
                <c:pt idx="109">
                  <c:v>12/20/2024</c:v>
                </c:pt>
                <c:pt idx="110">
                  <c:v>12/23/2024</c:v>
                </c:pt>
                <c:pt idx="111">
                  <c:v>12/24/2024</c:v>
                </c:pt>
                <c:pt idx="112">
                  <c:v>12/26/2024</c:v>
                </c:pt>
                <c:pt idx="113">
                  <c:v>12/27/2024</c:v>
                </c:pt>
                <c:pt idx="114">
                  <c:v>12/30/2024</c:v>
                </c:pt>
                <c:pt idx="115">
                  <c:v>12/31/2024</c:v>
                </c:pt>
                <c:pt idx="116">
                  <c:v>01/02/2025</c:v>
                </c:pt>
                <c:pt idx="117">
                  <c:v>01/03/2025</c:v>
                </c:pt>
                <c:pt idx="118">
                  <c:v>01/06/2025</c:v>
                </c:pt>
                <c:pt idx="119">
                  <c:v>01/07/2025</c:v>
                </c:pt>
                <c:pt idx="120">
                  <c:v>01/08/2025</c:v>
                </c:pt>
                <c:pt idx="121">
                  <c:v>01/10/2025</c:v>
                </c:pt>
                <c:pt idx="122">
                  <c:v>01/13/2025</c:v>
                </c:pt>
                <c:pt idx="123">
                  <c:v>01/14/2025</c:v>
                </c:pt>
                <c:pt idx="124">
                  <c:v>01/15/2025</c:v>
                </c:pt>
                <c:pt idx="125">
                  <c:v>01/16/2025</c:v>
                </c:pt>
                <c:pt idx="126">
                  <c:v>01/17/2025</c:v>
                </c:pt>
                <c:pt idx="127">
                  <c:v>01/21/2025</c:v>
                </c:pt>
                <c:pt idx="128">
                  <c:v>01/22/2025</c:v>
                </c:pt>
                <c:pt idx="129">
                  <c:v>01/23/2025</c:v>
                </c:pt>
                <c:pt idx="130">
                  <c:v>01/24/2025</c:v>
                </c:pt>
                <c:pt idx="131">
                  <c:v>01/27/2025</c:v>
                </c:pt>
                <c:pt idx="132">
                  <c:v>01/28/2025</c:v>
                </c:pt>
                <c:pt idx="133">
                  <c:v>01/29/2025</c:v>
                </c:pt>
                <c:pt idx="134">
                  <c:v>01/30/2025</c:v>
                </c:pt>
                <c:pt idx="135">
                  <c:v>01/31/2025</c:v>
                </c:pt>
                <c:pt idx="136">
                  <c:v>02/03/2025</c:v>
                </c:pt>
                <c:pt idx="137">
                  <c:v>02/04/2025</c:v>
                </c:pt>
                <c:pt idx="138">
                  <c:v>02/05/2025</c:v>
                </c:pt>
                <c:pt idx="139">
                  <c:v>02/06/2025</c:v>
                </c:pt>
                <c:pt idx="140">
                  <c:v>02/07/2025</c:v>
                </c:pt>
                <c:pt idx="141">
                  <c:v>02/10/2025</c:v>
                </c:pt>
                <c:pt idx="142">
                  <c:v>02/11/2025</c:v>
                </c:pt>
                <c:pt idx="143">
                  <c:v>02/12/2025</c:v>
                </c:pt>
                <c:pt idx="144">
                  <c:v>02/13/2025</c:v>
                </c:pt>
                <c:pt idx="145">
                  <c:v>02/14/2025</c:v>
                </c:pt>
                <c:pt idx="146">
                  <c:v>02/18/2025</c:v>
                </c:pt>
                <c:pt idx="147">
                  <c:v>02/19/2025</c:v>
                </c:pt>
                <c:pt idx="148">
                  <c:v>02/20/2025</c:v>
                </c:pt>
                <c:pt idx="149">
                  <c:v>02/21/2025</c:v>
                </c:pt>
                <c:pt idx="150">
                  <c:v>02/24/2025</c:v>
                </c:pt>
                <c:pt idx="151">
                  <c:v>02/25/2025</c:v>
                </c:pt>
                <c:pt idx="152">
                  <c:v>02/26/2025</c:v>
                </c:pt>
                <c:pt idx="153">
                  <c:v>02/27/2025</c:v>
                </c:pt>
                <c:pt idx="154">
                  <c:v>02/28/2025</c:v>
                </c:pt>
                <c:pt idx="155">
                  <c:v>03/03/2025</c:v>
                </c:pt>
                <c:pt idx="156">
                  <c:v>03/04/2025</c:v>
                </c:pt>
                <c:pt idx="157">
                  <c:v>03/05/2025</c:v>
                </c:pt>
                <c:pt idx="158">
                  <c:v>03/06/2025</c:v>
                </c:pt>
                <c:pt idx="159">
                  <c:v>03/07/2025</c:v>
                </c:pt>
                <c:pt idx="160">
                  <c:v>03/10/2025</c:v>
                </c:pt>
                <c:pt idx="161">
                  <c:v>03/11/2025</c:v>
                </c:pt>
                <c:pt idx="162">
                  <c:v>03/12/2025</c:v>
                </c:pt>
                <c:pt idx="163">
                  <c:v>03/13/2025</c:v>
                </c:pt>
                <c:pt idx="164">
                  <c:v>03/14/2025</c:v>
                </c:pt>
                <c:pt idx="165">
                  <c:v>03/17/2025</c:v>
                </c:pt>
                <c:pt idx="166">
                  <c:v>03/18/2025</c:v>
                </c:pt>
                <c:pt idx="167">
                  <c:v>03/19/2025</c:v>
                </c:pt>
                <c:pt idx="168">
                  <c:v>03/20/2025</c:v>
                </c:pt>
                <c:pt idx="169">
                  <c:v>03/21/2025</c:v>
                </c:pt>
                <c:pt idx="170">
                  <c:v>03/24/2025</c:v>
                </c:pt>
                <c:pt idx="171">
                  <c:v>03/25/2025</c:v>
                </c:pt>
                <c:pt idx="172">
                  <c:v>03/26/2025</c:v>
                </c:pt>
                <c:pt idx="173">
                  <c:v>03/27/2025</c:v>
                </c:pt>
                <c:pt idx="174">
                  <c:v>03/28/2025</c:v>
                </c:pt>
              </c:strCache>
            </c:strRef>
          </c:cat>
          <c:val>
            <c:numRef>
              <c:f>[1]MACD!$G$17:$G$191</c:f>
              <c:numCache>
                <c:formatCode>_(* #,##0.00_);_(* \(#,##0.00\);_(* "-"??_);_(@_)</c:formatCode>
                <c:ptCount val="175"/>
                <c:pt idx="0">
                  <c:v>-0.66525641025637583</c:v>
                </c:pt>
                <c:pt idx="1">
                  <c:v>-0.93605029585795307</c:v>
                </c:pt>
                <c:pt idx="2">
                  <c:v>-1.0601776159408871</c:v>
                </c:pt>
                <c:pt idx="3">
                  <c:v>-1.136437791773119</c:v>
                </c:pt>
                <c:pt idx="4">
                  <c:v>-1.3659371797564575</c:v>
                </c:pt>
                <c:pt idx="5">
                  <c:v>-1.7288714937248102</c:v>
                </c:pt>
                <c:pt idx="6">
                  <c:v>-2.1409914199518192</c:v>
                </c:pt>
                <c:pt idx="7">
                  <c:v>-2.5258156676899262</c:v>
                </c:pt>
                <c:pt idx="8">
                  <c:v>-2.8693445852925064</c:v>
                </c:pt>
                <c:pt idx="9">
                  <c:v>-3.4516012378812579</c:v>
                </c:pt>
                <c:pt idx="10">
                  <c:v>-3.9546882448894749</c:v>
                </c:pt>
                <c:pt idx="11">
                  <c:v>-4.4735929662901865</c:v>
                </c:pt>
                <c:pt idx="12">
                  <c:v>-5.1556984300191768</c:v>
                </c:pt>
                <c:pt idx="13">
                  <c:v>-5.9169360230043635</c:v>
                </c:pt>
                <c:pt idx="14">
                  <c:v>-6.5513828473705322</c:v>
                </c:pt>
                <c:pt idx="15">
                  <c:v>-7.0088698513879297</c:v>
                </c:pt>
                <c:pt idx="16">
                  <c:v>-7.290755666710858</c:v>
                </c:pt>
                <c:pt idx="17">
                  <c:v>-7.4541583907286739</c:v>
                </c:pt>
                <c:pt idx="18">
                  <c:v>-7.4861530893287256</c:v>
                </c:pt>
                <c:pt idx="19">
                  <c:v>-7.4792663334626486</c:v>
                </c:pt>
                <c:pt idx="20">
                  <c:v>-7.4131356552564469</c:v>
                </c:pt>
                <c:pt idx="21">
                  <c:v>-7.2713942449703666</c:v>
                </c:pt>
                <c:pt idx="22">
                  <c:v>-7.0147256708544088</c:v>
                </c:pt>
                <c:pt idx="23">
                  <c:v>-6.6745555160674472</c:v>
                </c:pt>
                <c:pt idx="24">
                  <c:v>-6.3058871809032926</c:v>
                </c:pt>
                <c:pt idx="25">
                  <c:v>-5.9584529994124029</c:v>
                </c:pt>
                <c:pt idx="26">
                  <c:v>-5.5980089613631678</c:v>
                </c:pt>
                <c:pt idx="27">
                  <c:v>-5.2275694665850985</c:v>
                </c:pt>
                <c:pt idx="28">
                  <c:v>-4.8830987200984932</c:v>
                </c:pt>
                <c:pt idx="29">
                  <c:v>-4.5918271399463535</c:v>
                </c:pt>
                <c:pt idx="30">
                  <c:v>-4.3562528588153668</c:v>
                </c:pt>
                <c:pt idx="31">
                  <c:v>-4.1307269260331285</c:v>
                </c:pt>
                <c:pt idx="32">
                  <c:v>-4.017610486866535</c:v>
                </c:pt>
                <c:pt idx="33">
                  <c:v>-3.9844864770065307</c:v>
                </c:pt>
                <c:pt idx="34">
                  <c:v>-3.981551148192878</c:v>
                </c:pt>
                <c:pt idx="35">
                  <c:v>-4.0918416853673021</c:v>
                </c:pt>
                <c:pt idx="36">
                  <c:v>-4.2993141920148696</c:v>
                </c:pt>
                <c:pt idx="37">
                  <c:v>-4.5395248405660373</c:v>
                </c:pt>
                <c:pt idx="38">
                  <c:v>-4.7431739375872883</c:v>
                </c:pt>
                <c:pt idx="39">
                  <c:v>-4.8483352173098426</c:v>
                </c:pt>
                <c:pt idx="40">
                  <c:v>-4.8300521792932027</c:v>
                </c:pt>
                <c:pt idx="41">
                  <c:v>-4.7144546576681581</c:v>
                </c:pt>
                <c:pt idx="42">
                  <c:v>-4.512595723729488</c:v>
                </c:pt>
                <c:pt idx="43">
                  <c:v>-4.2485106276725544</c:v>
                </c:pt>
                <c:pt idx="44">
                  <c:v>-3.9108147099611776</c:v>
                </c:pt>
                <c:pt idx="45">
                  <c:v>-3.5134338132012073</c:v>
                </c:pt>
                <c:pt idx="46">
                  <c:v>-3.1165154978062874</c:v>
                </c:pt>
                <c:pt idx="47">
                  <c:v>-2.7244970470989225</c:v>
                </c:pt>
                <c:pt idx="48">
                  <c:v>-2.360260682108362</c:v>
                </c:pt>
                <c:pt idx="49">
                  <c:v>-2.0137502414136357</c:v>
                </c:pt>
                <c:pt idx="50">
                  <c:v>-1.6686315251084665</c:v>
                </c:pt>
                <c:pt idx="51">
                  <c:v>-1.3083602689902818</c:v>
                </c:pt>
                <c:pt idx="52">
                  <c:v>-0.93487175970548486</c:v>
                </c:pt>
                <c:pt idx="53">
                  <c:v>-0.58825645687772787</c:v>
                </c:pt>
                <c:pt idx="54">
                  <c:v>-0.27690959230375101</c:v>
                </c:pt>
                <c:pt idx="55">
                  <c:v>1.8179975831050244E-2</c:v>
                </c:pt>
                <c:pt idx="56">
                  <c:v>0.22103935236766337</c:v>
                </c:pt>
                <c:pt idx="57">
                  <c:v>0.37585289938356403</c:v>
                </c:pt>
                <c:pt idx="58">
                  <c:v>0.44946036640187464</c:v>
                </c:pt>
                <c:pt idx="59">
                  <c:v>0.46920092947223846</c:v>
                </c:pt>
                <c:pt idx="60">
                  <c:v>0.47445344133855222</c:v>
                </c:pt>
                <c:pt idx="61">
                  <c:v>0.4984649838706775</c:v>
                </c:pt>
                <c:pt idx="62">
                  <c:v>0.54061442491217937</c:v>
                </c:pt>
                <c:pt idx="63">
                  <c:v>0.58813792981969293</c:v>
                </c:pt>
                <c:pt idx="64">
                  <c:v>0.59961970030090439</c:v>
                </c:pt>
                <c:pt idx="65">
                  <c:v>0.5951580465345887</c:v>
                </c:pt>
                <c:pt idx="66">
                  <c:v>0.59154657697800661</c:v>
                </c:pt>
                <c:pt idx="67">
                  <c:v>0.60358255558210394</c:v>
                </c:pt>
                <c:pt idx="68">
                  <c:v>0.58608608559523234</c:v>
                </c:pt>
                <c:pt idx="69">
                  <c:v>0.55045835489402628</c:v>
                </c:pt>
                <c:pt idx="70">
                  <c:v>0.54332722306414227</c:v>
                </c:pt>
                <c:pt idx="71">
                  <c:v>0.57473114194339936</c:v>
                </c:pt>
                <c:pt idx="72">
                  <c:v>0.67200427488270709</c:v>
                </c:pt>
                <c:pt idx="73">
                  <c:v>0.8837041828283454</c:v>
                </c:pt>
                <c:pt idx="74">
                  <c:v>1.0989700419105355</c:v>
                </c:pt>
                <c:pt idx="75">
                  <c:v>1.3020434263756346</c:v>
                </c:pt>
                <c:pt idx="76">
                  <c:v>1.4524315418064944</c:v>
                </c:pt>
                <c:pt idx="77">
                  <c:v>1.5702502961407538</c:v>
                </c:pt>
                <c:pt idx="78">
                  <c:v>1.7683045924752587</c:v>
                </c:pt>
                <c:pt idx="79">
                  <c:v>2.0652562577941453</c:v>
                </c:pt>
                <c:pt idx="80">
                  <c:v>2.3653113576670526</c:v>
                </c:pt>
                <c:pt idx="81">
                  <c:v>2.6798550406684223</c:v>
                </c:pt>
                <c:pt idx="82">
                  <c:v>3.0024215170843269</c:v>
                </c:pt>
                <c:pt idx="83">
                  <c:v>3.2611129341597103</c:v>
                </c:pt>
                <c:pt idx="84">
                  <c:v>3.4086780678264619</c:v>
                </c:pt>
                <c:pt idx="85">
                  <c:v>3.4158844457563853</c:v>
                </c:pt>
                <c:pt idx="86">
                  <c:v>3.373380763365454</c:v>
                </c:pt>
                <c:pt idx="87">
                  <c:v>3.3386125507030502</c:v>
                </c:pt>
                <c:pt idx="88">
                  <c:v>3.267008578532673</c:v>
                </c:pt>
                <c:pt idx="89">
                  <c:v>3.0395528660014905</c:v>
                </c:pt>
                <c:pt idx="90">
                  <c:v>2.6768098598474959</c:v>
                </c:pt>
                <c:pt idx="91">
                  <c:v>2.2878156252842081</c:v>
                </c:pt>
                <c:pt idx="92">
                  <c:v>1.9165307102812943</c:v>
                </c:pt>
                <c:pt idx="93">
                  <c:v>1.5746317444838278</c:v>
                </c:pt>
                <c:pt idx="94">
                  <c:v>1.2602203695703595</c:v>
                </c:pt>
                <c:pt idx="95">
                  <c:v>1.0163738465008556</c:v>
                </c:pt>
                <c:pt idx="96">
                  <c:v>0.82786049822608498</c:v>
                </c:pt>
                <c:pt idx="97">
                  <c:v>0.73100428859665767</c:v>
                </c:pt>
                <c:pt idx="98">
                  <c:v>0.66660939329281033</c:v>
                </c:pt>
                <c:pt idx="99">
                  <c:v>0.65919759687951773</c:v>
                </c:pt>
                <c:pt idx="100">
                  <c:v>0.69611999058709173</c:v>
                </c:pt>
                <c:pt idx="101">
                  <c:v>0.90775820705791754</c:v>
                </c:pt>
                <c:pt idx="102">
                  <c:v>1.3781574812472803</c:v>
                </c:pt>
                <c:pt idx="103">
                  <c:v>1.9338033653169719</c:v>
                </c:pt>
                <c:pt idx="104">
                  <c:v>2.4734473326189597</c:v>
                </c:pt>
                <c:pt idx="105">
                  <c:v>3.0773060333871962</c:v>
                </c:pt>
                <c:pt idx="106">
                  <c:v>3.6661516186048013</c:v>
                </c:pt>
                <c:pt idx="107">
                  <c:v>4.095160834922047</c:v>
                </c:pt>
                <c:pt idx="108">
                  <c:v>4.3849851526459807</c:v>
                </c:pt>
                <c:pt idx="109">
                  <c:v>4.6143951306013484</c:v>
                </c:pt>
                <c:pt idx="110">
                  <c:v>4.8317372611266736</c:v>
                </c:pt>
                <c:pt idx="111">
                  <c:v>5.0443175356828345</c:v>
                </c:pt>
                <c:pt idx="112">
                  <c:v>5.2237737663825996</c:v>
                </c:pt>
                <c:pt idx="113">
                  <c:v>5.3123345460670119</c:v>
                </c:pt>
                <c:pt idx="114">
                  <c:v>5.3056349690379632</c:v>
                </c:pt>
                <c:pt idx="115">
                  <c:v>5.191589197607609</c:v>
                </c:pt>
                <c:pt idx="116">
                  <c:v>5.0074380360574455</c:v>
                </c:pt>
                <c:pt idx="117">
                  <c:v>4.8174727580324044</c:v>
                </c:pt>
                <c:pt idx="118">
                  <c:v>4.699901432385607</c:v>
                </c:pt>
                <c:pt idx="119">
                  <c:v>4.6032134707536372</c:v>
                </c:pt>
                <c:pt idx="120">
                  <c:v>4.4931318561321749</c:v>
                </c:pt>
                <c:pt idx="121">
                  <c:v>4.3347664596487174</c:v>
                </c:pt>
                <c:pt idx="122">
                  <c:v>4.1305198042420033</c:v>
                </c:pt>
                <c:pt idx="123">
                  <c:v>3.8790248458523116</c:v>
                </c:pt>
                <c:pt idx="124">
                  <c:v>3.6968679521390682</c:v>
                </c:pt>
                <c:pt idx="125">
                  <c:v>3.5182910205666551</c:v>
                </c:pt>
                <c:pt idx="126">
                  <c:v>3.3933972069300333</c:v>
                </c:pt>
                <c:pt idx="127">
                  <c:v>3.3341490182257312</c:v>
                </c:pt>
                <c:pt idx="128">
                  <c:v>3.317934689757005</c:v>
                </c:pt>
                <c:pt idx="129">
                  <c:v>3.3148014015841358</c:v>
                </c:pt>
                <c:pt idx="130">
                  <c:v>3.3494904502950376</c:v>
                </c:pt>
                <c:pt idx="131">
                  <c:v>3.2687237817920116</c:v>
                </c:pt>
                <c:pt idx="132">
                  <c:v>3.1650251186677845</c:v>
                </c:pt>
                <c:pt idx="133">
                  <c:v>3.046930434147225</c:v>
                </c:pt>
                <c:pt idx="134">
                  <c:v>3.0060103169789931</c:v>
                </c:pt>
                <c:pt idx="135">
                  <c:v>3.056140133485473</c:v>
                </c:pt>
                <c:pt idx="136">
                  <c:v>3.1065197638891862</c:v>
                </c:pt>
                <c:pt idx="137">
                  <c:v>3.2282234912924799</c:v>
                </c:pt>
                <c:pt idx="138">
                  <c:v>3.1509909621791206</c:v>
                </c:pt>
                <c:pt idx="139">
                  <c:v>2.9460954966904795</c:v>
                </c:pt>
                <c:pt idx="140">
                  <c:v>2.566770840788954</c:v>
                </c:pt>
                <c:pt idx="141">
                  <c:v>2.1090636638193976</c:v>
                </c:pt>
                <c:pt idx="142">
                  <c:v>1.6033861349701217</c:v>
                </c:pt>
                <c:pt idx="143">
                  <c:v>1.0643304870590549</c:v>
                </c:pt>
                <c:pt idx="144">
                  <c:v>0.56927476318879433</c:v>
                </c:pt>
                <c:pt idx="145">
                  <c:v>0.11033752592149448</c:v>
                </c:pt>
                <c:pt idx="146">
                  <c:v>-0.31922580195084133</c:v>
                </c:pt>
                <c:pt idx="147">
                  <c:v>-0.68591275962003118</c:v>
                </c:pt>
                <c:pt idx="148">
                  <c:v>-1.0002220202137211</c:v>
                </c:pt>
                <c:pt idx="149">
                  <c:v>-1.3436749806145156</c:v>
                </c:pt>
                <c:pt idx="150">
                  <c:v>-1.6905499908776958</c:v>
                </c:pt>
                <c:pt idx="151">
                  <c:v>-2.0784788780302823</c:v>
                </c:pt>
                <c:pt idx="152">
                  <c:v>-2.5096646833869616</c:v>
                </c:pt>
                <c:pt idx="153">
                  <c:v>-3.0112749087995576</c:v>
                </c:pt>
                <c:pt idx="154">
                  <c:v>-3.491798878763928</c:v>
                </c:pt>
                <c:pt idx="155">
                  <c:v>-3.9827557366229809</c:v>
                </c:pt>
                <c:pt idx="156">
                  <c:v>-4.3824175077667213</c:v>
                </c:pt>
                <c:pt idx="157">
                  <c:v>-4.6559464308402969</c:v>
                </c:pt>
                <c:pt idx="158">
                  <c:v>-4.8379114909376266</c:v>
                </c:pt>
                <c:pt idx="159">
                  <c:v>-4.91735080700842</c:v>
                </c:pt>
                <c:pt idx="160">
                  <c:v>-5.0438350582725224</c:v>
                </c:pt>
                <c:pt idx="161">
                  <c:v>-5.2108763108832097</c:v>
                </c:pt>
                <c:pt idx="162">
                  <c:v>-5.3345223503870738</c:v>
                </c:pt>
                <c:pt idx="163">
                  <c:v>-5.4804542819402782</c:v>
                </c:pt>
                <c:pt idx="164">
                  <c:v>-5.5741052598887073</c:v>
                </c:pt>
                <c:pt idx="165">
                  <c:v>-5.6341258332923676</c:v>
                </c:pt>
                <c:pt idx="166">
                  <c:v>-5.7193020528011305</c:v>
                </c:pt>
                <c:pt idx="167">
                  <c:v>-5.74514937789941</c:v>
                </c:pt>
                <c:pt idx="168">
                  <c:v>-5.7389851159480152</c:v>
                </c:pt>
                <c:pt idx="169">
                  <c:v>-5.6808541450969612</c:v>
                </c:pt>
                <c:pt idx="170">
                  <c:v>-5.5215387029913723</c:v>
                </c:pt>
                <c:pt idx="171">
                  <c:v>-5.2489400400776685</c:v>
                </c:pt>
                <c:pt idx="172">
                  <c:v>-4.997806775419706</c:v>
                </c:pt>
                <c:pt idx="173">
                  <c:v>-4.8107219274729474</c:v>
                </c:pt>
                <c:pt idx="174">
                  <c:v>-4.7905784907418818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04F-8D37-7ABE58F9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873184"/>
        <c:axId val="1104873664"/>
      </c:lineChart>
      <c:catAx>
        <c:axId val="11048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664"/>
        <c:crosses val="autoZero"/>
        <c:auto val="1"/>
        <c:lblAlgn val="ctr"/>
        <c:lblOffset val="100"/>
        <c:noMultiLvlLbl val="1"/>
      </c:catAx>
      <c:valAx>
        <c:axId val="1104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RSI!$A$16:$A$188</c:f>
              <c:strCache>
                <c:ptCount val="173"/>
                <c:pt idx="0">
                  <c:v>07/22/2024</c:v>
                </c:pt>
                <c:pt idx="1">
                  <c:v>07/23/2024</c:v>
                </c:pt>
                <c:pt idx="2">
                  <c:v>07/24/2024</c:v>
                </c:pt>
                <c:pt idx="3">
                  <c:v>07/25/2024</c:v>
                </c:pt>
                <c:pt idx="4">
                  <c:v>07/26/2024</c:v>
                </c:pt>
                <c:pt idx="5">
                  <c:v>07/29/2024</c:v>
                </c:pt>
                <c:pt idx="6">
                  <c:v>07/30/2024</c:v>
                </c:pt>
                <c:pt idx="7">
                  <c:v>07/31/2024</c:v>
                </c:pt>
                <c:pt idx="8">
                  <c:v>08/01/2024</c:v>
                </c:pt>
                <c:pt idx="9">
                  <c:v>08/02/2024</c:v>
                </c:pt>
                <c:pt idx="10">
                  <c:v>08/05/2024</c:v>
                </c:pt>
                <c:pt idx="11">
                  <c:v>08/06/2024</c:v>
                </c:pt>
                <c:pt idx="12">
                  <c:v>08/07/2024</c:v>
                </c:pt>
                <c:pt idx="13">
                  <c:v>08/08/2024</c:v>
                </c:pt>
                <c:pt idx="14">
                  <c:v>08/09/2024</c:v>
                </c:pt>
                <c:pt idx="15">
                  <c:v>08/12/2024</c:v>
                </c:pt>
                <c:pt idx="16">
                  <c:v>08/13/2024</c:v>
                </c:pt>
                <c:pt idx="17">
                  <c:v>08/14/2024</c:v>
                </c:pt>
                <c:pt idx="18">
                  <c:v>08/15/2024</c:v>
                </c:pt>
                <c:pt idx="19">
                  <c:v>08/16/2024</c:v>
                </c:pt>
                <c:pt idx="20">
                  <c:v>08/19/2024</c:v>
                </c:pt>
                <c:pt idx="21">
                  <c:v>08/20/2024</c:v>
                </c:pt>
                <c:pt idx="22">
                  <c:v>08/21/2024</c:v>
                </c:pt>
                <c:pt idx="23">
                  <c:v>08/22/2024</c:v>
                </c:pt>
                <c:pt idx="24">
                  <c:v>08/23/2024</c:v>
                </c:pt>
                <c:pt idx="25">
                  <c:v>08/26/2024</c:v>
                </c:pt>
                <c:pt idx="26">
                  <c:v>08/27/2024</c:v>
                </c:pt>
                <c:pt idx="27">
                  <c:v>08/28/2024</c:v>
                </c:pt>
                <c:pt idx="28">
                  <c:v>08/29/2024</c:v>
                </c:pt>
                <c:pt idx="29">
                  <c:v>08/30/2024</c:v>
                </c:pt>
                <c:pt idx="30">
                  <c:v>09/03/2024</c:v>
                </c:pt>
                <c:pt idx="31">
                  <c:v>09/04/2024</c:v>
                </c:pt>
                <c:pt idx="32">
                  <c:v>09/05/2024</c:v>
                </c:pt>
                <c:pt idx="33">
                  <c:v>09/06/2024</c:v>
                </c:pt>
                <c:pt idx="34">
                  <c:v>09/09/2024</c:v>
                </c:pt>
                <c:pt idx="35">
                  <c:v>09/10/2024</c:v>
                </c:pt>
                <c:pt idx="36">
                  <c:v>09/11/2024</c:v>
                </c:pt>
                <c:pt idx="37">
                  <c:v>09/12/2024</c:v>
                </c:pt>
                <c:pt idx="38">
                  <c:v>09/13/2024</c:v>
                </c:pt>
                <c:pt idx="39">
                  <c:v>09/16/2024</c:v>
                </c:pt>
                <c:pt idx="40">
                  <c:v>09/17/2024</c:v>
                </c:pt>
                <c:pt idx="41">
                  <c:v>09/18/2024</c:v>
                </c:pt>
                <c:pt idx="42">
                  <c:v>09/19/2024</c:v>
                </c:pt>
                <c:pt idx="43">
                  <c:v>09/20/2024</c:v>
                </c:pt>
                <c:pt idx="44">
                  <c:v>09/23/2024</c:v>
                </c:pt>
                <c:pt idx="45">
                  <c:v>09/24/2024</c:v>
                </c:pt>
                <c:pt idx="46">
                  <c:v>09/25/2024</c:v>
                </c:pt>
                <c:pt idx="47">
                  <c:v>09/26/2024</c:v>
                </c:pt>
                <c:pt idx="48">
                  <c:v>09/27/2024</c:v>
                </c:pt>
                <c:pt idx="49">
                  <c:v>09/30/2024</c:v>
                </c:pt>
                <c:pt idx="50">
                  <c:v>10/01/2024</c:v>
                </c:pt>
                <c:pt idx="51">
                  <c:v>10/02/2024</c:v>
                </c:pt>
                <c:pt idx="52">
                  <c:v>10/03/2024</c:v>
                </c:pt>
                <c:pt idx="53">
                  <c:v>10/04/2024</c:v>
                </c:pt>
                <c:pt idx="54">
                  <c:v>10/07/2024</c:v>
                </c:pt>
                <c:pt idx="55">
                  <c:v>10/08/2024</c:v>
                </c:pt>
                <c:pt idx="56">
                  <c:v>10/09/2024</c:v>
                </c:pt>
                <c:pt idx="57">
                  <c:v>10/10/2024</c:v>
                </c:pt>
                <c:pt idx="58">
                  <c:v>10/11/2024</c:v>
                </c:pt>
                <c:pt idx="59">
                  <c:v>10/14/2024</c:v>
                </c:pt>
                <c:pt idx="60">
                  <c:v>10/15/2024</c:v>
                </c:pt>
                <c:pt idx="61">
                  <c:v>10/16/2024</c:v>
                </c:pt>
                <c:pt idx="62">
                  <c:v>10/17/2024</c:v>
                </c:pt>
                <c:pt idx="63">
                  <c:v>10/18/2024</c:v>
                </c:pt>
                <c:pt idx="64">
                  <c:v>10/21/2024</c:v>
                </c:pt>
                <c:pt idx="65">
                  <c:v>10/22/2024</c:v>
                </c:pt>
                <c:pt idx="66">
                  <c:v>10/23/2024</c:v>
                </c:pt>
                <c:pt idx="67">
                  <c:v>10/24/2024</c:v>
                </c:pt>
                <c:pt idx="68">
                  <c:v>10/25/2024</c:v>
                </c:pt>
                <c:pt idx="69">
                  <c:v>10/28/2024</c:v>
                </c:pt>
                <c:pt idx="70">
                  <c:v>10/29/2024</c:v>
                </c:pt>
                <c:pt idx="71">
                  <c:v>10/30/2024</c:v>
                </c:pt>
                <c:pt idx="72">
                  <c:v>10/31/2024</c:v>
                </c:pt>
                <c:pt idx="73">
                  <c:v>11/01/2024</c:v>
                </c:pt>
                <c:pt idx="74">
                  <c:v>11/04/2024</c:v>
                </c:pt>
                <c:pt idx="75">
                  <c:v>11/05/2024</c:v>
                </c:pt>
                <c:pt idx="76">
                  <c:v>11/06/2024</c:v>
                </c:pt>
                <c:pt idx="77">
                  <c:v>11/07/2024</c:v>
                </c:pt>
                <c:pt idx="78">
                  <c:v>11/08/2024</c:v>
                </c:pt>
                <c:pt idx="79">
                  <c:v>11/11/2024</c:v>
                </c:pt>
                <c:pt idx="80">
                  <c:v>11/12/2024</c:v>
                </c:pt>
                <c:pt idx="81">
                  <c:v>11/13/2024</c:v>
                </c:pt>
                <c:pt idx="82">
                  <c:v>11/14/2024</c:v>
                </c:pt>
                <c:pt idx="83">
                  <c:v>11/15/2024</c:v>
                </c:pt>
                <c:pt idx="84">
                  <c:v>11/18/2024</c:v>
                </c:pt>
                <c:pt idx="85">
                  <c:v>11/19/2024</c:v>
                </c:pt>
                <c:pt idx="86">
                  <c:v>11/20/2024</c:v>
                </c:pt>
                <c:pt idx="87">
                  <c:v>11/21/2024</c:v>
                </c:pt>
                <c:pt idx="88">
                  <c:v>11/22/2024</c:v>
                </c:pt>
                <c:pt idx="89">
                  <c:v>11/25/2024</c:v>
                </c:pt>
                <c:pt idx="90">
                  <c:v>11/26/2024</c:v>
                </c:pt>
                <c:pt idx="91">
                  <c:v>11/27/2024</c:v>
                </c:pt>
                <c:pt idx="92">
                  <c:v>11/29/2024</c:v>
                </c:pt>
                <c:pt idx="93">
                  <c:v>12/02/2024</c:v>
                </c:pt>
                <c:pt idx="94">
                  <c:v>12/03/2024</c:v>
                </c:pt>
                <c:pt idx="95">
                  <c:v>12/04/2024</c:v>
                </c:pt>
                <c:pt idx="96">
                  <c:v>12/05/2024</c:v>
                </c:pt>
                <c:pt idx="97">
                  <c:v>12/06/2024</c:v>
                </c:pt>
                <c:pt idx="98">
                  <c:v>12/09/2024</c:v>
                </c:pt>
                <c:pt idx="99">
                  <c:v>12/10/2024</c:v>
                </c:pt>
                <c:pt idx="100">
                  <c:v>12/11/2024</c:v>
                </c:pt>
                <c:pt idx="101">
                  <c:v>12/12/2024</c:v>
                </c:pt>
                <c:pt idx="102">
                  <c:v>12/13/2024</c:v>
                </c:pt>
                <c:pt idx="103">
                  <c:v>12/16/2024</c:v>
                </c:pt>
                <c:pt idx="104">
                  <c:v>12/17/2024</c:v>
                </c:pt>
                <c:pt idx="105">
                  <c:v>12/18/2024</c:v>
                </c:pt>
                <c:pt idx="106">
                  <c:v>12/19/2024</c:v>
                </c:pt>
                <c:pt idx="107">
                  <c:v>12/20/2024</c:v>
                </c:pt>
                <c:pt idx="108">
                  <c:v>12/23/2024</c:v>
                </c:pt>
                <c:pt idx="109">
                  <c:v>12/24/2024</c:v>
                </c:pt>
                <c:pt idx="110">
                  <c:v>12/26/2024</c:v>
                </c:pt>
                <c:pt idx="111">
                  <c:v>12/27/2024</c:v>
                </c:pt>
                <c:pt idx="112">
                  <c:v>12/30/2024</c:v>
                </c:pt>
                <c:pt idx="113">
                  <c:v>12/31/2024</c:v>
                </c:pt>
                <c:pt idx="114">
                  <c:v>01/02/2025</c:v>
                </c:pt>
                <c:pt idx="115">
                  <c:v>01/03/2025</c:v>
                </c:pt>
                <c:pt idx="116">
                  <c:v>01/06/2025</c:v>
                </c:pt>
                <c:pt idx="117">
                  <c:v>01/07/2025</c:v>
                </c:pt>
                <c:pt idx="118">
                  <c:v>01/08/2025</c:v>
                </c:pt>
                <c:pt idx="119">
                  <c:v>01/10/2025</c:v>
                </c:pt>
                <c:pt idx="120">
                  <c:v>01/13/2025</c:v>
                </c:pt>
                <c:pt idx="121">
                  <c:v>01/14/2025</c:v>
                </c:pt>
                <c:pt idx="122">
                  <c:v>01/15/2025</c:v>
                </c:pt>
                <c:pt idx="123">
                  <c:v>01/16/2025</c:v>
                </c:pt>
                <c:pt idx="124">
                  <c:v>01/17/2025</c:v>
                </c:pt>
                <c:pt idx="125">
                  <c:v>01/21/2025</c:v>
                </c:pt>
                <c:pt idx="126">
                  <c:v>01/22/2025</c:v>
                </c:pt>
                <c:pt idx="127">
                  <c:v>01/23/2025</c:v>
                </c:pt>
                <c:pt idx="128">
                  <c:v>01/24/2025</c:v>
                </c:pt>
                <c:pt idx="129">
                  <c:v>01/27/2025</c:v>
                </c:pt>
                <c:pt idx="130">
                  <c:v>01/28/2025</c:v>
                </c:pt>
                <c:pt idx="131">
                  <c:v>01/29/2025</c:v>
                </c:pt>
                <c:pt idx="132">
                  <c:v>01/30/2025</c:v>
                </c:pt>
                <c:pt idx="133">
                  <c:v>01/31/2025</c:v>
                </c:pt>
                <c:pt idx="134">
                  <c:v>02/03/2025</c:v>
                </c:pt>
                <c:pt idx="135">
                  <c:v>02/04/2025</c:v>
                </c:pt>
                <c:pt idx="136">
                  <c:v>02/05/2025</c:v>
                </c:pt>
                <c:pt idx="137">
                  <c:v>02/06/2025</c:v>
                </c:pt>
                <c:pt idx="138">
                  <c:v>02/07/2025</c:v>
                </c:pt>
                <c:pt idx="139">
                  <c:v>02/10/2025</c:v>
                </c:pt>
                <c:pt idx="140">
                  <c:v>02/11/2025</c:v>
                </c:pt>
                <c:pt idx="141">
                  <c:v>02/12/2025</c:v>
                </c:pt>
                <c:pt idx="142">
                  <c:v>02/13/2025</c:v>
                </c:pt>
                <c:pt idx="143">
                  <c:v>02/14/2025</c:v>
                </c:pt>
                <c:pt idx="144">
                  <c:v>02/18/2025</c:v>
                </c:pt>
                <c:pt idx="145">
                  <c:v>02/19/2025</c:v>
                </c:pt>
                <c:pt idx="146">
                  <c:v>02/20/2025</c:v>
                </c:pt>
                <c:pt idx="147">
                  <c:v>02/21/2025</c:v>
                </c:pt>
                <c:pt idx="148">
                  <c:v>02/24/2025</c:v>
                </c:pt>
                <c:pt idx="149">
                  <c:v>02/25/2025</c:v>
                </c:pt>
                <c:pt idx="150">
                  <c:v>02/26/2025</c:v>
                </c:pt>
                <c:pt idx="151">
                  <c:v>02/27/2025</c:v>
                </c:pt>
                <c:pt idx="152">
                  <c:v>02/28/2025</c:v>
                </c:pt>
                <c:pt idx="153">
                  <c:v>03/03/2025</c:v>
                </c:pt>
                <c:pt idx="154">
                  <c:v>03/04/2025</c:v>
                </c:pt>
                <c:pt idx="155">
                  <c:v>03/05/2025</c:v>
                </c:pt>
                <c:pt idx="156">
                  <c:v>03/06/2025</c:v>
                </c:pt>
                <c:pt idx="157">
                  <c:v>03/07/2025</c:v>
                </c:pt>
                <c:pt idx="158">
                  <c:v>03/10/2025</c:v>
                </c:pt>
                <c:pt idx="159">
                  <c:v>03/11/2025</c:v>
                </c:pt>
                <c:pt idx="160">
                  <c:v>03/12/2025</c:v>
                </c:pt>
                <c:pt idx="161">
                  <c:v>03/13/2025</c:v>
                </c:pt>
                <c:pt idx="162">
                  <c:v>03/14/2025</c:v>
                </c:pt>
                <c:pt idx="163">
                  <c:v>03/17/2025</c:v>
                </c:pt>
                <c:pt idx="164">
                  <c:v>03/18/2025</c:v>
                </c:pt>
                <c:pt idx="165">
                  <c:v>03/19/2025</c:v>
                </c:pt>
                <c:pt idx="166">
                  <c:v>03/20/2025</c:v>
                </c:pt>
                <c:pt idx="167">
                  <c:v>03/21/2025</c:v>
                </c:pt>
                <c:pt idx="168">
                  <c:v>03/24/2025</c:v>
                </c:pt>
                <c:pt idx="169">
                  <c:v>03/25/2025</c:v>
                </c:pt>
                <c:pt idx="170">
                  <c:v>03/26/2025</c:v>
                </c:pt>
                <c:pt idx="171">
                  <c:v>03/27/2025</c:v>
                </c:pt>
                <c:pt idx="172">
                  <c:v>03/28/2025</c:v>
                </c:pt>
              </c:strCache>
            </c:strRef>
          </c:cat>
          <c:val>
            <c:numRef>
              <c:f>RSI!$I$16:$I$188</c:f>
              <c:numCache>
                <c:formatCode>General</c:formatCode>
                <c:ptCount val="173"/>
                <c:pt idx="0">
                  <c:v>48.19620253164554</c:v>
                </c:pt>
                <c:pt idx="1">
                  <c:v>48.633840212406447</c:v>
                </c:pt>
                <c:pt idx="2">
                  <c:v>36.405521627579226</c:v>
                </c:pt>
                <c:pt idx="3">
                  <c:v>31.578874642519239</c:v>
                </c:pt>
                <c:pt idx="4">
                  <c:v>31.168871156517071</c:v>
                </c:pt>
                <c:pt idx="5">
                  <c:v>35.753950529046435</c:v>
                </c:pt>
                <c:pt idx="6">
                  <c:v>37.09846253891881</c:v>
                </c:pt>
                <c:pt idx="7">
                  <c:v>39.507648152914719</c:v>
                </c:pt>
                <c:pt idx="8">
                  <c:v>38.642740125648039</c:v>
                </c:pt>
                <c:pt idx="9">
                  <c:v>34.004372356633311</c:v>
                </c:pt>
                <c:pt idx="10">
                  <c:v>27.25411000945013</c:v>
                </c:pt>
                <c:pt idx="11">
                  <c:v>27.179233420037875</c:v>
                </c:pt>
                <c:pt idx="12">
                  <c:v>27.628892375486174</c:v>
                </c:pt>
                <c:pt idx="13">
                  <c:v>34.079117623249431</c:v>
                </c:pt>
                <c:pt idx="14">
                  <c:v>37.107205374272667</c:v>
                </c:pt>
                <c:pt idx="15">
                  <c:v>35.476764957433019</c:v>
                </c:pt>
                <c:pt idx="16">
                  <c:v>39.418386322568672</c:v>
                </c:pt>
                <c:pt idx="17">
                  <c:v>34.896452986930953</c:v>
                </c:pt>
                <c:pt idx="18">
                  <c:v>37.165524764089277</c:v>
                </c:pt>
                <c:pt idx="19">
                  <c:v>40.25391736289243</c:v>
                </c:pt>
                <c:pt idx="20">
                  <c:v>46.816537079611344</c:v>
                </c:pt>
                <c:pt idx="21">
                  <c:v>47.762003140406406</c:v>
                </c:pt>
                <c:pt idx="22">
                  <c:v>45.684752482150863</c:v>
                </c:pt>
                <c:pt idx="23">
                  <c:v>42.483132922565261</c:v>
                </c:pt>
                <c:pt idx="24">
                  <c:v>46.166330943235863</c:v>
                </c:pt>
                <c:pt idx="25">
                  <c:v>47.106455666255641</c:v>
                </c:pt>
                <c:pt idx="26">
                  <c:v>44.511386186657177</c:v>
                </c:pt>
                <c:pt idx="27">
                  <c:v>41.523440323605904</c:v>
                </c:pt>
                <c:pt idx="28">
                  <c:v>39.838352671429632</c:v>
                </c:pt>
                <c:pt idx="29">
                  <c:v>43.665636479077783</c:v>
                </c:pt>
                <c:pt idx="30">
                  <c:v>34.643743144422018</c:v>
                </c:pt>
                <c:pt idx="31">
                  <c:v>33.720299016383137</c:v>
                </c:pt>
                <c:pt idx="32">
                  <c:v>35.547340646261745</c:v>
                </c:pt>
                <c:pt idx="33">
                  <c:v>28.595143801689815</c:v>
                </c:pt>
                <c:pt idx="34">
                  <c:v>26.371666567825571</c:v>
                </c:pt>
                <c:pt idx="35">
                  <c:v>27.473759819825204</c:v>
                </c:pt>
                <c:pt idx="36">
                  <c:v>32.432930491430056</c:v>
                </c:pt>
                <c:pt idx="37">
                  <c:v>39.491269895434947</c:v>
                </c:pt>
                <c:pt idx="38">
                  <c:v>44.686119756429768</c:v>
                </c:pt>
                <c:pt idx="39">
                  <c:v>45.784290934423638</c:v>
                </c:pt>
                <c:pt idx="40">
                  <c:v>48.093383489388017</c:v>
                </c:pt>
                <c:pt idx="41">
                  <c:v>49.053451086204376</c:v>
                </c:pt>
                <c:pt idx="42">
                  <c:v>53.316835260778163</c:v>
                </c:pt>
                <c:pt idx="43">
                  <c:v>55.621051089843981</c:v>
                </c:pt>
                <c:pt idx="44">
                  <c:v>52.492002503603793</c:v>
                </c:pt>
                <c:pt idx="45">
                  <c:v>53.514472943273745</c:v>
                </c:pt>
                <c:pt idx="46">
                  <c:v>52.136474023468196</c:v>
                </c:pt>
                <c:pt idx="47">
                  <c:v>53.792402689078472</c:v>
                </c:pt>
                <c:pt idx="48">
                  <c:v>56.602734222592616</c:v>
                </c:pt>
                <c:pt idx="49">
                  <c:v>60.011265320322515</c:v>
                </c:pt>
                <c:pt idx="50">
                  <c:v>62.087260104240507</c:v>
                </c:pt>
                <c:pt idx="51">
                  <c:v>59.105197091401841</c:v>
                </c:pt>
                <c:pt idx="52">
                  <c:v>58.831050639105406</c:v>
                </c:pt>
                <c:pt idx="53">
                  <c:v>61.431835244384125</c:v>
                </c:pt>
                <c:pt idx="54">
                  <c:v>50.763977520799209</c:v>
                </c:pt>
                <c:pt idx="55">
                  <c:v>53.496057579054735</c:v>
                </c:pt>
                <c:pt idx="56">
                  <c:v>47.746087742668898</c:v>
                </c:pt>
                <c:pt idx="57">
                  <c:v>48.019580338165618</c:v>
                </c:pt>
                <c:pt idx="58">
                  <c:v>51.097558532143879</c:v>
                </c:pt>
                <c:pt idx="59">
                  <c:v>55.015182059702859</c:v>
                </c:pt>
                <c:pt idx="60">
                  <c:v>56.15212071838463</c:v>
                </c:pt>
                <c:pt idx="61">
                  <c:v>55.711003485597551</c:v>
                </c:pt>
                <c:pt idx="62">
                  <c:v>49.834880870707103</c:v>
                </c:pt>
                <c:pt idx="63">
                  <c:v>51.177772716064673</c:v>
                </c:pt>
                <c:pt idx="64">
                  <c:v>53.057344967749472</c:v>
                </c:pt>
                <c:pt idx="65">
                  <c:v>55.562937088971182</c:v>
                </c:pt>
                <c:pt idx="66">
                  <c:v>49.089542517249853</c:v>
                </c:pt>
                <c:pt idx="67">
                  <c:v>49.225665030423237</c:v>
                </c:pt>
                <c:pt idx="68">
                  <c:v>55.526194377624712</c:v>
                </c:pt>
                <c:pt idx="69">
                  <c:v>58.564873283710973</c:v>
                </c:pt>
                <c:pt idx="70">
                  <c:v>64.051114455463591</c:v>
                </c:pt>
                <c:pt idx="71">
                  <c:v>71.346932615595776</c:v>
                </c:pt>
                <c:pt idx="72">
                  <c:v>61.997289258764397</c:v>
                </c:pt>
                <c:pt idx="73">
                  <c:v>61.896012920030536</c:v>
                </c:pt>
                <c:pt idx="74">
                  <c:v>56.960837690428455</c:v>
                </c:pt>
                <c:pt idx="75">
                  <c:v>58.288053887354572</c:v>
                </c:pt>
                <c:pt idx="76">
                  <c:v>68.275257194618533</c:v>
                </c:pt>
                <c:pt idx="77">
                  <c:v>72.345537711284663</c:v>
                </c:pt>
                <c:pt idx="78">
                  <c:v>66.699404248539224</c:v>
                </c:pt>
                <c:pt idx="79">
                  <c:v>68.973086337992555</c:v>
                </c:pt>
                <c:pt idx="80">
                  <c:v>70.367163948679689</c:v>
                </c:pt>
                <c:pt idx="81">
                  <c:v>63.886834359648141</c:v>
                </c:pt>
                <c:pt idx="82">
                  <c:v>57.553575333300905</c:v>
                </c:pt>
                <c:pt idx="83">
                  <c:v>51.495729326423294</c:v>
                </c:pt>
                <c:pt idx="84">
                  <c:v>55.717366766197962</c:v>
                </c:pt>
                <c:pt idx="85">
                  <c:v>59.356735254996522</c:v>
                </c:pt>
                <c:pt idx="86">
                  <c:v>55.389035498743219</c:v>
                </c:pt>
                <c:pt idx="87">
                  <c:v>44.000308066752332</c:v>
                </c:pt>
                <c:pt idx="88">
                  <c:v>41.00375193806714</c:v>
                </c:pt>
                <c:pt idx="89">
                  <c:v>45.300955204691476</c:v>
                </c:pt>
                <c:pt idx="90">
                  <c:v>47.029810492086064</c:v>
                </c:pt>
                <c:pt idx="91">
                  <c:v>47.331111628719157</c:v>
                </c:pt>
                <c:pt idx="92">
                  <c:v>46.857505800138902</c:v>
                </c:pt>
                <c:pt idx="93">
                  <c:v>50.853569522151901</c:v>
                </c:pt>
                <c:pt idx="94">
                  <c:v>50.917419857582352</c:v>
                </c:pt>
                <c:pt idx="95">
                  <c:v>55.676948283360723</c:v>
                </c:pt>
                <c:pt idx="96">
                  <c:v>52.498261248682553</c:v>
                </c:pt>
                <c:pt idx="97">
                  <c:v>55.824653688456898</c:v>
                </c:pt>
                <c:pt idx="98">
                  <c:v>56.737574005237811</c:v>
                </c:pt>
                <c:pt idx="99">
                  <c:v>67.811852356386709</c:v>
                </c:pt>
                <c:pt idx="100">
                  <c:v>75.193991445971164</c:v>
                </c:pt>
                <c:pt idx="101">
                  <c:v>69.965708340114091</c:v>
                </c:pt>
                <c:pt idx="102">
                  <c:v>66.337030049717825</c:v>
                </c:pt>
                <c:pt idx="103">
                  <c:v>71.186469733305927</c:v>
                </c:pt>
                <c:pt idx="104">
                  <c:v>69.531801448659792</c:v>
                </c:pt>
                <c:pt idx="105">
                  <c:v>59.542705727448165</c:v>
                </c:pt>
                <c:pt idx="106">
                  <c:v>58.953836063448264</c:v>
                </c:pt>
                <c:pt idx="107">
                  <c:v>61.894013843001858</c:v>
                </c:pt>
                <c:pt idx="108">
                  <c:v>64.443374422185315</c:v>
                </c:pt>
                <c:pt idx="109">
                  <c:v>65.730854386709893</c:v>
                </c:pt>
                <c:pt idx="110">
                  <c:v>64.977141403498507</c:v>
                </c:pt>
                <c:pt idx="111">
                  <c:v>60.14185925786078</c:v>
                </c:pt>
                <c:pt idx="112">
                  <c:v>58.088118807055515</c:v>
                </c:pt>
                <c:pt idx="113">
                  <c:v>54.733411326942658</c:v>
                </c:pt>
                <c:pt idx="114">
                  <c:v>54.969908492892621</c:v>
                </c:pt>
                <c:pt idx="115">
                  <c:v>58.073788248625341</c:v>
                </c:pt>
                <c:pt idx="116">
                  <c:v>63.332455508939802</c:v>
                </c:pt>
                <c:pt idx="117">
                  <c:v>61.193304040790331</c:v>
                </c:pt>
                <c:pt idx="118">
                  <c:v>58.929712139084423</c:v>
                </c:pt>
                <c:pt idx="119">
                  <c:v>55.229480491092488</c:v>
                </c:pt>
                <c:pt idx="120">
                  <c:v>53.787723265744702</c:v>
                </c:pt>
                <c:pt idx="121">
                  <c:v>51.738184850076955</c:v>
                </c:pt>
                <c:pt idx="122">
                  <c:v>59.65545424780926</c:v>
                </c:pt>
                <c:pt idx="123">
                  <c:v>55.412733402691323</c:v>
                </c:pt>
                <c:pt idx="124">
                  <c:v>59.228101494426063</c:v>
                </c:pt>
                <c:pt idx="125">
                  <c:v>61.573795990445632</c:v>
                </c:pt>
                <c:pt idx="126">
                  <c:v>62.026250926393537</c:v>
                </c:pt>
                <c:pt idx="127">
                  <c:v>61.153864383120919</c:v>
                </c:pt>
                <c:pt idx="128">
                  <c:v>63.967620929222413</c:v>
                </c:pt>
                <c:pt idx="129">
                  <c:v>50.235523581355437</c:v>
                </c:pt>
                <c:pt idx="130">
                  <c:v>54.504764558409939</c:v>
                </c:pt>
                <c:pt idx="131">
                  <c:v>54.644441647764197</c:v>
                </c:pt>
                <c:pt idx="132">
                  <c:v>61.028475169057806</c:v>
                </c:pt>
                <c:pt idx="133">
                  <c:v>64.002101663271105</c:v>
                </c:pt>
                <c:pt idx="134">
                  <c:v>59.157389648884681</c:v>
                </c:pt>
                <c:pt idx="135">
                  <c:v>64.161475821208086</c:v>
                </c:pt>
                <c:pt idx="136">
                  <c:v>46.662284166088796</c:v>
                </c:pt>
                <c:pt idx="137">
                  <c:v>46.673153683089389</c:v>
                </c:pt>
                <c:pt idx="138">
                  <c:v>41.106929221954822</c:v>
                </c:pt>
                <c:pt idx="139">
                  <c:v>42.378336648716314</c:v>
                </c:pt>
                <c:pt idx="140">
                  <c:v>41.353418410356355</c:v>
                </c:pt>
                <c:pt idx="141">
                  <c:v>39.847182419221966</c:v>
                </c:pt>
                <c:pt idx="142">
                  <c:v>43.17694380874223</c:v>
                </c:pt>
                <c:pt idx="143">
                  <c:v>42.14131250571554</c:v>
                </c:pt>
                <c:pt idx="144">
                  <c:v>41.018819822890904</c:v>
                </c:pt>
                <c:pt idx="145">
                  <c:v>43.049427852164335</c:v>
                </c:pt>
                <c:pt idx="146">
                  <c:v>42.46930902753887</c:v>
                </c:pt>
                <c:pt idx="147">
                  <c:v>36.934297410693432</c:v>
                </c:pt>
                <c:pt idx="148">
                  <c:v>36.539022688394567</c:v>
                </c:pt>
                <c:pt idx="149">
                  <c:v>32.832577227852795</c:v>
                </c:pt>
                <c:pt idx="150">
                  <c:v>30.503504717832513</c:v>
                </c:pt>
                <c:pt idx="151">
                  <c:v>27.030879076451455</c:v>
                </c:pt>
                <c:pt idx="152">
                  <c:v>30.827324828643498</c:v>
                </c:pt>
                <c:pt idx="153">
                  <c:v>28.044275330940593</c:v>
                </c:pt>
                <c:pt idx="154">
                  <c:v>35.050625598876877</c:v>
                </c:pt>
                <c:pt idx="155">
                  <c:v>38.910369895467156</c:v>
                </c:pt>
                <c:pt idx="156">
                  <c:v>38.111020827958548</c:v>
                </c:pt>
                <c:pt idx="157">
                  <c:v>40.70118864429908</c:v>
                </c:pt>
                <c:pt idx="158">
                  <c:v>33.026488033470699</c:v>
                </c:pt>
                <c:pt idx="159">
                  <c:v>31.549873160879187</c:v>
                </c:pt>
                <c:pt idx="160">
                  <c:v>36.588513022455118</c:v>
                </c:pt>
                <c:pt idx="161">
                  <c:v>32.900845678200724</c:v>
                </c:pt>
                <c:pt idx="162">
                  <c:v>37.49274203041184</c:v>
                </c:pt>
                <c:pt idx="163">
                  <c:v>36.515003968631312</c:v>
                </c:pt>
                <c:pt idx="164">
                  <c:v>33.065832600793243</c:v>
                </c:pt>
                <c:pt idx="165">
                  <c:v>38.826029968375181</c:v>
                </c:pt>
                <c:pt idx="166">
                  <c:v>37.637545832339306</c:v>
                </c:pt>
                <c:pt idx="167">
                  <c:v>39.580698494191452</c:v>
                </c:pt>
                <c:pt idx="168">
                  <c:v>45.218018835362045</c:v>
                </c:pt>
                <c:pt idx="169">
                  <c:v>49.186116049694483</c:v>
                </c:pt>
                <c:pt idx="170">
                  <c:v>42.618472851197758</c:v>
                </c:pt>
                <c:pt idx="171">
                  <c:v>39.539171138104308</c:v>
                </c:pt>
                <c:pt idx="172">
                  <c:v>32.841613356729127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4-5C4E-9213-68AC07D4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46880"/>
        <c:axId val="2094853648"/>
      </c:lineChart>
      <c:catAx>
        <c:axId val="2071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53648"/>
        <c:crosses val="autoZero"/>
        <c:auto val="1"/>
        <c:lblAlgn val="ctr"/>
        <c:lblOffset val="100"/>
        <c:noMultiLvlLbl val="0"/>
      </c:catAx>
      <c:valAx>
        <c:axId val="209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Bands'!$B$21:$B$188</c:f>
              <c:numCache>
                <c:formatCode>General</c:formatCode>
                <c:ptCount val="168"/>
                <c:pt idx="0">
                  <c:v>171.13</c:v>
                </c:pt>
                <c:pt idx="1">
                  <c:v>171.86</c:v>
                </c:pt>
                <c:pt idx="2">
                  <c:v>173.15</c:v>
                </c:pt>
                <c:pt idx="3">
                  <c:v>172.45</c:v>
                </c:pt>
                <c:pt idx="4">
                  <c:v>168.4</c:v>
                </c:pt>
                <c:pt idx="5">
                  <c:v>160.63999999999999</c:v>
                </c:pt>
                <c:pt idx="6">
                  <c:v>160.54</c:v>
                </c:pt>
                <c:pt idx="7">
                  <c:v>160.75</c:v>
                </c:pt>
                <c:pt idx="8">
                  <c:v>163.84</c:v>
                </c:pt>
                <c:pt idx="9">
                  <c:v>165.39</c:v>
                </c:pt>
                <c:pt idx="10">
                  <c:v>163.95</c:v>
                </c:pt>
                <c:pt idx="11">
                  <c:v>165.93</c:v>
                </c:pt>
                <c:pt idx="12">
                  <c:v>162.03</c:v>
                </c:pt>
                <c:pt idx="13">
                  <c:v>163.16999999999999</c:v>
                </c:pt>
                <c:pt idx="14">
                  <c:v>164.74</c:v>
                </c:pt>
                <c:pt idx="15">
                  <c:v>168.4</c:v>
                </c:pt>
                <c:pt idx="16">
                  <c:v>168.96</c:v>
                </c:pt>
                <c:pt idx="17">
                  <c:v>167.63</c:v>
                </c:pt>
                <c:pt idx="18">
                  <c:v>165.49</c:v>
                </c:pt>
                <c:pt idx="19">
                  <c:v>167.43</c:v>
                </c:pt>
                <c:pt idx="20">
                  <c:v>167.93</c:v>
                </c:pt>
                <c:pt idx="21">
                  <c:v>166.38</c:v>
                </c:pt>
                <c:pt idx="22">
                  <c:v>164.5</c:v>
                </c:pt>
                <c:pt idx="23">
                  <c:v>163.4</c:v>
                </c:pt>
                <c:pt idx="24">
                  <c:v>165.11</c:v>
                </c:pt>
                <c:pt idx="25">
                  <c:v>158.61000000000001</c:v>
                </c:pt>
                <c:pt idx="26">
                  <c:v>157.81</c:v>
                </c:pt>
                <c:pt idx="27">
                  <c:v>158.6</c:v>
                </c:pt>
                <c:pt idx="28">
                  <c:v>152.13</c:v>
                </c:pt>
                <c:pt idx="29">
                  <c:v>149.54</c:v>
                </c:pt>
                <c:pt idx="30">
                  <c:v>150.01</c:v>
                </c:pt>
                <c:pt idx="31">
                  <c:v>152.15</c:v>
                </c:pt>
                <c:pt idx="32">
                  <c:v>155.54</c:v>
                </c:pt>
                <c:pt idx="33">
                  <c:v>158.37</c:v>
                </c:pt>
                <c:pt idx="34">
                  <c:v>158.99</c:v>
                </c:pt>
                <c:pt idx="35">
                  <c:v>160.28</c:v>
                </c:pt>
                <c:pt idx="36">
                  <c:v>160.81</c:v>
                </c:pt>
                <c:pt idx="37">
                  <c:v>163.24</c:v>
                </c:pt>
                <c:pt idx="38">
                  <c:v>164.64</c:v>
                </c:pt>
                <c:pt idx="39">
                  <c:v>163.07</c:v>
                </c:pt>
                <c:pt idx="40">
                  <c:v>163.63999999999999</c:v>
                </c:pt>
                <c:pt idx="41">
                  <c:v>162.99</c:v>
                </c:pt>
                <c:pt idx="42">
                  <c:v>163.83000000000001</c:v>
                </c:pt>
                <c:pt idx="43">
                  <c:v>165.29</c:v>
                </c:pt>
                <c:pt idx="44">
                  <c:v>167.19</c:v>
                </c:pt>
                <c:pt idx="45">
                  <c:v>168.42</c:v>
                </c:pt>
                <c:pt idx="46">
                  <c:v>167.31</c:v>
                </c:pt>
                <c:pt idx="47">
                  <c:v>167.21</c:v>
                </c:pt>
                <c:pt idx="48">
                  <c:v>168.56</c:v>
                </c:pt>
                <c:pt idx="49">
                  <c:v>164.39</c:v>
                </c:pt>
                <c:pt idx="50">
                  <c:v>165.7</c:v>
                </c:pt>
                <c:pt idx="51">
                  <c:v>163.06</c:v>
                </c:pt>
                <c:pt idx="52">
                  <c:v>163.18</c:v>
                </c:pt>
                <c:pt idx="53">
                  <c:v>164.52</c:v>
                </c:pt>
                <c:pt idx="54">
                  <c:v>166.35</c:v>
                </c:pt>
                <c:pt idx="55">
                  <c:v>166.9</c:v>
                </c:pt>
                <c:pt idx="56">
                  <c:v>166.74</c:v>
                </c:pt>
                <c:pt idx="57">
                  <c:v>164.51</c:v>
                </c:pt>
                <c:pt idx="58">
                  <c:v>165.05</c:v>
                </c:pt>
                <c:pt idx="59">
                  <c:v>165.8</c:v>
                </c:pt>
                <c:pt idx="60">
                  <c:v>166.82</c:v>
                </c:pt>
                <c:pt idx="61">
                  <c:v>164.48</c:v>
                </c:pt>
                <c:pt idx="62">
                  <c:v>164.53</c:v>
                </c:pt>
                <c:pt idx="63">
                  <c:v>166.99</c:v>
                </c:pt>
                <c:pt idx="64">
                  <c:v>168.34</c:v>
                </c:pt>
                <c:pt idx="65">
                  <c:v>171.14</c:v>
                </c:pt>
                <c:pt idx="66">
                  <c:v>176.14</c:v>
                </c:pt>
                <c:pt idx="67">
                  <c:v>172.69</c:v>
                </c:pt>
                <c:pt idx="68">
                  <c:v>172.65</c:v>
                </c:pt>
                <c:pt idx="69">
                  <c:v>170.68</c:v>
                </c:pt>
                <c:pt idx="70">
                  <c:v>171.41</c:v>
                </c:pt>
                <c:pt idx="71">
                  <c:v>178.33</c:v>
                </c:pt>
                <c:pt idx="72">
                  <c:v>182.28</c:v>
                </c:pt>
                <c:pt idx="73">
                  <c:v>179.86</c:v>
                </c:pt>
                <c:pt idx="74">
                  <c:v>181.97</c:v>
                </c:pt>
                <c:pt idx="75">
                  <c:v>183.32</c:v>
                </c:pt>
                <c:pt idx="76">
                  <c:v>180.49</c:v>
                </c:pt>
                <c:pt idx="77">
                  <c:v>177.35</c:v>
                </c:pt>
                <c:pt idx="78">
                  <c:v>173.89</c:v>
                </c:pt>
                <c:pt idx="79">
                  <c:v>176.8</c:v>
                </c:pt>
                <c:pt idx="80">
                  <c:v>179.58</c:v>
                </c:pt>
                <c:pt idx="81">
                  <c:v>177.33</c:v>
                </c:pt>
                <c:pt idx="82">
                  <c:v>169.24</c:v>
                </c:pt>
                <c:pt idx="83">
                  <c:v>166.57</c:v>
                </c:pt>
                <c:pt idx="84">
                  <c:v>169.43</c:v>
                </c:pt>
                <c:pt idx="85">
                  <c:v>170.62</c:v>
                </c:pt>
                <c:pt idx="86">
                  <c:v>170.82</c:v>
                </c:pt>
                <c:pt idx="87">
                  <c:v>170.49</c:v>
                </c:pt>
                <c:pt idx="88">
                  <c:v>172.98</c:v>
                </c:pt>
                <c:pt idx="89">
                  <c:v>173.02</c:v>
                </c:pt>
                <c:pt idx="90">
                  <c:v>176.09</c:v>
                </c:pt>
                <c:pt idx="91">
                  <c:v>174.31</c:v>
                </c:pt>
                <c:pt idx="92">
                  <c:v>176.49</c:v>
                </c:pt>
                <c:pt idx="93">
                  <c:v>177.1</c:v>
                </c:pt>
                <c:pt idx="94">
                  <c:v>186.53</c:v>
                </c:pt>
                <c:pt idx="95">
                  <c:v>196.71</c:v>
                </c:pt>
                <c:pt idx="96">
                  <c:v>193.63</c:v>
                </c:pt>
                <c:pt idx="97">
                  <c:v>191.38</c:v>
                </c:pt>
                <c:pt idx="98">
                  <c:v>198.16</c:v>
                </c:pt>
                <c:pt idx="99">
                  <c:v>197.12</c:v>
                </c:pt>
                <c:pt idx="100">
                  <c:v>190.15</c:v>
                </c:pt>
                <c:pt idx="101">
                  <c:v>189.7</c:v>
                </c:pt>
                <c:pt idx="102">
                  <c:v>192.96</c:v>
                </c:pt>
                <c:pt idx="103">
                  <c:v>195.99</c:v>
                </c:pt>
                <c:pt idx="104">
                  <c:v>197.57</c:v>
                </c:pt>
                <c:pt idx="105">
                  <c:v>197.1</c:v>
                </c:pt>
                <c:pt idx="106">
                  <c:v>194.04</c:v>
                </c:pt>
                <c:pt idx="107">
                  <c:v>192.69</c:v>
                </c:pt>
                <c:pt idx="108">
                  <c:v>190.44</c:v>
                </c:pt>
                <c:pt idx="109">
                  <c:v>190.63</c:v>
                </c:pt>
                <c:pt idx="110">
                  <c:v>193.13</c:v>
                </c:pt>
                <c:pt idx="111">
                  <c:v>197.96</c:v>
                </c:pt>
                <c:pt idx="112">
                  <c:v>196.71</c:v>
                </c:pt>
                <c:pt idx="113">
                  <c:v>195.39</c:v>
                </c:pt>
                <c:pt idx="114">
                  <c:v>193.17</c:v>
                </c:pt>
                <c:pt idx="115">
                  <c:v>192.29</c:v>
                </c:pt>
                <c:pt idx="116">
                  <c:v>191.05</c:v>
                </c:pt>
                <c:pt idx="117">
                  <c:v>196.98</c:v>
                </c:pt>
                <c:pt idx="118">
                  <c:v>194.41</c:v>
                </c:pt>
                <c:pt idx="119">
                  <c:v>197.55</c:v>
                </c:pt>
                <c:pt idx="120">
                  <c:v>199.63</c:v>
                </c:pt>
                <c:pt idx="121">
                  <c:v>200.03</c:v>
                </c:pt>
                <c:pt idx="122">
                  <c:v>199.58</c:v>
                </c:pt>
                <c:pt idx="123">
                  <c:v>201.9</c:v>
                </c:pt>
                <c:pt idx="124">
                  <c:v>193.77</c:v>
                </c:pt>
                <c:pt idx="125">
                  <c:v>197.07</c:v>
                </c:pt>
                <c:pt idx="126">
                  <c:v>197.18</c:v>
                </c:pt>
                <c:pt idx="127">
                  <c:v>202.63</c:v>
                </c:pt>
                <c:pt idx="128">
                  <c:v>205.6</c:v>
                </c:pt>
                <c:pt idx="129">
                  <c:v>202.64</c:v>
                </c:pt>
                <c:pt idx="130">
                  <c:v>207.71</c:v>
                </c:pt>
                <c:pt idx="131">
                  <c:v>193.3</c:v>
                </c:pt>
                <c:pt idx="132">
                  <c:v>193.31</c:v>
                </c:pt>
                <c:pt idx="133">
                  <c:v>187.14</c:v>
                </c:pt>
                <c:pt idx="134">
                  <c:v>188.2</c:v>
                </c:pt>
                <c:pt idx="135">
                  <c:v>187.07</c:v>
                </c:pt>
                <c:pt idx="136">
                  <c:v>185.43</c:v>
                </c:pt>
                <c:pt idx="137">
                  <c:v>187.88</c:v>
                </c:pt>
                <c:pt idx="138">
                  <c:v>186.87</c:v>
                </c:pt>
                <c:pt idx="139">
                  <c:v>185.8</c:v>
                </c:pt>
                <c:pt idx="140">
                  <c:v>187.13</c:v>
                </c:pt>
                <c:pt idx="141">
                  <c:v>186.64</c:v>
                </c:pt>
                <c:pt idx="142">
                  <c:v>181.58</c:v>
                </c:pt>
                <c:pt idx="143">
                  <c:v>181.19</c:v>
                </c:pt>
                <c:pt idx="144">
                  <c:v>177.37</c:v>
                </c:pt>
                <c:pt idx="145">
                  <c:v>174.7</c:v>
                </c:pt>
                <c:pt idx="146">
                  <c:v>170.21</c:v>
                </c:pt>
                <c:pt idx="147">
                  <c:v>172.22</c:v>
                </c:pt>
                <c:pt idx="148">
                  <c:v>168.66</c:v>
                </c:pt>
                <c:pt idx="149">
                  <c:v>172.61</c:v>
                </c:pt>
                <c:pt idx="150">
                  <c:v>174.99</c:v>
                </c:pt>
                <c:pt idx="151">
                  <c:v>174.21</c:v>
                </c:pt>
                <c:pt idx="152">
                  <c:v>175.75</c:v>
                </c:pt>
                <c:pt idx="153">
                  <c:v>167.81</c:v>
                </c:pt>
                <c:pt idx="154">
                  <c:v>165.98</c:v>
                </c:pt>
                <c:pt idx="155">
                  <c:v>169</c:v>
                </c:pt>
                <c:pt idx="156">
                  <c:v>164.73</c:v>
                </c:pt>
                <c:pt idx="157">
                  <c:v>167.62</c:v>
                </c:pt>
                <c:pt idx="158">
                  <c:v>166.57</c:v>
                </c:pt>
                <c:pt idx="159">
                  <c:v>162.66999999999999</c:v>
                </c:pt>
                <c:pt idx="160">
                  <c:v>166.28</c:v>
                </c:pt>
                <c:pt idx="161">
                  <c:v>165.05</c:v>
                </c:pt>
                <c:pt idx="162">
                  <c:v>166.25</c:v>
                </c:pt>
                <c:pt idx="163">
                  <c:v>169.93</c:v>
                </c:pt>
                <c:pt idx="164">
                  <c:v>172.79</c:v>
                </c:pt>
                <c:pt idx="165">
                  <c:v>167.14</c:v>
                </c:pt>
                <c:pt idx="166">
                  <c:v>164.08</c:v>
                </c:pt>
                <c:pt idx="167">
                  <c:v>156.06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D84F-829F-7A595A908987}"/>
            </c:ext>
          </c:extLst>
        </c:ser>
        <c:ser>
          <c:idx val="1"/>
          <c:order val="1"/>
          <c:tx>
            <c:v>20 Day SMA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Bands'!$C$21:$C$188</c:f>
              <c:numCache>
                <c:formatCode>General</c:formatCode>
                <c:ptCount val="168"/>
                <c:pt idx="0">
                  <c:v>183.16599999999997</c:v>
                </c:pt>
                <c:pt idx="1">
                  <c:v>182.53449999999998</c:v>
                </c:pt>
                <c:pt idx="2">
                  <c:v>181.86149999999998</c:v>
                </c:pt>
                <c:pt idx="3">
                  <c:v>181.11449999999996</c:v>
                </c:pt>
                <c:pt idx="4">
                  <c:v>179.93649999999997</c:v>
                </c:pt>
                <c:pt idx="5">
                  <c:v>178.44450000000001</c:v>
                </c:pt>
                <c:pt idx="6">
                  <c:v>176.9495</c:v>
                </c:pt>
                <c:pt idx="7">
                  <c:v>175.35399999999998</c:v>
                </c:pt>
                <c:pt idx="8">
                  <c:v>174.18100000000001</c:v>
                </c:pt>
                <c:pt idx="9">
                  <c:v>173.11150000000001</c:v>
                </c:pt>
                <c:pt idx="10">
                  <c:v>171.89950000000002</c:v>
                </c:pt>
                <c:pt idx="11">
                  <c:v>170.92099999999999</c:v>
                </c:pt>
                <c:pt idx="12">
                  <c:v>169.89150000000001</c:v>
                </c:pt>
                <c:pt idx="13">
                  <c:v>169.089</c:v>
                </c:pt>
                <c:pt idx="14">
                  <c:v>168.35650000000001</c:v>
                </c:pt>
                <c:pt idx="15">
                  <c:v>167.60899999999998</c:v>
                </c:pt>
                <c:pt idx="16">
                  <c:v>166.87700000000001</c:v>
                </c:pt>
                <c:pt idx="17">
                  <c:v>166.54000000000002</c:v>
                </c:pt>
                <c:pt idx="18">
                  <c:v>166.35650000000004</c:v>
                </c:pt>
                <c:pt idx="19">
                  <c:v>166.29400000000004</c:v>
                </c:pt>
                <c:pt idx="20">
                  <c:v>166.13400000000001</c:v>
                </c:pt>
                <c:pt idx="21">
                  <c:v>165.85999999999999</c:v>
                </c:pt>
                <c:pt idx="22">
                  <c:v>165.42750000000001</c:v>
                </c:pt>
                <c:pt idx="23">
                  <c:v>164.97500000000002</c:v>
                </c:pt>
                <c:pt idx="24">
                  <c:v>164.81049999999999</c:v>
                </c:pt>
                <c:pt idx="25">
                  <c:v>164.70900000000003</c:v>
                </c:pt>
                <c:pt idx="26">
                  <c:v>164.57250000000005</c:v>
                </c:pt>
                <c:pt idx="27">
                  <c:v>164.465</c:v>
                </c:pt>
                <c:pt idx="28">
                  <c:v>163.87950000000001</c:v>
                </c:pt>
                <c:pt idx="29">
                  <c:v>163.08700000000002</c:v>
                </c:pt>
                <c:pt idx="30">
                  <c:v>162.39000000000001</c:v>
                </c:pt>
                <c:pt idx="31">
                  <c:v>161.70100000000005</c:v>
                </c:pt>
                <c:pt idx="32">
                  <c:v>161.37650000000002</c:v>
                </c:pt>
                <c:pt idx="33">
                  <c:v>161.13650000000001</c:v>
                </c:pt>
                <c:pt idx="34">
                  <c:v>160.84900000000002</c:v>
                </c:pt>
                <c:pt idx="35">
                  <c:v>160.44300000000004</c:v>
                </c:pt>
                <c:pt idx="36">
                  <c:v>160.03550000000001</c:v>
                </c:pt>
                <c:pt idx="37">
                  <c:v>159.81599999999997</c:v>
                </c:pt>
                <c:pt idx="38">
                  <c:v>159.77349999999998</c:v>
                </c:pt>
                <c:pt idx="39">
                  <c:v>159.55549999999999</c:v>
                </c:pt>
                <c:pt idx="40">
                  <c:v>159.34100000000001</c:v>
                </c:pt>
                <c:pt idx="41">
                  <c:v>159.17150000000001</c:v>
                </c:pt>
                <c:pt idx="42">
                  <c:v>159.13800000000001</c:v>
                </c:pt>
                <c:pt idx="43">
                  <c:v>159.23249999999999</c:v>
                </c:pt>
                <c:pt idx="44">
                  <c:v>159.3365</c:v>
                </c:pt>
                <c:pt idx="45">
                  <c:v>159.82700000000003</c:v>
                </c:pt>
                <c:pt idx="46">
                  <c:v>160.30199999999999</c:v>
                </c:pt>
                <c:pt idx="47">
                  <c:v>160.73249999999999</c:v>
                </c:pt>
                <c:pt idx="48">
                  <c:v>161.55399999999997</c:v>
                </c:pt>
                <c:pt idx="49">
                  <c:v>162.29649999999998</c:v>
                </c:pt>
                <c:pt idx="50">
                  <c:v>163.08099999999999</c:v>
                </c:pt>
                <c:pt idx="51">
                  <c:v>163.62649999999996</c:v>
                </c:pt>
                <c:pt idx="52">
                  <c:v>164.00849999999997</c:v>
                </c:pt>
                <c:pt idx="53">
                  <c:v>164.31599999999997</c:v>
                </c:pt>
                <c:pt idx="54">
                  <c:v>164.68399999999997</c:v>
                </c:pt>
                <c:pt idx="55">
                  <c:v>165.01499999999999</c:v>
                </c:pt>
                <c:pt idx="56">
                  <c:v>165.31149999999997</c:v>
                </c:pt>
                <c:pt idx="57">
                  <c:v>165.375</c:v>
                </c:pt>
                <c:pt idx="58">
                  <c:v>165.39550000000003</c:v>
                </c:pt>
                <c:pt idx="59">
                  <c:v>165.53200000000001</c:v>
                </c:pt>
                <c:pt idx="60">
                  <c:v>165.69100000000006</c:v>
                </c:pt>
                <c:pt idx="61">
                  <c:v>165.76550000000003</c:v>
                </c:pt>
                <c:pt idx="62">
                  <c:v>165.80050000000003</c:v>
                </c:pt>
                <c:pt idx="63">
                  <c:v>165.88550000000004</c:v>
                </c:pt>
                <c:pt idx="64">
                  <c:v>165.94300000000004</c:v>
                </c:pt>
                <c:pt idx="65">
                  <c:v>166.07900000000001</c:v>
                </c:pt>
                <c:pt idx="66">
                  <c:v>166.5205</c:v>
                </c:pt>
                <c:pt idx="67">
                  <c:v>166.7945</c:v>
                </c:pt>
                <c:pt idx="68">
                  <c:v>166.99899999999997</c:v>
                </c:pt>
                <c:pt idx="69">
                  <c:v>167.3135</c:v>
                </c:pt>
                <c:pt idx="70">
                  <c:v>167.59899999999999</c:v>
                </c:pt>
                <c:pt idx="71">
                  <c:v>168.36249999999998</c:v>
                </c:pt>
                <c:pt idx="72">
                  <c:v>169.31749999999997</c:v>
                </c:pt>
                <c:pt idx="73">
                  <c:v>170.08449999999999</c:v>
                </c:pt>
                <c:pt idx="74">
                  <c:v>170.86549999999997</c:v>
                </c:pt>
                <c:pt idx="75">
                  <c:v>171.6865</c:v>
                </c:pt>
                <c:pt idx="76">
                  <c:v>172.37399999999997</c:v>
                </c:pt>
                <c:pt idx="77">
                  <c:v>173.01600000000002</c:v>
                </c:pt>
                <c:pt idx="78">
                  <c:v>173.458</c:v>
                </c:pt>
                <c:pt idx="79">
                  <c:v>174.00800000000004</c:v>
                </c:pt>
                <c:pt idx="80">
                  <c:v>174.64600000000002</c:v>
                </c:pt>
                <c:pt idx="81">
                  <c:v>175.28849999999997</c:v>
                </c:pt>
                <c:pt idx="82">
                  <c:v>175.52399999999997</c:v>
                </c:pt>
                <c:pt idx="83">
                  <c:v>175.50299999999999</c:v>
                </c:pt>
                <c:pt idx="84">
                  <c:v>175.55749999999998</c:v>
                </c:pt>
                <c:pt idx="85">
                  <c:v>175.53149999999999</c:v>
                </c:pt>
                <c:pt idx="86">
                  <c:v>175.2655</c:v>
                </c:pt>
                <c:pt idx="87">
                  <c:v>175.15550000000002</c:v>
                </c:pt>
                <c:pt idx="88">
                  <c:v>175.172</c:v>
                </c:pt>
                <c:pt idx="89">
                  <c:v>175.28900000000004</c:v>
                </c:pt>
                <c:pt idx="90">
                  <c:v>175.523</c:v>
                </c:pt>
                <c:pt idx="91">
                  <c:v>175.322</c:v>
                </c:pt>
                <c:pt idx="92">
                  <c:v>175.03250000000003</c:v>
                </c:pt>
                <c:pt idx="93">
                  <c:v>174.89449999999999</c:v>
                </c:pt>
                <c:pt idx="94">
                  <c:v>175.12250000000003</c:v>
                </c:pt>
                <c:pt idx="95">
                  <c:v>175.792</c:v>
                </c:pt>
                <c:pt idx="96">
                  <c:v>176.44900000000001</c:v>
                </c:pt>
                <c:pt idx="97">
                  <c:v>177.15050000000002</c:v>
                </c:pt>
                <c:pt idx="98">
                  <c:v>178.36400000000003</c:v>
                </c:pt>
                <c:pt idx="99">
                  <c:v>179.38000000000002</c:v>
                </c:pt>
                <c:pt idx="100">
                  <c:v>179.90850000000003</c:v>
                </c:pt>
                <c:pt idx="101">
                  <c:v>180.52699999999999</c:v>
                </c:pt>
                <c:pt idx="102">
                  <c:v>181.71299999999999</c:v>
                </c:pt>
                <c:pt idx="103">
                  <c:v>183.18399999999997</c:v>
                </c:pt>
                <c:pt idx="104">
                  <c:v>184.59100000000001</c:v>
                </c:pt>
                <c:pt idx="105">
                  <c:v>185.91500000000002</c:v>
                </c:pt>
                <c:pt idx="106">
                  <c:v>187.07599999999996</c:v>
                </c:pt>
                <c:pt idx="107">
                  <c:v>188.18600000000004</c:v>
                </c:pt>
                <c:pt idx="108">
                  <c:v>189.05900000000003</c:v>
                </c:pt>
                <c:pt idx="109">
                  <c:v>189.93950000000004</c:v>
                </c:pt>
                <c:pt idx="110">
                  <c:v>190.79150000000004</c:v>
                </c:pt>
                <c:pt idx="111">
                  <c:v>191.97400000000002</c:v>
                </c:pt>
                <c:pt idx="112">
                  <c:v>192.98500000000004</c:v>
                </c:pt>
                <c:pt idx="113">
                  <c:v>193.89950000000002</c:v>
                </c:pt>
                <c:pt idx="114">
                  <c:v>194.23150000000004</c:v>
                </c:pt>
                <c:pt idx="115">
                  <c:v>194.01050000000001</c:v>
                </c:pt>
                <c:pt idx="116">
                  <c:v>193.88150000000002</c:v>
                </c:pt>
                <c:pt idx="117">
                  <c:v>194.16149999999999</c:v>
                </c:pt>
                <c:pt idx="118">
                  <c:v>193.97399999999999</c:v>
                </c:pt>
                <c:pt idx="119">
                  <c:v>193.99550000000002</c:v>
                </c:pt>
                <c:pt idx="120">
                  <c:v>194.46950000000004</c:v>
                </c:pt>
                <c:pt idx="121">
                  <c:v>194.98600000000005</c:v>
                </c:pt>
                <c:pt idx="122">
                  <c:v>195.31700000000004</c:v>
                </c:pt>
                <c:pt idx="123">
                  <c:v>195.61250000000001</c:v>
                </c:pt>
                <c:pt idx="124">
                  <c:v>195.42250000000004</c:v>
                </c:pt>
                <c:pt idx="125">
                  <c:v>195.42100000000005</c:v>
                </c:pt>
                <c:pt idx="126">
                  <c:v>195.578</c:v>
                </c:pt>
                <c:pt idx="127">
                  <c:v>196.07500000000005</c:v>
                </c:pt>
                <c:pt idx="128">
                  <c:v>196.83300000000003</c:v>
                </c:pt>
                <c:pt idx="129">
                  <c:v>197.43350000000001</c:v>
                </c:pt>
                <c:pt idx="130">
                  <c:v>198.16249999999999</c:v>
                </c:pt>
                <c:pt idx="131">
                  <c:v>197.92950000000002</c:v>
                </c:pt>
                <c:pt idx="132">
                  <c:v>197.75949999999997</c:v>
                </c:pt>
                <c:pt idx="133">
                  <c:v>197.34700000000001</c:v>
                </c:pt>
                <c:pt idx="134">
                  <c:v>197.09849999999997</c:v>
                </c:pt>
                <c:pt idx="135">
                  <c:v>196.83750000000001</c:v>
                </c:pt>
                <c:pt idx="136">
                  <c:v>196.55649999999997</c:v>
                </c:pt>
                <c:pt idx="137">
                  <c:v>196.10149999999999</c:v>
                </c:pt>
                <c:pt idx="138">
                  <c:v>195.72449999999998</c:v>
                </c:pt>
                <c:pt idx="139">
                  <c:v>195.137</c:v>
                </c:pt>
                <c:pt idx="140">
                  <c:v>194.512</c:v>
                </c:pt>
                <c:pt idx="141">
                  <c:v>193.8425</c:v>
                </c:pt>
                <c:pt idx="142">
                  <c:v>192.9425</c:v>
                </c:pt>
                <c:pt idx="143">
                  <c:v>191.90699999999998</c:v>
                </c:pt>
                <c:pt idx="144">
                  <c:v>191.08699999999999</c:v>
                </c:pt>
                <c:pt idx="145">
                  <c:v>189.96849999999998</c:v>
                </c:pt>
                <c:pt idx="146">
                  <c:v>188.61999999999998</c:v>
                </c:pt>
                <c:pt idx="147">
                  <c:v>187.09949999999998</c:v>
                </c:pt>
                <c:pt idx="148">
                  <c:v>185.25249999999997</c:v>
                </c:pt>
                <c:pt idx="149">
                  <c:v>183.75099999999995</c:v>
                </c:pt>
                <c:pt idx="150">
                  <c:v>182.11499999999995</c:v>
                </c:pt>
                <c:pt idx="151">
                  <c:v>181.16049999999996</c:v>
                </c:pt>
                <c:pt idx="152">
                  <c:v>180.28249999999997</c:v>
                </c:pt>
                <c:pt idx="153">
                  <c:v>179.31599999999997</c:v>
                </c:pt>
                <c:pt idx="154">
                  <c:v>178.20499999999998</c:v>
                </c:pt>
                <c:pt idx="155">
                  <c:v>177.30149999999998</c:v>
                </c:pt>
                <c:pt idx="156">
                  <c:v>176.26650000000001</c:v>
                </c:pt>
                <c:pt idx="157">
                  <c:v>175.2535</c:v>
                </c:pt>
                <c:pt idx="158">
                  <c:v>174.23850000000002</c:v>
                </c:pt>
                <c:pt idx="159">
                  <c:v>173.08199999999999</c:v>
                </c:pt>
                <c:pt idx="160">
                  <c:v>172.03950000000003</c:v>
                </c:pt>
                <c:pt idx="161">
                  <c:v>170.96000000000004</c:v>
                </c:pt>
                <c:pt idx="162">
                  <c:v>170.19350000000003</c:v>
                </c:pt>
                <c:pt idx="163">
                  <c:v>169.63050000000004</c:v>
                </c:pt>
                <c:pt idx="164">
                  <c:v>169.4015</c:v>
                </c:pt>
                <c:pt idx="165">
                  <c:v>169.02350000000001</c:v>
                </c:pt>
                <c:pt idx="166">
                  <c:v>168.71699999999998</c:v>
                </c:pt>
                <c:pt idx="167">
                  <c:v>167.90899999999999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1-D84F-829F-7A595A908987}"/>
            </c:ext>
          </c:extLst>
        </c:ser>
        <c:ser>
          <c:idx val="2"/>
          <c:order val="2"/>
          <c:tx>
            <c:v>Upper Band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Bands'!$E$21:$E$188</c:f>
              <c:numCache>
                <c:formatCode>General</c:formatCode>
                <c:ptCount val="168"/>
                <c:pt idx="0">
                  <c:v>197.85411248666935</c:v>
                </c:pt>
                <c:pt idx="1">
                  <c:v>198.04588729416145</c:v>
                </c:pt>
                <c:pt idx="2">
                  <c:v>197.79072144329322</c:v>
                </c:pt>
                <c:pt idx="3">
                  <c:v>197.35037512432362</c:v>
                </c:pt>
                <c:pt idx="4">
                  <c:v>196.27758322763918</c:v>
                </c:pt>
                <c:pt idx="5">
                  <c:v>196.12628066169867</c:v>
                </c:pt>
                <c:pt idx="6">
                  <c:v>195.4002543420174</c:v>
                </c:pt>
                <c:pt idx="7">
                  <c:v>193.60220498742706</c:v>
                </c:pt>
                <c:pt idx="8">
                  <c:v>192.21069702287986</c:v>
                </c:pt>
                <c:pt idx="9">
                  <c:v>190.52143458072899</c:v>
                </c:pt>
                <c:pt idx="10">
                  <c:v>188.23123014330341</c:v>
                </c:pt>
                <c:pt idx="11">
                  <c:v>186.12804670452761</c:v>
                </c:pt>
                <c:pt idx="12">
                  <c:v>184.541405011368</c:v>
                </c:pt>
                <c:pt idx="13">
                  <c:v>183.34028751339588</c:v>
                </c:pt>
                <c:pt idx="14">
                  <c:v>181.86511911989217</c:v>
                </c:pt>
                <c:pt idx="15">
                  <c:v>179.13302506436924</c:v>
                </c:pt>
                <c:pt idx="16">
                  <c:v>175.65750016558823</c:v>
                </c:pt>
                <c:pt idx="17">
                  <c:v>174.59719292897577</c:v>
                </c:pt>
                <c:pt idx="18">
                  <c:v>174.32917511071744</c:v>
                </c:pt>
                <c:pt idx="19">
                  <c:v>174.20937451319969</c:v>
                </c:pt>
                <c:pt idx="20">
                  <c:v>173.76192763468561</c:v>
                </c:pt>
                <c:pt idx="21">
                  <c:v>172.99998378296846</c:v>
                </c:pt>
                <c:pt idx="22">
                  <c:v>171.70387802021452</c:v>
                </c:pt>
                <c:pt idx="23">
                  <c:v>170.36146451765907</c:v>
                </c:pt>
                <c:pt idx="24">
                  <c:v>169.95192914802982</c:v>
                </c:pt>
                <c:pt idx="25">
                  <c:v>170.26086038046805</c:v>
                </c:pt>
                <c:pt idx="26">
                  <c:v>170.66396037282396</c:v>
                </c:pt>
                <c:pt idx="27">
                  <c:v>170.90633199693485</c:v>
                </c:pt>
                <c:pt idx="28">
                  <c:v>172.36461383789901</c:v>
                </c:pt>
                <c:pt idx="29">
                  <c:v>173.67761173125075</c:v>
                </c:pt>
                <c:pt idx="30">
                  <c:v>174.47140807408772</c:v>
                </c:pt>
                <c:pt idx="31">
                  <c:v>174.4837480778217</c:v>
                </c:pt>
                <c:pt idx="32">
                  <c:v>174.45027652522711</c:v>
                </c:pt>
                <c:pt idx="33">
                  <c:v>174.24782620053526</c:v>
                </c:pt>
                <c:pt idx="34">
                  <c:v>173.87954532930024</c:v>
                </c:pt>
                <c:pt idx="35">
                  <c:v>172.97956731326408</c:v>
                </c:pt>
                <c:pt idx="36">
                  <c:v>171.91923939908074</c:v>
                </c:pt>
                <c:pt idx="37">
                  <c:v>171.26326379625507</c:v>
                </c:pt>
                <c:pt idx="38">
                  <c:v>171.13807890483454</c:v>
                </c:pt>
                <c:pt idx="39">
                  <c:v>170.45962085309711</c:v>
                </c:pt>
                <c:pt idx="40">
                  <c:v>169.70698668723824</c:v>
                </c:pt>
                <c:pt idx="41">
                  <c:v>169.15673177919325</c:v>
                </c:pt>
                <c:pt idx="42">
                  <c:v>169.05220373955839</c:v>
                </c:pt>
                <c:pt idx="43">
                  <c:v>169.35166550543155</c:v>
                </c:pt>
                <c:pt idx="44">
                  <c:v>169.74852397029005</c:v>
                </c:pt>
                <c:pt idx="45">
                  <c:v>170.9919736134697</c:v>
                </c:pt>
                <c:pt idx="46">
                  <c:v>171.90538897863351</c:v>
                </c:pt>
                <c:pt idx="47">
                  <c:v>172.70308302234008</c:v>
                </c:pt>
                <c:pt idx="48">
                  <c:v>173.29165940982494</c:v>
                </c:pt>
                <c:pt idx="49">
                  <c:v>172.62887787886112</c:v>
                </c:pt>
                <c:pt idx="50">
                  <c:v>171.73113026978265</c:v>
                </c:pt>
                <c:pt idx="51">
                  <c:v>170.58471899475339</c:v>
                </c:pt>
                <c:pt idx="52">
                  <c:v>169.84611405839203</c:v>
                </c:pt>
                <c:pt idx="53">
                  <c:v>169.51614331786303</c:v>
                </c:pt>
                <c:pt idx="54">
                  <c:v>169.30681481806323</c:v>
                </c:pt>
                <c:pt idx="55">
                  <c:v>169.24107694153685</c:v>
                </c:pt>
                <c:pt idx="56">
                  <c:v>169.10537470314421</c:v>
                </c:pt>
                <c:pt idx="57">
                  <c:v>169.06395078507924</c:v>
                </c:pt>
                <c:pt idx="58">
                  <c:v>169.0717880306378</c:v>
                </c:pt>
                <c:pt idx="59">
                  <c:v>169.04377627869133</c:v>
                </c:pt>
                <c:pt idx="60">
                  <c:v>169.12927925138823</c:v>
                </c:pt>
                <c:pt idx="61">
                  <c:v>169.01684773674907</c:v>
                </c:pt>
                <c:pt idx="62">
                  <c:v>168.97836075015388</c:v>
                </c:pt>
                <c:pt idx="63">
                  <c:v>169.09663506739483</c:v>
                </c:pt>
                <c:pt idx="64">
                  <c:v>169.29076657678397</c:v>
                </c:pt>
                <c:pt idx="65">
                  <c:v>170.0190555700062</c:v>
                </c:pt>
                <c:pt idx="66">
                  <c:v>172.4949913018423</c:v>
                </c:pt>
                <c:pt idx="67">
                  <c:v>173.37413196859103</c:v>
                </c:pt>
                <c:pt idx="68">
                  <c:v>174.04723053568839</c:v>
                </c:pt>
                <c:pt idx="69">
                  <c:v>174.43253386407838</c:v>
                </c:pt>
                <c:pt idx="70">
                  <c:v>174.90120990342541</c:v>
                </c:pt>
                <c:pt idx="71">
                  <c:v>176.77519685778896</c:v>
                </c:pt>
                <c:pt idx="72">
                  <c:v>179.41983922884873</c:v>
                </c:pt>
                <c:pt idx="73">
                  <c:v>180.95342717312693</c:v>
                </c:pt>
                <c:pt idx="74">
                  <c:v>182.79735823971399</c:v>
                </c:pt>
                <c:pt idx="75">
                  <c:v>184.68174167977608</c:v>
                </c:pt>
                <c:pt idx="76">
                  <c:v>185.717581780648</c:v>
                </c:pt>
                <c:pt idx="77">
                  <c:v>185.99710270232933</c:v>
                </c:pt>
                <c:pt idx="78">
                  <c:v>185.8873144156106</c:v>
                </c:pt>
                <c:pt idx="79">
                  <c:v>185.97542350145423</c:v>
                </c:pt>
                <c:pt idx="80">
                  <c:v>186.35771505261653</c:v>
                </c:pt>
                <c:pt idx="81">
                  <c:v>186.02094422055703</c:v>
                </c:pt>
                <c:pt idx="82">
                  <c:v>185.43794849375573</c:v>
                </c:pt>
                <c:pt idx="83">
                  <c:v>185.49453768261711</c:v>
                </c:pt>
                <c:pt idx="84">
                  <c:v>185.39523374630343</c:v>
                </c:pt>
                <c:pt idx="85">
                  <c:v>185.42100379256502</c:v>
                </c:pt>
                <c:pt idx="86">
                  <c:v>185.36994086840821</c:v>
                </c:pt>
                <c:pt idx="87">
                  <c:v>185.42455310040549</c:v>
                </c:pt>
                <c:pt idx="88">
                  <c:v>185.42515068392973</c:v>
                </c:pt>
                <c:pt idx="89">
                  <c:v>185.37842103602117</c:v>
                </c:pt>
                <c:pt idx="90">
                  <c:v>185.44939034408571</c:v>
                </c:pt>
                <c:pt idx="91">
                  <c:v>185.17157300704213</c:v>
                </c:pt>
                <c:pt idx="92">
                  <c:v>184.34679207412489</c:v>
                </c:pt>
                <c:pt idx="93">
                  <c:v>183.98677659523239</c:v>
                </c:pt>
                <c:pt idx="94">
                  <c:v>185.14313738911906</c:v>
                </c:pt>
                <c:pt idx="95">
                  <c:v>189.30082066612306</c:v>
                </c:pt>
                <c:pt idx="96">
                  <c:v>192.03785688392094</c:v>
                </c:pt>
                <c:pt idx="97">
                  <c:v>194.11231528889928</c:v>
                </c:pt>
                <c:pt idx="98">
                  <c:v>197.6562492208659</c:v>
                </c:pt>
                <c:pt idx="99">
                  <c:v>200.38928616738701</c:v>
                </c:pt>
                <c:pt idx="100">
                  <c:v>201.46366621430502</c:v>
                </c:pt>
                <c:pt idx="101">
                  <c:v>202.4769124563654</c:v>
                </c:pt>
                <c:pt idx="102">
                  <c:v>203.65836191257014</c:v>
                </c:pt>
                <c:pt idx="103">
                  <c:v>204.79705784644281</c:v>
                </c:pt>
                <c:pt idx="104">
                  <c:v>206.09758053517086</c:v>
                </c:pt>
                <c:pt idx="105">
                  <c:v>207.05741683142409</c:v>
                </c:pt>
                <c:pt idx="106">
                  <c:v>207.25653611514659</c:v>
                </c:pt>
                <c:pt idx="107">
                  <c:v>206.91529751120311</c:v>
                </c:pt>
                <c:pt idx="108">
                  <c:v>206.37860726429656</c:v>
                </c:pt>
                <c:pt idx="109">
                  <c:v>205.53008214368367</c:v>
                </c:pt>
                <c:pt idx="110">
                  <c:v>204.99614901657947</c:v>
                </c:pt>
                <c:pt idx="111">
                  <c:v>204.20165355981874</c:v>
                </c:pt>
                <c:pt idx="112">
                  <c:v>202.95792862017765</c:v>
                </c:pt>
                <c:pt idx="113">
                  <c:v>200.53522936537701</c:v>
                </c:pt>
                <c:pt idx="114">
                  <c:v>199.91016654102978</c:v>
                </c:pt>
                <c:pt idx="115">
                  <c:v>199.62671890036725</c:v>
                </c:pt>
                <c:pt idx="116">
                  <c:v>199.65094866471114</c:v>
                </c:pt>
                <c:pt idx="117">
                  <c:v>199.96324665170121</c:v>
                </c:pt>
                <c:pt idx="118">
                  <c:v>199.46575228482627</c:v>
                </c:pt>
                <c:pt idx="119">
                  <c:v>199.54220305107839</c:v>
                </c:pt>
                <c:pt idx="120">
                  <c:v>200.24794078404696</c:v>
                </c:pt>
                <c:pt idx="121">
                  <c:v>200.81586647856494</c:v>
                </c:pt>
                <c:pt idx="122">
                  <c:v>201.40838857214368</c:v>
                </c:pt>
                <c:pt idx="123">
                  <c:v>202.37750865522457</c:v>
                </c:pt>
                <c:pt idx="124">
                  <c:v>202.16945057824375</c:v>
                </c:pt>
                <c:pt idx="125">
                  <c:v>202.16639343786406</c:v>
                </c:pt>
                <c:pt idx="126">
                  <c:v>202.33421382603882</c:v>
                </c:pt>
                <c:pt idx="127">
                  <c:v>203.37706171318476</c:v>
                </c:pt>
                <c:pt idx="128">
                  <c:v>204.79014336469541</c:v>
                </c:pt>
                <c:pt idx="129">
                  <c:v>205.23071481988077</c:v>
                </c:pt>
                <c:pt idx="130">
                  <c:v>206.93135847458882</c:v>
                </c:pt>
                <c:pt idx="131">
                  <c:v>206.96461622853622</c:v>
                </c:pt>
                <c:pt idx="132">
                  <c:v>207.01645067446475</c:v>
                </c:pt>
                <c:pt idx="133">
                  <c:v>207.71688575280925</c:v>
                </c:pt>
                <c:pt idx="134">
                  <c:v>208.10829712036414</c:v>
                </c:pt>
                <c:pt idx="135">
                  <c:v>208.55218691317376</c:v>
                </c:pt>
                <c:pt idx="136">
                  <c:v>209.0962696193057</c:v>
                </c:pt>
                <c:pt idx="137">
                  <c:v>209.22343386742412</c:v>
                </c:pt>
                <c:pt idx="138">
                  <c:v>209.46951858090679</c:v>
                </c:pt>
                <c:pt idx="139">
                  <c:v>209.54208988992579</c:v>
                </c:pt>
                <c:pt idx="140">
                  <c:v>209.1786030939611</c:v>
                </c:pt>
                <c:pt idx="141">
                  <c:v>208.67010139597414</c:v>
                </c:pt>
                <c:pt idx="142">
                  <c:v>208.47226344416035</c:v>
                </c:pt>
                <c:pt idx="143">
                  <c:v>207.68182084308972</c:v>
                </c:pt>
                <c:pt idx="144">
                  <c:v>208.10970446692949</c:v>
                </c:pt>
                <c:pt idx="145">
                  <c:v>208.23054493651128</c:v>
                </c:pt>
                <c:pt idx="146">
                  <c:v>208.54702159063623</c:v>
                </c:pt>
                <c:pt idx="147">
                  <c:v>207.16571090290839</c:v>
                </c:pt>
                <c:pt idx="148">
                  <c:v>204.94550904542413</c:v>
                </c:pt>
                <c:pt idx="149">
                  <c:v>202.4144288043982</c:v>
                </c:pt>
                <c:pt idx="150">
                  <c:v>197.35848696121857</c:v>
                </c:pt>
                <c:pt idx="151">
                  <c:v>195.83516054480518</c:v>
                </c:pt>
                <c:pt idx="152">
                  <c:v>193.96412328780735</c:v>
                </c:pt>
                <c:pt idx="153">
                  <c:v>193.67231443687848</c:v>
                </c:pt>
                <c:pt idx="154">
                  <c:v>193.09568871900541</c:v>
                </c:pt>
                <c:pt idx="155">
                  <c:v>192.12003359461511</c:v>
                </c:pt>
                <c:pt idx="156">
                  <c:v>191.57795463886089</c:v>
                </c:pt>
                <c:pt idx="157">
                  <c:v>190.00019101152776</c:v>
                </c:pt>
                <c:pt idx="158">
                  <c:v>188.40156430566196</c:v>
                </c:pt>
                <c:pt idx="159">
                  <c:v>187.04605852631374</c:v>
                </c:pt>
                <c:pt idx="160">
                  <c:v>184.63365649794531</c:v>
                </c:pt>
                <c:pt idx="161">
                  <c:v>181.87385213483552</c:v>
                </c:pt>
                <c:pt idx="162">
                  <c:v>180.07098162022564</c:v>
                </c:pt>
                <c:pt idx="163">
                  <c:v>178.04401162682609</c:v>
                </c:pt>
                <c:pt idx="164">
                  <c:v>177.15117374525502</c:v>
                </c:pt>
                <c:pt idx="165">
                  <c:v>176.41418339550762</c:v>
                </c:pt>
                <c:pt idx="166">
                  <c:v>176.40303682695205</c:v>
                </c:pt>
                <c:pt idx="167">
                  <c:v>177.26149339115398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1-D84F-829F-7A595A908987}"/>
            </c:ext>
          </c:extLst>
        </c:ser>
        <c:ser>
          <c:idx val="3"/>
          <c:order val="3"/>
          <c:tx>
            <c:v>Lower Band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Bands'!$F$21:$F$188</c:f>
              <c:numCache>
                <c:formatCode>General</c:formatCode>
                <c:ptCount val="168"/>
                <c:pt idx="0">
                  <c:v>168.47788751333059</c:v>
                </c:pt>
                <c:pt idx="1">
                  <c:v>167.02311270583851</c:v>
                </c:pt>
                <c:pt idx="2">
                  <c:v>165.93227855670673</c:v>
                </c:pt>
                <c:pt idx="3">
                  <c:v>164.87862487567631</c:v>
                </c:pt>
                <c:pt idx="4">
                  <c:v>163.59541677236075</c:v>
                </c:pt>
                <c:pt idx="5">
                  <c:v>160.76271933830134</c:v>
                </c:pt>
                <c:pt idx="6">
                  <c:v>158.4987456579826</c:v>
                </c:pt>
                <c:pt idx="7">
                  <c:v>157.10579501257291</c:v>
                </c:pt>
                <c:pt idx="8">
                  <c:v>156.15130297712017</c:v>
                </c:pt>
                <c:pt idx="9">
                  <c:v>155.70156541927102</c:v>
                </c:pt>
                <c:pt idx="10">
                  <c:v>155.56776985669663</c:v>
                </c:pt>
                <c:pt idx="11">
                  <c:v>155.71395329547238</c:v>
                </c:pt>
                <c:pt idx="12">
                  <c:v>155.24159498863202</c:v>
                </c:pt>
                <c:pt idx="13">
                  <c:v>154.83771248660412</c:v>
                </c:pt>
                <c:pt idx="14">
                  <c:v>154.84788088010785</c:v>
                </c:pt>
                <c:pt idx="15">
                  <c:v>156.08497493563073</c:v>
                </c:pt>
                <c:pt idx="16">
                  <c:v>158.09649983441179</c:v>
                </c:pt>
                <c:pt idx="17">
                  <c:v>158.48280707102427</c:v>
                </c:pt>
                <c:pt idx="18">
                  <c:v>158.38382488928264</c:v>
                </c:pt>
                <c:pt idx="19">
                  <c:v>158.37862548680039</c:v>
                </c:pt>
                <c:pt idx="20">
                  <c:v>158.50607236531442</c:v>
                </c:pt>
                <c:pt idx="21">
                  <c:v>158.72001621703151</c:v>
                </c:pt>
                <c:pt idx="22">
                  <c:v>159.1511219797855</c:v>
                </c:pt>
                <c:pt idx="23">
                  <c:v>159.58853548234097</c:v>
                </c:pt>
                <c:pt idx="24">
                  <c:v>159.66907085197016</c:v>
                </c:pt>
                <c:pt idx="25">
                  <c:v>159.15713961953202</c:v>
                </c:pt>
                <c:pt idx="26">
                  <c:v>158.48103962717613</c:v>
                </c:pt>
                <c:pt idx="27">
                  <c:v>158.02366800306515</c:v>
                </c:pt>
                <c:pt idx="28">
                  <c:v>155.394386162101</c:v>
                </c:pt>
                <c:pt idx="29">
                  <c:v>152.49638826874929</c:v>
                </c:pt>
                <c:pt idx="30">
                  <c:v>150.30859192591231</c:v>
                </c:pt>
                <c:pt idx="31">
                  <c:v>148.9182519221784</c:v>
                </c:pt>
                <c:pt idx="32">
                  <c:v>148.30272347477293</c:v>
                </c:pt>
                <c:pt idx="33">
                  <c:v>148.02517379946477</c:v>
                </c:pt>
                <c:pt idx="34">
                  <c:v>147.81845467069979</c:v>
                </c:pt>
                <c:pt idx="35">
                  <c:v>147.906432686736</c:v>
                </c:pt>
                <c:pt idx="36">
                  <c:v>148.15176060091929</c:v>
                </c:pt>
                <c:pt idx="37">
                  <c:v>148.36873620374487</c:v>
                </c:pt>
                <c:pt idx="38">
                  <c:v>148.40892109516543</c:v>
                </c:pt>
                <c:pt idx="39">
                  <c:v>148.65137914690288</c:v>
                </c:pt>
                <c:pt idx="40">
                  <c:v>148.97501331276177</c:v>
                </c:pt>
                <c:pt idx="41">
                  <c:v>149.18626822080677</c:v>
                </c:pt>
                <c:pt idx="42">
                  <c:v>149.22379626044162</c:v>
                </c:pt>
                <c:pt idx="43">
                  <c:v>149.11333449456842</c:v>
                </c:pt>
                <c:pt idx="44">
                  <c:v>148.92447602970995</c:v>
                </c:pt>
                <c:pt idx="45">
                  <c:v>148.66202638653036</c:v>
                </c:pt>
                <c:pt idx="46">
                  <c:v>148.69861102136647</c:v>
                </c:pt>
                <c:pt idx="47">
                  <c:v>148.76191697765989</c:v>
                </c:pt>
                <c:pt idx="48">
                  <c:v>149.816340590175</c:v>
                </c:pt>
                <c:pt idx="49">
                  <c:v>151.96412212113884</c:v>
                </c:pt>
                <c:pt idx="50">
                  <c:v>154.43086973021732</c:v>
                </c:pt>
                <c:pt idx="51">
                  <c:v>156.66828100524654</c:v>
                </c:pt>
                <c:pt idx="52">
                  <c:v>158.17088594160791</c:v>
                </c:pt>
                <c:pt idx="53">
                  <c:v>159.11585668213692</c:v>
                </c:pt>
                <c:pt idx="54">
                  <c:v>160.06118518193671</c:v>
                </c:pt>
                <c:pt idx="55">
                  <c:v>160.78892305846313</c:v>
                </c:pt>
                <c:pt idx="56">
                  <c:v>161.51762529685573</c:v>
                </c:pt>
                <c:pt idx="57">
                  <c:v>161.68604921492076</c:v>
                </c:pt>
                <c:pt idx="58">
                  <c:v>161.71921196936225</c:v>
                </c:pt>
                <c:pt idx="59">
                  <c:v>162.0202237213087</c:v>
                </c:pt>
                <c:pt idx="60">
                  <c:v>162.25272074861189</c:v>
                </c:pt>
                <c:pt idx="61">
                  <c:v>162.51415226325099</c:v>
                </c:pt>
                <c:pt idx="62">
                  <c:v>162.62263924984617</c:v>
                </c:pt>
                <c:pt idx="63">
                  <c:v>162.67436493260524</c:v>
                </c:pt>
                <c:pt idx="64">
                  <c:v>162.59523342321611</c:v>
                </c:pt>
                <c:pt idx="65">
                  <c:v>162.13894442999381</c:v>
                </c:pt>
                <c:pt idx="66">
                  <c:v>160.54600869815769</c:v>
                </c:pt>
                <c:pt idx="67">
                  <c:v>160.21486803140897</c:v>
                </c:pt>
                <c:pt idx="68">
                  <c:v>159.95076946431155</c:v>
                </c:pt>
                <c:pt idx="69">
                  <c:v>160.19446613592163</c:v>
                </c:pt>
                <c:pt idx="70">
                  <c:v>160.29679009657457</c:v>
                </c:pt>
                <c:pt idx="71">
                  <c:v>159.94980314221101</c:v>
                </c:pt>
                <c:pt idx="72">
                  <c:v>159.2151607711512</c:v>
                </c:pt>
                <c:pt idx="73">
                  <c:v>159.21557282687306</c:v>
                </c:pt>
                <c:pt idx="74">
                  <c:v>158.93364176028595</c:v>
                </c:pt>
                <c:pt idx="75">
                  <c:v>158.69125832022391</c:v>
                </c:pt>
                <c:pt idx="76">
                  <c:v>159.03041821935193</c:v>
                </c:pt>
                <c:pt idx="77">
                  <c:v>160.03489729767071</c:v>
                </c:pt>
                <c:pt idx="78">
                  <c:v>161.02868558438939</c:v>
                </c:pt>
                <c:pt idx="79">
                  <c:v>162.04057649854585</c:v>
                </c:pt>
                <c:pt idx="80">
                  <c:v>162.9342849473835</c:v>
                </c:pt>
                <c:pt idx="81">
                  <c:v>164.55605577944291</c:v>
                </c:pt>
                <c:pt idx="82">
                  <c:v>165.61005150624422</c:v>
                </c:pt>
                <c:pt idx="83">
                  <c:v>165.51146231738286</c:v>
                </c:pt>
                <c:pt idx="84">
                  <c:v>165.71976625369652</c:v>
                </c:pt>
                <c:pt idx="85">
                  <c:v>165.64199620743497</c:v>
                </c:pt>
                <c:pt idx="86">
                  <c:v>165.1610591315918</c:v>
                </c:pt>
                <c:pt idx="87">
                  <c:v>164.88644689959455</c:v>
                </c:pt>
                <c:pt idx="88">
                  <c:v>164.91884931607026</c:v>
                </c:pt>
                <c:pt idx="89">
                  <c:v>165.19957896397892</c:v>
                </c:pt>
                <c:pt idx="90">
                  <c:v>165.59660965591428</c:v>
                </c:pt>
                <c:pt idx="91">
                  <c:v>165.47242699295788</c:v>
                </c:pt>
                <c:pt idx="92">
                  <c:v>165.71820792587516</c:v>
                </c:pt>
                <c:pt idx="93">
                  <c:v>165.8022234047676</c:v>
                </c:pt>
                <c:pt idx="94">
                  <c:v>165.101862610881</c:v>
                </c:pt>
                <c:pt idx="95">
                  <c:v>162.28317933387694</c:v>
                </c:pt>
                <c:pt idx="96">
                  <c:v>160.86014311607909</c:v>
                </c:pt>
                <c:pt idx="97">
                  <c:v>160.18868471110076</c:v>
                </c:pt>
                <c:pt idx="98">
                  <c:v>159.07175077913416</c:v>
                </c:pt>
                <c:pt idx="99">
                  <c:v>158.37071383261303</c:v>
                </c:pt>
                <c:pt idx="100">
                  <c:v>158.35333378569504</c:v>
                </c:pt>
                <c:pt idx="101">
                  <c:v>158.57708754363458</c:v>
                </c:pt>
                <c:pt idx="102">
                  <c:v>159.76763808742984</c:v>
                </c:pt>
                <c:pt idx="103">
                  <c:v>161.57094215355713</c:v>
                </c:pt>
                <c:pt idx="104">
                  <c:v>163.08441946482915</c:v>
                </c:pt>
                <c:pt idx="105">
                  <c:v>164.77258316857595</c:v>
                </c:pt>
                <c:pt idx="106">
                  <c:v>166.89546388485334</c:v>
                </c:pt>
                <c:pt idx="107">
                  <c:v>169.45670248879696</c:v>
                </c:pt>
                <c:pt idx="108">
                  <c:v>171.73939273570349</c:v>
                </c:pt>
                <c:pt idx="109">
                  <c:v>174.3489178563164</c:v>
                </c:pt>
                <c:pt idx="110">
                  <c:v>176.58685098342062</c:v>
                </c:pt>
                <c:pt idx="111">
                  <c:v>179.7463464401813</c:v>
                </c:pt>
                <c:pt idx="112">
                  <c:v>183.01207137982243</c:v>
                </c:pt>
                <c:pt idx="113">
                  <c:v>187.26377063462303</c:v>
                </c:pt>
                <c:pt idx="114">
                  <c:v>188.5528334589703</c:v>
                </c:pt>
                <c:pt idx="115">
                  <c:v>188.39428109963276</c:v>
                </c:pt>
                <c:pt idx="116">
                  <c:v>188.1120513352889</c:v>
                </c:pt>
                <c:pt idx="117">
                  <c:v>188.35975334829877</c:v>
                </c:pt>
                <c:pt idx="118">
                  <c:v>188.48224771517371</c:v>
                </c:pt>
                <c:pt idx="119">
                  <c:v>188.44879694892165</c:v>
                </c:pt>
                <c:pt idx="120">
                  <c:v>188.69105921595312</c:v>
                </c:pt>
                <c:pt idx="121">
                  <c:v>189.15613352143515</c:v>
                </c:pt>
                <c:pt idx="122">
                  <c:v>189.22561142785639</c:v>
                </c:pt>
                <c:pt idx="123">
                  <c:v>188.84749134477545</c:v>
                </c:pt>
                <c:pt idx="124">
                  <c:v>188.67554942175633</c:v>
                </c:pt>
                <c:pt idx="125">
                  <c:v>188.67560656213604</c:v>
                </c:pt>
                <c:pt idx="126">
                  <c:v>188.82178617396119</c:v>
                </c:pt>
                <c:pt idx="127">
                  <c:v>188.77293828681533</c:v>
                </c:pt>
                <c:pt idx="128">
                  <c:v>188.87585663530464</c:v>
                </c:pt>
                <c:pt idx="129">
                  <c:v>189.63628518011924</c:v>
                </c:pt>
                <c:pt idx="130">
                  <c:v>189.39364152541117</c:v>
                </c:pt>
                <c:pt idx="131">
                  <c:v>188.89438377146382</c:v>
                </c:pt>
                <c:pt idx="132">
                  <c:v>188.5025493255352</c:v>
                </c:pt>
                <c:pt idx="133">
                  <c:v>186.97711424719077</c:v>
                </c:pt>
                <c:pt idx="134">
                  <c:v>186.0887028796358</c:v>
                </c:pt>
                <c:pt idx="135">
                  <c:v>185.12281308682626</c:v>
                </c:pt>
                <c:pt idx="136">
                  <c:v>184.01673038069424</c:v>
                </c:pt>
                <c:pt idx="137">
                  <c:v>182.97956613257585</c:v>
                </c:pt>
                <c:pt idx="138">
                  <c:v>181.97948141909316</c:v>
                </c:pt>
                <c:pt idx="139">
                  <c:v>180.73191011007421</c:v>
                </c:pt>
                <c:pt idx="140">
                  <c:v>179.8453969060389</c:v>
                </c:pt>
                <c:pt idx="141">
                  <c:v>179.01489860402586</c:v>
                </c:pt>
                <c:pt idx="142">
                  <c:v>177.41273655583964</c:v>
                </c:pt>
                <c:pt idx="143">
                  <c:v>176.13217915691024</c:v>
                </c:pt>
                <c:pt idx="144">
                  <c:v>174.06429553307049</c:v>
                </c:pt>
                <c:pt idx="145">
                  <c:v>171.70645506348868</c:v>
                </c:pt>
                <c:pt idx="146">
                  <c:v>168.69297840936372</c:v>
                </c:pt>
                <c:pt idx="147">
                  <c:v>167.03328909709157</c:v>
                </c:pt>
                <c:pt idx="148">
                  <c:v>165.55949095457581</c:v>
                </c:pt>
                <c:pt idx="149">
                  <c:v>165.0875711956017</c:v>
                </c:pt>
                <c:pt idx="150">
                  <c:v>166.87151303878133</c:v>
                </c:pt>
                <c:pt idx="151">
                  <c:v>166.48583945519474</c:v>
                </c:pt>
                <c:pt idx="152">
                  <c:v>166.60087671219259</c:v>
                </c:pt>
                <c:pt idx="153">
                  <c:v>164.95968556312147</c:v>
                </c:pt>
                <c:pt idx="154">
                  <c:v>163.31431128099456</c:v>
                </c:pt>
                <c:pt idx="155">
                  <c:v>162.48296640538484</c:v>
                </c:pt>
                <c:pt idx="156">
                  <c:v>160.95504536113913</c:v>
                </c:pt>
                <c:pt idx="157">
                  <c:v>160.50680898847224</c:v>
                </c:pt>
                <c:pt idx="158">
                  <c:v>160.07543569433807</c:v>
                </c:pt>
                <c:pt idx="159">
                  <c:v>159.11794147368624</c:v>
                </c:pt>
                <c:pt idx="160">
                  <c:v>159.44534350205475</c:v>
                </c:pt>
                <c:pt idx="161">
                  <c:v>160.04614786516456</c:v>
                </c:pt>
                <c:pt idx="162">
                  <c:v>160.31601837977442</c:v>
                </c:pt>
                <c:pt idx="163">
                  <c:v>161.21698837317399</c:v>
                </c:pt>
                <c:pt idx="164">
                  <c:v>161.65182625474498</c:v>
                </c:pt>
                <c:pt idx="165">
                  <c:v>161.6328166044924</c:v>
                </c:pt>
                <c:pt idx="166">
                  <c:v>161.03096317304792</c:v>
                </c:pt>
                <c:pt idx="167">
                  <c:v>158.55650660884601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1-D84F-829F-7A595A90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71583"/>
        <c:axId val="834958527"/>
      </c:lineChart>
      <c:catAx>
        <c:axId val="8355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8527"/>
        <c:crosses val="autoZero"/>
        <c:auto val="1"/>
        <c:lblAlgn val="ctr"/>
        <c:lblOffset val="100"/>
        <c:noMultiLvlLbl val="0"/>
      </c:catAx>
      <c:valAx>
        <c:axId val="8349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Oscillator'!$E$15:$E$188</c:f>
              <c:numCache>
                <c:formatCode>General</c:formatCode>
                <c:ptCount val="174"/>
                <c:pt idx="0">
                  <c:v>1.2648809523808595</c:v>
                </c:pt>
                <c:pt idx="1">
                  <c:v>30.729166666666639</c:v>
                </c:pt>
                <c:pt idx="2">
                  <c:v>32.589285714285687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10.216847372810632</c:v>
                </c:pt>
                <c:pt idx="7">
                  <c:v>16.299333675038486</c:v>
                </c:pt>
                <c:pt idx="8">
                  <c:v>22.911327524346493</c:v>
                </c:pt>
                <c:pt idx="9">
                  <c:v>19.323423885187001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0.91066782307028593</c:v>
                </c:pt>
                <c:pt idx="14">
                  <c:v>14.310494362532571</c:v>
                </c:pt>
                <c:pt idx="15">
                  <c:v>21.03209019947959</c:v>
                </c:pt>
                <c:pt idx="16">
                  <c:v>24.656543745480793</c:v>
                </c:pt>
                <c:pt idx="17">
                  <c:v>42.743854084060338</c:v>
                </c:pt>
                <c:pt idx="18">
                  <c:v>11.816019032513937</c:v>
                </c:pt>
                <c:pt idx="19">
                  <c:v>20.856463124504305</c:v>
                </c:pt>
                <c:pt idx="20">
                  <c:v>33.306899286280824</c:v>
                </c:pt>
                <c:pt idx="21">
                  <c:v>62.3314829500397</c:v>
                </c:pt>
                <c:pt idx="22">
                  <c:v>70.696893366918715</c:v>
                </c:pt>
                <c:pt idx="23">
                  <c:v>84.204275534441692</c:v>
                </c:pt>
                <c:pt idx="24">
                  <c:v>58.788598574821947</c:v>
                </c:pt>
                <c:pt idx="25">
                  <c:v>81.82897862232781</c:v>
                </c:pt>
                <c:pt idx="26">
                  <c:v>87.454323995127893</c:v>
                </c:pt>
                <c:pt idx="27">
                  <c:v>62.77056277056262</c:v>
                </c:pt>
                <c:pt idx="28">
                  <c:v>35.642135642135592</c:v>
                </c:pt>
                <c:pt idx="29">
                  <c:v>19.769119769119815</c:v>
                </c:pt>
                <c:pt idx="30">
                  <c:v>44.444444444444578</c:v>
                </c:pt>
                <c:pt idx="31">
                  <c:v>0</c:v>
                </c:pt>
                <c:pt idx="32">
                  <c:v>0</c:v>
                </c:pt>
                <c:pt idx="33">
                  <c:v>7.0852017937218985</c:v>
                </c:pt>
                <c:pt idx="34">
                  <c:v>0</c:v>
                </c:pt>
                <c:pt idx="35">
                  <c:v>0</c:v>
                </c:pt>
                <c:pt idx="36">
                  <c:v>2.5557368134855816</c:v>
                </c:pt>
                <c:pt idx="37">
                  <c:v>14.192495921696638</c:v>
                </c:pt>
                <c:pt idx="38">
                  <c:v>32.626427406198992</c:v>
                </c:pt>
                <c:pt idx="39">
                  <c:v>48.015225666122923</c:v>
                </c:pt>
                <c:pt idx="40">
                  <c:v>56.116389548693682</c:v>
                </c:pt>
                <c:pt idx="41">
                  <c:v>68.978805394990331</c:v>
                </c:pt>
                <c:pt idx="42">
                  <c:v>72.382787411689108</c:v>
                </c:pt>
                <c:pt idx="43">
                  <c:v>87.989723827874101</c:v>
                </c:pt>
                <c:pt idx="44">
                  <c:v>100</c:v>
                </c:pt>
                <c:pt idx="45">
                  <c:v>89.602649006622556</c:v>
                </c:pt>
                <c:pt idx="46">
                  <c:v>93.377483443708613</c:v>
                </c:pt>
                <c:pt idx="47">
                  <c:v>89.072847682119345</c:v>
                </c:pt>
                <c:pt idx="48">
                  <c:v>94.63576158940414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88.955223880597146</c:v>
                </c:pt>
                <c:pt idx="53">
                  <c:v>87.168610816543136</c:v>
                </c:pt>
                <c:pt idx="54">
                  <c:v>100</c:v>
                </c:pt>
                <c:pt idx="55">
                  <c:v>46.19354838709657</c:v>
                </c:pt>
                <c:pt idx="56">
                  <c:v>48.653500897665758</c:v>
                </c:pt>
                <c:pt idx="57">
                  <c:v>1.2567324955115489</c:v>
                </c:pt>
                <c:pt idx="58">
                  <c:v>3.4111310592459239</c:v>
                </c:pt>
                <c:pt idx="59">
                  <c:v>27.468581687612264</c:v>
                </c:pt>
                <c:pt idx="60">
                  <c:v>60.323159784559955</c:v>
                </c:pt>
                <c:pt idx="61">
                  <c:v>69.818181818181884</c:v>
                </c:pt>
                <c:pt idx="62">
                  <c:v>66.909090909091034</c:v>
                </c:pt>
                <c:pt idx="63">
                  <c:v>26.363636363636157</c:v>
                </c:pt>
                <c:pt idx="64">
                  <c:v>36.18181818181835</c:v>
                </c:pt>
                <c:pt idx="65">
                  <c:v>49.818181818181984</c:v>
                </c:pt>
                <c:pt idx="66">
                  <c:v>68.363636363636189</c:v>
                </c:pt>
                <c:pt idx="67">
                  <c:v>25.818181818181589</c:v>
                </c:pt>
                <c:pt idx="68">
                  <c:v>38.281249999999936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70.411663807890307</c:v>
                </c:pt>
                <c:pt idx="74">
                  <c:v>70.068610634648536</c:v>
                </c:pt>
                <c:pt idx="75">
                  <c:v>53.173241852487294</c:v>
                </c:pt>
                <c:pt idx="76">
                  <c:v>59.43396226415102</c:v>
                </c:pt>
                <c:pt idx="77">
                  <c:v>100</c:v>
                </c:pt>
                <c:pt idx="78">
                  <c:v>100</c:v>
                </c:pt>
                <c:pt idx="79">
                  <c:v>86.404494382022563</c:v>
                </c:pt>
                <c:pt idx="80">
                  <c:v>98.25842696629212</c:v>
                </c:pt>
                <c:pt idx="81">
                  <c:v>100</c:v>
                </c:pt>
                <c:pt idx="82">
                  <c:v>82.669932639314226</c:v>
                </c:pt>
                <c:pt idx="83">
                  <c:v>60.146862483311061</c:v>
                </c:pt>
                <c:pt idx="84">
                  <c:v>25.395569620253028</c:v>
                </c:pt>
                <c:pt idx="85">
                  <c:v>48.417721518987427</c:v>
                </c:pt>
                <c:pt idx="86">
                  <c:v>70.41139240506341</c:v>
                </c:pt>
                <c:pt idx="87">
                  <c:v>52.61075949367099</c:v>
                </c:pt>
                <c:pt idx="88">
                  <c:v>0</c:v>
                </c:pt>
                <c:pt idx="89">
                  <c:v>0</c:v>
                </c:pt>
                <c:pt idx="90">
                  <c:v>17.074626865671725</c:v>
                </c:pt>
                <c:pt idx="91">
                  <c:v>24.179104477612011</c:v>
                </c:pt>
                <c:pt idx="92">
                  <c:v>25.373134328358208</c:v>
                </c:pt>
                <c:pt idx="93">
                  <c:v>23.402985074626962</c:v>
                </c:pt>
                <c:pt idx="94">
                  <c:v>38.268656716417894</c:v>
                </c:pt>
                <c:pt idx="95">
                  <c:v>46.336206896551793</c:v>
                </c:pt>
                <c:pt idx="96">
                  <c:v>73.174481168332022</c:v>
                </c:pt>
                <c:pt idx="97">
                  <c:v>59.492697924673308</c:v>
                </c:pt>
                <c:pt idx="98">
                  <c:v>76.249039200614916</c:v>
                </c:pt>
                <c:pt idx="99">
                  <c:v>80.937740199846161</c:v>
                </c:pt>
                <c:pt idx="100">
                  <c:v>100</c:v>
                </c:pt>
                <c:pt idx="101">
                  <c:v>100</c:v>
                </c:pt>
                <c:pt idx="102">
                  <c:v>89.781021897810191</c:v>
                </c:pt>
                <c:pt idx="103">
                  <c:v>80.461876832844524</c:v>
                </c:pt>
                <c:pt idx="104">
                  <c:v>100</c:v>
                </c:pt>
                <c:pt idx="105">
                  <c:v>96.241416696783546</c:v>
                </c:pt>
                <c:pt idx="106">
                  <c:v>71.051680520419254</c:v>
                </c:pt>
                <c:pt idx="107">
                  <c:v>66.401906274821272</c:v>
                </c:pt>
                <c:pt idx="108">
                  <c:v>79.315831344470993</c:v>
                </c:pt>
                <c:pt idx="109">
                  <c:v>90.901467505241143</c:v>
                </c:pt>
                <c:pt idx="110">
                  <c:v>97.526205450733741</c:v>
                </c:pt>
                <c:pt idx="111">
                  <c:v>95.108444854637725</c:v>
                </c:pt>
                <c:pt idx="112">
                  <c:v>80.436847103513756</c:v>
                </c:pt>
                <c:pt idx="113">
                  <c:v>52.966466036113488</c:v>
                </c:pt>
                <c:pt idx="114">
                  <c:v>8.7470449172577815</c:v>
                </c:pt>
                <c:pt idx="115">
                  <c:v>10.992907801418509</c:v>
                </c:pt>
                <c:pt idx="116">
                  <c:v>40.543735224586328</c:v>
                </c:pt>
                <c:pt idx="117">
                  <c:v>97.63593380614671</c:v>
                </c:pt>
                <c:pt idx="118">
                  <c:v>84.866828087167107</c:v>
                </c:pt>
                <c:pt idx="119">
                  <c:v>68.886198547215301</c:v>
                </c:pt>
                <c:pt idx="120">
                  <c:v>42.009685230024104</c:v>
                </c:pt>
                <c:pt idx="121">
                  <c:v>24.601063829787126</c:v>
                </c:pt>
                <c:pt idx="122">
                  <c:v>8.1117021276597452</c:v>
                </c:pt>
                <c:pt idx="123">
                  <c:v>86.968085106382759</c:v>
                </c:pt>
                <c:pt idx="124">
                  <c:v>52.792553191489276</c:v>
                </c:pt>
                <c:pt idx="125">
                  <c:v>94.547872340425585</c:v>
                </c:pt>
                <c:pt idx="126">
                  <c:v>100</c:v>
                </c:pt>
                <c:pt idx="127">
                  <c:v>100</c:v>
                </c:pt>
                <c:pt idx="128">
                  <c:v>95.212765957446933</c:v>
                </c:pt>
                <c:pt idx="129">
                  <c:v>100</c:v>
                </c:pt>
                <c:pt idx="130">
                  <c:v>25.069124423963135</c:v>
                </c:pt>
                <c:pt idx="131">
                  <c:v>55.483870967741801</c:v>
                </c:pt>
                <c:pt idx="132">
                  <c:v>56.497695852534548</c:v>
                </c:pt>
                <c:pt idx="133">
                  <c:v>100</c:v>
                </c:pt>
                <c:pt idx="134">
                  <c:v>100</c:v>
                </c:pt>
                <c:pt idx="135">
                  <c:v>79.656357388316067</c:v>
                </c:pt>
                <c:pt idx="136">
                  <c:v>100</c:v>
                </c:pt>
                <c:pt idx="137">
                  <c:v>0</c:v>
                </c:pt>
                <c:pt idx="138">
                  <c:v>6.9396252602296371E-2</c:v>
                </c:pt>
                <c:pt idx="139">
                  <c:v>0</c:v>
                </c:pt>
                <c:pt idx="140">
                  <c:v>5.1531356344190629</c:v>
                </c:pt>
                <c:pt idx="141">
                  <c:v>0</c:v>
                </c:pt>
                <c:pt idx="142">
                  <c:v>0</c:v>
                </c:pt>
                <c:pt idx="143">
                  <c:v>10.996409335727057</c:v>
                </c:pt>
                <c:pt idx="144">
                  <c:v>6.4631956912028627</c:v>
                </c:pt>
                <c:pt idx="145">
                  <c:v>1.6606822262118694</c:v>
                </c:pt>
                <c:pt idx="146">
                  <c:v>7.6301615798922295</c:v>
                </c:pt>
                <c:pt idx="147">
                  <c:v>5.4308797127467656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11.172873818788178</c:v>
                </c:pt>
                <c:pt idx="154">
                  <c:v>0</c:v>
                </c:pt>
                <c:pt idx="155">
                  <c:v>20.551508844953265</c:v>
                </c:pt>
                <c:pt idx="156">
                  <c:v>32.934443288241482</c:v>
                </c:pt>
                <c:pt idx="157">
                  <c:v>30.048727666486258</c:v>
                </c:pt>
                <c:pt idx="158">
                  <c:v>38.386572820790491</c:v>
                </c:pt>
                <c:pt idx="159">
                  <c:v>0</c:v>
                </c:pt>
                <c:pt idx="160">
                  <c:v>0</c:v>
                </c:pt>
                <c:pt idx="161">
                  <c:v>19.358974358974397</c:v>
                </c:pt>
                <c:pt idx="162">
                  <c:v>0</c:v>
                </c:pt>
                <c:pt idx="163">
                  <c:v>22.863924050633003</c:v>
                </c:pt>
                <c:pt idx="164">
                  <c:v>16.696914700544479</c:v>
                </c:pt>
                <c:pt idx="165">
                  <c:v>0</c:v>
                </c:pt>
                <c:pt idx="166">
                  <c:v>27.599388379204971</c:v>
                </c:pt>
                <c:pt idx="167">
                  <c:v>18.195718654434415</c:v>
                </c:pt>
                <c:pt idx="168">
                  <c:v>27.370030581039824</c:v>
                </c:pt>
                <c:pt idx="169">
                  <c:v>55.504587155963407</c:v>
                </c:pt>
                <c:pt idx="170">
                  <c:v>77.370030581039714</c:v>
                </c:pt>
                <c:pt idx="171">
                  <c:v>34.174311926605462</c:v>
                </c:pt>
                <c:pt idx="172">
                  <c:v>13.932806324110913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A-6741-80B2-FC7CC05D7751}"/>
            </c:ext>
          </c:extLst>
        </c:ser>
        <c:ser>
          <c:idx val="1"/>
          <c:order val="1"/>
          <c:tx>
            <c:v>%D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Oscillator'!$F$15:$F$188</c:f>
              <c:numCache>
                <c:formatCode>General</c:formatCode>
                <c:ptCount val="174"/>
                <c:pt idx="0">
                  <c:v>21.527777777777729</c:v>
                </c:pt>
                <c:pt idx="1">
                  <c:v>21.106150793650773</c:v>
                </c:pt>
                <c:pt idx="2">
                  <c:v>10.863095238095228</c:v>
                </c:pt>
                <c:pt idx="3">
                  <c:v>0</c:v>
                </c:pt>
                <c:pt idx="4">
                  <c:v>3.4056157909368774</c:v>
                </c:pt>
                <c:pt idx="5">
                  <c:v>8.838727015949706</c:v>
                </c:pt>
                <c:pt idx="6">
                  <c:v>16.475836190731869</c:v>
                </c:pt>
                <c:pt idx="7">
                  <c:v>19.511361694857328</c:v>
                </c:pt>
                <c:pt idx="8">
                  <c:v>14.078250469844498</c:v>
                </c:pt>
                <c:pt idx="9">
                  <c:v>6.4411412950623337</c:v>
                </c:pt>
                <c:pt idx="10">
                  <c:v>0</c:v>
                </c:pt>
                <c:pt idx="11">
                  <c:v>0.30355594102342864</c:v>
                </c:pt>
                <c:pt idx="12">
                  <c:v>5.073720728534286</c:v>
                </c:pt>
                <c:pt idx="13">
                  <c:v>12.08441746169415</c:v>
                </c:pt>
                <c:pt idx="14">
                  <c:v>19.999709435830983</c:v>
                </c:pt>
                <c:pt idx="15">
                  <c:v>29.477496009673576</c:v>
                </c:pt>
                <c:pt idx="16">
                  <c:v>26.405472287351689</c:v>
                </c:pt>
                <c:pt idx="17">
                  <c:v>25.138778747026194</c:v>
                </c:pt>
                <c:pt idx="18">
                  <c:v>21.993127147766359</c:v>
                </c:pt>
                <c:pt idx="19">
                  <c:v>38.83161512027494</c:v>
                </c:pt>
                <c:pt idx="20">
                  <c:v>55.445091867746413</c:v>
                </c:pt>
                <c:pt idx="21">
                  <c:v>72.410883950466712</c:v>
                </c:pt>
                <c:pt idx="22">
                  <c:v>71.22992249206078</c:v>
                </c:pt>
                <c:pt idx="23">
                  <c:v>74.940617577197159</c:v>
                </c:pt>
                <c:pt idx="24">
                  <c:v>76.02396706409256</c:v>
                </c:pt>
                <c:pt idx="25">
                  <c:v>77.35128846267277</c:v>
                </c:pt>
                <c:pt idx="26">
                  <c:v>61.95567413594204</c:v>
                </c:pt>
                <c:pt idx="27">
                  <c:v>39.393939393939341</c:v>
                </c:pt>
                <c:pt idx="28">
                  <c:v>33.285233285233325</c:v>
                </c:pt>
                <c:pt idx="29">
                  <c:v>21.404521404521464</c:v>
                </c:pt>
                <c:pt idx="30">
                  <c:v>14.814814814814859</c:v>
                </c:pt>
                <c:pt idx="31">
                  <c:v>2.3617339312406327</c:v>
                </c:pt>
                <c:pt idx="32">
                  <c:v>2.3617339312406327</c:v>
                </c:pt>
                <c:pt idx="33">
                  <c:v>2.3617339312406327</c:v>
                </c:pt>
                <c:pt idx="34">
                  <c:v>0.85191227116186052</c:v>
                </c:pt>
                <c:pt idx="35">
                  <c:v>5.5827442450607405</c:v>
                </c:pt>
                <c:pt idx="36">
                  <c:v>16.458220047127071</c:v>
                </c:pt>
                <c:pt idx="37">
                  <c:v>31.611382998006189</c:v>
                </c:pt>
                <c:pt idx="38">
                  <c:v>45.586014207005199</c:v>
                </c:pt>
                <c:pt idx="39">
                  <c:v>57.70347353660231</c:v>
                </c:pt>
                <c:pt idx="40">
                  <c:v>65.8259941184577</c:v>
                </c:pt>
                <c:pt idx="41">
                  <c:v>76.450438878184514</c:v>
                </c:pt>
                <c:pt idx="42">
                  <c:v>86.790837079854398</c:v>
                </c:pt>
                <c:pt idx="43">
                  <c:v>92.530790944832233</c:v>
                </c:pt>
                <c:pt idx="44">
                  <c:v>94.326710816777052</c:v>
                </c:pt>
                <c:pt idx="45">
                  <c:v>90.684326710816833</c:v>
                </c:pt>
                <c:pt idx="46">
                  <c:v>92.362030905077361</c:v>
                </c:pt>
                <c:pt idx="47">
                  <c:v>94.569536423841157</c:v>
                </c:pt>
                <c:pt idx="48">
                  <c:v>98.211920529801375</c:v>
                </c:pt>
                <c:pt idx="49">
                  <c:v>100</c:v>
                </c:pt>
                <c:pt idx="50">
                  <c:v>96.318407960199053</c:v>
                </c:pt>
                <c:pt idx="51">
                  <c:v>92.041278232380094</c:v>
                </c:pt>
                <c:pt idx="52">
                  <c:v>92.041278232380094</c:v>
                </c:pt>
                <c:pt idx="53">
                  <c:v>77.78738640121324</c:v>
                </c:pt>
                <c:pt idx="54">
                  <c:v>64.949016428254112</c:v>
                </c:pt>
                <c:pt idx="55">
                  <c:v>32.034593926757957</c:v>
                </c:pt>
                <c:pt idx="56">
                  <c:v>17.773788150807743</c:v>
                </c:pt>
                <c:pt idx="57">
                  <c:v>10.712148414123247</c:v>
                </c:pt>
                <c:pt idx="58">
                  <c:v>30.400957510472711</c:v>
                </c:pt>
                <c:pt idx="59">
                  <c:v>52.536641096784706</c:v>
                </c:pt>
                <c:pt idx="60">
                  <c:v>65.683477503944289</c:v>
                </c:pt>
                <c:pt idx="61">
                  <c:v>54.363636363636353</c:v>
                </c:pt>
                <c:pt idx="62">
                  <c:v>43.151515151515184</c:v>
                </c:pt>
                <c:pt idx="63">
                  <c:v>37.454545454545496</c:v>
                </c:pt>
                <c:pt idx="64">
                  <c:v>51.454545454545517</c:v>
                </c:pt>
                <c:pt idx="65">
                  <c:v>47.999999999999922</c:v>
                </c:pt>
                <c:pt idx="66">
                  <c:v>44.154356060605899</c:v>
                </c:pt>
                <c:pt idx="67">
                  <c:v>54.69981060606051</c:v>
                </c:pt>
                <c:pt idx="68">
                  <c:v>79.427083333333314</c:v>
                </c:pt>
                <c:pt idx="69">
                  <c:v>100</c:v>
                </c:pt>
                <c:pt idx="70">
                  <c:v>100</c:v>
                </c:pt>
                <c:pt idx="71">
                  <c:v>90.137221269296774</c:v>
                </c:pt>
                <c:pt idx="72">
                  <c:v>80.160091480846276</c:v>
                </c:pt>
                <c:pt idx="73">
                  <c:v>64.551172098342036</c:v>
                </c:pt>
                <c:pt idx="74">
                  <c:v>60.89193825042895</c:v>
                </c:pt>
                <c:pt idx="75">
                  <c:v>70.869068038879433</c:v>
                </c:pt>
                <c:pt idx="76">
                  <c:v>86.477987421383673</c:v>
                </c:pt>
                <c:pt idx="77">
                  <c:v>95.468164794007521</c:v>
                </c:pt>
                <c:pt idx="78">
                  <c:v>94.887640449438223</c:v>
                </c:pt>
                <c:pt idx="79">
                  <c:v>94.887640449438223</c:v>
                </c:pt>
                <c:pt idx="80">
                  <c:v>93.64278653520212</c:v>
                </c:pt>
                <c:pt idx="81">
                  <c:v>80.938931707541755</c:v>
                </c:pt>
                <c:pt idx="82">
                  <c:v>56.070788247626105</c:v>
                </c:pt>
                <c:pt idx="83">
                  <c:v>44.65338454085051</c:v>
                </c:pt>
                <c:pt idx="84">
                  <c:v>48.074894514767948</c:v>
                </c:pt>
                <c:pt idx="85">
                  <c:v>57.14662447257394</c:v>
                </c:pt>
                <c:pt idx="86">
                  <c:v>41.007383966244795</c:v>
                </c:pt>
                <c:pt idx="87">
                  <c:v>17.536919831223663</c:v>
                </c:pt>
                <c:pt idx="88">
                  <c:v>5.6915422885572413</c:v>
                </c:pt>
                <c:pt idx="89">
                  <c:v>13.751243781094578</c:v>
                </c:pt>
                <c:pt idx="90">
                  <c:v>22.208955223880647</c:v>
                </c:pt>
                <c:pt idx="91">
                  <c:v>24.318407960199057</c:v>
                </c:pt>
                <c:pt idx="92">
                  <c:v>29.014925373134357</c:v>
                </c:pt>
                <c:pt idx="93">
                  <c:v>36.002616229198885</c:v>
                </c:pt>
                <c:pt idx="94">
                  <c:v>52.593114927100572</c:v>
                </c:pt>
                <c:pt idx="95">
                  <c:v>59.667795329852375</c:v>
                </c:pt>
                <c:pt idx="96">
                  <c:v>69.638739431206758</c:v>
                </c:pt>
                <c:pt idx="97">
                  <c:v>72.226492441711471</c:v>
                </c:pt>
                <c:pt idx="98">
                  <c:v>85.728926466820369</c:v>
                </c:pt>
                <c:pt idx="99">
                  <c:v>93.645913399948725</c:v>
                </c:pt>
                <c:pt idx="100">
                  <c:v>96.59367396593673</c:v>
                </c:pt>
                <c:pt idx="101">
                  <c:v>90.080966243551572</c:v>
                </c:pt>
                <c:pt idx="102">
                  <c:v>90.080966243551572</c:v>
                </c:pt>
                <c:pt idx="103">
                  <c:v>92.234431176542685</c:v>
                </c:pt>
                <c:pt idx="104">
                  <c:v>89.097699072400928</c:v>
                </c:pt>
                <c:pt idx="105">
                  <c:v>77.898334497341352</c:v>
                </c:pt>
                <c:pt idx="106">
                  <c:v>72.256472713237187</c:v>
                </c:pt>
                <c:pt idx="107">
                  <c:v>78.873068374844479</c:v>
                </c:pt>
                <c:pt idx="108">
                  <c:v>89.247834766815288</c:v>
                </c:pt>
                <c:pt idx="109">
                  <c:v>94.512039270204198</c:v>
                </c:pt>
                <c:pt idx="110">
                  <c:v>91.023832469628402</c:v>
                </c:pt>
                <c:pt idx="111">
                  <c:v>76.170585998088328</c:v>
                </c:pt>
                <c:pt idx="112">
                  <c:v>47.383452685628335</c:v>
                </c:pt>
                <c:pt idx="113">
                  <c:v>24.235472918263259</c:v>
                </c:pt>
                <c:pt idx="114">
                  <c:v>20.094562647754206</c:v>
                </c:pt>
                <c:pt idx="115">
                  <c:v>49.72419227738385</c:v>
                </c:pt>
                <c:pt idx="116">
                  <c:v>74.348832372633382</c:v>
                </c:pt>
                <c:pt idx="117">
                  <c:v>83.79632014684303</c:v>
                </c:pt>
                <c:pt idx="118">
                  <c:v>65.254237288135513</c:v>
                </c:pt>
                <c:pt idx="119">
                  <c:v>45.165649202342173</c:v>
                </c:pt>
                <c:pt idx="120">
                  <c:v>24.90748372915699</c:v>
                </c:pt>
                <c:pt idx="121">
                  <c:v>39.893617021276548</c:v>
                </c:pt>
                <c:pt idx="122">
                  <c:v>49.290780141843925</c:v>
                </c:pt>
                <c:pt idx="123">
                  <c:v>78.102836879432544</c:v>
                </c:pt>
                <c:pt idx="124">
                  <c:v>82.446808510638292</c:v>
                </c:pt>
                <c:pt idx="125">
                  <c:v>98.182624113475185</c:v>
                </c:pt>
                <c:pt idx="126">
                  <c:v>98.404255319148987</c:v>
                </c:pt>
                <c:pt idx="127">
                  <c:v>98.404255319148987</c:v>
                </c:pt>
                <c:pt idx="128">
                  <c:v>73.427296793803364</c:v>
                </c:pt>
                <c:pt idx="129">
                  <c:v>60.184331797234982</c:v>
                </c:pt>
                <c:pt idx="130">
                  <c:v>45.683563748079827</c:v>
                </c:pt>
                <c:pt idx="131">
                  <c:v>70.660522273425457</c:v>
                </c:pt>
                <c:pt idx="132">
                  <c:v>85.499231950844845</c:v>
                </c:pt>
                <c:pt idx="133">
                  <c:v>93.218785796105351</c:v>
                </c:pt>
                <c:pt idx="134">
                  <c:v>93.218785796105351</c:v>
                </c:pt>
                <c:pt idx="135">
                  <c:v>59.885452462772015</c:v>
                </c:pt>
                <c:pt idx="136">
                  <c:v>33.356465417534103</c:v>
                </c:pt>
                <c:pt idx="137">
                  <c:v>2.3132084200765457E-2</c:v>
                </c:pt>
                <c:pt idx="138">
                  <c:v>1.7408439623404532</c:v>
                </c:pt>
                <c:pt idx="139">
                  <c:v>1.7177118781396876</c:v>
                </c:pt>
                <c:pt idx="140">
                  <c:v>1.7177118781396876</c:v>
                </c:pt>
                <c:pt idx="141">
                  <c:v>3.6654697785756856</c:v>
                </c:pt>
                <c:pt idx="142">
                  <c:v>5.8198683423099737</c:v>
                </c:pt>
                <c:pt idx="143">
                  <c:v>6.3734290843805965</c:v>
                </c:pt>
                <c:pt idx="144">
                  <c:v>5.2513464991023211</c:v>
                </c:pt>
                <c:pt idx="145">
                  <c:v>4.9072411729502887</c:v>
                </c:pt>
                <c:pt idx="146">
                  <c:v>4.3536804308796651</c:v>
                </c:pt>
                <c:pt idx="147">
                  <c:v>1.8102932375822551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3.7242912729293924</c:v>
                </c:pt>
                <c:pt idx="152">
                  <c:v>3.7242912729293924</c:v>
                </c:pt>
                <c:pt idx="153">
                  <c:v>10.574794221247148</c:v>
                </c:pt>
                <c:pt idx="154">
                  <c:v>17.828650711064913</c:v>
                </c:pt>
                <c:pt idx="155">
                  <c:v>27.844893266560334</c:v>
                </c:pt>
                <c:pt idx="156">
                  <c:v>33.789914591839413</c:v>
                </c:pt>
                <c:pt idx="157">
                  <c:v>22.81176682909225</c:v>
                </c:pt>
                <c:pt idx="158">
                  <c:v>12.795524273596831</c:v>
                </c:pt>
                <c:pt idx="159">
                  <c:v>6.4529914529914656</c:v>
                </c:pt>
                <c:pt idx="160">
                  <c:v>6.4529914529914656</c:v>
                </c:pt>
                <c:pt idx="161">
                  <c:v>14.074299469869132</c:v>
                </c:pt>
                <c:pt idx="162">
                  <c:v>13.186946250392495</c:v>
                </c:pt>
                <c:pt idx="163">
                  <c:v>13.186946250392495</c:v>
                </c:pt>
                <c:pt idx="164">
                  <c:v>14.765434359916483</c:v>
                </c:pt>
                <c:pt idx="165">
                  <c:v>15.265035677879794</c:v>
                </c:pt>
                <c:pt idx="166">
                  <c:v>24.38837920489307</c:v>
                </c:pt>
                <c:pt idx="167">
                  <c:v>33.690112130479214</c:v>
                </c:pt>
                <c:pt idx="168">
                  <c:v>53.414882772680983</c:v>
                </c:pt>
                <c:pt idx="169">
                  <c:v>55.682976554536197</c:v>
                </c:pt>
                <c:pt idx="170">
                  <c:v>41.825716277252035</c:v>
                </c:pt>
                <c:pt idx="171">
                  <c:v>16.035706083572126</c:v>
                </c:pt>
                <c:pt idx="172">
                  <c:v>6.9664031620554567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A-6741-80B2-FC7CC05D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2912"/>
        <c:axId val="2118174624"/>
      </c:lineChart>
      <c:catAx>
        <c:axId val="21181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4624"/>
        <c:crosses val="autoZero"/>
        <c:auto val="1"/>
        <c:lblAlgn val="ctr"/>
        <c:lblOffset val="100"/>
        <c:noMultiLvlLbl val="0"/>
      </c:catAx>
      <c:valAx>
        <c:axId val="21181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155833</xdr:colOff>
      <xdr:row>15</xdr:row>
      <xdr:rowOff>17214</xdr:rowOff>
    </xdr:from>
    <xdr:to>
      <xdr:col>28</xdr:col>
      <xdr:colOff>101600</xdr:colOff>
      <xdr:row>50</xdr:row>
      <xdr:rowOff>25400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C58F0010-937C-A942-9447-C1901308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11</xdr:row>
      <xdr:rowOff>50800</xdr:rowOff>
    </xdr:from>
    <xdr:to>
      <xdr:col>18</xdr:col>
      <xdr:colOff>774700</xdr:colOff>
      <xdr:row>28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D903-B17F-1464-137E-6A768D03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135466</xdr:colOff>
      <xdr:row>29</xdr:row>
      <xdr:rowOff>169332</xdr:rowOff>
    </xdr:from>
    <xdr:to>
      <xdr:col>20</xdr:col>
      <xdr:colOff>224366</xdr:colOff>
      <xdr:row>65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E8B74-33CC-AFA6-7B2A-1D4C8C98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38100</xdr:rowOff>
    </xdr:from>
    <xdr:to>
      <xdr:col>17</xdr:col>
      <xdr:colOff>279400</xdr:colOff>
      <xdr:row>41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0F9BF-F688-55B1-7E80-363EE39D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sendaghighshirazi/Downloads/Week%207%20MACD%20Calculation%20Template.xlsx" TargetMode="External"/><Relationship Id="rId1" Type="http://schemas.openxmlformats.org/officeDocument/2006/relationships/externalLinkPath" Target="/Users/mohsendaghighshirazi/Downloads/Week%207%20MACD%20Calculation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D"/>
    </sheetNames>
    <sheetDataSet>
      <sheetData sheetId="0">
        <row r="4">
          <cell r="F4" t="str">
            <v>MACD Line</v>
          </cell>
          <cell r="G4" t="str">
            <v>Signal Line</v>
          </cell>
        </row>
        <row r="17">
          <cell r="A17" t="str">
            <v>07/18/2024</v>
          </cell>
          <cell r="F17">
            <v>-0.66525641025637583</v>
          </cell>
          <cell r="G17">
            <v>-0.66525641025637583</v>
          </cell>
        </row>
        <row r="18">
          <cell r="A18" t="str">
            <v>07/19/2024</v>
          </cell>
          <cell r="F18">
            <v>-1.2068441814595303</v>
          </cell>
          <cell r="G18">
            <v>-0.93605029585795307</v>
          </cell>
        </row>
        <row r="19">
          <cell r="A19" t="str">
            <v>07/22/2024</v>
          </cell>
          <cell r="F19">
            <v>-1.3084322561067552</v>
          </cell>
          <cell r="G19">
            <v>-1.0601776159408871</v>
          </cell>
        </row>
        <row r="20">
          <cell r="A20" t="str">
            <v>07/23/2024</v>
          </cell>
          <cell r="F20">
            <v>-1.3652183192698146</v>
          </cell>
          <cell r="G20">
            <v>-1.136437791773119</v>
          </cell>
        </row>
        <row r="21">
          <cell r="A21" t="str">
            <v>07/24/2024</v>
          </cell>
          <cell r="F21">
            <v>-2.2839347316898113</v>
          </cell>
          <cell r="G21">
            <v>-1.3659371797564575</v>
          </cell>
        </row>
        <row r="22">
          <cell r="A22" t="str">
            <v>07/25/2024</v>
          </cell>
          <cell r="F22">
            <v>-3.5435430635665739</v>
          </cell>
          <cell r="G22">
            <v>-1.7288714937248102</v>
          </cell>
        </row>
        <row r="23">
          <cell r="A23" t="str">
            <v>07/26/2024</v>
          </cell>
          <cell r="F23">
            <v>-4.6137109773138718</v>
          </cell>
          <cell r="G23">
            <v>-2.1409914199518192</v>
          </cell>
        </row>
        <row r="24">
          <cell r="A24" t="str">
            <v>07/29/2024</v>
          </cell>
          <cell r="F24">
            <v>-5.2195854018566763</v>
          </cell>
          <cell r="G24">
            <v>-2.5258156676899262</v>
          </cell>
        </row>
        <row r="25">
          <cell r="A25" t="str">
            <v>07/30/2024</v>
          </cell>
          <cell r="F25">
            <v>-5.6175759261131475</v>
          </cell>
          <cell r="G25">
            <v>-2.8693445852925064</v>
          </cell>
        </row>
        <row r="26">
          <cell r="A26" t="str">
            <v>07/31/2024</v>
          </cell>
          <cell r="F26">
            <v>-5.7806278482362643</v>
          </cell>
          <cell r="G26">
            <v>-3.4516012378812579</v>
          </cell>
        </row>
        <row r="27">
          <cell r="A27">
            <v>45299</v>
          </cell>
          <cell r="F27">
            <v>-5.9670362729223427</v>
          </cell>
          <cell r="G27">
            <v>-3.9546882448894749</v>
          </cell>
        </row>
        <row r="28">
          <cell r="A28">
            <v>45330</v>
          </cell>
          <cell r="F28">
            <v>-6.549211851893034</v>
          </cell>
          <cell r="G28">
            <v>-4.4735929662901865</v>
          </cell>
        </row>
        <row r="29">
          <cell r="A29">
            <v>45420</v>
          </cell>
          <cell r="F29">
            <v>-7.8841202849351362</v>
          </cell>
          <cell r="G29">
            <v>-5.1556984300191768</v>
          </cell>
        </row>
        <row r="30">
          <cell r="A30">
            <v>45451</v>
          </cell>
          <cell r="F30">
            <v>-8.9618863949451111</v>
          </cell>
          <cell r="G30">
            <v>-5.9169360230043635</v>
          </cell>
        </row>
        <row r="31">
          <cell r="A31">
            <v>45481</v>
          </cell>
          <cell r="F31">
            <v>-9.089170144835208</v>
          </cell>
          <cell r="G31">
            <v>-6.5513828473705322</v>
          </cell>
        </row>
        <row r="32">
          <cell r="A32">
            <v>45512</v>
          </cell>
          <cell r="F32">
            <v>-8.8388178674575215</v>
          </cell>
          <cell r="G32">
            <v>-7.0088698513879297</v>
          </cell>
        </row>
        <row r="33">
          <cell r="A33">
            <v>45543</v>
          </cell>
          <cell r="F33">
            <v>-8.4182989280025708</v>
          </cell>
          <cell r="G33">
            <v>-7.290755666710858</v>
          </cell>
        </row>
        <row r="34">
          <cell r="A34">
            <v>45634</v>
          </cell>
          <cell r="F34">
            <v>-8.107769286799936</v>
          </cell>
          <cell r="G34">
            <v>-7.4541583907286739</v>
          </cell>
        </row>
        <row r="35">
          <cell r="A35" t="str">
            <v>08/13/2024</v>
          </cell>
          <cell r="F35">
            <v>-7.6141318837289305</v>
          </cell>
          <cell r="G35">
            <v>-7.4861530893287256</v>
          </cell>
        </row>
        <row r="36">
          <cell r="A36" t="str">
            <v>08/14/2024</v>
          </cell>
          <cell r="F36">
            <v>-7.4517193099983388</v>
          </cell>
          <cell r="G36">
            <v>-7.4792663334626486</v>
          </cell>
        </row>
        <row r="37">
          <cell r="A37" t="str">
            <v>08/15/2024</v>
          </cell>
          <cell r="F37">
            <v>-7.1486129424316402</v>
          </cell>
          <cell r="G37">
            <v>-7.4131356552564469</v>
          </cell>
        </row>
        <row r="38">
          <cell r="A38" t="str">
            <v>08/16/2024</v>
          </cell>
          <cell r="F38">
            <v>-6.7044286038260452</v>
          </cell>
          <cell r="G38">
            <v>-7.2713942449703666</v>
          </cell>
        </row>
        <row r="39">
          <cell r="A39" t="str">
            <v>08/19/2024</v>
          </cell>
          <cell r="F39">
            <v>-5.9880513743905794</v>
          </cell>
          <cell r="G39">
            <v>-7.0147256708544088</v>
          </cell>
        </row>
        <row r="40">
          <cell r="A40" t="str">
            <v>08/20/2024</v>
          </cell>
          <cell r="F40">
            <v>-5.3138748969196001</v>
          </cell>
          <cell r="G40">
            <v>-6.6745555160674472</v>
          </cell>
        </row>
        <row r="41">
          <cell r="A41" t="str">
            <v>08/21/2024</v>
          </cell>
          <cell r="F41">
            <v>-4.8312138402466758</v>
          </cell>
          <cell r="G41">
            <v>-6.3058871809032926</v>
          </cell>
        </row>
        <row r="42">
          <cell r="A42" t="str">
            <v>08/22/2024</v>
          </cell>
          <cell r="F42">
            <v>-4.5687162734488425</v>
          </cell>
          <cell r="G42">
            <v>-5.9584529994124029</v>
          </cell>
        </row>
        <row r="43">
          <cell r="A43" t="str">
            <v>08/23/2024</v>
          </cell>
          <cell r="F43">
            <v>-4.1562328091662266</v>
          </cell>
          <cell r="G43">
            <v>-5.5980089613631678</v>
          </cell>
        </row>
        <row r="44">
          <cell r="A44" t="str">
            <v>08/26/2024</v>
          </cell>
          <cell r="F44">
            <v>-3.745811487472821</v>
          </cell>
          <cell r="G44">
            <v>-5.2275694665850985</v>
          </cell>
        </row>
        <row r="45">
          <cell r="A45" t="str">
            <v>08/27/2024</v>
          </cell>
          <cell r="F45">
            <v>-3.505215734152074</v>
          </cell>
          <cell r="G45">
            <v>-4.8830987200984932</v>
          </cell>
        </row>
        <row r="46">
          <cell r="A46" t="str">
            <v>08/28/2024</v>
          </cell>
          <cell r="F46">
            <v>-3.4267408193377946</v>
          </cell>
          <cell r="G46">
            <v>-4.5918271399463535</v>
          </cell>
        </row>
        <row r="47">
          <cell r="A47" t="str">
            <v>08/29/2024</v>
          </cell>
          <cell r="F47">
            <v>-3.4139557342914202</v>
          </cell>
          <cell r="G47">
            <v>-4.3562528588153668</v>
          </cell>
        </row>
        <row r="48">
          <cell r="A48" t="str">
            <v>08/30/2024</v>
          </cell>
          <cell r="F48">
            <v>-3.2286231949041735</v>
          </cell>
          <cell r="G48">
            <v>-4.1307269260331285</v>
          </cell>
        </row>
        <row r="49">
          <cell r="A49">
            <v>45360</v>
          </cell>
          <cell r="F49">
            <v>-3.56514473020016</v>
          </cell>
          <cell r="G49">
            <v>-4.017610486866535</v>
          </cell>
        </row>
        <row r="50">
          <cell r="A50">
            <v>45391</v>
          </cell>
          <cell r="F50">
            <v>-3.8519904375665135</v>
          </cell>
          <cell r="G50">
            <v>-3.9844864770065307</v>
          </cell>
        </row>
        <row r="51">
          <cell r="A51">
            <v>45421</v>
          </cell>
          <cell r="F51">
            <v>-3.9698098329382674</v>
          </cell>
          <cell r="G51">
            <v>-3.981551148192878</v>
          </cell>
        </row>
        <row r="52">
          <cell r="A52">
            <v>45452</v>
          </cell>
          <cell r="F52">
            <v>-4.5330038340649992</v>
          </cell>
          <cell r="G52">
            <v>-4.0918416853673021</v>
          </cell>
        </row>
        <row r="53">
          <cell r="A53">
            <v>45544</v>
          </cell>
          <cell r="F53">
            <v>-5.129204218605139</v>
          </cell>
          <cell r="G53">
            <v>-4.2993141920148696</v>
          </cell>
        </row>
        <row r="54">
          <cell r="A54">
            <v>45574</v>
          </cell>
          <cell r="F54">
            <v>-5.500367434770709</v>
          </cell>
          <cell r="G54">
            <v>-4.5395248405660373</v>
          </cell>
        </row>
        <row r="55">
          <cell r="A55">
            <v>45605</v>
          </cell>
          <cell r="F55">
            <v>-5.5577703256722941</v>
          </cell>
          <cell r="G55">
            <v>-4.7431739375872883</v>
          </cell>
        </row>
        <row r="56">
          <cell r="A56">
            <v>45635</v>
          </cell>
          <cell r="F56">
            <v>-5.2689803362000589</v>
          </cell>
          <cell r="G56">
            <v>-4.8483352173098426</v>
          </cell>
        </row>
        <row r="57">
          <cell r="A57" t="str">
            <v>09/13/2024</v>
          </cell>
          <cell r="F57">
            <v>-4.7569200272266414</v>
          </cell>
          <cell r="G57">
            <v>-4.8300521792932027</v>
          </cell>
        </row>
        <row r="58">
          <cell r="A58" t="str">
            <v>09/16/2024</v>
          </cell>
          <cell r="F58">
            <v>-4.2520645711679776</v>
          </cell>
          <cell r="G58">
            <v>-4.7144546576681581</v>
          </cell>
        </row>
        <row r="59">
          <cell r="A59" t="str">
            <v>09/17/2024</v>
          </cell>
          <cell r="F59">
            <v>-3.7051599879748096</v>
          </cell>
          <cell r="G59">
            <v>-4.512595723729488</v>
          </cell>
        </row>
        <row r="60">
          <cell r="A60" t="str">
            <v>09/18/2024</v>
          </cell>
          <cell r="F60">
            <v>-3.1921702434448207</v>
          </cell>
          <cell r="G60">
            <v>-4.2485106276725544</v>
          </cell>
        </row>
        <row r="61">
          <cell r="A61" t="str">
            <v>09/19/2024</v>
          </cell>
          <cell r="F61">
            <v>-2.5600310391156711</v>
          </cell>
          <cell r="G61">
            <v>-3.9108147099611776</v>
          </cell>
        </row>
        <row r="62">
          <cell r="A62" t="str">
            <v>09/20/2024</v>
          </cell>
          <cell r="F62">
            <v>-1.9239102261613255</v>
          </cell>
          <cell r="G62">
            <v>-3.5134338132012073</v>
          </cell>
        </row>
        <row r="63">
          <cell r="A63" t="str">
            <v>09/23/2024</v>
          </cell>
          <cell r="F63">
            <v>-1.528842236226609</v>
          </cell>
          <cell r="G63">
            <v>-3.1165154978062874</v>
          </cell>
        </row>
        <row r="64">
          <cell r="A64" t="str">
            <v>09/24/2024</v>
          </cell>
          <cell r="F64">
            <v>-1.1564232442694617</v>
          </cell>
          <cell r="G64">
            <v>-2.7244970470989225</v>
          </cell>
        </row>
        <row r="65">
          <cell r="A65" t="str">
            <v>09/25/2024</v>
          </cell>
          <cell r="F65">
            <v>-0.90331522214611937</v>
          </cell>
          <cell r="G65">
            <v>-2.360260682108362</v>
          </cell>
        </row>
        <row r="66">
          <cell r="A66" t="str">
            <v>09/26/2024</v>
          </cell>
          <cell r="F66">
            <v>-0.62770847863473023</v>
          </cell>
          <cell r="G66">
            <v>-2.0137502414136357</v>
          </cell>
        </row>
        <row r="67">
          <cell r="A67" t="str">
            <v>09/27/2024</v>
          </cell>
          <cell r="F67">
            <v>-0.2881566598877896</v>
          </cell>
          <cell r="G67">
            <v>-1.6686315251084665</v>
          </cell>
        </row>
        <row r="68">
          <cell r="A68" t="str">
            <v>09/30/2024</v>
          </cell>
          <cell r="F68">
            <v>0.13272475548245666</v>
          </cell>
          <cell r="G68">
            <v>-1.3083602689902818</v>
          </cell>
        </row>
        <row r="69">
          <cell r="A69">
            <v>45301</v>
          </cell>
          <cell r="F69">
            <v>0.55908227743370276</v>
          </cell>
          <cell r="G69">
            <v>-0.93487175970548486</v>
          </cell>
        </row>
        <row r="70">
          <cell r="A70">
            <v>45332</v>
          </cell>
          <cell r="F70">
            <v>0.79820475443329997</v>
          </cell>
          <cell r="G70">
            <v>-0.58825645687772787</v>
          </cell>
        </row>
        <row r="71">
          <cell r="A71">
            <v>45361</v>
          </cell>
          <cell r="F71">
            <v>0.96847786599215624</v>
          </cell>
          <cell r="G71">
            <v>-0.27690959230375101</v>
          </cell>
        </row>
        <row r="72">
          <cell r="A72">
            <v>45392</v>
          </cell>
          <cell r="F72">
            <v>1.1985382483702551</v>
          </cell>
          <cell r="G72">
            <v>1.8179975831050244E-2</v>
          </cell>
        </row>
        <row r="73">
          <cell r="A73">
            <v>45483</v>
          </cell>
          <cell r="F73">
            <v>1.0324768585141157</v>
          </cell>
          <cell r="G73">
            <v>0.22103935236766337</v>
          </cell>
        </row>
        <row r="74">
          <cell r="A74">
            <v>45514</v>
          </cell>
          <cell r="F74">
            <v>0.9951070874471668</v>
          </cell>
          <cell r="G74">
            <v>0.37585289938356403</v>
          </cell>
        </row>
        <row r="75">
          <cell r="A75">
            <v>45545</v>
          </cell>
          <cell r="F75">
            <v>0.74389023447511704</v>
          </cell>
          <cell r="G75">
            <v>0.44946036640187464</v>
          </cell>
        </row>
        <row r="76">
          <cell r="A76">
            <v>45575</v>
          </cell>
          <cell r="F76">
            <v>0.54816318175369361</v>
          </cell>
          <cell r="G76">
            <v>0.46920092947223846</v>
          </cell>
        </row>
        <row r="77">
          <cell r="A77">
            <v>45606</v>
          </cell>
          <cell r="F77">
            <v>0.49546348880380719</v>
          </cell>
          <cell r="G77">
            <v>0.47445344133855222</v>
          </cell>
        </row>
        <row r="78">
          <cell r="A78" t="str">
            <v>10/14/2024</v>
          </cell>
          <cell r="F78">
            <v>0.59451115399917853</v>
          </cell>
          <cell r="G78">
            <v>0.4984649838706775</v>
          </cell>
        </row>
        <row r="79">
          <cell r="A79" t="str">
            <v>10/15/2024</v>
          </cell>
          <cell r="F79">
            <v>0.70921218907818684</v>
          </cell>
          <cell r="G79">
            <v>0.54061442491217937</v>
          </cell>
        </row>
        <row r="80">
          <cell r="A80" t="str">
            <v>10/16/2024</v>
          </cell>
          <cell r="F80">
            <v>0.77823194944974716</v>
          </cell>
          <cell r="G80">
            <v>0.58813792981969293</v>
          </cell>
        </row>
        <row r="81">
          <cell r="A81" t="str">
            <v>10/17/2024</v>
          </cell>
          <cell r="F81">
            <v>0.64554678222575035</v>
          </cell>
          <cell r="G81">
            <v>0.59961970030090439</v>
          </cell>
        </row>
        <row r="82">
          <cell r="A82" t="str">
            <v>10/18/2024</v>
          </cell>
          <cell r="F82">
            <v>0.57731143146932595</v>
          </cell>
          <cell r="G82">
            <v>0.5951580465345887</v>
          </cell>
        </row>
        <row r="83">
          <cell r="A83" t="str">
            <v>10/21/2024</v>
          </cell>
          <cell r="F83">
            <v>0.57710069875167846</v>
          </cell>
          <cell r="G83">
            <v>0.59154657697800661</v>
          </cell>
        </row>
        <row r="84">
          <cell r="A84" t="str">
            <v>10/22/2024</v>
          </cell>
          <cell r="F84">
            <v>0.65172646999849349</v>
          </cell>
          <cell r="G84">
            <v>0.60358255558210394</v>
          </cell>
        </row>
        <row r="85">
          <cell r="A85" t="str">
            <v>10/23/2024</v>
          </cell>
          <cell r="F85">
            <v>0.51610020564774572</v>
          </cell>
          <cell r="G85">
            <v>0.58608608559523234</v>
          </cell>
        </row>
        <row r="86">
          <cell r="A86" t="str">
            <v>10/24/2024</v>
          </cell>
          <cell r="F86">
            <v>0.40794743208920181</v>
          </cell>
          <cell r="G86">
            <v>0.55045835489402628</v>
          </cell>
        </row>
        <row r="87">
          <cell r="A87" t="str">
            <v>10/25/2024</v>
          </cell>
          <cell r="F87">
            <v>0.51480269574460635</v>
          </cell>
          <cell r="G87">
            <v>0.54332722306414227</v>
          </cell>
        </row>
        <row r="88">
          <cell r="A88" t="str">
            <v>10/28/2024</v>
          </cell>
          <cell r="F88">
            <v>0.70034681746042793</v>
          </cell>
          <cell r="G88">
            <v>0.57473114194339936</v>
          </cell>
        </row>
        <row r="89">
          <cell r="A89" t="str">
            <v>10/29/2024</v>
          </cell>
          <cell r="F89">
            <v>1.061096806639938</v>
          </cell>
          <cell r="G89">
            <v>0.67200427488270709</v>
          </cell>
        </row>
        <row r="90">
          <cell r="A90" t="str">
            <v>10/30/2024</v>
          </cell>
          <cell r="F90">
            <v>1.7305038146108984</v>
          </cell>
          <cell r="G90">
            <v>0.8837041828283454</v>
          </cell>
        </row>
        <row r="91">
          <cell r="A91" t="str">
            <v>10/31/2024</v>
          </cell>
          <cell r="F91">
            <v>1.9600334782392963</v>
          </cell>
          <cell r="G91">
            <v>1.0989700419105355</v>
          </cell>
        </row>
        <row r="92">
          <cell r="A92">
            <v>45302</v>
          </cell>
          <cell r="F92">
            <v>2.1143369642360312</v>
          </cell>
          <cell r="G92">
            <v>1.3020434263756346</v>
          </cell>
        </row>
        <row r="93">
          <cell r="A93">
            <v>45393</v>
          </cell>
          <cell r="F93">
            <v>2.0539840035299335</v>
          </cell>
          <cell r="G93">
            <v>1.4524315418064944</v>
          </cell>
        </row>
        <row r="94">
          <cell r="A94">
            <v>45423</v>
          </cell>
          <cell r="F94">
            <v>2.0415253134777913</v>
          </cell>
          <cell r="G94">
            <v>1.5702502961407538</v>
          </cell>
        </row>
        <row r="95">
          <cell r="A95">
            <v>45454</v>
          </cell>
          <cell r="F95">
            <v>2.5605217778132783</v>
          </cell>
          <cell r="G95">
            <v>1.7683045924752587</v>
          </cell>
        </row>
        <row r="96">
          <cell r="A96">
            <v>45484</v>
          </cell>
          <cell r="F96">
            <v>3.2530629190696914</v>
          </cell>
          <cell r="G96">
            <v>2.0652562577941453</v>
          </cell>
        </row>
        <row r="97">
          <cell r="A97">
            <v>45515</v>
          </cell>
          <cell r="F97">
            <v>3.5655317571586806</v>
          </cell>
          <cell r="G97">
            <v>2.3653113576670526</v>
          </cell>
        </row>
        <row r="98">
          <cell r="A98">
            <v>45607</v>
          </cell>
          <cell r="F98">
            <v>3.9380297726739002</v>
          </cell>
          <cell r="G98">
            <v>2.6798550406684223</v>
          </cell>
        </row>
        <row r="99">
          <cell r="A99">
            <v>45637</v>
          </cell>
          <cell r="F99">
            <v>4.2926874227479459</v>
          </cell>
          <cell r="G99">
            <v>3.0024215170843269</v>
          </cell>
        </row>
        <row r="100">
          <cell r="A100" t="str">
            <v>11/13/2024</v>
          </cell>
          <cell r="F100">
            <v>4.2958786024612436</v>
          </cell>
          <cell r="G100">
            <v>3.2611129341597103</v>
          </cell>
        </row>
        <row r="101">
          <cell r="A101" t="str">
            <v>11/14/2024</v>
          </cell>
          <cell r="F101">
            <v>3.9989386024934674</v>
          </cell>
          <cell r="G101">
            <v>3.4086780678264619</v>
          </cell>
        </row>
        <row r="102">
          <cell r="A102" t="str">
            <v>11/15/2024</v>
          </cell>
          <cell r="F102">
            <v>3.4447099574760784</v>
          </cell>
          <cell r="G102">
            <v>3.4158844457563853</v>
          </cell>
        </row>
        <row r="103">
          <cell r="A103" t="str">
            <v>11/18/2024</v>
          </cell>
          <cell r="F103">
            <v>3.2033660338017285</v>
          </cell>
          <cell r="G103">
            <v>3.373380763365454</v>
          </cell>
        </row>
        <row r="104">
          <cell r="A104" t="str">
            <v>11/19/2024</v>
          </cell>
          <cell r="F104">
            <v>3.1995397000534354</v>
          </cell>
          <cell r="G104">
            <v>3.3386125507030502</v>
          </cell>
        </row>
        <row r="105">
          <cell r="A105" t="str">
            <v>11/20/2024</v>
          </cell>
          <cell r="F105">
            <v>2.9805926898511643</v>
          </cell>
          <cell r="G105">
            <v>3.267008578532673</v>
          </cell>
        </row>
        <row r="106">
          <cell r="A106" t="str">
            <v>11/21/2024</v>
          </cell>
          <cell r="F106">
            <v>2.1297300158767598</v>
          </cell>
          <cell r="G106">
            <v>3.0395528660014905</v>
          </cell>
        </row>
        <row r="107">
          <cell r="A107" t="str">
            <v>11/22/2024</v>
          </cell>
          <cell r="F107">
            <v>1.2258378352315162</v>
          </cell>
          <cell r="G107">
            <v>2.6768098598474959</v>
          </cell>
        </row>
        <row r="108">
          <cell r="A108" t="str">
            <v>11/25/2024</v>
          </cell>
          <cell r="F108">
            <v>0.73183868703105759</v>
          </cell>
          <cell r="G108">
            <v>2.2878156252842081</v>
          </cell>
        </row>
        <row r="109">
          <cell r="A109" t="str">
            <v>11/26/2024</v>
          </cell>
          <cell r="F109">
            <v>0.43139105026963875</v>
          </cell>
          <cell r="G109">
            <v>1.9165307102812943</v>
          </cell>
        </row>
        <row r="110">
          <cell r="A110" t="str">
            <v>11/27/2024</v>
          </cell>
          <cell r="F110">
            <v>0.20703588129396167</v>
          </cell>
          <cell r="G110">
            <v>1.5746317444838278</v>
          </cell>
        </row>
        <row r="111">
          <cell r="A111" t="str">
            <v>11/29/2024</v>
          </cell>
          <cell r="F111">
            <v>2.5748699164864775E-3</v>
          </cell>
          <cell r="G111">
            <v>1.2602203695703595</v>
          </cell>
        </row>
        <row r="112">
          <cell r="A112">
            <v>45334</v>
          </cell>
          <cell r="F112">
            <v>4.0987754222840067E-2</v>
          </cell>
          <cell r="G112">
            <v>1.0163738465008556</v>
          </cell>
        </row>
        <row r="113">
          <cell r="A113">
            <v>45363</v>
          </cell>
          <cell r="F113">
            <v>7.3807105127002615E-2</v>
          </cell>
          <cell r="G113">
            <v>0.82786049822608498</v>
          </cell>
        </row>
        <row r="114">
          <cell r="A114">
            <v>45394</v>
          </cell>
          <cell r="F114">
            <v>0.34357945007894841</v>
          </cell>
          <cell r="G114">
            <v>0.73100428859665767</v>
          </cell>
        </row>
        <row r="115">
          <cell r="A115">
            <v>45424</v>
          </cell>
          <cell r="F115">
            <v>0.40902981207742073</v>
          </cell>
          <cell r="G115">
            <v>0.66660939329281033</v>
          </cell>
        </row>
        <row r="116">
          <cell r="A116">
            <v>45455</v>
          </cell>
          <cell r="F116">
            <v>0.62955041122634725</v>
          </cell>
          <cell r="G116">
            <v>0.65919759687951773</v>
          </cell>
        </row>
        <row r="117">
          <cell r="A117">
            <v>45547</v>
          </cell>
          <cell r="F117">
            <v>0.84380956541738783</v>
          </cell>
          <cell r="G117">
            <v>0.69611999058709173</v>
          </cell>
        </row>
        <row r="118">
          <cell r="A118">
            <v>45577</v>
          </cell>
          <cell r="F118">
            <v>1.7543110729412206</v>
          </cell>
          <cell r="G118">
            <v>0.90775820705791754</v>
          </cell>
        </row>
        <row r="119">
          <cell r="A119">
            <v>45608</v>
          </cell>
          <cell r="F119">
            <v>3.2597545780047312</v>
          </cell>
          <cell r="G119">
            <v>1.3781574812472803</v>
          </cell>
        </row>
        <row r="120">
          <cell r="A120">
            <v>45638</v>
          </cell>
          <cell r="F120">
            <v>4.156386901595738</v>
          </cell>
          <cell r="G120">
            <v>1.9338033653169719</v>
          </cell>
        </row>
        <row r="121">
          <cell r="A121" t="str">
            <v>12/13/2024</v>
          </cell>
          <cell r="F121">
            <v>4.632023201826911</v>
          </cell>
          <cell r="G121">
            <v>2.4734473326189597</v>
          </cell>
        </row>
        <row r="122">
          <cell r="A122" t="str">
            <v>12/16/2024</v>
          </cell>
          <cell r="F122">
            <v>5.4927408364601433</v>
          </cell>
          <cell r="G122">
            <v>3.0773060333871962</v>
          </cell>
        </row>
        <row r="123">
          <cell r="A123" t="str">
            <v>12/17/2024</v>
          </cell>
          <cell r="F123">
            <v>6.0215339594752209</v>
          </cell>
          <cell r="G123">
            <v>3.6661516186048013</v>
          </cell>
        </row>
        <row r="124">
          <cell r="A124" t="str">
            <v>12/18/2024</v>
          </cell>
          <cell r="F124">
            <v>5.8111977001910304</v>
          </cell>
          <cell r="G124">
            <v>4.095160834922047</v>
          </cell>
        </row>
        <row r="125">
          <cell r="A125" t="str">
            <v>12/19/2024</v>
          </cell>
          <cell r="F125">
            <v>5.5442824235417163</v>
          </cell>
          <cell r="G125">
            <v>4.3849851526459807</v>
          </cell>
        </row>
        <row r="126">
          <cell r="A126" t="str">
            <v>12/20/2024</v>
          </cell>
          <cell r="F126">
            <v>5.5320350424228195</v>
          </cell>
          <cell r="G126">
            <v>4.6143951306013484</v>
          </cell>
        </row>
        <row r="127">
          <cell r="A127" t="str">
            <v>12/23/2024</v>
          </cell>
          <cell r="F127">
            <v>5.7011057832279732</v>
          </cell>
          <cell r="G127">
            <v>4.8317372611266736</v>
          </cell>
        </row>
        <row r="128">
          <cell r="A128" t="str">
            <v>12/24/2024</v>
          </cell>
          <cell r="F128">
            <v>5.8946386339074763</v>
          </cell>
          <cell r="G128">
            <v>5.0443175356828345</v>
          </cell>
        </row>
        <row r="129">
          <cell r="A129" t="str">
            <v>12/26/2024</v>
          </cell>
          <cell r="F129">
            <v>5.9415986891816601</v>
          </cell>
          <cell r="G129">
            <v>5.2237737663825996</v>
          </cell>
        </row>
        <row r="130">
          <cell r="A130" t="str">
            <v>12/27/2024</v>
          </cell>
          <cell r="F130">
            <v>5.6665776648046631</v>
          </cell>
          <cell r="G130">
            <v>5.3123345460670119</v>
          </cell>
        </row>
        <row r="131">
          <cell r="A131" t="str">
            <v>12/30/2024</v>
          </cell>
          <cell r="F131">
            <v>5.278836660921769</v>
          </cell>
          <cell r="G131">
            <v>5.3056349690379632</v>
          </cell>
        </row>
        <row r="132">
          <cell r="A132" t="str">
            <v>12/31/2024</v>
          </cell>
          <cell r="F132">
            <v>4.7354061118861921</v>
          </cell>
          <cell r="G132">
            <v>5.191589197607609</v>
          </cell>
        </row>
        <row r="133">
          <cell r="A133">
            <v>45689</v>
          </cell>
          <cell r="F133">
            <v>4.2708333898567901</v>
          </cell>
          <cell r="G133">
            <v>5.0074380360574455</v>
          </cell>
        </row>
        <row r="134">
          <cell r="A134">
            <v>45717</v>
          </cell>
          <cell r="F134">
            <v>4.0576116459322407</v>
          </cell>
          <cell r="G134">
            <v>4.8174727580324044</v>
          </cell>
        </row>
        <row r="135">
          <cell r="A135">
            <v>45809</v>
          </cell>
          <cell r="F135">
            <v>4.2296161297984156</v>
          </cell>
          <cell r="G135">
            <v>4.699901432385607</v>
          </cell>
        </row>
        <row r="136">
          <cell r="A136">
            <v>45839</v>
          </cell>
          <cell r="F136">
            <v>4.216461624225758</v>
          </cell>
          <cell r="G136">
            <v>4.6032134707536372</v>
          </cell>
        </row>
        <row r="137">
          <cell r="A137">
            <v>45870</v>
          </cell>
          <cell r="F137">
            <v>4.0528053976463241</v>
          </cell>
          <cell r="G137">
            <v>4.4931318561321749</v>
          </cell>
        </row>
        <row r="138">
          <cell r="A138">
            <v>45931</v>
          </cell>
          <cell r="F138">
            <v>3.7013048737148893</v>
          </cell>
          <cell r="G138">
            <v>4.3347664596487174</v>
          </cell>
        </row>
        <row r="139">
          <cell r="A139" t="str">
            <v>01/13/2025</v>
          </cell>
          <cell r="F139">
            <v>3.3135331826151457</v>
          </cell>
          <cell r="G139">
            <v>4.1305198042420033</v>
          </cell>
        </row>
        <row r="140">
          <cell r="A140" t="str">
            <v>01/14/2025</v>
          </cell>
          <cell r="F140">
            <v>2.8730450122935451</v>
          </cell>
          <cell r="G140">
            <v>3.8790248458523116</v>
          </cell>
        </row>
        <row r="141">
          <cell r="A141" t="str">
            <v>01/15/2025</v>
          </cell>
          <cell r="F141">
            <v>2.9682403772860937</v>
          </cell>
          <cell r="G141">
            <v>3.6968679521390682</v>
          </cell>
        </row>
        <row r="142">
          <cell r="A142" t="str">
            <v>01/16/2025</v>
          </cell>
          <cell r="F142">
            <v>2.8039832942770033</v>
          </cell>
          <cell r="G142">
            <v>3.5182910205666551</v>
          </cell>
        </row>
        <row r="143">
          <cell r="A143" t="str">
            <v>01/17/2025</v>
          </cell>
          <cell r="F143">
            <v>2.8938219523835471</v>
          </cell>
          <cell r="G143">
            <v>3.3933972069300333</v>
          </cell>
        </row>
        <row r="144">
          <cell r="A144" t="str">
            <v>01/21/2025</v>
          </cell>
          <cell r="F144">
            <v>3.0971562634085217</v>
          </cell>
          <cell r="G144">
            <v>3.3341490182257312</v>
          </cell>
        </row>
        <row r="145">
          <cell r="A145" t="str">
            <v>01/22/2025</v>
          </cell>
          <cell r="F145">
            <v>3.2530773758820999</v>
          </cell>
          <cell r="G145">
            <v>3.317934689757005</v>
          </cell>
        </row>
        <row r="146">
          <cell r="A146" t="str">
            <v>01/23/2025</v>
          </cell>
          <cell r="F146">
            <v>3.3022682488926591</v>
          </cell>
          <cell r="G146">
            <v>3.3148014015841358</v>
          </cell>
        </row>
        <row r="147">
          <cell r="A147" t="str">
            <v>01/24/2025</v>
          </cell>
          <cell r="F147">
            <v>3.4882466451386449</v>
          </cell>
          <cell r="G147">
            <v>3.3494904502950376</v>
          </cell>
        </row>
        <row r="148">
          <cell r="A148" t="str">
            <v>01/27/2025</v>
          </cell>
          <cell r="F148">
            <v>2.9456571077799083</v>
          </cell>
          <cell r="G148">
            <v>3.2687237817920116</v>
          </cell>
        </row>
        <row r="149">
          <cell r="A149" t="str">
            <v>01/28/2025</v>
          </cell>
          <cell r="F149">
            <v>2.7502304661708763</v>
          </cell>
          <cell r="G149">
            <v>3.1650251186677845</v>
          </cell>
        </row>
        <row r="150">
          <cell r="A150" t="str">
            <v>01/29/2025</v>
          </cell>
          <cell r="F150">
            <v>2.5745516960649866</v>
          </cell>
          <cell r="G150">
            <v>3.046930434147225</v>
          </cell>
        </row>
        <row r="151">
          <cell r="A151" t="str">
            <v>01/30/2025</v>
          </cell>
          <cell r="F151">
            <v>2.8423298483060648</v>
          </cell>
          <cell r="G151">
            <v>3.0060103169789931</v>
          </cell>
        </row>
        <row r="152">
          <cell r="A152" t="str">
            <v>01/31/2025</v>
          </cell>
          <cell r="F152">
            <v>3.2566593995113919</v>
          </cell>
          <cell r="G152">
            <v>3.056140133485473</v>
          </cell>
        </row>
        <row r="153">
          <cell r="A153">
            <v>45718</v>
          </cell>
          <cell r="F153">
            <v>3.3080382855040398</v>
          </cell>
          <cell r="G153">
            <v>3.1065197638891862</v>
          </cell>
        </row>
        <row r="154">
          <cell r="A154">
            <v>45749</v>
          </cell>
          <cell r="F154">
            <v>3.7150384009056552</v>
          </cell>
          <cell r="G154">
            <v>3.2282234912924799</v>
          </cell>
        </row>
        <row r="155">
          <cell r="A155">
            <v>45779</v>
          </cell>
          <cell r="F155">
            <v>2.8420608457256833</v>
          </cell>
          <cell r="G155">
            <v>3.1509909621791206</v>
          </cell>
        </row>
        <row r="156">
          <cell r="A156">
            <v>45810</v>
          </cell>
          <cell r="F156">
            <v>2.1265136347359146</v>
          </cell>
          <cell r="G156">
            <v>2.9460954966904795</v>
          </cell>
        </row>
        <row r="157">
          <cell r="A157">
            <v>45840</v>
          </cell>
          <cell r="F157">
            <v>1.0494722171828528</v>
          </cell>
          <cell r="G157">
            <v>2.566770840788954</v>
          </cell>
        </row>
        <row r="158">
          <cell r="A158">
            <v>45932</v>
          </cell>
          <cell r="F158">
            <v>0.27823495594117276</v>
          </cell>
          <cell r="G158">
            <v>2.1090636638193976</v>
          </cell>
        </row>
        <row r="159">
          <cell r="A159">
            <v>45963</v>
          </cell>
          <cell r="F159">
            <v>-0.41932398042698082</v>
          </cell>
          <cell r="G159">
            <v>1.6033861349701217</v>
          </cell>
        </row>
        <row r="160">
          <cell r="A160">
            <v>45993</v>
          </cell>
          <cell r="F160">
            <v>-1.091892104585213</v>
          </cell>
          <cell r="G160">
            <v>1.0643304870590549</v>
          </cell>
        </row>
        <row r="161">
          <cell r="A161" t="str">
            <v>02/13/2025</v>
          </cell>
          <cell r="F161">
            <v>-1.4109481322922477</v>
          </cell>
          <cell r="G161">
            <v>0.56927476318879433</v>
          </cell>
        </row>
        <row r="162">
          <cell r="A162" t="str">
            <v>02/14/2025</v>
          </cell>
          <cell r="F162">
            <v>-1.7254114231477047</v>
          </cell>
          <cell r="G162">
            <v>0.11033752592149448</v>
          </cell>
        </row>
        <row r="163">
          <cell r="A163" t="str">
            <v>02/18/2025</v>
          </cell>
          <cell r="F163">
            <v>-2.0374791134401846</v>
          </cell>
          <cell r="G163">
            <v>-0.31922580195084133</v>
          </cell>
        </row>
        <row r="164">
          <cell r="A164" t="str">
            <v>02/19/2025</v>
          </cell>
          <cell r="F164">
            <v>-2.1526605902967901</v>
          </cell>
          <cell r="G164">
            <v>-0.68591275962003118</v>
          </cell>
        </row>
        <row r="165">
          <cell r="A165" t="str">
            <v>02/20/2025</v>
          </cell>
          <cell r="F165">
            <v>-2.2574590625884809</v>
          </cell>
          <cell r="G165">
            <v>-1.0002220202137211</v>
          </cell>
        </row>
        <row r="166">
          <cell r="A166" t="str">
            <v>02/21/2025</v>
          </cell>
          <cell r="F166">
            <v>-2.717486822217694</v>
          </cell>
          <cell r="G166">
            <v>-1.3436749806145156</v>
          </cell>
        </row>
        <row r="167">
          <cell r="A167" t="str">
            <v>02/24/2025</v>
          </cell>
          <cell r="F167">
            <v>-3.0780500319304167</v>
          </cell>
          <cell r="G167">
            <v>-1.6905499908776958</v>
          </cell>
        </row>
        <row r="168">
          <cell r="A168" t="str">
            <v>02/25/2025</v>
          </cell>
          <cell r="F168">
            <v>-3.6301944266406281</v>
          </cell>
          <cell r="G168">
            <v>-2.0784788780302823</v>
          </cell>
        </row>
        <row r="169">
          <cell r="A169" t="str">
            <v>02/26/2025</v>
          </cell>
          <cell r="F169">
            <v>-4.2344079048136791</v>
          </cell>
          <cell r="G169">
            <v>-2.5096646833869616</v>
          </cell>
        </row>
        <row r="170">
          <cell r="A170" t="str">
            <v>02/27/2025</v>
          </cell>
          <cell r="F170">
            <v>-5.0177158104499426</v>
          </cell>
          <cell r="G170">
            <v>-3.0112749087995576</v>
          </cell>
        </row>
        <row r="171">
          <cell r="A171" t="str">
            <v>02/28/2025</v>
          </cell>
          <cell r="F171">
            <v>-5.4138947586214101</v>
          </cell>
          <cell r="G171">
            <v>-3.491798878763928</v>
          </cell>
        </row>
        <row r="172">
          <cell r="A172">
            <v>45719</v>
          </cell>
          <cell r="F172">
            <v>-5.9465831680591918</v>
          </cell>
          <cell r="G172">
            <v>-3.9827557366229809</v>
          </cell>
        </row>
        <row r="173">
          <cell r="A173">
            <v>45750</v>
          </cell>
          <cell r="F173">
            <v>-5.9810645923416814</v>
          </cell>
          <cell r="G173">
            <v>-4.3824175077667213</v>
          </cell>
        </row>
        <row r="174">
          <cell r="A174">
            <v>45780</v>
          </cell>
          <cell r="F174">
            <v>-5.7500621231345974</v>
          </cell>
          <cell r="G174">
            <v>-4.6559464308402969</v>
          </cell>
        </row>
        <row r="175">
          <cell r="A175">
            <v>45811</v>
          </cell>
          <cell r="F175">
            <v>-5.5657717313269472</v>
          </cell>
          <cell r="G175">
            <v>-4.8379114909376266</v>
          </cell>
        </row>
        <row r="176">
          <cell r="A176">
            <v>45841</v>
          </cell>
          <cell r="F176">
            <v>-5.2351080712915916</v>
          </cell>
          <cell r="G176">
            <v>-4.91735080700842</v>
          </cell>
        </row>
        <row r="177">
          <cell r="A177">
            <v>45933</v>
          </cell>
          <cell r="F177">
            <v>-5.5497720633289305</v>
          </cell>
          <cell r="G177">
            <v>-5.0438350582725224</v>
          </cell>
        </row>
        <row r="178">
          <cell r="A178">
            <v>45964</v>
          </cell>
          <cell r="F178">
            <v>-5.8790413213259569</v>
          </cell>
          <cell r="G178">
            <v>-5.2108763108832097</v>
          </cell>
        </row>
        <row r="179">
          <cell r="A179">
            <v>45994</v>
          </cell>
          <cell r="F179">
            <v>-5.829106508402532</v>
          </cell>
          <cell r="G179">
            <v>-5.3345223503870738</v>
          </cell>
        </row>
        <row r="180">
          <cell r="A180" t="str">
            <v>03/13/2025</v>
          </cell>
          <cell r="F180">
            <v>-6.0641820081530966</v>
          </cell>
          <cell r="G180">
            <v>-5.4804542819402782</v>
          </cell>
        </row>
        <row r="181">
          <cell r="A181" t="str">
            <v>03/14/2025</v>
          </cell>
          <cell r="F181">
            <v>-5.9487091716824239</v>
          </cell>
          <cell r="G181">
            <v>-5.5741052598887073</v>
          </cell>
        </row>
        <row r="182">
          <cell r="A182" t="str">
            <v>03/17/2025</v>
          </cell>
          <cell r="F182">
            <v>-5.874208126907007</v>
          </cell>
          <cell r="G182">
            <v>-5.6341258332923676</v>
          </cell>
        </row>
        <row r="183">
          <cell r="A183" t="str">
            <v>03/18/2025</v>
          </cell>
          <cell r="F183">
            <v>-6.060006930836181</v>
          </cell>
          <cell r="G183">
            <v>-5.7193020528011305</v>
          </cell>
        </row>
        <row r="184">
          <cell r="A184" t="str">
            <v>03/19/2025</v>
          </cell>
          <cell r="F184">
            <v>-5.8485386782925275</v>
          </cell>
          <cell r="G184">
            <v>-5.74514937789941</v>
          </cell>
        </row>
        <row r="185">
          <cell r="A185" t="str">
            <v>03/20/2025</v>
          </cell>
          <cell r="F185">
            <v>-5.7143280681424358</v>
          </cell>
          <cell r="G185">
            <v>-5.7389851159480152</v>
          </cell>
        </row>
        <row r="186">
          <cell r="A186" t="str">
            <v>03/21/2025</v>
          </cell>
          <cell r="F186">
            <v>-5.448330261692746</v>
          </cell>
          <cell r="G186">
            <v>-5.6808541450969612</v>
          </cell>
        </row>
        <row r="187">
          <cell r="A187" t="str">
            <v>03/24/2025</v>
          </cell>
          <cell r="F187">
            <v>-4.8842769345690158</v>
          </cell>
          <cell r="G187">
            <v>-5.5215387029913723</v>
          </cell>
        </row>
        <row r="188">
          <cell r="A188" t="str">
            <v>03/25/2025</v>
          </cell>
          <cell r="F188">
            <v>-4.1585453884228514</v>
          </cell>
          <cell r="G188">
            <v>-5.2489400400776685</v>
          </cell>
        </row>
        <row r="189">
          <cell r="A189" t="str">
            <v>03/26/2025</v>
          </cell>
          <cell r="F189">
            <v>-3.9932737167878543</v>
          </cell>
          <cell r="G189">
            <v>-4.997806775419706</v>
          </cell>
        </row>
        <row r="190">
          <cell r="A190" t="str">
            <v>03/27/2025</v>
          </cell>
          <cell r="F190">
            <v>-4.0623825356859129</v>
          </cell>
          <cell r="G190">
            <v>-4.8107219274729474</v>
          </cell>
        </row>
        <row r="191">
          <cell r="A191" t="str">
            <v>03/28/2025</v>
          </cell>
          <cell r="F191">
            <v>-4.7100047438176205</v>
          </cell>
          <cell r="G191">
            <v>-4.7905784907418818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E2D35-60FC-124D-9755-B16FA2156968}" name="Table1" displayName="Table1" ref="A1:A1048576" totalsRowShown="0">
  <autoFilter ref="A1:A1048576" xr:uid="{8CCE2D35-60FC-124D-9755-B16FA2156968}"/>
  <tableColumns count="1">
    <tableColumn id="2" xr3:uid="{1F725CD4-623B-B948-A411-D60312ADD0CA}" name="GOOG Daily Retu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B740D-491E-6442-A1CE-2CC0C634B4AF}" name="Table14" displayName="Table14" ref="A4:B191" totalsRowShown="0" headerRowDxfId="13">
  <autoFilter ref="A4:B191" xr:uid="{AB6B740D-491E-6442-A1CE-2CC0C634B4AF}"/>
  <tableColumns count="2">
    <tableColumn id="1" xr3:uid="{67F1BB69-6CD5-2248-9DBF-930B9AC2A81E}" name="Date" dataDxfId="12"/>
    <tableColumn id="2" xr3:uid="{5A999422-78D2-F147-8D2C-16458261DD79}" name="GOOG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418A6F-5C35-3148-B9B1-FB60965EEABF}" name="Table4" displayName="Table4" ref="A1:I188" totalsRowShown="0">
  <autoFilter ref="A1:I188" xr:uid="{9C418A6F-5C35-3148-B9B1-FB60965EEABF}"/>
  <tableColumns count="9">
    <tableColumn id="1" xr3:uid="{5EB419FA-C9DD-CA41-9C50-3612DB248810}" name="Date"/>
    <tableColumn id="2" xr3:uid="{AB931E42-125D-1843-B19A-E70B94AAA5D1}" name="Close"/>
    <tableColumn id="4" xr3:uid="{8F115C6E-FDC8-8A49-A514-4747B82454C7}" name="Change" dataDxfId="10">
      <calculatedColumnFormula>B2-B1</calculatedColumnFormula>
    </tableColumn>
    <tableColumn id="5" xr3:uid="{A838A87C-0C78-904D-B310-E1903919B41C}" name="Gain" dataDxfId="9">
      <calculatedColumnFormula>IF(C2&gt;0,C2,0)</calculatedColumnFormula>
    </tableColumn>
    <tableColumn id="6" xr3:uid="{567681BD-E9D7-8740-8A43-F6DDB17D0CD5}" name="Loss" dataDxfId="8">
      <calculatedColumnFormula>IF(C2&lt;0,ABS(C2),0)</calculatedColumnFormula>
    </tableColumn>
    <tableColumn id="7" xr3:uid="{900ECBAC-0F80-884C-8FDF-1CE91F0660BD}" name="14-Day Average Gain" dataDxfId="7"/>
    <tableColumn id="8" xr3:uid="{639ED285-3E38-C94E-BCA0-24EA66BB313F}" name="14-Day Average Loss" dataDxfId="6"/>
    <tableColumn id="9" xr3:uid="{962F57FC-1EC4-A746-A7DD-C5E01DD951B5}" name="RS" dataDxfId="5">
      <calculatedColumnFormula>F2/G2</calculatedColumnFormula>
    </tableColumn>
    <tableColumn id="10" xr3:uid="{B1F6966B-33DB-F741-948E-5CE9271A82E6}" name="RSI" dataDxfId="4">
      <calculatedColumnFormula>100-(100/(1+H2))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35B51-474E-4341-94A9-59721AAC4C8A}" name="Table5" displayName="Table5" ref="A1:F188" totalsRowShown="0">
  <autoFilter ref="A1:F188" xr:uid="{FA335B51-474E-4341-94A9-59721AAC4C8A}"/>
  <tableColumns count="6">
    <tableColumn id="1" xr3:uid="{804AB8FF-0924-0A41-93E7-009C1A9C6AB5}" name="Date"/>
    <tableColumn id="2" xr3:uid="{AEC37D5A-F7C9-2945-965C-A2798D941D41}" name="Close"/>
    <tableColumn id="3" xr3:uid="{13CF3BE6-BBCD-4C41-857D-82876DBFC971}" name="20-Day SMA"/>
    <tableColumn id="4" xr3:uid="{7ED6B334-007A-8545-A208-1DEEEA0AEE6D}" name="20-Day Standard Deviation"/>
    <tableColumn id="5" xr3:uid="{07A2D946-CF2C-4E45-8FC9-068B079A8C55}" name="Upper Band" dataDxfId="3">
      <calculatedColumnFormula>C2+2*D2</calculatedColumnFormula>
    </tableColumn>
    <tableColumn id="6" xr3:uid="{5D9A5F03-DD1B-9D48-B05F-6EF882522CF6}" name="Lower Band" dataDxfId="2">
      <calculatedColumnFormula>C2-2*D2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AD1C1F-74CF-AC46-9A55-DC721F0904C3}" name="Table6" displayName="Table6" ref="A1:F188" totalsRowShown="0">
  <autoFilter ref="A1:F188" xr:uid="{81AD1C1F-74CF-AC46-9A55-DC721F0904C3}"/>
  <tableColumns count="6">
    <tableColumn id="1" xr3:uid="{3371BECF-2580-C046-9A60-15D19B871C95}" name="Date"/>
    <tableColumn id="2" xr3:uid="{AF0AA4F9-AB8F-0349-83FA-21AF270D641E}" name="Close"/>
    <tableColumn id="3" xr3:uid="{49A1F886-F292-9A45-96F8-947A9EAA4630}" name="14-Day Lowest Low"/>
    <tableColumn id="4" xr3:uid="{05541E8E-3E84-124D-BBC1-5246E60C1C5F}" name="14-Day Highest High"/>
    <tableColumn id="5" xr3:uid="{ED3B70F4-9088-1244-BFF0-DC27160E5AC6}" name="%K" dataDxfId="1">
      <calculatedColumnFormula xml:space="preserve"> ((B2 - C2) / (D2 - C2)) * 100</calculatedColumnFormula>
    </tableColumn>
    <tableColumn id="6" xr3:uid="{F3ACF582-1E10-4D48-A627-A18648C3CF72}" name="%D" dataDxfId="0">
      <calculatedColumnFormula xml:space="preserve"> AVERAGE(E2:E4)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1450-3092-3340-9BF1-A0D0E0FB73D3}">
  <dimension ref="A1:H188"/>
  <sheetViews>
    <sheetView workbookViewId="0">
      <selection sqref="A1:B1048576"/>
    </sheetView>
  </sheetViews>
  <sheetFormatPr baseColWidth="10" defaultRowHeight="16" x14ac:dyDescent="0.2"/>
  <cols>
    <col min="7" max="7" width="17.6640625" bestFit="1" customWidth="1"/>
  </cols>
  <sheetData>
    <row r="1" spans="1:8" x14ac:dyDescent="0.2">
      <c r="A1" t="s">
        <v>0</v>
      </c>
      <c r="B1" t="s">
        <v>115</v>
      </c>
      <c r="C1" t="s">
        <v>116</v>
      </c>
    </row>
    <row r="2" spans="1:8" x14ac:dyDescent="0.2">
      <c r="A2" t="s">
        <v>1</v>
      </c>
      <c r="B2">
        <v>156.06</v>
      </c>
      <c r="C2">
        <f>(B2-B3)/B3</f>
        <v>-4.8878595806923511E-2</v>
      </c>
    </row>
    <row r="3" spans="1:8" x14ac:dyDescent="0.2">
      <c r="A3" t="s">
        <v>2</v>
      </c>
      <c r="B3">
        <v>164.08</v>
      </c>
      <c r="C3">
        <f t="shared" ref="C3:C66" si="0">(B3-B4)/B4</f>
        <v>-1.8308005265047111E-2</v>
      </c>
    </row>
    <row r="4" spans="1:8" x14ac:dyDescent="0.2">
      <c r="A4" t="s">
        <v>3</v>
      </c>
      <c r="B4">
        <v>167.14</v>
      </c>
      <c r="C4">
        <f t="shared" si="0"/>
        <v>-3.2698651542334659E-2</v>
      </c>
    </row>
    <row r="5" spans="1:8" x14ac:dyDescent="0.2">
      <c r="A5" t="s">
        <v>4</v>
      </c>
      <c r="B5">
        <v>172.79</v>
      </c>
      <c r="C5">
        <f t="shared" si="0"/>
        <v>1.6830459601012093E-2</v>
      </c>
    </row>
    <row r="6" spans="1:8" x14ac:dyDescent="0.2">
      <c r="A6" t="s">
        <v>5</v>
      </c>
      <c r="B6">
        <v>169.93</v>
      </c>
      <c r="C6">
        <f t="shared" si="0"/>
        <v>2.2135338345864702E-2</v>
      </c>
    </row>
    <row r="7" spans="1:8" x14ac:dyDescent="0.2">
      <c r="A7" t="s">
        <v>6</v>
      </c>
      <c r="B7">
        <v>166.25</v>
      </c>
      <c r="C7">
        <f t="shared" si="0"/>
        <v>7.270524083610958E-3</v>
      </c>
      <c r="G7" t="s">
        <v>120</v>
      </c>
    </row>
    <row r="8" spans="1:8" x14ac:dyDescent="0.2">
      <c r="A8" t="s">
        <v>7</v>
      </c>
      <c r="B8">
        <v>165.05</v>
      </c>
      <c r="C8">
        <f t="shared" si="0"/>
        <v>-7.3971614144815361E-3</v>
      </c>
      <c r="G8" t="s">
        <v>117</v>
      </c>
      <c r="H8">
        <f>AVERAGE(C2:C187)</f>
        <v>-7.2673776536940867E-4</v>
      </c>
    </row>
    <row r="9" spans="1:8" x14ac:dyDescent="0.2">
      <c r="A9" t="s">
        <v>8</v>
      </c>
      <c r="B9">
        <v>166.28</v>
      </c>
      <c r="C9">
        <f t="shared" si="0"/>
        <v>2.2192168193274815E-2</v>
      </c>
      <c r="G9" t="s">
        <v>118</v>
      </c>
      <c r="H9">
        <f>(1+H8)^252 -1</f>
        <v>-0.16740212440193813</v>
      </c>
    </row>
    <row r="10" spans="1:8" x14ac:dyDescent="0.2">
      <c r="A10" t="s">
        <v>9</v>
      </c>
      <c r="B10">
        <v>162.66999999999999</v>
      </c>
      <c r="C10">
        <f t="shared" si="0"/>
        <v>-2.3413579876328305E-2</v>
      </c>
      <c r="G10" t="s">
        <v>119</v>
      </c>
      <c r="H10">
        <f>STDEV(C2:C187) * SQRT(252)</f>
        <v>0.2946951126026226</v>
      </c>
    </row>
    <row r="11" spans="1:8" x14ac:dyDescent="0.2">
      <c r="A11" t="s">
        <v>10</v>
      </c>
      <c r="B11">
        <v>166.57</v>
      </c>
      <c r="C11">
        <f t="shared" si="0"/>
        <v>-6.2641689535855583E-3</v>
      </c>
    </row>
    <row r="12" spans="1:8" x14ac:dyDescent="0.2">
      <c r="A12" t="s">
        <v>11</v>
      </c>
      <c r="B12">
        <v>167.62</v>
      </c>
      <c r="C12">
        <f t="shared" si="0"/>
        <v>1.7543859649122896E-2</v>
      </c>
    </row>
    <row r="13" spans="1:8" x14ac:dyDescent="0.2">
      <c r="A13" t="s">
        <v>12</v>
      </c>
      <c r="B13">
        <v>164.73</v>
      </c>
      <c r="C13">
        <f t="shared" si="0"/>
        <v>-2.5266272189349175E-2</v>
      </c>
    </row>
    <row r="14" spans="1:8" x14ac:dyDescent="0.2">
      <c r="A14" s="1">
        <v>45994</v>
      </c>
      <c r="B14">
        <v>169</v>
      </c>
      <c r="C14">
        <f t="shared" si="0"/>
        <v>1.8194963248584231E-2</v>
      </c>
    </row>
    <row r="15" spans="1:8" x14ac:dyDescent="0.2">
      <c r="A15" s="1">
        <v>45964</v>
      </c>
      <c r="B15">
        <v>165.98</v>
      </c>
      <c r="C15">
        <f t="shared" si="0"/>
        <v>-1.0905190393897935E-2</v>
      </c>
    </row>
    <row r="16" spans="1:8" x14ac:dyDescent="0.2">
      <c r="A16" s="1">
        <v>45933</v>
      </c>
      <c r="B16">
        <v>167.81</v>
      </c>
      <c r="C16">
        <f t="shared" si="0"/>
        <v>-4.5177809388335689E-2</v>
      </c>
    </row>
    <row r="17" spans="1:3" x14ac:dyDescent="0.2">
      <c r="A17" s="1">
        <v>45841</v>
      </c>
      <c r="B17">
        <v>175.75</v>
      </c>
      <c r="C17">
        <f t="shared" si="0"/>
        <v>8.8399058607427361E-3</v>
      </c>
    </row>
    <row r="18" spans="1:3" x14ac:dyDescent="0.2">
      <c r="A18" s="1">
        <v>45811</v>
      </c>
      <c r="B18">
        <v>174.21</v>
      </c>
      <c r="C18">
        <f t="shared" si="0"/>
        <v>-4.4573975655751823E-3</v>
      </c>
    </row>
    <row r="19" spans="1:3" x14ac:dyDescent="0.2">
      <c r="A19" s="1">
        <v>45780</v>
      </c>
      <c r="B19">
        <v>174.99</v>
      </c>
      <c r="C19">
        <f t="shared" si="0"/>
        <v>1.378830890446669E-2</v>
      </c>
    </row>
    <row r="20" spans="1:3" x14ac:dyDescent="0.2">
      <c r="A20" s="1">
        <v>45750</v>
      </c>
      <c r="B20">
        <v>172.61</v>
      </c>
      <c r="C20">
        <f t="shared" si="0"/>
        <v>2.3419898019684676E-2</v>
      </c>
    </row>
    <row r="21" spans="1:3" x14ac:dyDescent="0.2">
      <c r="A21" s="1">
        <v>45719</v>
      </c>
      <c r="B21">
        <v>168.66</v>
      </c>
      <c r="C21">
        <f t="shared" si="0"/>
        <v>-2.067123446754153E-2</v>
      </c>
    </row>
    <row r="22" spans="1:3" x14ac:dyDescent="0.2">
      <c r="A22" t="s">
        <v>13</v>
      </c>
      <c r="B22">
        <v>172.22</v>
      </c>
      <c r="C22">
        <f t="shared" si="0"/>
        <v>1.1808941895305744E-2</v>
      </c>
    </row>
    <row r="23" spans="1:3" x14ac:dyDescent="0.2">
      <c r="A23" t="s">
        <v>14</v>
      </c>
      <c r="B23">
        <v>170.21</v>
      </c>
      <c r="C23">
        <f t="shared" si="0"/>
        <v>-2.5701202060675336E-2</v>
      </c>
    </row>
    <row r="24" spans="1:3" x14ac:dyDescent="0.2">
      <c r="A24" t="s">
        <v>15</v>
      </c>
      <c r="B24">
        <v>174.7</v>
      </c>
      <c r="C24">
        <f t="shared" si="0"/>
        <v>-1.5053278457461893E-2</v>
      </c>
    </row>
    <row r="25" spans="1:3" x14ac:dyDescent="0.2">
      <c r="A25" t="s">
        <v>16</v>
      </c>
      <c r="B25">
        <v>177.37</v>
      </c>
      <c r="C25">
        <f t="shared" si="0"/>
        <v>-2.1082841216402633E-2</v>
      </c>
    </row>
    <row r="26" spans="1:3" x14ac:dyDescent="0.2">
      <c r="A26" t="s">
        <v>17</v>
      </c>
      <c r="B26">
        <v>181.19</v>
      </c>
      <c r="C26">
        <f t="shared" si="0"/>
        <v>-2.1478136358630616E-3</v>
      </c>
    </row>
    <row r="27" spans="1:3" x14ac:dyDescent="0.2">
      <c r="A27" t="s">
        <v>18</v>
      </c>
      <c r="B27">
        <v>181.58</v>
      </c>
      <c r="C27">
        <f t="shared" si="0"/>
        <v>-2.7111015859408349E-2</v>
      </c>
    </row>
    <row r="28" spans="1:3" x14ac:dyDescent="0.2">
      <c r="A28" t="s">
        <v>19</v>
      </c>
      <c r="B28">
        <v>186.64</v>
      </c>
      <c r="C28">
        <f t="shared" si="0"/>
        <v>-2.6185005076685146E-3</v>
      </c>
    </row>
    <row r="29" spans="1:3" x14ac:dyDescent="0.2">
      <c r="A29" t="s">
        <v>20</v>
      </c>
      <c r="B29">
        <v>187.13</v>
      </c>
      <c r="C29">
        <f t="shared" si="0"/>
        <v>7.1582346609256409E-3</v>
      </c>
    </row>
    <row r="30" spans="1:3" x14ac:dyDescent="0.2">
      <c r="A30" t="s">
        <v>21</v>
      </c>
      <c r="B30">
        <v>185.8</v>
      </c>
      <c r="C30">
        <f t="shared" si="0"/>
        <v>-5.725905709851732E-3</v>
      </c>
    </row>
    <row r="31" spans="1:3" x14ac:dyDescent="0.2">
      <c r="A31" t="s">
        <v>22</v>
      </c>
      <c r="B31">
        <v>186.87</v>
      </c>
      <c r="C31">
        <f t="shared" si="0"/>
        <v>-5.3757717692143438E-3</v>
      </c>
    </row>
    <row r="32" spans="1:3" x14ac:dyDescent="0.2">
      <c r="A32" t="s">
        <v>23</v>
      </c>
      <c r="B32">
        <v>187.88</v>
      </c>
      <c r="C32">
        <f t="shared" si="0"/>
        <v>1.3212533031332517E-2</v>
      </c>
    </row>
    <row r="33" spans="1:3" x14ac:dyDescent="0.2">
      <c r="A33" s="1">
        <v>45993</v>
      </c>
      <c r="B33">
        <v>185.43</v>
      </c>
      <c r="C33">
        <f t="shared" si="0"/>
        <v>-8.7667717966535864E-3</v>
      </c>
    </row>
    <row r="34" spans="1:3" x14ac:dyDescent="0.2">
      <c r="A34" s="1">
        <v>45963</v>
      </c>
      <c r="B34">
        <v>187.07</v>
      </c>
      <c r="C34">
        <f t="shared" si="0"/>
        <v>-6.0042507970244179E-3</v>
      </c>
    </row>
    <row r="35" spans="1:3" x14ac:dyDescent="0.2">
      <c r="A35" s="1">
        <v>45932</v>
      </c>
      <c r="B35">
        <v>188.2</v>
      </c>
      <c r="C35">
        <f t="shared" si="0"/>
        <v>5.6642086138719797E-3</v>
      </c>
    </row>
    <row r="36" spans="1:3" x14ac:dyDescent="0.2">
      <c r="A36" s="1">
        <v>45840</v>
      </c>
      <c r="B36">
        <v>187.14</v>
      </c>
      <c r="C36">
        <f t="shared" si="0"/>
        <v>-3.1917645233045452E-2</v>
      </c>
    </row>
    <row r="37" spans="1:3" x14ac:dyDescent="0.2">
      <c r="A37" s="1">
        <v>45810</v>
      </c>
      <c r="B37">
        <v>193.31</v>
      </c>
      <c r="C37">
        <f t="shared" si="0"/>
        <v>5.1733057423646683E-5</v>
      </c>
    </row>
    <row r="38" spans="1:3" x14ac:dyDescent="0.2">
      <c r="A38" s="1">
        <v>45779</v>
      </c>
      <c r="B38">
        <v>193.3</v>
      </c>
      <c r="C38">
        <f t="shared" si="0"/>
        <v>-6.9375571710557971E-2</v>
      </c>
    </row>
    <row r="39" spans="1:3" x14ac:dyDescent="0.2">
      <c r="A39" s="1">
        <v>45749</v>
      </c>
      <c r="B39">
        <v>207.71</v>
      </c>
      <c r="C39">
        <f t="shared" si="0"/>
        <v>2.5019739439400029E-2</v>
      </c>
    </row>
    <row r="40" spans="1:3" x14ac:dyDescent="0.2">
      <c r="A40" s="1">
        <v>45718</v>
      </c>
      <c r="B40">
        <v>202.64</v>
      </c>
      <c r="C40">
        <f t="shared" si="0"/>
        <v>-1.4396887159533113E-2</v>
      </c>
    </row>
    <row r="41" spans="1:3" x14ac:dyDescent="0.2">
      <c r="A41" t="s">
        <v>24</v>
      </c>
      <c r="B41">
        <v>205.6</v>
      </c>
      <c r="C41">
        <f t="shared" si="0"/>
        <v>1.4657257069535601E-2</v>
      </c>
    </row>
    <row r="42" spans="1:3" x14ac:dyDescent="0.2">
      <c r="A42" t="s">
        <v>25</v>
      </c>
      <c r="B42">
        <v>202.63</v>
      </c>
      <c r="C42">
        <f t="shared" si="0"/>
        <v>2.7639720052743628E-2</v>
      </c>
    </row>
    <row r="43" spans="1:3" x14ac:dyDescent="0.2">
      <c r="A43" t="s">
        <v>26</v>
      </c>
      <c r="B43">
        <v>197.18</v>
      </c>
      <c r="C43">
        <f t="shared" si="0"/>
        <v>5.5817729740708201E-4</v>
      </c>
    </row>
    <row r="44" spans="1:3" x14ac:dyDescent="0.2">
      <c r="A44" t="s">
        <v>27</v>
      </c>
      <c r="B44">
        <v>197.07</v>
      </c>
      <c r="C44">
        <f t="shared" si="0"/>
        <v>1.7030500077411276E-2</v>
      </c>
    </row>
    <row r="45" spans="1:3" x14ac:dyDescent="0.2">
      <c r="A45" t="s">
        <v>28</v>
      </c>
      <c r="B45">
        <v>193.77</v>
      </c>
      <c r="C45">
        <f t="shared" si="0"/>
        <v>-4.0267459138187196E-2</v>
      </c>
    </row>
    <row r="46" spans="1:3" x14ac:dyDescent="0.2">
      <c r="A46" t="s">
        <v>29</v>
      </c>
      <c r="B46">
        <v>201.9</v>
      </c>
      <c r="C46">
        <f t="shared" si="0"/>
        <v>1.1624411263653638E-2</v>
      </c>
    </row>
    <row r="47" spans="1:3" x14ac:dyDescent="0.2">
      <c r="A47" t="s">
        <v>30</v>
      </c>
      <c r="B47">
        <v>199.58</v>
      </c>
      <c r="C47">
        <f t="shared" si="0"/>
        <v>-2.2496625506173507E-3</v>
      </c>
    </row>
    <row r="48" spans="1:3" x14ac:dyDescent="0.2">
      <c r="A48" t="s">
        <v>31</v>
      </c>
      <c r="B48">
        <v>200.03</v>
      </c>
      <c r="C48">
        <f t="shared" si="0"/>
        <v>2.0037068576867489E-3</v>
      </c>
    </row>
    <row r="49" spans="1:3" x14ac:dyDescent="0.2">
      <c r="A49" t="s">
        <v>32</v>
      </c>
      <c r="B49">
        <v>199.63</v>
      </c>
      <c r="C49">
        <f t="shared" si="0"/>
        <v>1.0528980005061929E-2</v>
      </c>
    </row>
    <row r="50" spans="1:3" x14ac:dyDescent="0.2">
      <c r="A50" t="s">
        <v>33</v>
      </c>
      <c r="B50">
        <v>197.55</v>
      </c>
      <c r="C50">
        <f t="shared" si="0"/>
        <v>1.6151432539478497E-2</v>
      </c>
    </row>
    <row r="51" spans="1:3" x14ac:dyDescent="0.2">
      <c r="A51" t="s">
        <v>34</v>
      </c>
      <c r="B51">
        <v>194.41</v>
      </c>
      <c r="C51">
        <f t="shared" si="0"/>
        <v>-1.3047009848715572E-2</v>
      </c>
    </row>
    <row r="52" spans="1:3" x14ac:dyDescent="0.2">
      <c r="A52" t="s">
        <v>35</v>
      </c>
      <c r="B52">
        <v>196.98</v>
      </c>
      <c r="C52">
        <f t="shared" si="0"/>
        <v>3.1038995027479602E-2</v>
      </c>
    </row>
    <row r="53" spans="1:3" x14ac:dyDescent="0.2">
      <c r="A53" t="s">
        <v>36</v>
      </c>
      <c r="B53">
        <v>191.05</v>
      </c>
      <c r="C53">
        <f t="shared" si="0"/>
        <v>-6.4485932705807929E-3</v>
      </c>
    </row>
    <row r="54" spans="1:3" x14ac:dyDescent="0.2">
      <c r="A54" t="s">
        <v>37</v>
      </c>
      <c r="B54">
        <v>192.29</v>
      </c>
      <c r="C54">
        <f t="shared" si="0"/>
        <v>-4.5555728115131517E-3</v>
      </c>
    </row>
    <row r="55" spans="1:3" x14ac:dyDescent="0.2">
      <c r="A55" s="1">
        <v>45931</v>
      </c>
      <c r="B55">
        <v>193.17</v>
      </c>
      <c r="C55">
        <f t="shared" si="0"/>
        <v>-1.1361891601412554E-2</v>
      </c>
    </row>
    <row r="56" spans="1:3" x14ac:dyDescent="0.2">
      <c r="A56" s="1">
        <v>45870</v>
      </c>
      <c r="B56">
        <v>195.39</v>
      </c>
      <c r="C56">
        <f t="shared" si="0"/>
        <v>-6.710385847186323E-3</v>
      </c>
    </row>
    <row r="57" spans="1:3" x14ac:dyDescent="0.2">
      <c r="A57" s="1">
        <v>45839</v>
      </c>
      <c r="B57">
        <v>196.71</v>
      </c>
      <c r="C57">
        <f t="shared" si="0"/>
        <v>-6.3144069508991709E-3</v>
      </c>
    </row>
    <row r="58" spans="1:3" x14ac:dyDescent="0.2">
      <c r="A58" s="1">
        <v>45809</v>
      </c>
      <c r="B58">
        <v>197.96</v>
      </c>
      <c r="C58">
        <f t="shared" si="0"/>
        <v>2.500906125407763E-2</v>
      </c>
    </row>
    <row r="59" spans="1:3" x14ac:dyDescent="0.2">
      <c r="A59" s="1">
        <v>45717</v>
      </c>
      <c r="B59">
        <v>193.13</v>
      </c>
      <c r="C59">
        <f t="shared" si="0"/>
        <v>1.311441011383308E-2</v>
      </c>
    </row>
    <row r="60" spans="1:3" x14ac:dyDescent="0.2">
      <c r="A60" s="1">
        <v>45689</v>
      </c>
      <c r="B60">
        <v>190.63</v>
      </c>
      <c r="C60">
        <f t="shared" si="0"/>
        <v>9.9768956101658124E-4</v>
      </c>
    </row>
    <row r="61" spans="1:3" x14ac:dyDescent="0.2">
      <c r="A61" t="s">
        <v>38</v>
      </c>
      <c r="B61">
        <v>190.44</v>
      </c>
      <c r="C61">
        <f t="shared" si="0"/>
        <v>-1.1676786548341896E-2</v>
      </c>
    </row>
    <row r="62" spans="1:3" x14ac:dyDescent="0.2">
      <c r="A62" t="s">
        <v>39</v>
      </c>
      <c r="B62">
        <v>192.69</v>
      </c>
      <c r="C62">
        <f t="shared" si="0"/>
        <v>-6.9573283858997857E-3</v>
      </c>
    </row>
    <row r="63" spans="1:3" x14ac:dyDescent="0.2">
      <c r="A63" t="s">
        <v>40</v>
      </c>
      <c r="B63">
        <v>194.04</v>
      </c>
      <c r="C63">
        <f t="shared" si="0"/>
        <v>-1.5525114155251154E-2</v>
      </c>
    </row>
    <row r="64" spans="1:3" x14ac:dyDescent="0.2">
      <c r="A64" t="s">
        <v>41</v>
      </c>
      <c r="B64">
        <v>197.1</v>
      </c>
      <c r="C64">
        <f t="shared" si="0"/>
        <v>-2.3789036797084522E-3</v>
      </c>
    </row>
    <row r="65" spans="1:3" x14ac:dyDescent="0.2">
      <c r="A65" t="s">
        <v>42</v>
      </c>
      <c r="B65">
        <v>197.57</v>
      </c>
      <c r="C65">
        <f t="shared" si="0"/>
        <v>8.0616357977447012E-3</v>
      </c>
    </row>
    <row r="66" spans="1:3" x14ac:dyDescent="0.2">
      <c r="A66" t="s">
        <v>43</v>
      </c>
      <c r="B66">
        <v>195.99</v>
      </c>
      <c r="C66">
        <f t="shared" si="0"/>
        <v>1.5702736318407965E-2</v>
      </c>
    </row>
    <row r="67" spans="1:3" x14ac:dyDescent="0.2">
      <c r="A67" t="s">
        <v>44</v>
      </c>
      <c r="B67">
        <v>192.96</v>
      </c>
      <c r="C67">
        <f t="shared" ref="C67:C130" si="1">(B67-B68)/B68</f>
        <v>1.7185028993147177E-2</v>
      </c>
    </row>
    <row r="68" spans="1:3" x14ac:dyDescent="0.2">
      <c r="A68" t="s">
        <v>45</v>
      </c>
      <c r="B68">
        <v>189.7</v>
      </c>
      <c r="C68">
        <f t="shared" si="1"/>
        <v>-2.3665527215357193E-3</v>
      </c>
    </row>
    <row r="69" spans="1:3" x14ac:dyDescent="0.2">
      <c r="A69" t="s">
        <v>46</v>
      </c>
      <c r="B69">
        <v>190.15</v>
      </c>
      <c r="C69">
        <f t="shared" si="1"/>
        <v>-3.5359172077922073E-2</v>
      </c>
    </row>
    <row r="70" spans="1:3" x14ac:dyDescent="0.2">
      <c r="A70" t="s">
        <v>47</v>
      </c>
      <c r="B70">
        <v>197.12</v>
      </c>
      <c r="C70">
        <f t="shared" si="1"/>
        <v>-5.2482842147758982E-3</v>
      </c>
    </row>
    <row r="71" spans="1:3" x14ac:dyDescent="0.2">
      <c r="A71" t="s">
        <v>48</v>
      </c>
      <c r="B71">
        <v>198.16</v>
      </c>
      <c r="C71">
        <f t="shared" si="1"/>
        <v>3.5426899362524827E-2</v>
      </c>
    </row>
    <row r="72" spans="1:3" x14ac:dyDescent="0.2">
      <c r="A72" t="s">
        <v>49</v>
      </c>
      <c r="B72">
        <v>191.38</v>
      </c>
      <c r="C72">
        <f t="shared" si="1"/>
        <v>-1.1620100191086093E-2</v>
      </c>
    </row>
    <row r="73" spans="1:3" x14ac:dyDescent="0.2">
      <c r="A73" s="1">
        <v>45638</v>
      </c>
      <c r="B73">
        <v>193.63</v>
      </c>
      <c r="C73">
        <f t="shared" si="1"/>
        <v>-1.5657566976767893E-2</v>
      </c>
    </row>
    <row r="74" spans="1:3" x14ac:dyDescent="0.2">
      <c r="A74" s="1">
        <v>45608</v>
      </c>
      <c r="B74">
        <v>196.71</v>
      </c>
      <c r="C74">
        <f t="shared" si="1"/>
        <v>5.4575671473757609E-2</v>
      </c>
    </row>
    <row r="75" spans="1:3" x14ac:dyDescent="0.2">
      <c r="A75" s="1">
        <v>45577</v>
      </c>
      <c r="B75">
        <v>186.53</v>
      </c>
      <c r="C75">
        <f t="shared" si="1"/>
        <v>5.3246753246753285E-2</v>
      </c>
    </row>
    <row r="76" spans="1:3" x14ac:dyDescent="0.2">
      <c r="A76" s="1">
        <v>45547</v>
      </c>
      <c r="B76">
        <v>177.1</v>
      </c>
      <c r="C76">
        <f t="shared" si="1"/>
        <v>3.4562864751543159E-3</v>
      </c>
    </row>
    <row r="77" spans="1:3" x14ac:dyDescent="0.2">
      <c r="A77" s="1">
        <v>45455</v>
      </c>
      <c r="B77">
        <v>176.49</v>
      </c>
      <c r="C77">
        <f t="shared" si="1"/>
        <v>1.2506454018702351E-2</v>
      </c>
    </row>
    <row r="78" spans="1:3" x14ac:dyDescent="0.2">
      <c r="A78" s="1">
        <v>45424</v>
      </c>
      <c r="B78">
        <v>174.31</v>
      </c>
      <c r="C78">
        <f t="shared" si="1"/>
        <v>-1.0108467261059692E-2</v>
      </c>
    </row>
    <row r="79" spans="1:3" x14ac:dyDescent="0.2">
      <c r="A79" s="1">
        <v>45394</v>
      </c>
      <c r="B79">
        <v>176.09</v>
      </c>
      <c r="C79">
        <f t="shared" si="1"/>
        <v>1.7743613455091855E-2</v>
      </c>
    </row>
    <row r="80" spans="1:3" x14ac:dyDescent="0.2">
      <c r="A80" s="1">
        <v>45363</v>
      </c>
      <c r="B80">
        <v>173.02</v>
      </c>
      <c r="C80">
        <f t="shared" si="1"/>
        <v>2.3124060585050563E-4</v>
      </c>
    </row>
    <row r="81" spans="1:3" x14ac:dyDescent="0.2">
      <c r="A81" s="1">
        <v>45334</v>
      </c>
      <c r="B81">
        <v>172.98</v>
      </c>
      <c r="C81">
        <f t="shared" si="1"/>
        <v>1.460496216786897E-2</v>
      </c>
    </row>
    <row r="82" spans="1:3" x14ac:dyDescent="0.2">
      <c r="A82" t="s">
        <v>50</v>
      </c>
      <c r="B82">
        <v>170.49</v>
      </c>
      <c r="C82">
        <f t="shared" si="1"/>
        <v>-1.9318580962415647E-3</v>
      </c>
    </row>
    <row r="83" spans="1:3" x14ac:dyDescent="0.2">
      <c r="A83" t="s">
        <v>51</v>
      </c>
      <c r="B83">
        <v>170.82</v>
      </c>
      <c r="C83">
        <f t="shared" si="1"/>
        <v>1.1721955222130384E-3</v>
      </c>
    </row>
    <row r="84" spans="1:3" x14ac:dyDescent="0.2">
      <c r="A84" t="s">
        <v>52</v>
      </c>
      <c r="B84">
        <v>170.62</v>
      </c>
      <c r="C84">
        <f t="shared" si="1"/>
        <v>7.0235495484860869E-3</v>
      </c>
    </row>
    <row r="85" spans="1:3" x14ac:dyDescent="0.2">
      <c r="A85" t="s">
        <v>53</v>
      </c>
      <c r="B85">
        <v>169.43</v>
      </c>
      <c r="C85">
        <f t="shared" si="1"/>
        <v>1.7169958575974146E-2</v>
      </c>
    </row>
    <row r="86" spans="1:3" x14ac:dyDescent="0.2">
      <c r="A86" t="s">
        <v>54</v>
      </c>
      <c r="B86">
        <v>166.57</v>
      </c>
      <c r="C86">
        <f t="shared" si="1"/>
        <v>-1.577641219569851E-2</v>
      </c>
    </row>
    <row r="87" spans="1:3" x14ac:dyDescent="0.2">
      <c r="A87" t="s">
        <v>55</v>
      </c>
      <c r="B87">
        <v>169.24</v>
      </c>
      <c r="C87">
        <f t="shared" si="1"/>
        <v>-4.5621158292449122E-2</v>
      </c>
    </row>
    <row r="88" spans="1:3" x14ac:dyDescent="0.2">
      <c r="A88" t="s">
        <v>56</v>
      </c>
      <c r="B88">
        <v>177.33</v>
      </c>
      <c r="C88">
        <f t="shared" si="1"/>
        <v>-1.2529234881389909E-2</v>
      </c>
    </row>
    <row r="89" spans="1:3" x14ac:dyDescent="0.2">
      <c r="A89" t="s">
        <v>57</v>
      </c>
      <c r="B89">
        <v>179.58</v>
      </c>
      <c r="C89">
        <f t="shared" si="1"/>
        <v>1.5723981900452495E-2</v>
      </c>
    </row>
    <row r="90" spans="1:3" x14ac:dyDescent="0.2">
      <c r="A90" t="s">
        <v>58</v>
      </c>
      <c r="B90">
        <v>176.8</v>
      </c>
      <c r="C90">
        <f t="shared" si="1"/>
        <v>1.6734717350049028E-2</v>
      </c>
    </row>
    <row r="91" spans="1:3" x14ac:dyDescent="0.2">
      <c r="A91" t="s">
        <v>59</v>
      </c>
      <c r="B91">
        <v>173.89</v>
      </c>
      <c r="C91">
        <f t="shared" si="1"/>
        <v>-1.9509444601071374E-2</v>
      </c>
    </row>
    <row r="92" spans="1:3" x14ac:dyDescent="0.2">
      <c r="A92" t="s">
        <v>60</v>
      </c>
      <c r="B92">
        <v>177.35</v>
      </c>
      <c r="C92">
        <f t="shared" si="1"/>
        <v>-1.7397085711119812E-2</v>
      </c>
    </row>
    <row r="93" spans="1:3" x14ac:dyDescent="0.2">
      <c r="A93" t="s">
        <v>61</v>
      </c>
      <c r="B93">
        <v>180.49</v>
      </c>
      <c r="C93">
        <f t="shared" si="1"/>
        <v>-1.543748636264447E-2</v>
      </c>
    </row>
    <row r="94" spans="1:3" x14ac:dyDescent="0.2">
      <c r="A94" s="1">
        <v>45637</v>
      </c>
      <c r="B94">
        <v>183.32</v>
      </c>
      <c r="C94">
        <f t="shared" si="1"/>
        <v>7.4188052975764926E-3</v>
      </c>
    </row>
    <row r="95" spans="1:3" x14ac:dyDescent="0.2">
      <c r="A95" s="1">
        <v>45607</v>
      </c>
      <c r="B95">
        <v>181.97</v>
      </c>
      <c r="C95">
        <f t="shared" si="1"/>
        <v>1.1731346602913294E-2</v>
      </c>
    </row>
    <row r="96" spans="1:3" x14ac:dyDescent="0.2">
      <c r="A96" s="1">
        <v>45515</v>
      </c>
      <c r="B96">
        <v>179.86</v>
      </c>
      <c r="C96">
        <f t="shared" si="1"/>
        <v>-1.327627825323671E-2</v>
      </c>
    </row>
    <row r="97" spans="1:3" x14ac:dyDescent="0.2">
      <c r="A97" s="1">
        <v>45484</v>
      </c>
      <c r="B97">
        <v>182.28</v>
      </c>
      <c r="C97">
        <f t="shared" si="1"/>
        <v>2.2149946727976159E-2</v>
      </c>
    </row>
    <row r="98" spans="1:3" x14ac:dyDescent="0.2">
      <c r="A98" s="1">
        <v>45454</v>
      </c>
      <c r="B98">
        <v>178.33</v>
      </c>
      <c r="C98">
        <f t="shared" si="1"/>
        <v>4.0371040196021328E-2</v>
      </c>
    </row>
    <row r="99" spans="1:3" x14ac:dyDescent="0.2">
      <c r="A99" s="1">
        <v>45423</v>
      </c>
      <c r="B99">
        <v>171.41</v>
      </c>
      <c r="C99">
        <f t="shared" si="1"/>
        <v>4.2770096086242665E-3</v>
      </c>
    </row>
    <row r="100" spans="1:3" x14ac:dyDescent="0.2">
      <c r="A100" s="1">
        <v>45393</v>
      </c>
      <c r="B100">
        <v>170.68</v>
      </c>
      <c r="C100">
        <f t="shared" si="1"/>
        <v>-1.1410367796119309E-2</v>
      </c>
    </row>
    <row r="101" spans="1:3" x14ac:dyDescent="0.2">
      <c r="A101" s="1">
        <v>45302</v>
      </c>
      <c r="B101">
        <v>172.65</v>
      </c>
      <c r="C101">
        <f t="shared" si="1"/>
        <v>-2.3162893045336756E-4</v>
      </c>
    </row>
    <row r="102" spans="1:3" x14ac:dyDescent="0.2">
      <c r="A102" t="s">
        <v>62</v>
      </c>
      <c r="B102">
        <v>172.69</v>
      </c>
      <c r="C102">
        <f t="shared" si="1"/>
        <v>-1.9586692403769666E-2</v>
      </c>
    </row>
    <row r="103" spans="1:3" x14ac:dyDescent="0.2">
      <c r="A103" t="s">
        <v>63</v>
      </c>
      <c r="B103">
        <v>176.14</v>
      </c>
      <c r="C103">
        <f t="shared" si="1"/>
        <v>2.9215846675236651E-2</v>
      </c>
    </row>
    <row r="104" spans="1:3" x14ac:dyDescent="0.2">
      <c r="A104" t="s">
        <v>64</v>
      </c>
      <c r="B104">
        <v>171.14</v>
      </c>
      <c r="C104">
        <f t="shared" si="1"/>
        <v>1.6633004633479762E-2</v>
      </c>
    </row>
    <row r="105" spans="1:3" x14ac:dyDescent="0.2">
      <c r="A105" t="s">
        <v>65</v>
      </c>
      <c r="B105">
        <v>168.34</v>
      </c>
      <c r="C105">
        <f t="shared" si="1"/>
        <v>8.0843164261332669E-3</v>
      </c>
    </row>
    <row r="106" spans="1:3" x14ac:dyDescent="0.2">
      <c r="A106" t="s">
        <v>66</v>
      </c>
      <c r="B106">
        <v>166.99</v>
      </c>
      <c r="C106">
        <f t="shared" si="1"/>
        <v>1.4951680544581583E-2</v>
      </c>
    </row>
    <row r="107" spans="1:3" x14ac:dyDescent="0.2">
      <c r="A107" t="s">
        <v>67</v>
      </c>
      <c r="B107">
        <v>164.53</v>
      </c>
      <c r="C107">
        <f t="shared" si="1"/>
        <v>3.0398832684831815E-4</v>
      </c>
    </row>
    <row r="108" spans="1:3" x14ac:dyDescent="0.2">
      <c r="A108" t="s">
        <v>68</v>
      </c>
      <c r="B108">
        <v>164.48</v>
      </c>
      <c r="C108">
        <f t="shared" si="1"/>
        <v>-1.402709507253329E-2</v>
      </c>
    </row>
    <row r="109" spans="1:3" x14ac:dyDescent="0.2">
      <c r="A109" t="s">
        <v>69</v>
      </c>
      <c r="B109">
        <v>166.82</v>
      </c>
      <c r="C109">
        <f t="shared" si="1"/>
        <v>6.1519903498189494E-3</v>
      </c>
    </row>
    <row r="110" spans="1:3" x14ac:dyDescent="0.2">
      <c r="A110" t="s">
        <v>70</v>
      </c>
      <c r="B110">
        <v>165.8</v>
      </c>
      <c r="C110">
        <f t="shared" si="1"/>
        <v>4.5440775522568918E-3</v>
      </c>
    </row>
    <row r="111" spans="1:3" x14ac:dyDescent="0.2">
      <c r="A111" t="s">
        <v>71</v>
      </c>
      <c r="B111">
        <v>165.05</v>
      </c>
      <c r="C111">
        <f t="shared" si="1"/>
        <v>3.2824752294694577E-3</v>
      </c>
    </row>
    <row r="112" spans="1:3" x14ac:dyDescent="0.2">
      <c r="A112" t="s">
        <v>72</v>
      </c>
      <c r="B112">
        <v>164.51</v>
      </c>
      <c r="C112">
        <f t="shared" si="1"/>
        <v>-1.3374115389228848E-2</v>
      </c>
    </row>
    <row r="113" spans="1:3" x14ac:dyDescent="0.2">
      <c r="A113" t="s">
        <v>73</v>
      </c>
      <c r="B113">
        <v>166.74</v>
      </c>
      <c r="C113">
        <f t="shared" si="1"/>
        <v>-9.5865787896942233E-4</v>
      </c>
    </row>
    <row r="114" spans="1:3" x14ac:dyDescent="0.2">
      <c r="A114" t="s">
        <v>74</v>
      </c>
      <c r="B114">
        <v>166.9</v>
      </c>
      <c r="C114">
        <f t="shared" si="1"/>
        <v>3.3062819356778563E-3</v>
      </c>
    </row>
    <row r="115" spans="1:3" x14ac:dyDescent="0.2">
      <c r="A115" t="s">
        <v>75</v>
      </c>
      <c r="B115">
        <v>166.35</v>
      </c>
      <c r="C115">
        <f t="shared" si="1"/>
        <v>1.1123267687819013E-2</v>
      </c>
    </row>
    <row r="116" spans="1:3" x14ac:dyDescent="0.2">
      <c r="A116" s="1">
        <v>45606</v>
      </c>
      <c r="B116">
        <v>164.52</v>
      </c>
      <c r="C116">
        <f t="shared" si="1"/>
        <v>8.211790660620194E-3</v>
      </c>
    </row>
    <row r="117" spans="1:3" x14ac:dyDescent="0.2">
      <c r="A117" s="1">
        <v>45575</v>
      </c>
      <c r="B117">
        <v>163.18</v>
      </c>
      <c r="C117">
        <f t="shared" si="1"/>
        <v>7.3592542622350388E-4</v>
      </c>
    </row>
    <row r="118" spans="1:3" x14ac:dyDescent="0.2">
      <c r="A118" s="1">
        <v>45545</v>
      </c>
      <c r="B118">
        <v>163.06</v>
      </c>
      <c r="C118">
        <f t="shared" si="1"/>
        <v>-1.5932407966203901E-2</v>
      </c>
    </row>
    <row r="119" spans="1:3" x14ac:dyDescent="0.2">
      <c r="A119" s="1">
        <v>45514</v>
      </c>
      <c r="B119">
        <v>165.7</v>
      </c>
      <c r="C119">
        <f t="shared" si="1"/>
        <v>7.9688545531966803E-3</v>
      </c>
    </row>
    <row r="120" spans="1:3" x14ac:dyDescent="0.2">
      <c r="A120" s="1">
        <v>45483</v>
      </c>
      <c r="B120">
        <v>164.39</v>
      </c>
      <c r="C120">
        <f t="shared" si="1"/>
        <v>-2.4738965353583386E-2</v>
      </c>
    </row>
    <row r="121" spans="1:3" x14ac:dyDescent="0.2">
      <c r="A121" s="1">
        <v>45392</v>
      </c>
      <c r="B121">
        <v>168.56</v>
      </c>
      <c r="C121">
        <f t="shared" si="1"/>
        <v>8.0736798038394484E-3</v>
      </c>
    </row>
    <row r="122" spans="1:3" x14ac:dyDescent="0.2">
      <c r="A122" s="1">
        <v>45361</v>
      </c>
      <c r="B122">
        <v>167.21</v>
      </c>
      <c r="C122">
        <f t="shared" si="1"/>
        <v>-5.9769290538517908E-4</v>
      </c>
    </row>
    <row r="123" spans="1:3" x14ac:dyDescent="0.2">
      <c r="A123" s="1">
        <v>45332</v>
      </c>
      <c r="B123">
        <v>167.31</v>
      </c>
      <c r="C123">
        <f t="shared" si="1"/>
        <v>-6.5906661916636106E-3</v>
      </c>
    </row>
    <row r="124" spans="1:3" x14ac:dyDescent="0.2">
      <c r="A124" s="1">
        <v>45301</v>
      </c>
      <c r="B124">
        <v>168.42</v>
      </c>
      <c r="C124">
        <f t="shared" si="1"/>
        <v>7.3568993360846333E-3</v>
      </c>
    </row>
    <row r="125" spans="1:3" x14ac:dyDescent="0.2">
      <c r="A125" t="s">
        <v>76</v>
      </c>
      <c r="B125">
        <v>167.19</v>
      </c>
      <c r="C125">
        <f t="shared" si="1"/>
        <v>1.1494948272732808E-2</v>
      </c>
    </row>
    <row r="126" spans="1:3" x14ac:dyDescent="0.2">
      <c r="A126" t="s">
        <v>77</v>
      </c>
      <c r="B126">
        <v>165.29</v>
      </c>
      <c r="C126">
        <f t="shared" si="1"/>
        <v>8.9116767380820333E-3</v>
      </c>
    </row>
    <row r="127" spans="1:3" x14ac:dyDescent="0.2">
      <c r="A127" t="s">
        <v>78</v>
      </c>
      <c r="B127">
        <v>163.83000000000001</v>
      </c>
      <c r="C127">
        <f t="shared" si="1"/>
        <v>5.1536904104546501E-3</v>
      </c>
    </row>
    <row r="128" spans="1:3" x14ac:dyDescent="0.2">
      <c r="A128" t="s">
        <v>79</v>
      </c>
      <c r="B128">
        <v>162.99</v>
      </c>
      <c r="C128">
        <f t="shared" si="1"/>
        <v>-3.9721339525786931E-3</v>
      </c>
    </row>
    <row r="129" spans="1:3" x14ac:dyDescent="0.2">
      <c r="A129" t="s">
        <v>80</v>
      </c>
      <c r="B129">
        <v>163.63999999999999</v>
      </c>
      <c r="C129">
        <f t="shared" si="1"/>
        <v>3.4954314098239602E-3</v>
      </c>
    </row>
    <row r="130" spans="1:3" x14ac:dyDescent="0.2">
      <c r="A130" t="s">
        <v>81</v>
      </c>
      <c r="B130">
        <v>163.07</v>
      </c>
      <c r="C130">
        <f t="shared" si="1"/>
        <v>-9.535957240038832E-3</v>
      </c>
    </row>
    <row r="131" spans="1:3" x14ac:dyDescent="0.2">
      <c r="A131" t="s">
        <v>82</v>
      </c>
      <c r="B131">
        <v>164.64</v>
      </c>
      <c r="C131">
        <f t="shared" ref="C131:C188" si="2">(B131-B132)/B132</f>
        <v>8.576329331046172E-3</v>
      </c>
    </row>
    <row r="132" spans="1:3" x14ac:dyDescent="0.2">
      <c r="A132" t="s">
        <v>83</v>
      </c>
      <c r="B132">
        <v>163.24</v>
      </c>
      <c r="C132">
        <f t="shared" si="2"/>
        <v>1.5111000559666729E-2</v>
      </c>
    </row>
    <row r="133" spans="1:3" x14ac:dyDescent="0.2">
      <c r="A133" t="s">
        <v>84</v>
      </c>
      <c r="B133">
        <v>160.81</v>
      </c>
      <c r="C133">
        <f t="shared" si="2"/>
        <v>3.3067132518093409E-3</v>
      </c>
    </row>
    <row r="134" spans="1:3" x14ac:dyDescent="0.2">
      <c r="A134" t="s">
        <v>85</v>
      </c>
      <c r="B134">
        <v>160.28</v>
      </c>
      <c r="C134">
        <f t="shared" si="2"/>
        <v>8.1137178438895029E-3</v>
      </c>
    </row>
    <row r="135" spans="1:3" x14ac:dyDescent="0.2">
      <c r="A135" t="s">
        <v>86</v>
      </c>
      <c r="B135">
        <v>158.99</v>
      </c>
      <c r="C135">
        <f t="shared" si="2"/>
        <v>3.9148828692303125E-3</v>
      </c>
    </row>
    <row r="136" spans="1:3" x14ac:dyDescent="0.2">
      <c r="A136" t="s">
        <v>87</v>
      </c>
      <c r="B136">
        <v>158.37</v>
      </c>
      <c r="C136">
        <f t="shared" si="2"/>
        <v>1.8194676610518275E-2</v>
      </c>
    </row>
    <row r="137" spans="1:3" x14ac:dyDescent="0.2">
      <c r="A137" s="1">
        <v>45635</v>
      </c>
      <c r="B137">
        <v>155.54</v>
      </c>
      <c r="C137">
        <f t="shared" si="2"/>
        <v>2.2280644101215816E-2</v>
      </c>
    </row>
    <row r="138" spans="1:3" x14ac:dyDescent="0.2">
      <c r="A138" s="1">
        <v>45605</v>
      </c>
      <c r="B138">
        <v>152.15</v>
      </c>
      <c r="C138">
        <f t="shared" si="2"/>
        <v>1.4265715618958836E-2</v>
      </c>
    </row>
    <row r="139" spans="1:3" x14ac:dyDescent="0.2">
      <c r="A139" s="1">
        <v>45574</v>
      </c>
      <c r="B139">
        <v>150.01</v>
      </c>
      <c r="C139">
        <f t="shared" si="2"/>
        <v>3.1429717801257115E-3</v>
      </c>
    </row>
    <row r="140" spans="1:3" x14ac:dyDescent="0.2">
      <c r="A140" s="1">
        <v>45544</v>
      </c>
      <c r="B140">
        <v>149.54</v>
      </c>
      <c r="C140">
        <f t="shared" si="2"/>
        <v>-1.7024912903437873E-2</v>
      </c>
    </row>
    <row r="141" spans="1:3" x14ac:dyDescent="0.2">
      <c r="A141" s="1">
        <v>45452</v>
      </c>
      <c r="B141">
        <v>152.13</v>
      </c>
      <c r="C141">
        <f t="shared" si="2"/>
        <v>-4.0794451450189152E-2</v>
      </c>
    </row>
    <row r="142" spans="1:3" x14ac:dyDescent="0.2">
      <c r="A142" s="1">
        <v>45421</v>
      </c>
      <c r="B142">
        <v>158.6</v>
      </c>
      <c r="C142">
        <f t="shared" si="2"/>
        <v>5.0060198973448577E-3</v>
      </c>
    </row>
    <row r="143" spans="1:3" x14ac:dyDescent="0.2">
      <c r="A143" s="1">
        <v>45391</v>
      </c>
      <c r="B143">
        <v>157.81</v>
      </c>
      <c r="C143">
        <f t="shared" si="2"/>
        <v>-5.0438181703550298E-3</v>
      </c>
    </row>
    <row r="144" spans="1:3" x14ac:dyDescent="0.2">
      <c r="A144" s="1">
        <v>45360</v>
      </c>
      <c r="B144">
        <v>158.61000000000001</v>
      </c>
      <c r="C144">
        <f t="shared" si="2"/>
        <v>-3.9367694264429771E-2</v>
      </c>
    </row>
    <row r="145" spans="1:3" x14ac:dyDescent="0.2">
      <c r="A145" t="s">
        <v>88</v>
      </c>
      <c r="B145">
        <v>165.11</v>
      </c>
      <c r="C145">
        <f t="shared" si="2"/>
        <v>1.0465116279069816E-2</v>
      </c>
    </row>
    <row r="146" spans="1:3" x14ac:dyDescent="0.2">
      <c r="A146" t="s">
        <v>89</v>
      </c>
      <c r="B146">
        <v>163.4</v>
      </c>
      <c r="C146">
        <f t="shared" si="2"/>
        <v>-6.6869300911853759E-3</v>
      </c>
    </row>
    <row r="147" spans="1:3" x14ac:dyDescent="0.2">
      <c r="A147" t="s">
        <v>90</v>
      </c>
      <c r="B147">
        <v>164.5</v>
      </c>
      <c r="C147">
        <f t="shared" si="2"/>
        <v>-1.129943502824856E-2</v>
      </c>
    </row>
    <row r="148" spans="1:3" x14ac:dyDescent="0.2">
      <c r="A148" t="s">
        <v>91</v>
      </c>
      <c r="B148">
        <v>166.38</v>
      </c>
      <c r="C148">
        <f t="shared" si="2"/>
        <v>-9.2300363246591507E-3</v>
      </c>
    </row>
    <row r="149" spans="1:3" x14ac:dyDescent="0.2">
      <c r="A149" t="s">
        <v>92</v>
      </c>
      <c r="B149">
        <v>167.93</v>
      </c>
      <c r="C149">
        <f t="shared" si="2"/>
        <v>2.9863226422982736E-3</v>
      </c>
    </row>
    <row r="150" spans="1:3" x14ac:dyDescent="0.2">
      <c r="A150" t="s">
        <v>93</v>
      </c>
      <c r="B150">
        <v>167.43</v>
      </c>
      <c r="C150">
        <f t="shared" si="2"/>
        <v>1.1722762704695133E-2</v>
      </c>
    </row>
    <row r="151" spans="1:3" x14ac:dyDescent="0.2">
      <c r="A151" t="s">
        <v>94</v>
      </c>
      <c r="B151">
        <v>165.49</v>
      </c>
      <c r="C151">
        <f t="shared" si="2"/>
        <v>-1.2766211298693471E-2</v>
      </c>
    </row>
    <row r="152" spans="1:3" x14ac:dyDescent="0.2">
      <c r="A152" t="s">
        <v>95</v>
      </c>
      <c r="B152">
        <v>167.63</v>
      </c>
      <c r="C152">
        <f t="shared" si="2"/>
        <v>-7.8716856060606789E-3</v>
      </c>
    </row>
    <row r="153" spans="1:3" x14ac:dyDescent="0.2">
      <c r="A153" t="s">
        <v>96</v>
      </c>
      <c r="B153">
        <v>168.96</v>
      </c>
      <c r="C153">
        <f t="shared" si="2"/>
        <v>3.3254156769596333E-3</v>
      </c>
    </row>
    <row r="154" spans="1:3" x14ac:dyDescent="0.2">
      <c r="A154" t="s">
        <v>97</v>
      </c>
      <c r="B154">
        <v>168.4</v>
      </c>
      <c r="C154">
        <f t="shared" si="2"/>
        <v>2.2216826514507688E-2</v>
      </c>
    </row>
    <row r="155" spans="1:3" x14ac:dyDescent="0.2">
      <c r="A155" t="s">
        <v>98</v>
      </c>
      <c r="B155">
        <v>164.74</v>
      </c>
      <c r="C155">
        <f t="shared" si="2"/>
        <v>9.6218667647240408E-3</v>
      </c>
    </row>
    <row r="156" spans="1:3" x14ac:dyDescent="0.2">
      <c r="A156" t="s">
        <v>99</v>
      </c>
      <c r="B156">
        <v>163.16999999999999</v>
      </c>
      <c r="C156">
        <f t="shared" si="2"/>
        <v>7.035734123310414E-3</v>
      </c>
    </row>
    <row r="157" spans="1:3" x14ac:dyDescent="0.2">
      <c r="A157" t="s">
        <v>100</v>
      </c>
      <c r="B157">
        <v>162.03</v>
      </c>
      <c r="C157">
        <f t="shared" si="2"/>
        <v>-2.3503887181341564E-2</v>
      </c>
    </row>
    <row r="158" spans="1:3" x14ac:dyDescent="0.2">
      <c r="A158" t="s">
        <v>101</v>
      </c>
      <c r="B158">
        <v>165.93</v>
      </c>
      <c r="C158">
        <f t="shared" si="2"/>
        <v>1.2076852698993707E-2</v>
      </c>
    </row>
    <row r="159" spans="1:3" x14ac:dyDescent="0.2">
      <c r="A159" s="1">
        <v>45634</v>
      </c>
      <c r="B159">
        <v>163.95</v>
      </c>
      <c r="C159">
        <f t="shared" si="2"/>
        <v>-8.7066932704516469E-3</v>
      </c>
    </row>
    <row r="160" spans="1:3" x14ac:dyDescent="0.2">
      <c r="A160" s="1">
        <v>45543</v>
      </c>
      <c r="B160">
        <v>165.39</v>
      </c>
      <c r="C160">
        <f t="shared" si="2"/>
        <v>9.4604492187498959E-3</v>
      </c>
    </row>
    <row r="161" spans="1:3" x14ac:dyDescent="0.2">
      <c r="A161" s="1">
        <v>45512</v>
      </c>
      <c r="B161">
        <v>163.84</v>
      </c>
      <c r="C161">
        <f t="shared" si="2"/>
        <v>1.9222395023328169E-2</v>
      </c>
    </row>
    <row r="162" spans="1:3" x14ac:dyDescent="0.2">
      <c r="A162" s="1">
        <v>45481</v>
      </c>
      <c r="B162">
        <v>160.75</v>
      </c>
      <c r="C162">
        <f t="shared" si="2"/>
        <v>1.3080852124081723E-3</v>
      </c>
    </row>
    <row r="163" spans="1:3" x14ac:dyDescent="0.2">
      <c r="A163" s="1">
        <v>45451</v>
      </c>
      <c r="B163">
        <v>160.54</v>
      </c>
      <c r="C163">
        <f t="shared" si="2"/>
        <v>-6.2250996015932719E-4</v>
      </c>
    </row>
    <row r="164" spans="1:3" x14ac:dyDescent="0.2">
      <c r="A164" s="1">
        <v>45420</v>
      </c>
      <c r="B164">
        <v>160.63999999999999</v>
      </c>
      <c r="C164">
        <f t="shared" si="2"/>
        <v>-4.608076009501199E-2</v>
      </c>
    </row>
    <row r="165" spans="1:3" x14ac:dyDescent="0.2">
      <c r="A165" s="1">
        <v>45330</v>
      </c>
      <c r="B165">
        <v>168.4</v>
      </c>
      <c r="C165">
        <f t="shared" si="2"/>
        <v>-2.3485068135691407E-2</v>
      </c>
    </row>
    <row r="166" spans="1:3" x14ac:dyDescent="0.2">
      <c r="A166" s="1">
        <v>45299</v>
      </c>
      <c r="B166">
        <v>172.45</v>
      </c>
      <c r="C166">
        <f t="shared" si="2"/>
        <v>-4.0427375108288595E-3</v>
      </c>
    </row>
    <row r="167" spans="1:3" x14ac:dyDescent="0.2">
      <c r="A167" t="s">
        <v>102</v>
      </c>
      <c r="B167">
        <v>173.15</v>
      </c>
      <c r="C167">
        <f t="shared" si="2"/>
        <v>7.5061096241126031E-3</v>
      </c>
    </row>
    <row r="168" spans="1:3" x14ac:dyDescent="0.2">
      <c r="A168" t="s">
        <v>103</v>
      </c>
      <c r="B168">
        <v>171.86</v>
      </c>
      <c r="C168">
        <f t="shared" si="2"/>
        <v>4.2657628703326022E-3</v>
      </c>
    </row>
    <row r="169" spans="1:3" x14ac:dyDescent="0.2">
      <c r="A169" t="s">
        <v>104</v>
      </c>
      <c r="B169">
        <v>171.13</v>
      </c>
      <c r="C169">
        <f t="shared" si="2"/>
        <v>1.4524543514346623E-2</v>
      </c>
    </row>
    <row r="170" spans="1:3" x14ac:dyDescent="0.2">
      <c r="A170" t="s">
        <v>105</v>
      </c>
      <c r="B170">
        <v>168.68</v>
      </c>
      <c r="C170">
        <f t="shared" si="2"/>
        <v>-2.8375502482855864E-3</v>
      </c>
    </row>
    <row r="171" spans="1:3" x14ac:dyDescent="0.2">
      <c r="A171" t="s">
        <v>106</v>
      </c>
      <c r="B171">
        <v>169.16</v>
      </c>
      <c r="C171">
        <f t="shared" si="2"/>
        <v>-2.9878992946034341E-2</v>
      </c>
    </row>
    <row r="172" spans="1:3" x14ac:dyDescent="0.2">
      <c r="A172" t="s">
        <v>107</v>
      </c>
      <c r="B172">
        <v>174.37</v>
      </c>
      <c r="C172">
        <f t="shared" si="2"/>
        <v>-5.027233115468404E-2</v>
      </c>
    </row>
    <row r="173" spans="1:3" x14ac:dyDescent="0.2">
      <c r="A173" t="s">
        <v>108</v>
      </c>
      <c r="B173">
        <v>183.6</v>
      </c>
      <c r="C173">
        <f t="shared" si="2"/>
        <v>1.3635124079629125E-3</v>
      </c>
    </row>
    <row r="174" spans="1:3" x14ac:dyDescent="0.2">
      <c r="A174" t="s">
        <v>109</v>
      </c>
      <c r="B174">
        <v>183.35</v>
      </c>
      <c r="C174">
        <f t="shared" si="2"/>
        <v>2.2074809075199334E-2</v>
      </c>
    </row>
    <row r="175" spans="1:3" x14ac:dyDescent="0.2">
      <c r="A175" t="s">
        <v>110</v>
      </c>
      <c r="B175">
        <v>179.39</v>
      </c>
      <c r="C175">
        <f t="shared" si="2"/>
        <v>9.4855484878912785E-4</v>
      </c>
    </row>
    <row r="176" spans="1:3" x14ac:dyDescent="0.2">
      <c r="A176" t="s">
        <v>111</v>
      </c>
      <c r="B176">
        <v>179.22</v>
      </c>
      <c r="C176">
        <f t="shared" si="2"/>
        <v>-1.8617895082685389E-2</v>
      </c>
    </row>
    <row r="177" spans="1:3" x14ac:dyDescent="0.2">
      <c r="A177" t="s">
        <v>112</v>
      </c>
      <c r="B177">
        <v>182.62</v>
      </c>
      <c r="C177">
        <f t="shared" si="2"/>
        <v>-1.5525606469002671E-2</v>
      </c>
    </row>
    <row r="178" spans="1:3" x14ac:dyDescent="0.2">
      <c r="A178" t="s">
        <v>113</v>
      </c>
      <c r="B178">
        <v>185.5</v>
      </c>
      <c r="C178">
        <f t="shared" si="2"/>
        <v>-1.4294064509272533E-2</v>
      </c>
    </row>
    <row r="179" spans="1:3" x14ac:dyDescent="0.2">
      <c r="A179" t="s">
        <v>114</v>
      </c>
      <c r="B179">
        <v>188.19</v>
      </c>
      <c r="C179">
        <f t="shared" si="2"/>
        <v>7.5489881143591207E-3</v>
      </c>
    </row>
    <row r="180" spans="1:3" x14ac:dyDescent="0.2">
      <c r="A180" s="1">
        <v>45633</v>
      </c>
      <c r="B180">
        <v>186.78</v>
      </c>
      <c r="C180">
        <f t="shared" si="2"/>
        <v>-2.7762947143620408E-3</v>
      </c>
    </row>
    <row r="181" spans="1:3" x14ac:dyDescent="0.2">
      <c r="A181" s="1">
        <v>45603</v>
      </c>
      <c r="B181">
        <v>187.3</v>
      </c>
      <c r="C181">
        <f t="shared" si="2"/>
        <v>-2.7821031869614789E-2</v>
      </c>
    </row>
    <row r="182" spans="1:3" x14ac:dyDescent="0.2">
      <c r="A182" s="1">
        <v>45572</v>
      </c>
      <c r="B182">
        <v>192.66</v>
      </c>
      <c r="C182">
        <f t="shared" si="2"/>
        <v>1.1657214870825451E-2</v>
      </c>
    </row>
    <row r="183" spans="1:3" x14ac:dyDescent="0.2">
      <c r="A183" s="1">
        <v>45542</v>
      </c>
      <c r="B183">
        <v>190.44</v>
      </c>
      <c r="C183">
        <f t="shared" si="2"/>
        <v>-2.0999580008395656E-4</v>
      </c>
    </row>
    <row r="184" spans="1:3" x14ac:dyDescent="0.2">
      <c r="A184" s="1">
        <v>45511</v>
      </c>
      <c r="B184">
        <v>190.48</v>
      </c>
      <c r="C184">
        <f t="shared" si="2"/>
        <v>-7.7099395707439997E-3</v>
      </c>
    </row>
    <row r="185" spans="1:3" x14ac:dyDescent="0.2">
      <c r="A185" s="1">
        <v>45419</v>
      </c>
      <c r="B185">
        <v>191.96</v>
      </c>
      <c r="C185">
        <f t="shared" si="2"/>
        <v>2.4387640749239672E-2</v>
      </c>
    </row>
    <row r="186" spans="1:3" x14ac:dyDescent="0.2">
      <c r="A186" s="1">
        <v>45358</v>
      </c>
      <c r="B186">
        <v>187.39</v>
      </c>
      <c r="C186">
        <f t="shared" si="2"/>
        <v>4.179840308664984E-3</v>
      </c>
    </row>
    <row r="187" spans="1:3" x14ac:dyDescent="0.2">
      <c r="A187" s="1">
        <v>45329</v>
      </c>
      <c r="B187">
        <v>186.61</v>
      </c>
      <c r="C187">
        <f t="shared" si="2"/>
        <v>1.1491137731042357E-2</v>
      </c>
    </row>
    <row r="188" spans="1:3" x14ac:dyDescent="0.2">
      <c r="A188" s="1">
        <v>45298</v>
      </c>
      <c r="B188">
        <v>184.49</v>
      </c>
      <c r="C188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2FC-10B4-514C-81BE-16704BD5DFC6}">
  <dimension ref="A1:D188"/>
  <sheetViews>
    <sheetView workbookViewId="0">
      <selection activeCell="C1" sqref="C1:D1048576"/>
    </sheetView>
  </sheetViews>
  <sheetFormatPr baseColWidth="10" defaultRowHeight="16" x14ac:dyDescent="0.2"/>
  <cols>
    <col min="3" max="3" width="14" bestFit="1" customWidth="1"/>
    <col min="4" max="4" width="17" bestFit="1" customWidth="1"/>
  </cols>
  <sheetData>
    <row r="1" spans="1:4" x14ac:dyDescent="0.2">
      <c r="A1" t="s">
        <v>0</v>
      </c>
      <c r="B1" t="s">
        <v>115</v>
      </c>
      <c r="C1" t="s">
        <v>121</v>
      </c>
      <c r="D1" t="s">
        <v>122</v>
      </c>
    </row>
    <row r="2" spans="1:4" x14ac:dyDescent="0.2">
      <c r="A2" t="s">
        <v>1</v>
      </c>
      <c r="B2" s="2">
        <v>5580.94</v>
      </c>
      <c r="C2">
        <f>(B2-B3)/B3</f>
        <v>-1.973720032810453E-2</v>
      </c>
      <c r="D2">
        <v>-4.8878595806923511E-2</v>
      </c>
    </row>
    <row r="3" spans="1:4" x14ac:dyDescent="0.2">
      <c r="A3" t="s">
        <v>2</v>
      </c>
      <c r="B3" s="2">
        <v>5693.31</v>
      </c>
      <c r="C3">
        <f t="shared" ref="C3:C66" si="0">(B3-B4)/B4</f>
        <v>-3.3069570393192498E-3</v>
      </c>
      <c r="D3">
        <v>-1.8308005265047111E-2</v>
      </c>
    </row>
    <row r="4" spans="1:4" x14ac:dyDescent="0.2">
      <c r="A4" t="s">
        <v>3</v>
      </c>
      <c r="B4" s="2">
        <v>5712.2</v>
      </c>
      <c r="C4">
        <f t="shared" si="0"/>
        <v>-1.1156985450044545E-2</v>
      </c>
      <c r="D4">
        <v>-3.2698651542334659E-2</v>
      </c>
    </row>
    <row r="5" spans="1:4" x14ac:dyDescent="0.2">
      <c r="A5" t="s">
        <v>4</v>
      </c>
      <c r="B5" s="2">
        <v>5776.65</v>
      </c>
      <c r="C5">
        <f t="shared" si="0"/>
        <v>1.5743198608772721E-3</v>
      </c>
      <c r="D5">
        <v>1.6830459601012093E-2</v>
      </c>
    </row>
    <row r="6" spans="1:4" x14ac:dyDescent="0.2">
      <c r="A6" t="s">
        <v>5</v>
      </c>
      <c r="B6" s="2">
        <v>5767.57</v>
      </c>
      <c r="C6">
        <f t="shared" si="0"/>
        <v>1.7646041682840466E-2</v>
      </c>
      <c r="D6">
        <v>2.2135338345864702E-2</v>
      </c>
    </row>
    <row r="7" spans="1:4" x14ac:dyDescent="0.2">
      <c r="A7" t="s">
        <v>6</v>
      </c>
      <c r="B7" s="2">
        <v>5667.56</v>
      </c>
      <c r="C7">
        <f t="shared" si="0"/>
        <v>8.2466726353506298E-4</v>
      </c>
      <c r="D7">
        <v>7.270524083610958E-3</v>
      </c>
    </row>
    <row r="8" spans="1:4" x14ac:dyDescent="0.2">
      <c r="A8" t="s">
        <v>7</v>
      </c>
      <c r="B8" s="2">
        <v>5662.89</v>
      </c>
      <c r="C8">
        <f t="shared" si="0"/>
        <v>-2.1849103746239638E-3</v>
      </c>
      <c r="D8">
        <v>-7.3971614144815361E-3</v>
      </c>
    </row>
    <row r="9" spans="1:4" x14ac:dyDescent="0.2">
      <c r="A9" t="s">
        <v>8</v>
      </c>
      <c r="B9" s="2">
        <v>5675.29</v>
      </c>
      <c r="C9">
        <f t="shared" si="0"/>
        <v>1.0798516740105386E-2</v>
      </c>
      <c r="D9">
        <v>2.2192168193274815E-2</v>
      </c>
    </row>
    <row r="10" spans="1:4" x14ac:dyDescent="0.2">
      <c r="A10" t="s">
        <v>9</v>
      </c>
      <c r="B10" s="2">
        <v>5614.66</v>
      </c>
      <c r="C10">
        <f t="shared" si="0"/>
        <v>-1.0653519220738952E-2</v>
      </c>
      <c r="D10">
        <v>-2.3413579876328305E-2</v>
      </c>
    </row>
    <row r="11" spans="1:4" x14ac:dyDescent="0.2">
      <c r="A11" t="s">
        <v>10</v>
      </c>
      <c r="B11" s="2">
        <v>5675.12</v>
      </c>
      <c r="C11">
        <f t="shared" si="0"/>
        <v>6.4160994796894971E-3</v>
      </c>
      <c r="D11">
        <v>-6.2641689535855583E-3</v>
      </c>
    </row>
    <row r="12" spans="1:4" x14ac:dyDescent="0.2">
      <c r="A12" t="s">
        <v>11</v>
      </c>
      <c r="B12" s="2">
        <v>5638.94</v>
      </c>
      <c r="C12">
        <f t="shared" si="0"/>
        <v>2.1265883307494883E-2</v>
      </c>
      <c r="D12">
        <v>1.7543859649122896E-2</v>
      </c>
    </row>
    <row r="13" spans="1:4" x14ac:dyDescent="0.2">
      <c r="A13" t="s">
        <v>12</v>
      </c>
      <c r="B13" s="2">
        <v>5521.52</v>
      </c>
      <c r="C13">
        <f t="shared" si="0"/>
        <v>-1.3891022092047175E-2</v>
      </c>
      <c r="D13">
        <v>-2.5266272189349175E-2</v>
      </c>
    </row>
    <row r="14" spans="1:4" x14ac:dyDescent="0.2">
      <c r="A14" s="1">
        <v>45994</v>
      </c>
      <c r="B14" s="2">
        <v>5599.3</v>
      </c>
      <c r="C14">
        <f t="shared" si="0"/>
        <v>4.8868732804865115E-3</v>
      </c>
      <c r="D14">
        <v>1.8194963248584231E-2</v>
      </c>
    </row>
    <row r="15" spans="1:4" x14ac:dyDescent="0.2">
      <c r="A15" s="1">
        <v>45964</v>
      </c>
      <c r="B15" s="2">
        <v>5572.07</v>
      </c>
      <c r="C15">
        <f t="shared" si="0"/>
        <v>-7.5678236584880536E-3</v>
      </c>
      <c r="D15">
        <v>-1.0905190393897935E-2</v>
      </c>
    </row>
    <row r="16" spans="1:4" x14ac:dyDescent="0.2">
      <c r="A16" s="1">
        <v>45933</v>
      </c>
      <c r="B16" s="2">
        <v>5614.56</v>
      </c>
      <c r="C16">
        <f t="shared" si="0"/>
        <v>-2.6973068524487786E-2</v>
      </c>
      <c r="D16">
        <v>-4.5177809388335689E-2</v>
      </c>
    </row>
    <row r="17" spans="1:4" x14ac:dyDescent="0.2">
      <c r="A17" s="1">
        <v>45841</v>
      </c>
      <c r="B17" s="2">
        <v>5770.2</v>
      </c>
      <c r="C17">
        <f t="shared" si="0"/>
        <v>5.5205871897282535E-3</v>
      </c>
      <c r="D17">
        <v>8.8399058607427361E-3</v>
      </c>
    </row>
    <row r="18" spans="1:4" x14ac:dyDescent="0.2">
      <c r="A18" s="1">
        <v>45811</v>
      </c>
      <c r="B18" s="2">
        <v>5738.52</v>
      </c>
      <c r="C18">
        <f t="shared" si="0"/>
        <v>-1.7819030128555062E-2</v>
      </c>
      <c r="D18">
        <v>-4.4573975655751823E-3</v>
      </c>
    </row>
    <row r="19" spans="1:4" x14ac:dyDescent="0.2">
      <c r="A19" s="1">
        <v>45780</v>
      </c>
      <c r="B19" s="2">
        <v>5842.63</v>
      </c>
      <c r="C19">
        <f t="shared" si="0"/>
        <v>1.1159281084776351E-2</v>
      </c>
      <c r="D19">
        <v>1.378830890446669E-2</v>
      </c>
    </row>
    <row r="20" spans="1:4" x14ac:dyDescent="0.2">
      <c r="A20" s="1">
        <v>45750</v>
      </c>
      <c r="B20" s="2">
        <v>5778.15</v>
      </c>
      <c r="C20">
        <f t="shared" si="0"/>
        <v>-1.2234773630190952E-2</v>
      </c>
      <c r="D20">
        <v>2.3419898019684676E-2</v>
      </c>
    </row>
    <row r="21" spans="1:4" x14ac:dyDescent="0.2">
      <c r="A21" s="1">
        <v>45719</v>
      </c>
      <c r="B21" s="2">
        <v>5849.72</v>
      </c>
      <c r="C21">
        <f t="shared" si="0"/>
        <v>-1.7596775547904904E-2</v>
      </c>
      <c r="D21">
        <v>-2.067123446754153E-2</v>
      </c>
    </row>
    <row r="22" spans="1:4" x14ac:dyDescent="0.2">
      <c r="A22" t="s">
        <v>13</v>
      </c>
      <c r="B22" s="2">
        <v>5954.5</v>
      </c>
      <c r="C22">
        <f t="shared" si="0"/>
        <v>1.5854114170776822E-2</v>
      </c>
      <c r="D22">
        <v>1.1808941895305744E-2</v>
      </c>
    </row>
    <row r="23" spans="1:4" x14ac:dyDescent="0.2">
      <c r="A23" t="s">
        <v>14</v>
      </c>
      <c r="B23" s="2">
        <v>5861.57</v>
      </c>
      <c r="C23">
        <f t="shared" si="0"/>
        <v>-1.5864514460902122E-2</v>
      </c>
      <c r="D23">
        <v>-2.5701202060675336E-2</v>
      </c>
    </row>
    <row r="24" spans="1:4" x14ac:dyDescent="0.2">
      <c r="A24" t="s">
        <v>15</v>
      </c>
      <c r="B24" s="2">
        <v>5956.06</v>
      </c>
      <c r="C24">
        <f t="shared" si="0"/>
        <v>1.3601444103948618E-4</v>
      </c>
      <c r="D24">
        <v>-1.5053278457461893E-2</v>
      </c>
    </row>
    <row r="25" spans="1:4" x14ac:dyDescent="0.2">
      <c r="A25" t="s">
        <v>16</v>
      </c>
      <c r="B25" s="2">
        <v>5955.25</v>
      </c>
      <c r="C25">
        <f t="shared" si="0"/>
        <v>-4.6797309154723602E-3</v>
      </c>
      <c r="D25">
        <v>-2.1082841216402633E-2</v>
      </c>
    </row>
    <row r="26" spans="1:4" x14ac:dyDescent="0.2">
      <c r="A26" t="s">
        <v>17</v>
      </c>
      <c r="B26" s="2">
        <v>5983.25</v>
      </c>
      <c r="C26">
        <f t="shared" si="0"/>
        <v>-4.9691258961639126E-3</v>
      </c>
      <c r="D26">
        <v>-2.1478136358630616E-3</v>
      </c>
    </row>
    <row r="27" spans="1:4" x14ac:dyDescent="0.2">
      <c r="A27" t="s">
        <v>18</v>
      </c>
      <c r="B27" s="2">
        <v>6013.13</v>
      </c>
      <c r="C27">
        <f t="shared" si="0"/>
        <v>-1.7064104408322379E-2</v>
      </c>
      <c r="D27">
        <v>-2.7111015859408349E-2</v>
      </c>
    </row>
    <row r="28" spans="1:4" x14ac:dyDescent="0.2">
      <c r="A28" t="s">
        <v>19</v>
      </c>
      <c r="B28" s="2">
        <v>6117.52</v>
      </c>
      <c r="C28">
        <f t="shared" si="0"/>
        <v>-4.3342040803038993E-3</v>
      </c>
      <c r="D28">
        <v>-2.6185005076685146E-3</v>
      </c>
    </row>
    <row r="29" spans="1:4" x14ac:dyDescent="0.2">
      <c r="A29" t="s">
        <v>20</v>
      </c>
      <c r="B29" s="2">
        <v>6144.15</v>
      </c>
      <c r="C29">
        <f t="shared" si="0"/>
        <v>2.3769980977489009E-3</v>
      </c>
      <c r="D29">
        <v>7.1582346609256409E-3</v>
      </c>
    </row>
    <row r="30" spans="1:4" x14ac:dyDescent="0.2">
      <c r="A30" t="s">
        <v>21</v>
      </c>
      <c r="B30" s="2">
        <v>6129.58</v>
      </c>
      <c r="C30">
        <f t="shared" si="0"/>
        <v>2.4449557863680743E-3</v>
      </c>
      <c r="D30">
        <v>-5.725905709851732E-3</v>
      </c>
    </row>
    <row r="31" spans="1:4" x14ac:dyDescent="0.2">
      <c r="A31" t="s">
        <v>22</v>
      </c>
      <c r="B31" s="2">
        <v>6114.63</v>
      </c>
      <c r="C31">
        <f t="shared" si="0"/>
        <v>-7.1953387287406335E-5</v>
      </c>
      <c r="D31">
        <v>-5.3757717692143438E-3</v>
      </c>
    </row>
    <row r="32" spans="1:4" x14ac:dyDescent="0.2">
      <c r="A32" t="s">
        <v>23</v>
      </c>
      <c r="B32" s="2">
        <v>6115.07</v>
      </c>
      <c r="C32">
        <f t="shared" si="0"/>
        <v>1.0426357037460438E-2</v>
      </c>
      <c r="D32">
        <v>1.3212533031332517E-2</v>
      </c>
    </row>
    <row r="33" spans="1:4" x14ac:dyDescent="0.2">
      <c r="A33" s="1">
        <v>45993</v>
      </c>
      <c r="B33" s="2">
        <v>6051.97</v>
      </c>
      <c r="C33">
        <f t="shared" si="0"/>
        <v>-2.7239021174919249E-3</v>
      </c>
      <c r="D33">
        <v>-8.7667717966535864E-3</v>
      </c>
    </row>
    <row r="34" spans="1:4" x14ac:dyDescent="0.2">
      <c r="A34" s="1">
        <v>45963</v>
      </c>
      <c r="B34" s="2">
        <v>6068.5</v>
      </c>
      <c r="C34">
        <f t="shared" si="0"/>
        <v>3.3957312690810433E-4</v>
      </c>
      <c r="D34">
        <v>-6.0042507970244179E-3</v>
      </c>
    </row>
    <row r="35" spans="1:4" x14ac:dyDescent="0.2">
      <c r="A35" s="1">
        <v>45932</v>
      </c>
      <c r="B35" s="2">
        <v>6066.44</v>
      </c>
      <c r="C35">
        <f t="shared" si="0"/>
        <v>6.7125899644705387E-3</v>
      </c>
      <c r="D35">
        <v>5.6642086138719797E-3</v>
      </c>
    </row>
    <row r="36" spans="1:4" x14ac:dyDescent="0.2">
      <c r="A36" s="1">
        <v>45840</v>
      </c>
      <c r="B36" s="2">
        <v>6025.99</v>
      </c>
      <c r="C36">
        <f t="shared" si="0"/>
        <v>-9.464837258386101E-3</v>
      </c>
      <c r="D36">
        <v>-3.1917645233045452E-2</v>
      </c>
    </row>
    <row r="37" spans="1:4" x14ac:dyDescent="0.2">
      <c r="A37" s="1">
        <v>45810</v>
      </c>
      <c r="B37" s="2">
        <v>6083.57</v>
      </c>
      <c r="C37">
        <f t="shared" si="0"/>
        <v>3.6443244884087956E-3</v>
      </c>
      <c r="D37">
        <v>5.1733057423646683E-5</v>
      </c>
    </row>
    <row r="38" spans="1:4" x14ac:dyDescent="0.2">
      <c r="A38" s="1">
        <v>45779</v>
      </c>
      <c r="B38" s="2">
        <v>6061.48</v>
      </c>
      <c r="C38">
        <f t="shared" si="0"/>
        <v>3.9086566808216551E-3</v>
      </c>
      <c r="D38">
        <v>-6.9375571710557971E-2</v>
      </c>
    </row>
    <row r="39" spans="1:4" x14ac:dyDescent="0.2">
      <c r="A39" s="1">
        <v>45749</v>
      </c>
      <c r="B39" s="2">
        <v>6037.88</v>
      </c>
      <c r="C39">
        <f t="shared" si="0"/>
        <v>7.2248718423507281E-3</v>
      </c>
      <c r="D39">
        <v>2.5019739439400029E-2</v>
      </c>
    </row>
    <row r="40" spans="1:4" x14ac:dyDescent="0.2">
      <c r="A40" s="1">
        <v>45718</v>
      </c>
      <c r="B40" s="2">
        <v>5994.57</v>
      </c>
      <c r="C40">
        <f t="shared" si="0"/>
        <v>-7.6086038807853017E-3</v>
      </c>
      <c r="D40">
        <v>-1.4396887159533113E-2</v>
      </c>
    </row>
    <row r="41" spans="1:4" x14ac:dyDescent="0.2">
      <c r="A41" t="s">
        <v>24</v>
      </c>
      <c r="B41" s="2">
        <v>6040.53</v>
      </c>
      <c r="C41">
        <f t="shared" si="0"/>
        <v>-5.0468031697350471E-3</v>
      </c>
      <c r="D41">
        <v>1.4657257069535601E-2</v>
      </c>
    </row>
    <row r="42" spans="1:4" x14ac:dyDescent="0.2">
      <c r="A42" t="s">
        <v>25</v>
      </c>
      <c r="B42" s="2">
        <v>6071.17</v>
      </c>
      <c r="C42">
        <f t="shared" si="0"/>
        <v>5.2754370946349284E-3</v>
      </c>
      <c r="D42">
        <v>2.7639720052743628E-2</v>
      </c>
    </row>
    <row r="43" spans="1:4" x14ac:dyDescent="0.2">
      <c r="A43" t="s">
        <v>26</v>
      </c>
      <c r="B43" s="2">
        <v>6039.31</v>
      </c>
      <c r="C43">
        <f t="shared" si="0"/>
        <v>-4.6788733787101241E-3</v>
      </c>
      <c r="D43">
        <v>5.5817729740708201E-4</v>
      </c>
    </row>
    <row r="44" spans="1:4" x14ac:dyDescent="0.2">
      <c r="A44" t="s">
        <v>27</v>
      </c>
      <c r="B44" s="2">
        <v>6067.7</v>
      </c>
      <c r="C44">
        <f t="shared" si="0"/>
        <v>9.2178009008229943E-3</v>
      </c>
      <c r="D44">
        <v>1.7030500077411276E-2</v>
      </c>
    </row>
    <row r="45" spans="1:4" x14ac:dyDescent="0.2">
      <c r="A45" t="s">
        <v>28</v>
      </c>
      <c r="B45" s="2">
        <v>6012.28</v>
      </c>
      <c r="C45">
        <f t="shared" si="0"/>
        <v>-1.4580642623466712E-2</v>
      </c>
      <c r="D45">
        <v>-4.0267459138187196E-2</v>
      </c>
    </row>
    <row r="46" spans="1:4" x14ac:dyDescent="0.2">
      <c r="A46" t="s">
        <v>29</v>
      </c>
      <c r="B46" s="2">
        <v>6101.24</v>
      </c>
      <c r="C46">
        <f t="shared" si="0"/>
        <v>-2.8551769899211195E-3</v>
      </c>
      <c r="D46">
        <v>1.1624411263653638E-2</v>
      </c>
    </row>
    <row r="47" spans="1:4" x14ac:dyDescent="0.2">
      <c r="A47" t="s">
        <v>30</v>
      </c>
      <c r="B47" s="2">
        <v>6118.71</v>
      </c>
      <c r="C47">
        <f t="shared" si="0"/>
        <v>5.3135119948343832E-3</v>
      </c>
      <c r="D47">
        <v>-2.2496625506173507E-3</v>
      </c>
    </row>
    <row r="48" spans="1:4" x14ac:dyDescent="0.2">
      <c r="A48" t="s">
        <v>31</v>
      </c>
      <c r="B48" s="2">
        <v>6086.37</v>
      </c>
      <c r="C48">
        <f t="shared" si="0"/>
        <v>6.1379611323075477E-3</v>
      </c>
      <c r="D48">
        <v>2.0037068576867489E-3</v>
      </c>
    </row>
    <row r="49" spans="1:4" x14ac:dyDescent="0.2">
      <c r="A49" t="s">
        <v>32</v>
      </c>
      <c r="B49" s="2">
        <v>6049.24</v>
      </c>
      <c r="C49">
        <f t="shared" si="0"/>
        <v>8.7682143059636414E-3</v>
      </c>
      <c r="D49">
        <v>1.0528980005061929E-2</v>
      </c>
    </row>
    <row r="50" spans="1:4" x14ac:dyDescent="0.2">
      <c r="A50" t="s">
        <v>33</v>
      </c>
      <c r="B50" s="2">
        <v>5996.66</v>
      </c>
      <c r="C50">
        <f t="shared" si="0"/>
        <v>9.9910060734267718E-3</v>
      </c>
      <c r="D50">
        <v>1.6151432539478497E-2</v>
      </c>
    </row>
    <row r="51" spans="1:4" x14ac:dyDescent="0.2">
      <c r="A51" t="s">
        <v>34</v>
      </c>
      <c r="B51" s="2">
        <v>5937.34</v>
      </c>
      <c r="C51">
        <f t="shared" si="0"/>
        <v>-2.1126369978705073E-3</v>
      </c>
      <c r="D51">
        <v>-1.3047009848715572E-2</v>
      </c>
    </row>
    <row r="52" spans="1:4" x14ac:dyDescent="0.2">
      <c r="A52" t="s">
        <v>35</v>
      </c>
      <c r="B52" s="2">
        <v>5949.91</v>
      </c>
      <c r="C52">
        <f t="shared" si="0"/>
        <v>1.8312792769356365E-2</v>
      </c>
      <c r="D52">
        <v>3.1038995027479602E-2</v>
      </c>
    </row>
    <row r="53" spans="1:4" x14ac:dyDescent="0.2">
      <c r="A53" t="s">
        <v>36</v>
      </c>
      <c r="B53" s="2">
        <v>5842.91</v>
      </c>
      <c r="C53">
        <f t="shared" si="0"/>
        <v>1.146289893115681E-3</v>
      </c>
      <c r="D53">
        <v>-6.4485932705807929E-3</v>
      </c>
    </row>
    <row r="54" spans="1:4" x14ac:dyDescent="0.2">
      <c r="A54" t="s">
        <v>37</v>
      </c>
      <c r="B54" s="2">
        <v>5836.22</v>
      </c>
      <c r="C54">
        <f t="shared" si="0"/>
        <v>1.5754139322881413E-3</v>
      </c>
      <c r="D54">
        <v>-4.5555728115131517E-3</v>
      </c>
    </row>
    <row r="55" spans="1:4" x14ac:dyDescent="0.2">
      <c r="A55" s="1">
        <v>45931</v>
      </c>
      <c r="B55" s="2">
        <v>5827.04</v>
      </c>
      <c r="C55">
        <f t="shared" si="0"/>
        <v>-1.5411650403413177E-2</v>
      </c>
      <c r="D55">
        <v>-1.1361891601412554E-2</v>
      </c>
    </row>
    <row r="56" spans="1:4" x14ac:dyDescent="0.2">
      <c r="A56" s="1">
        <v>45870</v>
      </c>
      <c r="B56" s="2">
        <v>5918.25</v>
      </c>
      <c r="C56">
        <f t="shared" si="0"/>
        <v>1.5603237756451152E-3</v>
      </c>
      <c r="D56">
        <v>-6.710385847186323E-3</v>
      </c>
    </row>
    <row r="57" spans="1:4" x14ac:dyDescent="0.2">
      <c r="A57" s="1">
        <v>45839</v>
      </c>
      <c r="B57" s="2">
        <v>5909.03</v>
      </c>
      <c r="C57">
        <f t="shared" si="0"/>
        <v>-1.1103896321238208E-2</v>
      </c>
      <c r="D57">
        <v>-6.3144069508991709E-3</v>
      </c>
    </row>
    <row r="58" spans="1:4" x14ac:dyDescent="0.2">
      <c r="A58" s="1">
        <v>45809</v>
      </c>
      <c r="B58" s="2">
        <v>5975.38</v>
      </c>
      <c r="C58">
        <f t="shared" si="0"/>
        <v>5.5381011599553477E-3</v>
      </c>
      <c r="D58">
        <v>2.500906125407763E-2</v>
      </c>
    </row>
    <row r="59" spans="1:4" x14ac:dyDescent="0.2">
      <c r="A59" s="1">
        <v>45717</v>
      </c>
      <c r="B59" s="2">
        <v>5942.47</v>
      </c>
      <c r="C59">
        <f t="shared" si="0"/>
        <v>1.2595956411720113E-2</v>
      </c>
      <c r="D59">
        <v>1.311441011383308E-2</v>
      </c>
    </row>
    <row r="60" spans="1:4" x14ac:dyDescent="0.2">
      <c r="A60" s="1">
        <v>45689</v>
      </c>
      <c r="B60" s="2">
        <v>5868.55</v>
      </c>
      <c r="C60">
        <f t="shared" si="0"/>
        <v>-2.2238733140302817E-3</v>
      </c>
      <c r="D60">
        <v>9.9768956101658124E-4</v>
      </c>
    </row>
    <row r="61" spans="1:4" x14ac:dyDescent="0.2">
      <c r="A61" t="s">
        <v>38</v>
      </c>
      <c r="B61" s="2">
        <v>5881.63</v>
      </c>
      <c r="C61">
        <f t="shared" si="0"/>
        <v>-4.2847904329482763E-3</v>
      </c>
      <c r="D61">
        <v>-1.1676786548341896E-2</v>
      </c>
    </row>
    <row r="62" spans="1:4" x14ac:dyDescent="0.2">
      <c r="A62" t="s">
        <v>39</v>
      </c>
      <c r="B62" s="2">
        <v>5906.94</v>
      </c>
      <c r="C62">
        <f t="shared" si="0"/>
        <v>-1.0702011777237464E-2</v>
      </c>
      <c r="D62">
        <v>-6.9573283858997857E-3</v>
      </c>
    </row>
    <row r="63" spans="1:4" x14ac:dyDescent="0.2">
      <c r="A63" t="s">
        <v>40</v>
      </c>
      <c r="B63" s="2">
        <v>5970.84</v>
      </c>
      <c r="C63">
        <f t="shared" si="0"/>
        <v>-1.1055735815118284E-2</v>
      </c>
      <c r="D63">
        <v>-1.5525114155251154E-2</v>
      </c>
    </row>
    <row r="64" spans="1:4" x14ac:dyDescent="0.2">
      <c r="A64" t="s">
        <v>41</v>
      </c>
      <c r="B64" s="2">
        <v>6037.59</v>
      </c>
      <c r="C64">
        <f t="shared" si="0"/>
        <v>-4.056264528049182E-4</v>
      </c>
      <c r="D64">
        <v>-2.3789036797084522E-3</v>
      </c>
    </row>
    <row r="65" spans="1:4" x14ac:dyDescent="0.2">
      <c r="A65" t="s">
        <v>42</v>
      </c>
      <c r="B65" s="2">
        <v>6040.04</v>
      </c>
      <c r="C65">
        <f t="shared" si="0"/>
        <v>1.1042722967759041E-2</v>
      </c>
      <c r="D65">
        <v>8.0616357977447012E-3</v>
      </c>
    </row>
    <row r="66" spans="1:4" x14ac:dyDescent="0.2">
      <c r="A66" t="s">
        <v>43</v>
      </c>
      <c r="B66" s="2">
        <v>5974.07</v>
      </c>
      <c r="C66">
        <f t="shared" si="0"/>
        <v>7.2873196927926587E-3</v>
      </c>
      <c r="D66">
        <v>1.5702736318407965E-2</v>
      </c>
    </row>
    <row r="67" spans="1:4" x14ac:dyDescent="0.2">
      <c r="A67" t="s">
        <v>44</v>
      </c>
      <c r="B67" s="2">
        <v>5930.85</v>
      </c>
      <c r="C67">
        <f t="shared" ref="C67:C130" si="1">(B67-B68)/B68</f>
        <v>1.0869120584686153E-2</v>
      </c>
      <c r="D67">
        <v>1.7185028993147177E-2</v>
      </c>
    </row>
    <row r="68" spans="1:4" x14ac:dyDescent="0.2">
      <c r="A68" t="s">
        <v>45</v>
      </c>
      <c r="B68" s="2">
        <v>5867.08</v>
      </c>
      <c r="C68">
        <f t="shared" si="1"/>
        <v>-8.6509904362277719E-4</v>
      </c>
      <c r="D68">
        <v>-2.3665527215357193E-3</v>
      </c>
    </row>
    <row r="69" spans="1:4" x14ac:dyDescent="0.2">
      <c r="A69" t="s">
        <v>46</v>
      </c>
      <c r="B69" s="2">
        <v>5872.16</v>
      </c>
      <c r="C69">
        <f t="shared" si="1"/>
        <v>-2.9492894104891875E-2</v>
      </c>
      <c r="D69">
        <v>-3.5359172077922073E-2</v>
      </c>
    </row>
    <row r="70" spans="1:4" x14ac:dyDescent="0.2">
      <c r="A70" t="s">
        <v>47</v>
      </c>
      <c r="B70" s="2">
        <v>6050.61</v>
      </c>
      <c r="C70">
        <f t="shared" si="1"/>
        <v>-3.8639596449174616E-3</v>
      </c>
      <c r="D70">
        <v>-5.2482842147758982E-3</v>
      </c>
    </row>
    <row r="71" spans="1:4" x14ac:dyDescent="0.2">
      <c r="A71" t="s">
        <v>48</v>
      </c>
      <c r="B71" s="2">
        <v>6074.08</v>
      </c>
      <c r="C71">
        <f t="shared" si="1"/>
        <v>3.799315495224791E-3</v>
      </c>
      <c r="D71">
        <v>3.5426899362524827E-2</v>
      </c>
    </row>
    <row r="72" spans="1:4" x14ac:dyDescent="0.2">
      <c r="A72" t="s">
        <v>49</v>
      </c>
      <c r="B72" s="2">
        <v>6051.09</v>
      </c>
      <c r="C72">
        <f t="shared" si="1"/>
        <v>-2.6440818012783223E-5</v>
      </c>
      <c r="D72">
        <v>-1.1620100191086093E-2</v>
      </c>
    </row>
    <row r="73" spans="1:4" x14ac:dyDescent="0.2">
      <c r="A73" s="1">
        <v>45638</v>
      </c>
      <c r="B73" s="2">
        <v>6051.25</v>
      </c>
      <c r="C73">
        <f t="shared" si="1"/>
        <v>-5.4140321061636144E-3</v>
      </c>
      <c r="D73">
        <v>-1.5657566976767893E-2</v>
      </c>
    </row>
    <row r="74" spans="1:4" x14ac:dyDescent="0.2">
      <c r="A74" s="1">
        <v>45608</v>
      </c>
      <c r="B74" s="2">
        <v>6084.19</v>
      </c>
      <c r="C74">
        <f t="shared" si="1"/>
        <v>8.1658218598122841E-3</v>
      </c>
      <c r="D74">
        <v>5.4575671473757609E-2</v>
      </c>
    </row>
    <row r="75" spans="1:4" x14ac:dyDescent="0.2">
      <c r="A75" s="1">
        <v>45577</v>
      </c>
      <c r="B75" s="2">
        <v>6034.91</v>
      </c>
      <c r="C75">
        <f t="shared" si="1"/>
        <v>-2.9638930421207379E-3</v>
      </c>
      <c r="D75">
        <v>5.3246753246753285E-2</v>
      </c>
    </row>
    <row r="76" spans="1:4" x14ac:dyDescent="0.2">
      <c r="A76" s="1">
        <v>45547</v>
      </c>
      <c r="B76" s="2">
        <v>6052.85</v>
      </c>
      <c r="C76">
        <f t="shared" si="1"/>
        <v>-6.1442267748392223E-3</v>
      </c>
      <c r="D76">
        <v>3.4562864751543159E-3</v>
      </c>
    </row>
    <row r="77" spans="1:4" x14ac:dyDescent="0.2">
      <c r="A77" s="1">
        <v>45455</v>
      </c>
      <c r="B77" s="2">
        <v>6090.27</v>
      </c>
      <c r="C77">
        <f t="shared" si="1"/>
        <v>2.4954280663232048E-3</v>
      </c>
      <c r="D77">
        <v>1.2506454018702351E-2</v>
      </c>
    </row>
    <row r="78" spans="1:4" x14ac:dyDescent="0.2">
      <c r="A78" s="1">
        <v>45424</v>
      </c>
      <c r="B78" s="2">
        <v>6075.11</v>
      </c>
      <c r="C78">
        <f t="shared" si="1"/>
        <v>-1.8697147288503078E-3</v>
      </c>
      <c r="D78">
        <v>-1.0108467261059692E-2</v>
      </c>
    </row>
    <row r="79" spans="1:4" x14ac:dyDescent="0.2">
      <c r="A79" s="1">
        <v>45394</v>
      </c>
      <c r="B79" s="2">
        <v>6086.49</v>
      </c>
      <c r="C79">
        <f t="shared" si="1"/>
        <v>6.051359696390618E-3</v>
      </c>
      <c r="D79">
        <v>1.7743613455091855E-2</v>
      </c>
    </row>
    <row r="80" spans="1:4" x14ac:dyDescent="0.2">
      <c r="A80" s="1">
        <v>45363</v>
      </c>
      <c r="B80" s="2">
        <v>6049.88</v>
      </c>
      <c r="C80">
        <f t="shared" si="1"/>
        <v>4.5145233705141648E-4</v>
      </c>
      <c r="D80">
        <v>2.3124060585050563E-4</v>
      </c>
    </row>
    <row r="81" spans="1:4" x14ac:dyDescent="0.2">
      <c r="A81" s="1">
        <v>45334</v>
      </c>
      <c r="B81" s="2">
        <v>6047.15</v>
      </c>
      <c r="C81">
        <f t="shared" si="1"/>
        <v>2.4484531809997922E-3</v>
      </c>
      <c r="D81">
        <v>1.460496216786897E-2</v>
      </c>
    </row>
    <row r="82" spans="1:4" x14ac:dyDescent="0.2">
      <c r="A82" t="s">
        <v>50</v>
      </c>
      <c r="B82" s="2">
        <v>6032.38</v>
      </c>
      <c r="C82">
        <f t="shared" si="1"/>
        <v>5.6078443139726559E-3</v>
      </c>
      <c r="D82">
        <v>-1.9318580962415647E-3</v>
      </c>
    </row>
    <row r="83" spans="1:4" x14ac:dyDescent="0.2">
      <c r="A83" t="s">
        <v>51</v>
      </c>
      <c r="B83" s="2">
        <v>5998.74</v>
      </c>
      <c r="C83">
        <f t="shared" si="1"/>
        <v>-3.801296326742149E-3</v>
      </c>
      <c r="D83">
        <v>1.1721955222130384E-3</v>
      </c>
    </row>
    <row r="84" spans="1:4" x14ac:dyDescent="0.2">
      <c r="A84" t="s">
        <v>52</v>
      </c>
      <c r="B84" s="2">
        <v>6021.63</v>
      </c>
      <c r="C84">
        <f t="shared" si="1"/>
        <v>5.7220449045240597E-3</v>
      </c>
      <c r="D84">
        <v>7.0235495484860869E-3</v>
      </c>
    </row>
    <row r="85" spans="1:4" x14ac:dyDescent="0.2">
      <c r="A85" t="s">
        <v>53</v>
      </c>
      <c r="B85" s="2">
        <v>5987.37</v>
      </c>
      <c r="C85">
        <f t="shared" si="1"/>
        <v>3.0204344198855727E-3</v>
      </c>
      <c r="D85">
        <v>1.7169958575974146E-2</v>
      </c>
    </row>
    <row r="86" spans="1:4" x14ac:dyDescent="0.2">
      <c r="A86" t="s">
        <v>54</v>
      </c>
      <c r="B86" s="2">
        <v>5969.34</v>
      </c>
      <c r="C86">
        <f t="shared" si="1"/>
        <v>3.4679787718682048E-3</v>
      </c>
      <c r="D86">
        <v>-1.577641219569851E-2</v>
      </c>
    </row>
    <row r="87" spans="1:4" x14ac:dyDescent="0.2">
      <c r="A87" t="s">
        <v>55</v>
      </c>
      <c r="B87" s="2">
        <v>5948.71</v>
      </c>
      <c r="C87">
        <f t="shared" si="1"/>
        <v>5.3404449131417816E-3</v>
      </c>
      <c r="D87">
        <v>-4.5621158292449122E-2</v>
      </c>
    </row>
    <row r="88" spans="1:4" x14ac:dyDescent="0.2">
      <c r="A88" t="s">
        <v>56</v>
      </c>
      <c r="B88" s="2">
        <v>5917.11</v>
      </c>
      <c r="C88">
        <f t="shared" si="1"/>
        <v>2.1970667468896151E-5</v>
      </c>
      <c r="D88">
        <v>-1.2529234881389909E-2</v>
      </c>
    </row>
    <row r="89" spans="1:4" x14ac:dyDescent="0.2">
      <c r="A89" t="s">
        <v>57</v>
      </c>
      <c r="B89" s="2">
        <v>5916.98</v>
      </c>
      <c r="C89">
        <f t="shared" si="1"/>
        <v>3.9636081050355597E-3</v>
      </c>
      <c r="D89">
        <v>1.5723981900452495E-2</v>
      </c>
    </row>
    <row r="90" spans="1:4" x14ac:dyDescent="0.2">
      <c r="A90" t="s">
        <v>58</v>
      </c>
      <c r="B90" s="2">
        <v>5893.62</v>
      </c>
      <c r="C90">
        <f t="shared" si="1"/>
        <v>3.9178144727473416E-3</v>
      </c>
      <c r="D90">
        <v>1.6734717350049028E-2</v>
      </c>
    </row>
    <row r="91" spans="1:4" x14ac:dyDescent="0.2">
      <c r="A91" t="s">
        <v>59</v>
      </c>
      <c r="B91" s="2">
        <v>5870.62</v>
      </c>
      <c r="C91">
        <f t="shared" si="1"/>
        <v>-1.3203522508181844E-2</v>
      </c>
      <c r="D91">
        <v>-1.9509444601071374E-2</v>
      </c>
    </row>
    <row r="92" spans="1:4" x14ac:dyDescent="0.2">
      <c r="A92" t="s">
        <v>60</v>
      </c>
      <c r="B92" s="2">
        <v>5949.17</v>
      </c>
      <c r="C92">
        <f t="shared" si="1"/>
        <v>-6.0497412027306595E-3</v>
      </c>
      <c r="D92">
        <v>-1.7397085711119812E-2</v>
      </c>
    </row>
    <row r="93" spans="1:4" x14ac:dyDescent="0.2">
      <c r="A93" t="s">
        <v>61</v>
      </c>
      <c r="B93" s="2">
        <v>5985.38</v>
      </c>
      <c r="C93">
        <f t="shared" si="1"/>
        <v>2.3228648443602469E-4</v>
      </c>
      <c r="D93">
        <v>-1.543748636264447E-2</v>
      </c>
    </row>
    <row r="94" spans="1:4" x14ac:dyDescent="0.2">
      <c r="A94" s="1">
        <v>45637</v>
      </c>
      <c r="B94" s="2">
        <v>5983.99</v>
      </c>
      <c r="C94">
        <f t="shared" si="1"/>
        <v>-2.8926824797754808E-3</v>
      </c>
      <c r="D94">
        <v>7.4188052975764926E-3</v>
      </c>
    </row>
    <row r="95" spans="1:4" x14ac:dyDescent="0.2">
      <c r="A95" s="1">
        <v>45607</v>
      </c>
      <c r="B95" s="2">
        <v>6001.35</v>
      </c>
      <c r="C95">
        <f t="shared" si="1"/>
        <v>9.6905366322306251E-4</v>
      </c>
      <c r="D95">
        <v>1.1731346602913294E-2</v>
      </c>
    </row>
    <row r="96" spans="1:4" x14ac:dyDescent="0.2">
      <c r="A96" s="1">
        <v>45515</v>
      </c>
      <c r="B96" s="2">
        <v>5995.54</v>
      </c>
      <c r="C96">
        <f t="shared" si="1"/>
        <v>3.7568431802580903E-3</v>
      </c>
      <c r="D96">
        <v>-1.327627825323671E-2</v>
      </c>
    </row>
    <row r="97" spans="1:4" x14ac:dyDescent="0.2">
      <c r="A97" s="1">
        <v>45484</v>
      </c>
      <c r="B97" s="2">
        <v>5973.1</v>
      </c>
      <c r="C97">
        <f t="shared" si="1"/>
        <v>7.4312198939457987E-3</v>
      </c>
      <c r="D97">
        <v>2.2149946727976159E-2</v>
      </c>
    </row>
    <row r="98" spans="1:4" x14ac:dyDescent="0.2">
      <c r="A98" s="1">
        <v>45454</v>
      </c>
      <c r="B98" s="2">
        <v>5929.04</v>
      </c>
      <c r="C98">
        <f t="shared" si="1"/>
        <v>2.5295879476236217E-2</v>
      </c>
      <c r="D98">
        <v>4.0371040196021328E-2</v>
      </c>
    </row>
    <row r="99" spans="1:4" x14ac:dyDescent="0.2">
      <c r="A99" s="1">
        <v>45423</v>
      </c>
      <c r="B99" s="2">
        <v>5782.76</v>
      </c>
      <c r="C99">
        <f t="shared" si="1"/>
        <v>1.2265675189796861E-2</v>
      </c>
      <c r="D99">
        <v>4.2770096086242665E-3</v>
      </c>
    </row>
    <row r="100" spans="1:4" x14ac:dyDescent="0.2">
      <c r="A100" s="1">
        <v>45393</v>
      </c>
      <c r="B100" s="2">
        <v>5712.69</v>
      </c>
      <c r="C100">
        <f t="shared" si="1"/>
        <v>-2.81210724759122E-3</v>
      </c>
      <c r="D100">
        <v>-1.1410367796119309E-2</v>
      </c>
    </row>
    <row r="101" spans="1:4" x14ac:dyDescent="0.2">
      <c r="A101" s="1">
        <v>45302</v>
      </c>
      <c r="B101" s="2">
        <v>5728.8</v>
      </c>
      <c r="C101">
        <f t="shared" si="1"/>
        <v>4.0925781489628979E-3</v>
      </c>
      <c r="D101">
        <v>-2.3162893045336756E-4</v>
      </c>
    </row>
    <row r="102" spans="1:4" x14ac:dyDescent="0.2">
      <c r="A102" t="s">
        <v>62</v>
      </c>
      <c r="B102" s="2">
        <v>5705.45</v>
      </c>
      <c r="C102">
        <f t="shared" si="1"/>
        <v>-1.8614747655095704E-2</v>
      </c>
      <c r="D102">
        <v>-1.9586692403769666E-2</v>
      </c>
    </row>
    <row r="103" spans="1:4" x14ac:dyDescent="0.2">
      <c r="A103" t="s">
        <v>63</v>
      </c>
      <c r="B103" s="2">
        <v>5813.67</v>
      </c>
      <c r="C103">
        <f t="shared" si="1"/>
        <v>-3.3002338451410271E-3</v>
      </c>
      <c r="D103">
        <v>2.9215846675236651E-2</v>
      </c>
    </row>
    <row r="104" spans="1:4" x14ac:dyDescent="0.2">
      <c r="A104" t="s">
        <v>64</v>
      </c>
      <c r="B104" s="2">
        <v>5832.92</v>
      </c>
      <c r="C104">
        <f t="shared" si="1"/>
        <v>1.6141440228589642E-3</v>
      </c>
      <c r="D104">
        <v>1.6633004633479762E-2</v>
      </c>
    </row>
    <row r="105" spans="1:4" x14ac:dyDescent="0.2">
      <c r="A105" t="s">
        <v>65</v>
      </c>
      <c r="B105" s="2">
        <v>5823.52</v>
      </c>
      <c r="C105">
        <f t="shared" si="1"/>
        <v>2.6514603692762108E-3</v>
      </c>
      <c r="D105">
        <v>8.0843164261332669E-3</v>
      </c>
    </row>
    <row r="106" spans="1:4" x14ac:dyDescent="0.2">
      <c r="A106" t="s">
        <v>66</v>
      </c>
      <c r="B106" s="2">
        <v>5808.12</v>
      </c>
      <c r="C106">
        <f t="shared" si="1"/>
        <v>-2.9949086552856383E-4</v>
      </c>
      <c r="D106">
        <v>1.4951680544581583E-2</v>
      </c>
    </row>
    <row r="107" spans="1:4" x14ac:dyDescent="0.2">
      <c r="A107" t="s">
        <v>67</v>
      </c>
      <c r="B107" s="2">
        <v>5809.86</v>
      </c>
      <c r="C107">
        <f t="shared" si="1"/>
        <v>2.1457820892741251E-3</v>
      </c>
      <c r="D107">
        <v>3.0398832684831815E-4</v>
      </c>
    </row>
    <row r="108" spans="1:4" x14ac:dyDescent="0.2">
      <c r="A108" t="s">
        <v>68</v>
      </c>
      <c r="B108" s="2">
        <v>5797.42</v>
      </c>
      <c r="C108">
        <f t="shared" si="1"/>
        <v>-9.1912770030078868E-3</v>
      </c>
      <c r="D108">
        <v>-1.402709507253329E-2</v>
      </c>
    </row>
    <row r="109" spans="1:4" x14ac:dyDescent="0.2">
      <c r="A109" t="s">
        <v>69</v>
      </c>
      <c r="B109" s="2">
        <v>5851.2</v>
      </c>
      <c r="C109">
        <f t="shared" si="1"/>
        <v>-4.748905872585396E-4</v>
      </c>
      <c r="D109">
        <v>6.1519903498189494E-3</v>
      </c>
    </row>
    <row r="110" spans="1:4" x14ac:dyDescent="0.2">
      <c r="A110" t="s">
        <v>70</v>
      </c>
      <c r="B110" s="2">
        <v>5853.98</v>
      </c>
      <c r="C110">
        <f t="shared" si="1"/>
        <v>-1.8227794573267566E-3</v>
      </c>
      <c r="D110">
        <v>4.5440775522568918E-3</v>
      </c>
    </row>
    <row r="111" spans="1:4" x14ac:dyDescent="0.2">
      <c r="A111" t="s">
        <v>71</v>
      </c>
      <c r="B111" s="2">
        <v>5864.67</v>
      </c>
      <c r="C111">
        <f t="shared" si="1"/>
        <v>3.9716030382762934E-3</v>
      </c>
      <c r="D111">
        <v>3.2824752294694577E-3</v>
      </c>
    </row>
    <row r="112" spans="1:4" x14ac:dyDescent="0.2">
      <c r="A112" t="s">
        <v>72</v>
      </c>
      <c r="B112" s="2">
        <v>5841.47</v>
      </c>
      <c r="C112">
        <f t="shared" si="1"/>
        <v>-1.7116048520574346E-4</v>
      </c>
      <c r="D112">
        <v>-1.3374115389228848E-2</v>
      </c>
    </row>
    <row r="113" spans="1:4" x14ac:dyDescent="0.2">
      <c r="A113" t="s">
        <v>73</v>
      </c>
      <c r="B113" s="2">
        <v>5842.47</v>
      </c>
      <c r="C113">
        <f t="shared" si="1"/>
        <v>4.6790685197222537E-3</v>
      </c>
      <c r="D113">
        <v>-9.5865787896942233E-4</v>
      </c>
    </row>
    <row r="114" spans="1:4" x14ac:dyDescent="0.2">
      <c r="A114" t="s">
        <v>74</v>
      </c>
      <c r="B114" s="2">
        <v>5815.26</v>
      </c>
      <c r="C114">
        <f t="shared" si="1"/>
        <v>-7.6094097971791327E-3</v>
      </c>
      <c r="D114">
        <v>3.3062819356778563E-3</v>
      </c>
    </row>
    <row r="115" spans="1:4" x14ac:dyDescent="0.2">
      <c r="A115" t="s">
        <v>75</v>
      </c>
      <c r="B115" s="2">
        <v>5859.85</v>
      </c>
      <c r="C115">
        <f t="shared" si="1"/>
        <v>7.7076128584032452E-3</v>
      </c>
      <c r="D115">
        <v>1.1123267687819013E-2</v>
      </c>
    </row>
    <row r="116" spans="1:4" x14ac:dyDescent="0.2">
      <c r="A116" s="1">
        <v>45606</v>
      </c>
      <c r="B116" s="2">
        <v>5815.03</v>
      </c>
      <c r="C116">
        <f t="shared" si="1"/>
        <v>6.0518507625365809E-3</v>
      </c>
      <c r="D116">
        <v>8.211790660620194E-3</v>
      </c>
    </row>
    <row r="117" spans="1:4" x14ac:dyDescent="0.2">
      <c r="A117" s="1">
        <v>45575</v>
      </c>
      <c r="B117" s="2">
        <v>5780.05</v>
      </c>
      <c r="C117">
        <f t="shared" si="1"/>
        <v>-2.0700823889337402E-3</v>
      </c>
      <c r="D117">
        <v>7.3592542622350388E-4</v>
      </c>
    </row>
    <row r="118" spans="1:4" x14ac:dyDescent="0.2">
      <c r="A118" s="1">
        <v>45545</v>
      </c>
      <c r="B118" s="2">
        <v>5792.04</v>
      </c>
      <c r="C118">
        <f t="shared" si="1"/>
        <v>7.1133846739683945E-3</v>
      </c>
      <c r="D118">
        <v>-1.5932407966203901E-2</v>
      </c>
    </row>
    <row r="119" spans="1:4" x14ac:dyDescent="0.2">
      <c r="A119" s="1">
        <v>45514</v>
      </c>
      <c r="B119" s="2">
        <v>5751.13</v>
      </c>
      <c r="C119">
        <f t="shared" si="1"/>
        <v>9.6893576828408507E-3</v>
      </c>
      <c r="D119">
        <v>7.9688545531966803E-3</v>
      </c>
    </row>
    <row r="120" spans="1:4" x14ac:dyDescent="0.2">
      <c r="A120" s="1">
        <v>45483</v>
      </c>
      <c r="B120" s="2">
        <v>5695.94</v>
      </c>
      <c r="C120">
        <f t="shared" si="1"/>
        <v>-9.586042249529237E-3</v>
      </c>
      <c r="D120">
        <v>-2.4738965353583386E-2</v>
      </c>
    </row>
    <row r="121" spans="1:4" x14ac:dyDescent="0.2">
      <c r="A121" s="1">
        <v>45392</v>
      </c>
      <c r="B121" s="2">
        <v>5751.07</v>
      </c>
      <c r="C121">
        <f t="shared" si="1"/>
        <v>8.9702698624897995E-3</v>
      </c>
      <c r="D121">
        <v>8.0736798038394484E-3</v>
      </c>
    </row>
    <row r="122" spans="1:4" x14ac:dyDescent="0.2">
      <c r="A122" s="1">
        <v>45361</v>
      </c>
      <c r="B122" s="2">
        <v>5699.94</v>
      </c>
      <c r="C122">
        <f t="shared" si="1"/>
        <v>-1.6813963997100228E-3</v>
      </c>
      <c r="D122">
        <v>-5.9769290538517908E-4</v>
      </c>
    </row>
    <row r="123" spans="1:4" x14ac:dyDescent="0.2">
      <c r="A123" s="1">
        <v>45332</v>
      </c>
      <c r="B123" s="2">
        <v>5709.54</v>
      </c>
      <c r="C123">
        <f t="shared" si="1"/>
        <v>1.3838405955769015E-4</v>
      </c>
      <c r="D123">
        <v>-6.5906661916636106E-3</v>
      </c>
    </row>
    <row r="124" spans="1:4" x14ac:dyDescent="0.2">
      <c r="A124" s="1">
        <v>45301</v>
      </c>
      <c r="B124" s="2">
        <v>5708.75</v>
      </c>
      <c r="C124">
        <f t="shared" si="1"/>
        <v>-9.3241104524440111E-3</v>
      </c>
      <c r="D124">
        <v>7.3568993360846333E-3</v>
      </c>
    </row>
    <row r="125" spans="1:4" x14ac:dyDescent="0.2">
      <c r="A125" t="s">
        <v>76</v>
      </c>
      <c r="B125" s="2">
        <v>5762.48</v>
      </c>
      <c r="C125">
        <f t="shared" si="1"/>
        <v>4.2365423122701995E-3</v>
      </c>
      <c r="D125">
        <v>1.1494948272732808E-2</v>
      </c>
    </row>
    <row r="126" spans="1:4" x14ac:dyDescent="0.2">
      <c r="A126" t="s">
        <v>77</v>
      </c>
      <c r="B126" s="2">
        <v>5738.17</v>
      </c>
      <c r="C126">
        <f t="shared" si="1"/>
        <v>-1.2531829977877522E-3</v>
      </c>
      <c r="D126">
        <v>8.9116767380820333E-3</v>
      </c>
    </row>
    <row r="127" spans="1:4" x14ac:dyDescent="0.2">
      <c r="A127" t="s">
        <v>78</v>
      </c>
      <c r="B127" s="2">
        <v>5745.37</v>
      </c>
      <c r="C127">
        <f t="shared" si="1"/>
        <v>4.03861411400385E-3</v>
      </c>
      <c r="D127">
        <v>5.1536904104546501E-3</v>
      </c>
    </row>
    <row r="128" spans="1:4" x14ac:dyDescent="0.2">
      <c r="A128" t="s">
        <v>79</v>
      </c>
      <c r="B128" s="2">
        <v>5722.26</v>
      </c>
      <c r="C128">
        <f t="shared" si="1"/>
        <v>-1.8611774432968956E-3</v>
      </c>
      <c r="D128">
        <v>-3.9721339525786931E-3</v>
      </c>
    </row>
    <row r="129" spans="1:4" x14ac:dyDescent="0.2">
      <c r="A129" t="s">
        <v>80</v>
      </c>
      <c r="B129" s="2">
        <v>5732.93</v>
      </c>
      <c r="C129">
        <f t="shared" si="1"/>
        <v>2.5111172898120652E-3</v>
      </c>
      <c r="D129">
        <v>3.4954314098239602E-3</v>
      </c>
    </row>
    <row r="130" spans="1:4" x14ac:dyDescent="0.2">
      <c r="A130" t="s">
        <v>81</v>
      </c>
      <c r="B130" s="2">
        <v>5718.57</v>
      </c>
      <c r="C130">
        <f t="shared" si="1"/>
        <v>2.8092695373121718E-3</v>
      </c>
      <c r="D130">
        <v>-9.535957240038832E-3</v>
      </c>
    </row>
    <row r="131" spans="1:4" x14ac:dyDescent="0.2">
      <c r="A131" t="s">
        <v>82</v>
      </c>
      <c r="B131" s="2">
        <v>5702.55</v>
      </c>
      <c r="C131">
        <f t="shared" ref="C131:C188" si="2">(B131-B132)/B132</f>
        <v>-1.9409693295342628E-3</v>
      </c>
      <c r="D131">
        <v>8.576329331046172E-3</v>
      </c>
    </row>
    <row r="132" spans="1:4" x14ac:dyDescent="0.2">
      <c r="A132" t="s">
        <v>83</v>
      </c>
      <c r="B132" s="2">
        <v>5713.64</v>
      </c>
      <c r="C132">
        <f t="shared" si="2"/>
        <v>1.6976786407179464E-2</v>
      </c>
      <c r="D132">
        <v>1.5111000559666729E-2</v>
      </c>
    </row>
    <row r="133" spans="1:4" x14ac:dyDescent="0.2">
      <c r="A133" t="s">
        <v>84</v>
      </c>
      <c r="B133" s="2">
        <v>5618.26</v>
      </c>
      <c r="C133">
        <f t="shared" si="2"/>
        <v>-2.8964004415590354E-3</v>
      </c>
      <c r="D133">
        <v>3.3067132518093409E-3</v>
      </c>
    </row>
    <row r="134" spans="1:4" x14ac:dyDescent="0.2">
      <c r="A134" t="s">
        <v>85</v>
      </c>
      <c r="B134" s="2">
        <v>5634.58</v>
      </c>
      <c r="C134">
        <f t="shared" si="2"/>
        <v>2.6450846693374004E-4</v>
      </c>
      <c r="D134">
        <v>8.1137178438895029E-3</v>
      </c>
    </row>
    <row r="135" spans="1:4" x14ac:dyDescent="0.2">
      <c r="A135" t="s">
        <v>86</v>
      </c>
      <c r="B135" s="2">
        <v>5633.09</v>
      </c>
      <c r="C135">
        <f t="shared" si="2"/>
        <v>1.2566610143582334E-3</v>
      </c>
      <c r="D135">
        <v>3.9148828692303125E-3</v>
      </c>
    </row>
    <row r="136" spans="1:4" x14ac:dyDescent="0.2">
      <c r="A136" t="s">
        <v>87</v>
      </c>
      <c r="B136" s="2">
        <v>5626.02</v>
      </c>
      <c r="C136">
        <f t="shared" si="2"/>
        <v>5.4076658041088644E-3</v>
      </c>
      <c r="D136">
        <v>1.8194676610518275E-2</v>
      </c>
    </row>
    <row r="137" spans="1:4" x14ac:dyDescent="0.2">
      <c r="A137" s="1">
        <v>45635</v>
      </c>
      <c r="B137" s="2">
        <v>5595.76</v>
      </c>
      <c r="C137">
        <f t="shared" si="2"/>
        <v>7.4953232999587886E-3</v>
      </c>
      <c r="D137">
        <v>2.2280644101215816E-2</v>
      </c>
    </row>
    <row r="138" spans="1:4" x14ac:dyDescent="0.2">
      <c r="A138" s="1">
        <v>45605</v>
      </c>
      <c r="B138" s="2">
        <v>5554.13</v>
      </c>
      <c r="C138">
        <f t="shared" si="2"/>
        <v>1.06650508050193E-2</v>
      </c>
      <c r="D138">
        <v>1.4265715618958836E-2</v>
      </c>
    </row>
    <row r="139" spans="1:4" x14ac:dyDescent="0.2">
      <c r="A139" s="1">
        <v>45574</v>
      </c>
      <c r="B139" s="2">
        <v>5495.52</v>
      </c>
      <c r="C139">
        <f t="shared" si="2"/>
        <v>4.4726332239698515E-3</v>
      </c>
      <c r="D139">
        <v>3.1429717801257115E-3</v>
      </c>
    </row>
    <row r="140" spans="1:4" x14ac:dyDescent="0.2">
      <c r="A140" s="1">
        <v>45544</v>
      </c>
      <c r="B140" s="2">
        <v>5471.05</v>
      </c>
      <c r="C140">
        <f t="shared" si="2"/>
        <v>1.1580091782812746E-2</v>
      </c>
      <c r="D140">
        <v>-1.7024912903437873E-2</v>
      </c>
    </row>
    <row r="141" spans="1:4" x14ac:dyDescent="0.2">
      <c r="A141" s="1">
        <v>45452</v>
      </c>
      <c r="B141" s="2">
        <v>5408.42</v>
      </c>
      <c r="C141">
        <f t="shared" si="2"/>
        <v>-1.7260207762096552E-2</v>
      </c>
      <c r="D141">
        <v>-4.0794451450189152E-2</v>
      </c>
    </row>
    <row r="142" spans="1:4" x14ac:dyDescent="0.2">
      <c r="A142" s="1">
        <v>45421</v>
      </c>
      <c r="B142" s="2">
        <v>5503.41</v>
      </c>
      <c r="C142">
        <f t="shared" si="2"/>
        <v>-3.018077669304892E-3</v>
      </c>
      <c r="D142">
        <v>5.0060198973448577E-3</v>
      </c>
    </row>
    <row r="143" spans="1:4" x14ac:dyDescent="0.2">
      <c r="A143" s="1">
        <v>45391</v>
      </c>
      <c r="B143" s="2">
        <v>5520.07</v>
      </c>
      <c r="C143">
        <f t="shared" si="2"/>
        <v>-1.6024800458679313E-3</v>
      </c>
      <c r="D143">
        <v>-5.0438181703550298E-3</v>
      </c>
    </row>
    <row r="144" spans="1:4" x14ac:dyDescent="0.2">
      <c r="A144" s="1">
        <v>45360</v>
      </c>
      <c r="B144" s="2">
        <v>5528.93</v>
      </c>
      <c r="C144">
        <f t="shared" si="2"/>
        <v>-2.1151122441753302E-2</v>
      </c>
      <c r="D144">
        <v>-3.9367694264429771E-2</v>
      </c>
    </row>
    <row r="145" spans="1:4" x14ac:dyDescent="0.2">
      <c r="A145" t="s">
        <v>88</v>
      </c>
      <c r="B145" s="2">
        <v>5648.4</v>
      </c>
      <c r="C145">
        <f t="shared" si="2"/>
        <v>1.0093062182132849E-2</v>
      </c>
      <c r="D145">
        <v>1.0465116279069816E-2</v>
      </c>
    </row>
    <row r="146" spans="1:4" x14ac:dyDescent="0.2">
      <c r="A146" t="s">
        <v>89</v>
      </c>
      <c r="B146" s="2">
        <v>5591.96</v>
      </c>
      <c r="C146">
        <f t="shared" si="2"/>
        <v>-3.9340650694408023E-5</v>
      </c>
      <c r="D146">
        <v>-6.6869300911853759E-3</v>
      </c>
    </row>
    <row r="147" spans="1:4" x14ac:dyDescent="0.2">
      <c r="A147" t="s">
        <v>90</v>
      </c>
      <c r="B147" s="2">
        <v>5592.18</v>
      </c>
      <c r="C147">
        <f t="shared" si="2"/>
        <v>-5.9760389633474152E-3</v>
      </c>
      <c r="D147">
        <v>-1.129943502824856E-2</v>
      </c>
    </row>
    <row r="148" spans="1:4" x14ac:dyDescent="0.2">
      <c r="A148" t="s">
        <v>91</v>
      </c>
      <c r="B148" s="2">
        <v>5625.8</v>
      </c>
      <c r="C148">
        <f t="shared" si="2"/>
        <v>1.5952029967027789E-3</v>
      </c>
      <c r="D148">
        <v>-9.2300363246591507E-3</v>
      </c>
    </row>
    <row r="149" spans="1:4" x14ac:dyDescent="0.2">
      <c r="A149" t="s">
        <v>92</v>
      </c>
      <c r="B149" s="2">
        <v>5616.84</v>
      </c>
      <c r="C149">
        <f t="shared" si="2"/>
        <v>-3.1537231503155549E-3</v>
      </c>
      <c r="D149">
        <v>2.9863226422982736E-3</v>
      </c>
    </row>
    <row r="150" spans="1:4" x14ac:dyDescent="0.2">
      <c r="A150" t="s">
        <v>93</v>
      </c>
      <c r="B150" s="2">
        <v>5634.61</v>
      </c>
      <c r="C150">
        <f t="shared" si="2"/>
        <v>1.1483420217425528E-2</v>
      </c>
      <c r="D150">
        <v>1.1722762704695133E-2</v>
      </c>
    </row>
    <row r="151" spans="1:4" x14ac:dyDescent="0.2">
      <c r="A151" t="s">
        <v>94</v>
      </c>
      <c r="B151" s="2">
        <v>5570.64</v>
      </c>
      <c r="C151">
        <f t="shared" si="2"/>
        <v>-8.9328126528905837E-3</v>
      </c>
      <c r="D151">
        <v>-1.2766211298693471E-2</v>
      </c>
    </row>
    <row r="152" spans="1:4" x14ac:dyDescent="0.2">
      <c r="A152" t="s">
        <v>95</v>
      </c>
      <c r="B152" s="2">
        <v>5620.85</v>
      </c>
      <c r="C152">
        <f t="shared" si="2"/>
        <v>4.2396804070665758E-3</v>
      </c>
      <c r="D152">
        <v>-7.8716856060606789E-3</v>
      </c>
    </row>
    <row r="153" spans="1:4" x14ac:dyDescent="0.2">
      <c r="A153" t="s">
        <v>96</v>
      </c>
      <c r="B153" s="2">
        <v>5597.12</v>
      </c>
      <c r="C153">
        <f t="shared" si="2"/>
        <v>-1.9845762938528258E-3</v>
      </c>
      <c r="D153">
        <v>3.3254156769596333E-3</v>
      </c>
    </row>
    <row r="154" spans="1:4" x14ac:dyDescent="0.2">
      <c r="A154" t="s">
        <v>97</v>
      </c>
      <c r="B154" s="2">
        <v>5608.25</v>
      </c>
      <c r="C154">
        <f t="shared" si="2"/>
        <v>9.722284736913174E-3</v>
      </c>
      <c r="D154">
        <v>2.2216826514507688E-2</v>
      </c>
    </row>
    <row r="155" spans="1:4" x14ac:dyDescent="0.2">
      <c r="A155" t="s">
        <v>98</v>
      </c>
      <c r="B155" s="2">
        <v>5554.25</v>
      </c>
      <c r="C155">
        <f t="shared" si="2"/>
        <v>1.9898181923141685E-3</v>
      </c>
      <c r="D155">
        <v>9.6218667647240408E-3</v>
      </c>
    </row>
    <row r="156" spans="1:4" x14ac:dyDescent="0.2">
      <c r="A156" t="s">
        <v>99</v>
      </c>
      <c r="B156" s="2">
        <v>5543.22</v>
      </c>
      <c r="C156">
        <f t="shared" si="2"/>
        <v>1.6133201104998749E-2</v>
      </c>
      <c r="D156">
        <v>7.035734123310414E-3</v>
      </c>
    </row>
    <row r="157" spans="1:4" x14ac:dyDescent="0.2">
      <c r="A157" t="s">
        <v>100</v>
      </c>
      <c r="B157" s="2">
        <v>5455.21</v>
      </c>
      <c r="C157">
        <f t="shared" si="2"/>
        <v>3.8237680860733776E-3</v>
      </c>
      <c r="D157">
        <v>-2.3503887181341564E-2</v>
      </c>
    </row>
    <row r="158" spans="1:4" x14ac:dyDescent="0.2">
      <c r="A158" t="s">
        <v>101</v>
      </c>
      <c r="B158" s="2">
        <v>5434.43</v>
      </c>
      <c r="C158">
        <f t="shared" si="2"/>
        <v>1.6847572875482508E-2</v>
      </c>
      <c r="D158">
        <v>1.2076852698993707E-2</v>
      </c>
    </row>
    <row r="159" spans="1:4" x14ac:dyDescent="0.2">
      <c r="A159" s="1">
        <v>45634</v>
      </c>
      <c r="B159" s="2">
        <v>5344.39</v>
      </c>
      <c r="C159">
        <f t="shared" si="2"/>
        <v>4.3037633603872814E-5</v>
      </c>
      <c r="D159">
        <v>-8.7066932704516469E-3</v>
      </c>
    </row>
    <row r="160" spans="1:4" x14ac:dyDescent="0.2">
      <c r="A160" s="1">
        <v>45543</v>
      </c>
      <c r="B160" s="2">
        <v>5344.16</v>
      </c>
      <c r="C160">
        <f t="shared" si="2"/>
        <v>4.6716585421792403E-3</v>
      </c>
      <c r="D160">
        <v>9.4604492187498959E-3</v>
      </c>
    </row>
    <row r="161" spans="1:4" x14ac:dyDescent="0.2">
      <c r="A161" s="1">
        <v>45512</v>
      </c>
      <c r="B161" s="2">
        <v>5319.31</v>
      </c>
      <c r="C161">
        <f t="shared" si="2"/>
        <v>2.3042600250024119E-2</v>
      </c>
      <c r="D161">
        <v>1.9222395023328169E-2</v>
      </c>
    </row>
    <row r="162" spans="1:4" x14ac:dyDescent="0.2">
      <c r="A162" s="1">
        <v>45481</v>
      </c>
      <c r="B162" s="2">
        <v>5199.5</v>
      </c>
      <c r="C162">
        <f t="shared" si="2"/>
        <v>-7.7346885418594453E-3</v>
      </c>
      <c r="D162">
        <v>1.3080852124081723E-3</v>
      </c>
    </row>
    <row r="163" spans="1:4" x14ac:dyDescent="0.2">
      <c r="A163" s="1">
        <v>45451</v>
      </c>
      <c r="B163" s="2">
        <v>5240.03</v>
      </c>
      <c r="C163">
        <f t="shared" si="2"/>
        <v>1.0354142524675409E-2</v>
      </c>
      <c r="D163">
        <v>-6.2250996015932719E-4</v>
      </c>
    </row>
    <row r="164" spans="1:4" x14ac:dyDescent="0.2">
      <c r="A164" s="1">
        <v>45420</v>
      </c>
      <c r="B164" s="2">
        <v>5186.33</v>
      </c>
      <c r="C164">
        <f t="shared" si="2"/>
        <v>-2.9968802370122182E-2</v>
      </c>
      <c r="D164">
        <v>-4.608076009501199E-2</v>
      </c>
    </row>
    <row r="165" spans="1:4" x14ac:dyDescent="0.2">
      <c r="A165" s="1">
        <v>45330</v>
      </c>
      <c r="B165" s="2">
        <v>5346.56</v>
      </c>
      <c r="C165">
        <f t="shared" si="2"/>
        <v>-1.8381839946536218E-2</v>
      </c>
      <c r="D165">
        <v>-2.3485068135691407E-2</v>
      </c>
    </row>
    <row r="166" spans="1:4" x14ac:dyDescent="0.2">
      <c r="A166" s="1">
        <v>45299</v>
      </c>
      <c r="B166" s="2">
        <v>5446.68</v>
      </c>
      <c r="C166">
        <f t="shared" si="2"/>
        <v>-1.3693569708273706E-2</v>
      </c>
      <c r="D166">
        <v>-4.0427375108288595E-3</v>
      </c>
    </row>
    <row r="167" spans="1:4" x14ac:dyDescent="0.2">
      <c r="A167" t="s">
        <v>102</v>
      </c>
      <c r="B167" s="2">
        <v>5522.3</v>
      </c>
      <c r="C167">
        <f t="shared" si="2"/>
        <v>1.5793423637527608E-2</v>
      </c>
      <c r="D167">
        <v>7.5061096241126031E-3</v>
      </c>
    </row>
    <row r="168" spans="1:4" x14ac:dyDescent="0.2">
      <c r="A168" t="s">
        <v>103</v>
      </c>
      <c r="B168" s="2">
        <v>5436.44</v>
      </c>
      <c r="C168">
        <f t="shared" si="2"/>
        <v>-4.960154039322557E-3</v>
      </c>
      <c r="D168">
        <v>4.2657628703326022E-3</v>
      </c>
    </row>
    <row r="169" spans="1:4" x14ac:dyDescent="0.2">
      <c r="A169" t="s">
        <v>104</v>
      </c>
      <c r="B169" s="2">
        <v>5463.54</v>
      </c>
      <c r="C169">
        <f t="shared" si="2"/>
        <v>8.1332087706757511E-4</v>
      </c>
      <c r="D169">
        <v>1.4524543514346623E-2</v>
      </c>
    </row>
    <row r="170" spans="1:4" x14ac:dyDescent="0.2">
      <c r="A170" t="s">
        <v>105</v>
      </c>
      <c r="B170" s="2">
        <v>5459.1</v>
      </c>
      <c r="C170">
        <f t="shared" si="2"/>
        <v>1.1090490848678162E-2</v>
      </c>
      <c r="D170">
        <v>-2.8375502482855864E-3</v>
      </c>
    </row>
    <row r="171" spans="1:4" x14ac:dyDescent="0.2">
      <c r="A171" t="s">
        <v>106</v>
      </c>
      <c r="B171" s="2">
        <v>5399.22</v>
      </c>
      <c r="C171">
        <f t="shared" si="2"/>
        <v>-5.1426813066943033E-3</v>
      </c>
      <c r="D171">
        <v>-2.9878992946034341E-2</v>
      </c>
    </row>
    <row r="172" spans="1:4" x14ac:dyDescent="0.2">
      <c r="A172" t="s">
        <v>107</v>
      </c>
      <c r="B172" s="2">
        <v>5427.13</v>
      </c>
      <c r="C172">
        <f t="shared" si="2"/>
        <v>-2.314903145215573E-2</v>
      </c>
      <c r="D172">
        <v>-5.027233115468404E-2</v>
      </c>
    </row>
    <row r="173" spans="1:4" x14ac:dyDescent="0.2">
      <c r="A173" t="s">
        <v>108</v>
      </c>
      <c r="B173" s="2">
        <v>5555.74</v>
      </c>
      <c r="C173">
        <f t="shared" si="2"/>
        <v>-1.5581166736455569E-3</v>
      </c>
      <c r="D173">
        <v>1.3635124079629125E-3</v>
      </c>
    </row>
    <row r="174" spans="1:4" x14ac:dyDescent="0.2">
      <c r="A174" t="s">
        <v>109</v>
      </c>
      <c r="B174" s="2">
        <v>5564.41</v>
      </c>
      <c r="C174">
        <f t="shared" si="2"/>
        <v>1.0792007266121681E-2</v>
      </c>
      <c r="D174">
        <v>2.2074809075199334E-2</v>
      </c>
    </row>
    <row r="175" spans="1:4" x14ac:dyDescent="0.2">
      <c r="A175" t="s">
        <v>110</v>
      </c>
      <c r="B175" s="2">
        <v>5505</v>
      </c>
      <c r="C175">
        <f t="shared" si="2"/>
        <v>-7.1402935113326947E-3</v>
      </c>
      <c r="D175">
        <v>9.4855484878912785E-4</v>
      </c>
    </row>
    <row r="176" spans="1:4" x14ac:dyDescent="0.2">
      <c r="A176" t="s">
        <v>111</v>
      </c>
      <c r="B176" s="2">
        <v>5544.59</v>
      </c>
      <c r="C176">
        <f t="shared" si="2"/>
        <v>-7.8163725088444703E-3</v>
      </c>
      <c r="D176">
        <v>-1.8617895082685389E-2</v>
      </c>
    </row>
    <row r="177" spans="1:4" x14ac:dyDescent="0.2">
      <c r="A177" t="s">
        <v>112</v>
      </c>
      <c r="B177" s="2">
        <v>5588.27</v>
      </c>
      <c r="C177">
        <f t="shared" si="2"/>
        <v>-1.3927512704686508E-2</v>
      </c>
      <c r="D177">
        <v>-1.5525606469002671E-2</v>
      </c>
    </row>
    <row r="178" spans="1:4" x14ac:dyDescent="0.2">
      <c r="A178" t="s">
        <v>113</v>
      </c>
      <c r="B178" s="2">
        <v>5667.2</v>
      </c>
      <c r="C178">
        <f t="shared" si="2"/>
        <v>6.389379210899159E-3</v>
      </c>
      <c r="D178">
        <v>-1.4294064509272533E-2</v>
      </c>
    </row>
    <row r="179" spans="1:4" x14ac:dyDescent="0.2">
      <c r="A179" t="s">
        <v>114</v>
      </c>
      <c r="B179" s="2">
        <v>5631.22</v>
      </c>
      <c r="C179">
        <f t="shared" si="2"/>
        <v>2.8261818052302866E-3</v>
      </c>
      <c r="D179">
        <v>7.5489881143591207E-3</v>
      </c>
    </row>
    <row r="180" spans="1:4" x14ac:dyDescent="0.2">
      <c r="A180" s="1">
        <v>45633</v>
      </c>
      <c r="B180" s="2">
        <v>5615.35</v>
      </c>
      <c r="C180">
        <f t="shared" si="2"/>
        <v>5.5170166208855882E-3</v>
      </c>
      <c r="D180">
        <v>-2.7762947143620408E-3</v>
      </c>
    </row>
    <row r="181" spans="1:4" x14ac:dyDescent="0.2">
      <c r="A181" s="1">
        <v>45603</v>
      </c>
      <c r="B181" s="2">
        <v>5584.54</v>
      </c>
      <c r="C181">
        <f t="shared" si="2"/>
        <v>-8.7630082837673821E-3</v>
      </c>
      <c r="D181">
        <v>-2.7821031869614789E-2</v>
      </c>
    </row>
    <row r="182" spans="1:4" x14ac:dyDescent="0.2">
      <c r="A182" s="1">
        <v>45572</v>
      </c>
      <c r="B182" s="2">
        <v>5633.91</v>
      </c>
      <c r="C182">
        <f t="shared" si="2"/>
        <v>1.0208033738690168E-2</v>
      </c>
      <c r="D182">
        <v>1.1657214870825451E-2</v>
      </c>
    </row>
    <row r="183" spans="1:4" x14ac:dyDescent="0.2">
      <c r="A183" s="1">
        <v>45542</v>
      </c>
      <c r="B183" s="2">
        <v>5576.98</v>
      </c>
      <c r="C183">
        <f t="shared" si="2"/>
        <v>7.4109297756070941E-4</v>
      </c>
      <c r="D183">
        <v>-2.0999580008395656E-4</v>
      </c>
    </row>
    <row r="184" spans="1:4" x14ac:dyDescent="0.2">
      <c r="A184" s="1">
        <v>45511</v>
      </c>
      <c r="B184" s="2">
        <v>5572.85</v>
      </c>
      <c r="C184">
        <f t="shared" si="2"/>
        <v>1.0166708878268506E-3</v>
      </c>
      <c r="D184">
        <v>-7.7099395707439997E-3</v>
      </c>
    </row>
    <row r="185" spans="1:4" x14ac:dyDescent="0.2">
      <c r="A185" s="1">
        <v>45419</v>
      </c>
      <c r="B185" s="2">
        <v>5567.19</v>
      </c>
      <c r="C185">
        <f t="shared" si="2"/>
        <v>5.4487793072806601E-3</v>
      </c>
      <c r="D185">
        <v>2.4387640749239672E-2</v>
      </c>
    </row>
    <row r="186" spans="1:4" x14ac:dyDescent="0.2">
      <c r="A186" s="1">
        <v>45358</v>
      </c>
      <c r="B186" s="2">
        <v>5537.02</v>
      </c>
      <c r="C186">
        <f t="shared" si="2"/>
        <v>5.0843981041966196E-3</v>
      </c>
      <c r="D186">
        <v>4.179840308664984E-3</v>
      </c>
    </row>
    <row r="187" spans="1:4" x14ac:dyDescent="0.2">
      <c r="A187" s="1">
        <v>45329</v>
      </c>
      <c r="B187" s="2">
        <v>5509.01</v>
      </c>
      <c r="C187">
        <f t="shared" si="2"/>
        <v>6.1953319488812185E-3</v>
      </c>
      <c r="D187">
        <v>1.1491137731042357E-2</v>
      </c>
    </row>
    <row r="188" spans="1:4" x14ac:dyDescent="0.2">
      <c r="A188" s="1">
        <v>45298</v>
      </c>
      <c r="B188" s="2">
        <v>5475.09</v>
      </c>
      <c r="C188" t="e">
        <f t="shared" si="2"/>
        <v>#DIV/0!</v>
      </c>
      <c r="D188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5610-59FF-6E49-AD7C-6CE950585737}">
  <dimension ref="A1:D188"/>
  <sheetViews>
    <sheetView workbookViewId="0">
      <selection activeCell="D3" sqref="D3"/>
    </sheetView>
  </sheetViews>
  <sheetFormatPr baseColWidth="10" defaultRowHeight="16" x14ac:dyDescent="0.2"/>
  <cols>
    <col min="1" max="1" width="19.1640625" customWidth="1"/>
    <col min="3" max="3" width="20.1640625" bestFit="1" customWidth="1"/>
  </cols>
  <sheetData>
    <row r="1" spans="1:4" x14ac:dyDescent="0.2">
      <c r="A1" t="s">
        <v>122</v>
      </c>
    </row>
    <row r="2" spans="1:4" x14ac:dyDescent="0.2">
      <c r="A2">
        <v>-4.608076009501199E-2</v>
      </c>
    </row>
    <row r="3" spans="1:4" x14ac:dyDescent="0.2">
      <c r="A3">
        <v>-3.5359172077922073E-2</v>
      </c>
      <c r="C3" t="s">
        <v>148</v>
      </c>
      <c r="D3">
        <f>_xlfn.PERCENTILE.EXC(A2:A187,0.05)</f>
        <v>-3.7964711499152079E-2</v>
      </c>
    </row>
    <row r="4" spans="1:4" x14ac:dyDescent="0.2">
      <c r="A4">
        <v>-4.5177809388335689E-2</v>
      </c>
    </row>
    <row r="5" spans="1:4" x14ac:dyDescent="0.2">
      <c r="A5">
        <v>-5.027233115468404E-2</v>
      </c>
    </row>
    <row r="6" spans="1:4" x14ac:dyDescent="0.2">
      <c r="A6">
        <v>-3.9367694264429771E-2</v>
      </c>
    </row>
    <row r="7" spans="1:4" x14ac:dyDescent="0.2">
      <c r="A7">
        <v>-4.8878595806923511E-2</v>
      </c>
    </row>
    <row r="8" spans="1:4" x14ac:dyDescent="0.2">
      <c r="A8">
        <v>-1.9586692403769666E-2</v>
      </c>
    </row>
    <row r="9" spans="1:4" x14ac:dyDescent="0.2">
      <c r="A9">
        <v>-2.3485068135691407E-2</v>
      </c>
    </row>
    <row r="10" spans="1:4" x14ac:dyDescent="0.2">
      <c r="A10">
        <v>-4.4573975655751823E-3</v>
      </c>
    </row>
    <row r="11" spans="1:4" x14ac:dyDescent="0.2">
      <c r="A11">
        <v>-2.067123446754153E-2</v>
      </c>
    </row>
    <row r="12" spans="1:4" x14ac:dyDescent="0.2">
      <c r="A12">
        <v>-4.0794451450189152E-2</v>
      </c>
    </row>
    <row r="13" spans="1:4" x14ac:dyDescent="0.2">
      <c r="A13">
        <v>-2.7111015859408349E-2</v>
      </c>
    </row>
    <row r="14" spans="1:4" x14ac:dyDescent="0.2">
      <c r="A14">
        <v>-2.5701202060675336E-2</v>
      </c>
    </row>
    <row r="15" spans="1:4" x14ac:dyDescent="0.2">
      <c r="A15">
        <v>-1.1361891601412554E-2</v>
      </c>
    </row>
    <row r="16" spans="1:4" x14ac:dyDescent="0.2">
      <c r="A16">
        <v>-4.0267459138187196E-2</v>
      </c>
    </row>
    <row r="17" spans="1:1" x14ac:dyDescent="0.2">
      <c r="A17">
        <v>-1.5525606469002671E-2</v>
      </c>
    </row>
    <row r="18" spans="1:1" x14ac:dyDescent="0.2">
      <c r="A18">
        <v>-2.5266272189349175E-2</v>
      </c>
    </row>
    <row r="19" spans="1:1" x14ac:dyDescent="0.2">
      <c r="A19">
        <v>-4.0427375108288595E-3</v>
      </c>
    </row>
    <row r="20" spans="1:1" x14ac:dyDescent="0.2">
      <c r="A20">
        <v>-1.9509444601071374E-2</v>
      </c>
    </row>
    <row r="21" spans="1:1" x14ac:dyDescent="0.2">
      <c r="A21">
        <v>2.3419898019684676E-2</v>
      </c>
    </row>
    <row r="22" spans="1:1" x14ac:dyDescent="0.2">
      <c r="A22">
        <v>-3.2698651542334659E-2</v>
      </c>
    </row>
    <row r="23" spans="1:1" x14ac:dyDescent="0.2">
      <c r="A23">
        <v>-6.3144069508991709E-3</v>
      </c>
    </row>
    <row r="24" spans="1:1" x14ac:dyDescent="0.2">
      <c r="A24">
        <v>-1.5525114155251154E-2</v>
      </c>
    </row>
    <row r="25" spans="1:1" x14ac:dyDescent="0.2">
      <c r="A25">
        <v>-6.9573283858997857E-3</v>
      </c>
    </row>
    <row r="26" spans="1:1" x14ac:dyDescent="0.2">
      <c r="A26">
        <v>-2.3413579876328305E-2</v>
      </c>
    </row>
    <row r="27" spans="1:1" x14ac:dyDescent="0.2">
      <c r="A27">
        <v>-2.4738965353583386E-2</v>
      </c>
    </row>
    <row r="28" spans="1:1" x14ac:dyDescent="0.2">
      <c r="A28">
        <v>-3.1917645233045452E-2</v>
      </c>
    </row>
    <row r="29" spans="1:1" x14ac:dyDescent="0.2">
      <c r="A29">
        <v>7.3568993360846333E-3</v>
      </c>
    </row>
    <row r="30" spans="1:1" x14ac:dyDescent="0.2">
      <c r="A30">
        <v>-1.402709507253329E-2</v>
      </c>
    </row>
    <row r="31" spans="1:1" x14ac:dyDescent="0.2">
      <c r="A31">
        <v>-1.2766211298693471E-2</v>
      </c>
    </row>
    <row r="32" spans="1:1" x14ac:dyDescent="0.2">
      <c r="A32">
        <v>-2.7821031869614789E-2</v>
      </c>
    </row>
    <row r="33" spans="1:1" x14ac:dyDescent="0.2">
      <c r="A33">
        <v>-1.8617895082685389E-2</v>
      </c>
    </row>
    <row r="34" spans="1:1" x14ac:dyDescent="0.2">
      <c r="A34">
        <v>1.3080852124081723E-3</v>
      </c>
    </row>
    <row r="35" spans="1:1" x14ac:dyDescent="0.2">
      <c r="A35">
        <v>3.3062819356778563E-3</v>
      </c>
    </row>
    <row r="36" spans="1:1" x14ac:dyDescent="0.2">
      <c r="A36">
        <v>-1.4396887159533113E-2</v>
      </c>
    </row>
    <row r="37" spans="1:1" x14ac:dyDescent="0.2">
      <c r="A37">
        <v>-1.0905190393897935E-2</v>
      </c>
    </row>
    <row r="38" spans="1:1" x14ac:dyDescent="0.2">
      <c r="A38">
        <v>9.4855484878912785E-4</v>
      </c>
    </row>
    <row r="39" spans="1:1" x14ac:dyDescent="0.2">
      <c r="A39">
        <v>3.4562864751543159E-3</v>
      </c>
    </row>
    <row r="40" spans="1:1" x14ac:dyDescent="0.2">
      <c r="A40">
        <v>-1.7397085711119812E-2</v>
      </c>
    </row>
    <row r="41" spans="1:1" x14ac:dyDescent="0.2">
      <c r="A41">
        <v>-1.129943502824856E-2</v>
      </c>
    </row>
    <row r="42" spans="1:1" x14ac:dyDescent="0.2">
      <c r="A42">
        <v>-1.5657566976767893E-2</v>
      </c>
    </row>
    <row r="43" spans="1:1" x14ac:dyDescent="0.2">
      <c r="A43">
        <v>-2.9878992946034341E-2</v>
      </c>
    </row>
    <row r="44" spans="1:1" x14ac:dyDescent="0.2">
      <c r="A44">
        <v>1.4657257069535601E-2</v>
      </c>
    </row>
    <row r="45" spans="1:1" x14ac:dyDescent="0.2">
      <c r="A45">
        <v>-2.1478136358630616E-3</v>
      </c>
    </row>
    <row r="46" spans="1:1" x14ac:dyDescent="0.2">
      <c r="A46">
        <v>4.2657628703326022E-3</v>
      </c>
    </row>
    <row r="47" spans="1:1" x14ac:dyDescent="0.2">
      <c r="A47">
        <v>-2.1082841216402633E-2</v>
      </c>
    </row>
    <row r="48" spans="1:1" x14ac:dyDescent="0.2">
      <c r="A48">
        <v>5.5817729740708201E-4</v>
      </c>
    </row>
    <row r="49" spans="1:1" x14ac:dyDescent="0.2">
      <c r="A49">
        <v>-2.6185005076685146E-3</v>
      </c>
    </row>
    <row r="50" spans="1:1" x14ac:dyDescent="0.2">
      <c r="A50">
        <v>-1.1676786548341896E-2</v>
      </c>
    </row>
    <row r="51" spans="1:1" x14ac:dyDescent="0.2">
      <c r="A51">
        <v>-5.2482842147758982E-3</v>
      </c>
    </row>
    <row r="52" spans="1:1" x14ac:dyDescent="0.2">
      <c r="A52">
        <v>1.1721955222130384E-3</v>
      </c>
    </row>
    <row r="53" spans="1:1" x14ac:dyDescent="0.2">
      <c r="A53">
        <v>-1.8308005265047111E-2</v>
      </c>
    </row>
    <row r="54" spans="1:1" x14ac:dyDescent="0.2">
      <c r="A54">
        <v>2.9215846675236651E-2</v>
      </c>
    </row>
    <row r="55" spans="1:1" x14ac:dyDescent="0.2">
      <c r="A55">
        <v>2.9863226422982736E-3</v>
      </c>
    </row>
    <row r="56" spans="1:1" x14ac:dyDescent="0.2">
      <c r="A56">
        <v>5.0060198973448577E-3</v>
      </c>
    </row>
    <row r="57" spans="1:1" x14ac:dyDescent="0.2">
      <c r="A57">
        <v>5.3246753246753285E-2</v>
      </c>
    </row>
    <row r="58" spans="1:1" x14ac:dyDescent="0.2">
      <c r="A58">
        <v>3.3067132518093409E-3</v>
      </c>
    </row>
    <row r="59" spans="1:1" x14ac:dyDescent="0.2">
      <c r="A59">
        <v>7.4188052975764926E-3</v>
      </c>
    </row>
    <row r="60" spans="1:1" x14ac:dyDescent="0.2">
      <c r="A60">
        <v>1.1624411263653638E-2</v>
      </c>
    </row>
    <row r="61" spans="1:1" x14ac:dyDescent="0.2">
      <c r="A61">
        <v>-1.1410367796119309E-2</v>
      </c>
    </row>
    <row r="62" spans="1:1" x14ac:dyDescent="0.2">
      <c r="A62">
        <v>-8.7667717966535864E-3</v>
      </c>
    </row>
    <row r="63" spans="1:1" x14ac:dyDescent="0.2">
      <c r="A63">
        <v>9.9768956101658124E-4</v>
      </c>
    </row>
    <row r="64" spans="1:1" x14ac:dyDescent="0.2">
      <c r="A64">
        <v>-7.3971614144815361E-3</v>
      </c>
    </row>
    <row r="65" spans="1:1" x14ac:dyDescent="0.2">
      <c r="A65">
        <v>-1.3047009848715572E-2</v>
      </c>
    </row>
    <row r="66" spans="1:1" x14ac:dyDescent="0.2">
      <c r="A66">
        <v>7.3592542622350388E-4</v>
      </c>
    </row>
    <row r="67" spans="1:1" x14ac:dyDescent="0.2">
      <c r="A67">
        <v>3.3254156769596333E-3</v>
      </c>
    </row>
    <row r="68" spans="1:1" x14ac:dyDescent="0.2">
      <c r="A68">
        <v>8.576329331046172E-3</v>
      </c>
    </row>
    <row r="69" spans="1:1" x14ac:dyDescent="0.2">
      <c r="A69">
        <v>-1.0108467261059692E-2</v>
      </c>
    </row>
    <row r="70" spans="1:1" x14ac:dyDescent="0.2">
      <c r="A70">
        <v>-3.9721339525786931E-3</v>
      </c>
    </row>
    <row r="71" spans="1:1" x14ac:dyDescent="0.2">
      <c r="A71">
        <v>4.5440775522568918E-3</v>
      </c>
    </row>
    <row r="72" spans="1:1" x14ac:dyDescent="0.2">
      <c r="A72">
        <v>-5.9769290538517908E-4</v>
      </c>
    </row>
    <row r="73" spans="1:1" x14ac:dyDescent="0.2">
      <c r="A73">
        <v>-5.0438181703550298E-3</v>
      </c>
    </row>
    <row r="74" spans="1:1" x14ac:dyDescent="0.2">
      <c r="A74">
        <v>1.3635124079629125E-3</v>
      </c>
    </row>
    <row r="75" spans="1:1" x14ac:dyDescent="0.2">
      <c r="A75">
        <v>8.9116767380820333E-3</v>
      </c>
    </row>
    <row r="76" spans="1:1" x14ac:dyDescent="0.2">
      <c r="A76">
        <v>-2.3665527215357193E-3</v>
      </c>
    </row>
    <row r="77" spans="1:1" x14ac:dyDescent="0.2">
      <c r="A77">
        <v>6.1519903498189494E-3</v>
      </c>
    </row>
    <row r="78" spans="1:1" x14ac:dyDescent="0.2">
      <c r="A78">
        <v>-2.3789036797084522E-3</v>
      </c>
    </row>
    <row r="79" spans="1:1" x14ac:dyDescent="0.2">
      <c r="A79">
        <v>1.4951680544581583E-2</v>
      </c>
    </row>
    <row r="80" spans="1:1" x14ac:dyDescent="0.2">
      <c r="A80">
        <v>-1.3374115389228848E-2</v>
      </c>
    </row>
    <row r="81" spans="1:1" x14ac:dyDescent="0.2">
      <c r="A81">
        <v>-5.3757717692143438E-3</v>
      </c>
    </row>
    <row r="82" spans="1:1" x14ac:dyDescent="0.2">
      <c r="A82">
        <v>-6.6869300911853759E-3</v>
      </c>
    </row>
    <row r="83" spans="1:1" x14ac:dyDescent="0.2">
      <c r="A83">
        <v>-1.1620100191086093E-2</v>
      </c>
    </row>
    <row r="84" spans="1:1" x14ac:dyDescent="0.2">
      <c r="A84">
        <v>-1.2529234881389909E-2</v>
      </c>
    </row>
    <row r="85" spans="1:1" x14ac:dyDescent="0.2">
      <c r="A85">
        <v>-8.7066932704516469E-3</v>
      </c>
    </row>
    <row r="86" spans="1:1" x14ac:dyDescent="0.2">
      <c r="A86">
        <v>-1.5053278457461893E-2</v>
      </c>
    </row>
    <row r="87" spans="1:1" x14ac:dyDescent="0.2">
      <c r="A87">
        <v>-6.5906661916636106E-3</v>
      </c>
    </row>
    <row r="88" spans="1:1" x14ac:dyDescent="0.2">
      <c r="A88">
        <v>-1.543748636264447E-2</v>
      </c>
    </row>
    <row r="89" spans="1:1" x14ac:dyDescent="0.2">
      <c r="A89">
        <v>8.1137178438895029E-3</v>
      </c>
    </row>
    <row r="90" spans="1:1" x14ac:dyDescent="0.2">
      <c r="A90">
        <v>-6.0042507970244179E-3</v>
      </c>
    </row>
    <row r="91" spans="1:1" x14ac:dyDescent="0.2">
      <c r="A91">
        <v>2.3124060585050563E-4</v>
      </c>
    </row>
    <row r="92" spans="1:1" x14ac:dyDescent="0.2">
      <c r="A92">
        <v>-2.0999580008395656E-4</v>
      </c>
    </row>
    <row r="93" spans="1:1" x14ac:dyDescent="0.2">
      <c r="A93">
        <v>1.4524543514346623E-2</v>
      </c>
    </row>
    <row r="94" spans="1:1" x14ac:dyDescent="0.2">
      <c r="A94">
        <v>7.270524083610958E-3</v>
      </c>
    </row>
    <row r="95" spans="1:1" x14ac:dyDescent="0.2">
      <c r="A95">
        <v>1.1731346602913294E-2</v>
      </c>
    </row>
    <row r="96" spans="1:1" x14ac:dyDescent="0.2">
      <c r="A96">
        <v>-7.7099395707439997E-3</v>
      </c>
    </row>
    <row r="97" spans="1:1" x14ac:dyDescent="0.2">
      <c r="A97">
        <v>-6.4485932705807929E-3</v>
      </c>
    </row>
    <row r="98" spans="1:1" x14ac:dyDescent="0.2">
      <c r="A98">
        <v>3.9148828692303125E-3</v>
      </c>
    </row>
    <row r="99" spans="1:1" x14ac:dyDescent="0.2">
      <c r="A99">
        <v>-6.710385847186323E-3</v>
      </c>
    </row>
    <row r="100" spans="1:1" x14ac:dyDescent="0.2">
      <c r="A100">
        <v>1.6830459601012093E-2</v>
      </c>
    </row>
    <row r="101" spans="1:1" x14ac:dyDescent="0.2">
      <c r="A101">
        <v>-4.5555728115131517E-3</v>
      </c>
    </row>
    <row r="102" spans="1:1" x14ac:dyDescent="0.2">
      <c r="A102">
        <v>-9.2300363246591507E-3</v>
      </c>
    </row>
    <row r="103" spans="1:1" x14ac:dyDescent="0.2">
      <c r="A103">
        <v>1.6633004633479762E-2</v>
      </c>
    </row>
    <row r="104" spans="1:1" x14ac:dyDescent="0.2">
      <c r="A104">
        <v>9.6218667647240408E-3</v>
      </c>
    </row>
    <row r="105" spans="1:1" x14ac:dyDescent="0.2">
      <c r="A105">
        <v>3.0398832684831815E-4</v>
      </c>
    </row>
    <row r="106" spans="1:1" x14ac:dyDescent="0.2">
      <c r="A106">
        <v>7.1582346609256409E-3</v>
      </c>
    </row>
    <row r="107" spans="1:1" x14ac:dyDescent="0.2">
      <c r="A107">
        <v>-5.725905709851732E-3</v>
      </c>
    </row>
    <row r="108" spans="1:1" x14ac:dyDescent="0.2">
      <c r="A108">
        <v>1.460496216786897E-2</v>
      </c>
    </row>
    <row r="109" spans="1:1" x14ac:dyDescent="0.2">
      <c r="A109">
        <v>1.2506454018702351E-2</v>
      </c>
    </row>
    <row r="110" spans="1:1" x14ac:dyDescent="0.2">
      <c r="A110">
        <v>3.4954314098239602E-3</v>
      </c>
    </row>
    <row r="111" spans="1:1" x14ac:dyDescent="0.2">
      <c r="A111">
        <v>8.0843164261332669E-3</v>
      </c>
    </row>
    <row r="112" spans="1:1" x14ac:dyDescent="0.2">
      <c r="A112">
        <v>-9.535957240038832E-3</v>
      </c>
    </row>
    <row r="113" spans="1:1" x14ac:dyDescent="0.2">
      <c r="A113">
        <v>7.5489881143591207E-3</v>
      </c>
    </row>
    <row r="114" spans="1:1" x14ac:dyDescent="0.2">
      <c r="A114">
        <v>1.7169958575974146E-2</v>
      </c>
    </row>
    <row r="115" spans="1:1" x14ac:dyDescent="0.2">
      <c r="A115">
        <v>-1.577641219569851E-2</v>
      </c>
    </row>
    <row r="116" spans="1:1" x14ac:dyDescent="0.2">
      <c r="A116">
        <v>5.1733057423646683E-5</v>
      </c>
    </row>
    <row r="117" spans="1:1" x14ac:dyDescent="0.2">
      <c r="A117">
        <v>-1.327627825323671E-2</v>
      </c>
    </row>
    <row r="118" spans="1:1" x14ac:dyDescent="0.2">
      <c r="A118">
        <v>3.5426899362524827E-2</v>
      </c>
    </row>
    <row r="119" spans="1:1" x14ac:dyDescent="0.2">
      <c r="A119">
        <v>-2.3503887181341564E-2</v>
      </c>
    </row>
    <row r="120" spans="1:1" x14ac:dyDescent="0.2">
      <c r="A120">
        <v>-6.9375571710557971E-2</v>
      </c>
    </row>
    <row r="121" spans="1:1" x14ac:dyDescent="0.2">
      <c r="A121">
        <v>1.6734717350049028E-2</v>
      </c>
    </row>
    <row r="122" spans="1:1" x14ac:dyDescent="0.2">
      <c r="A122">
        <v>1.5723981900452495E-2</v>
      </c>
    </row>
    <row r="123" spans="1:1" x14ac:dyDescent="0.2">
      <c r="A123">
        <v>3.2824752294694577E-3</v>
      </c>
    </row>
    <row r="124" spans="1:1" x14ac:dyDescent="0.2">
      <c r="A124">
        <v>5.1536904104546501E-3</v>
      </c>
    </row>
    <row r="125" spans="1:1" x14ac:dyDescent="0.2">
      <c r="A125">
        <v>-2.3162893045336756E-4</v>
      </c>
    </row>
    <row r="126" spans="1:1" x14ac:dyDescent="0.2">
      <c r="A126">
        <v>1.1494948272732808E-2</v>
      </c>
    </row>
    <row r="127" spans="1:1" x14ac:dyDescent="0.2">
      <c r="A127">
        <v>-7.8716856060606789E-3</v>
      </c>
    </row>
    <row r="128" spans="1:1" x14ac:dyDescent="0.2">
      <c r="A128">
        <v>3.1429717801257115E-3</v>
      </c>
    </row>
    <row r="129" spans="1:1" x14ac:dyDescent="0.2">
      <c r="A129">
        <v>9.4604492187498959E-3</v>
      </c>
    </row>
    <row r="130" spans="1:1" x14ac:dyDescent="0.2">
      <c r="A130">
        <v>-9.5865787896942233E-4</v>
      </c>
    </row>
    <row r="131" spans="1:1" x14ac:dyDescent="0.2">
      <c r="A131">
        <v>1.8194963248584231E-2</v>
      </c>
    </row>
    <row r="132" spans="1:1" x14ac:dyDescent="0.2">
      <c r="A132">
        <v>4.179840308664984E-3</v>
      </c>
    </row>
    <row r="133" spans="1:1" x14ac:dyDescent="0.2">
      <c r="A133">
        <v>2.7639720052743628E-2</v>
      </c>
    </row>
    <row r="134" spans="1:1" x14ac:dyDescent="0.2">
      <c r="A134">
        <v>-2.2496625506173507E-3</v>
      </c>
    </row>
    <row r="135" spans="1:1" x14ac:dyDescent="0.2">
      <c r="A135">
        <v>-4.5621158292449122E-2</v>
      </c>
    </row>
    <row r="136" spans="1:1" x14ac:dyDescent="0.2">
      <c r="A136">
        <v>1.8194676610518275E-2</v>
      </c>
    </row>
    <row r="137" spans="1:1" x14ac:dyDescent="0.2">
      <c r="A137">
        <v>2.4387640749239672E-2</v>
      </c>
    </row>
    <row r="138" spans="1:1" x14ac:dyDescent="0.2">
      <c r="A138">
        <v>-2.7762947143620408E-3</v>
      </c>
    </row>
    <row r="139" spans="1:1" x14ac:dyDescent="0.2">
      <c r="A139">
        <v>8.8399058607427361E-3</v>
      </c>
    </row>
    <row r="140" spans="1:1" x14ac:dyDescent="0.2">
      <c r="A140">
        <v>2.500906125407763E-2</v>
      </c>
    </row>
    <row r="141" spans="1:1" x14ac:dyDescent="0.2">
      <c r="A141">
        <v>-1.9318580962415647E-3</v>
      </c>
    </row>
    <row r="142" spans="1:1" x14ac:dyDescent="0.2">
      <c r="A142">
        <v>7.0235495484860869E-3</v>
      </c>
    </row>
    <row r="143" spans="1:1" x14ac:dyDescent="0.2">
      <c r="A143">
        <v>1.7743613455091855E-2</v>
      </c>
    </row>
    <row r="144" spans="1:1" x14ac:dyDescent="0.2">
      <c r="A144">
        <v>8.211790660620194E-3</v>
      </c>
    </row>
    <row r="145" spans="1:1" x14ac:dyDescent="0.2">
      <c r="A145">
        <v>2.0037068576867489E-3</v>
      </c>
    </row>
    <row r="146" spans="1:1" x14ac:dyDescent="0.2">
      <c r="A146">
        <v>1.1491137731042357E-2</v>
      </c>
    </row>
    <row r="147" spans="1:1" x14ac:dyDescent="0.2">
      <c r="A147">
        <v>-1.4294064509272533E-2</v>
      </c>
    </row>
    <row r="148" spans="1:1" x14ac:dyDescent="0.2">
      <c r="A148">
        <v>-6.2641689535855583E-3</v>
      </c>
    </row>
    <row r="149" spans="1:1" x14ac:dyDescent="0.2">
      <c r="A149">
        <v>5.6642086138719797E-3</v>
      </c>
    </row>
    <row r="150" spans="1:1" x14ac:dyDescent="0.2">
      <c r="A150">
        <v>-1.5932407966203901E-2</v>
      </c>
    </row>
    <row r="151" spans="1:1" x14ac:dyDescent="0.2">
      <c r="A151">
        <v>2.5019739439400029E-2</v>
      </c>
    </row>
    <row r="152" spans="1:1" x14ac:dyDescent="0.2">
      <c r="A152">
        <v>1.5702736318407965E-2</v>
      </c>
    </row>
    <row r="153" spans="1:1" x14ac:dyDescent="0.2">
      <c r="A153">
        <v>2.2149946727976159E-2</v>
      </c>
    </row>
    <row r="154" spans="1:1" x14ac:dyDescent="0.2">
      <c r="A154">
        <v>2.2280644101215816E-2</v>
      </c>
    </row>
    <row r="155" spans="1:1" x14ac:dyDescent="0.2">
      <c r="A155">
        <v>1.1123267687819013E-2</v>
      </c>
    </row>
    <row r="156" spans="1:1" x14ac:dyDescent="0.2">
      <c r="A156">
        <v>5.4575671473757609E-2</v>
      </c>
    </row>
    <row r="157" spans="1:1" x14ac:dyDescent="0.2">
      <c r="A157">
        <v>1.0528980005061929E-2</v>
      </c>
    </row>
    <row r="158" spans="1:1" x14ac:dyDescent="0.2">
      <c r="A158">
        <v>8.0736798038394484E-3</v>
      </c>
    </row>
    <row r="159" spans="1:1" x14ac:dyDescent="0.2">
      <c r="A159">
        <v>1.7030500077411276E-2</v>
      </c>
    </row>
    <row r="160" spans="1:1" x14ac:dyDescent="0.2">
      <c r="A160">
        <v>7.9688545531966803E-3</v>
      </c>
    </row>
    <row r="161" spans="1:1" x14ac:dyDescent="0.2">
      <c r="A161">
        <v>2.2216826514507688E-2</v>
      </c>
    </row>
    <row r="162" spans="1:1" x14ac:dyDescent="0.2">
      <c r="A162">
        <v>1.6151432539478497E-2</v>
      </c>
    </row>
    <row r="163" spans="1:1" x14ac:dyDescent="0.2">
      <c r="A163">
        <v>1.0465116279069816E-2</v>
      </c>
    </row>
    <row r="164" spans="1:1" x14ac:dyDescent="0.2">
      <c r="A164">
        <v>1.1657214870825451E-2</v>
      </c>
    </row>
    <row r="165" spans="1:1" x14ac:dyDescent="0.2">
      <c r="A165">
        <v>-6.2250996015932719E-4</v>
      </c>
    </row>
    <row r="166" spans="1:1" x14ac:dyDescent="0.2">
      <c r="A166">
        <v>1.3212533031332517E-2</v>
      </c>
    </row>
    <row r="167" spans="1:1" x14ac:dyDescent="0.2">
      <c r="A167">
        <v>1.4265715618958836E-2</v>
      </c>
    </row>
    <row r="168" spans="1:1" x14ac:dyDescent="0.2">
      <c r="A168">
        <v>2.2074809075199334E-2</v>
      </c>
    </row>
    <row r="169" spans="1:1" x14ac:dyDescent="0.2">
      <c r="A169">
        <v>2.2192168193274815E-2</v>
      </c>
    </row>
    <row r="170" spans="1:1" x14ac:dyDescent="0.2">
      <c r="A170">
        <v>1.7185028993147177E-2</v>
      </c>
    </row>
    <row r="171" spans="1:1" x14ac:dyDescent="0.2">
      <c r="A171">
        <v>8.0616357977447012E-3</v>
      </c>
    </row>
    <row r="172" spans="1:1" x14ac:dyDescent="0.2">
      <c r="A172">
        <v>-2.8375502482855864E-3</v>
      </c>
    </row>
    <row r="173" spans="1:1" x14ac:dyDescent="0.2">
      <c r="A173">
        <v>1.378830890446669E-2</v>
      </c>
    </row>
    <row r="174" spans="1:1" x14ac:dyDescent="0.2">
      <c r="A174">
        <v>1.1722762704695133E-2</v>
      </c>
    </row>
    <row r="175" spans="1:1" x14ac:dyDescent="0.2">
      <c r="A175">
        <v>-1.7024912903437873E-2</v>
      </c>
    </row>
    <row r="176" spans="1:1" x14ac:dyDescent="0.2">
      <c r="A176">
        <v>4.2770096086242665E-3</v>
      </c>
    </row>
    <row r="177" spans="1:1" x14ac:dyDescent="0.2">
      <c r="A177">
        <v>1.311441011383308E-2</v>
      </c>
    </row>
    <row r="178" spans="1:1" x14ac:dyDescent="0.2">
      <c r="A178">
        <v>7.5061096241126031E-3</v>
      </c>
    </row>
    <row r="179" spans="1:1" x14ac:dyDescent="0.2">
      <c r="A179">
        <v>1.1808941895305744E-2</v>
      </c>
    </row>
    <row r="180" spans="1:1" x14ac:dyDescent="0.2">
      <c r="A180">
        <v>7.035734123310414E-3</v>
      </c>
    </row>
    <row r="181" spans="1:1" x14ac:dyDescent="0.2">
      <c r="A181">
        <v>1.2076852698993707E-2</v>
      </c>
    </row>
    <row r="182" spans="1:1" x14ac:dyDescent="0.2">
      <c r="A182">
        <v>1.5111000559666729E-2</v>
      </c>
    </row>
    <row r="183" spans="1:1" x14ac:dyDescent="0.2">
      <c r="A183">
        <v>2.2135338345864702E-2</v>
      </c>
    </row>
    <row r="184" spans="1:1" x14ac:dyDescent="0.2">
      <c r="A184">
        <v>3.1038995027479602E-2</v>
      </c>
    </row>
    <row r="185" spans="1:1" x14ac:dyDescent="0.2">
      <c r="A185">
        <v>1.7543859649122896E-2</v>
      </c>
    </row>
    <row r="186" spans="1:1" x14ac:dyDescent="0.2">
      <c r="A186">
        <v>1.9222395023328169E-2</v>
      </c>
    </row>
    <row r="187" spans="1:1" x14ac:dyDescent="0.2">
      <c r="A187">
        <v>4.0371040196021328E-2</v>
      </c>
    </row>
    <row r="188" spans="1:1" x14ac:dyDescent="0.2">
      <c r="A188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39E4-C4D5-7A46-8CB1-8AA0EA917F62}">
  <dimension ref="A1:I18"/>
  <sheetViews>
    <sheetView zoomScale="172" workbookViewId="0">
      <selection activeCell="C34" sqref="C34"/>
    </sheetView>
  </sheetViews>
  <sheetFormatPr baseColWidth="10" defaultRowHeight="16" x14ac:dyDescent="0.2"/>
  <cols>
    <col min="1" max="1" width="16.5" bestFit="1" customWidth="1"/>
    <col min="3" max="3" width="13.33203125" bestFit="1" customWidth="1"/>
    <col min="6" max="6" width="13" bestFit="1" customWidth="1"/>
  </cols>
  <sheetData>
    <row r="1" spans="1:9" x14ac:dyDescent="0.2">
      <c r="A1" t="s">
        <v>123</v>
      </c>
    </row>
    <row r="2" spans="1:9" ht="17" thickBot="1" x14ac:dyDescent="0.25"/>
    <row r="3" spans="1:9" x14ac:dyDescent="0.2">
      <c r="A3" s="6" t="s">
        <v>124</v>
      </c>
      <c r="B3" s="6"/>
    </row>
    <row r="4" spans="1:9" x14ac:dyDescent="0.2">
      <c r="A4" s="3" t="s">
        <v>125</v>
      </c>
      <c r="B4" s="3">
        <v>0.64383825456030563</v>
      </c>
    </row>
    <row r="5" spans="1:9" x14ac:dyDescent="0.2">
      <c r="A5" s="3" t="s">
        <v>126</v>
      </c>
      <c r="B5" s="3">
        <v>0.41452769803526096</v>
      </c>
    </row>
    <row r="6" spans="1:9" x14ac:dyDescent="0.2">
      <c r="A6" s="3" t="s">
        <v>127</v>
      </c>
      <c r="B6" s="3">
        <v>0.41134578335067001</v>
      </c>
    </row>
    <row r="7" spans="1:9" x14ac:dyDescent="0.2">
      <c r="A7" s="3" t="s">
        <v>128</v>
      </c>
      <c r="B7" s="3">
        <v>1.4243043234249382E-2</v>
      </c>
    </row>
    <row r="8" spans="1:9" ht="17" thickBot="1" x14ac:dyDescent="0.25">
      <c r="A8" s="4" t="s">
        <v>129</v>
      </c>
      <c r="B8" s="4">
        <v>186</v>
      </c>
    </row>
    <row r="10" spans="1:9" ht="17" thickBot="1" x14ac:dyDescent="0.25">
      <c r="A10" t="s">
        <v>130</v>
      </c>
    </row>
    <row r="11" spans="1:9" x14ac:dyDescent="0.2">
      <c r="A11" s="5"/>
      <c r="B11" s="5" t="s">
        <v>135</v>
      </c>
      <c r="C11" s="5" t="s">
        <v>136</v>
      </c>
      <c r="D11" s="5" t="s">
        <v>137</v>
      </c>
      <c r="E11" s="5" t="s">
        <v>138</v>
      </c>
      <c r="F11" s="5" t="s">
        <v>139</v>
      </c>
    </row>
    <row r="12" spans="1:9" x14ac:dyDescent="0.2">
      <c r="A12" s="3" t="s">
        <v>131</v>
      </c>
      <c r="B12" s="3">
        <v>1</v>
      </c>
      <c r="C12" s="3">
        <v>2.6428384031355438E-2</v>
      </c>
      <c r="D12" s="3">
        <v>2.6428384031355438E-2</v>
      </c>
      <c r="E12" s="3">
        <v>130.27618246419055</v>
      </c>
      <c r="F12" s="3">
        <v>3.6941176055570626E-23</v>
      </c>
    </row>
    <row r="13" spans="1:9" x14ac:dyDescent="0.2">
      <c r="A13" s="3" t="s">
        <v>132</v>
      </c>
      <c r="B13" s="3">
        <v>184</v>
      </c>
      <c r="C13" s="3">
        <v>3.732702762537627E-2</v>
      </c>
      <c r="D13" s="3">
        <v>2.0286428057269713E-4</v>
      </c>
      <c r="E13" s="3"/>
      <c r="F13" s="3"/>
    </row>
    <row r="14" spans="1:9" ht="17" thickBot="1" x14ac:dyDescent="0.25">
      <c r="A14" s="4" t="s">
        <v>133</v>
      </c>
      <c r="B14" s="4">
        <v>185</v>
      </c>
      <c r="C14" s="4">
        <v>6.3755411656731709E-2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140</v>
      </c>
      <c r="C16" s="5" t="s">
        <v>128</v>
      </c>
      <c r="D16" s="5" t="s">
        <v>141</v>
      </c>
      <c r="E16" s="5" t="s">
        <v>142</v>
      </c>
      <c r="F16" s="5" t="s">
        <v>143</v>
      </c>
      <c r="G16" s="5" t="s">
        <v>144</v>
      </c>
      <c r="H16" s="5" t="s">
        <v>145</v>
      </c>
      <c r="I16" s="5" t="s">
        <v>146</v>
      </c>
    </row>
    <row r="17" spans="1:9" x14ac:dyDescent="0.2">
      <c r="A17" s="3" t="s">
        <v>134</v>
      </c>
      <c r="B17" s="3">
        <v>-9.1302647725554958E-4</v>
      </c>
      <c r="C17" s="3">
        <v>1.0444781276181896E-3</v>
      </c>
      <c r="D17" s="3">
        <v>-0.87414609565601897</v>
      </c>
      <c r="E17" s="3">
        <v>0.38317819508749418</v>
      </c>
      <c r="F17" s="3">
        <v>-2.9737197208724074E-3</v>
      </c>
      <c r="G17" s="3">
        <v>1.1476667663613081E-3</v>
      </c>
      <c r="H17" s="3">
        <v>-2.9737197208724074E-3</v>
      </c>
      <c r="I17" s="3">
        <v>1.1476667663613081E-3</v>
      </c>
    </row>
    <row r="18" spans="1:9" ht="17" thickBot="1" x14ac:dyDescent="0.25">
      <c r="A18" s="4" t="s">
        <v>147</v>
      </c>
      <c r="B18" s="4">
        <v>1.260136094838652</v>
      </c>
      <c r="C18" s="4">
        <v>0.11040403335336048</v>
      </c>
      <c r="D18" s="4">
        <v>11.413859227456349</v>
      </c>
      <c r="E18" s="4">
        <v>3.6941176055571672E-23</v>
      </c>
      <c r="F18" s="4">
        <v>1.0423155013924996</v>
      </c>
      <c r="G18" s="4">
        <v>1.4779566882848043</v>
      </c>
      <c r="H18" s="4">
        <v>1.0423155013924996</v>
      </c>
      <c r="I18" s="4">
        <v>1.4779566882848043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B3E2-860B-5B49-B159-45C2D558CE69}">
  <dimension ref="A1:H193"/>
  <sheetViews>
    <sheetView tabSelected="1" topLeftCell="G2" workbookViewId="0">
      <selection activeCell="R12" sqref="R12"/>
    </sheetView>
  </sheetViews>
  <sheetFormatPr baseColWidth="10" defaultColWidth="8.83203125" defaultRowHeight="16" x14ac:dyDescent="0.2"/>
  <cols>
    <col min="1" max="1" width="10.6640625" style="7" bestFit="1" customWidth="1"/>
    <col min="2" max="2" width="8.83203125" style="7"/>
    <col min="3" max="3" width="10.33203125" bestFit="1" customWidth="1"/>
    <col min="4" max="5" width="11.33203125" bestFit="1" customWidth="1"/>
    <col min="6" max="6" width="13.6640625" style="7" customWidth="1"/>
    <col min="7" max="7" width="10.33203125" style="7" bestFit="1" customWidth="1"/>
    <col min="8" max="8" width="10" style="7" bestFit="1" customWidth="1"/>
  </cols>
  <sheetData>
    <row r="1" spans="1:8" x14ac:dyDescent="0.2">
      <c r="B1" s="7" t="s">
        <v>151</v>
      </c>
      <c r="C1" s="7">
        <v>9</v>
      </c>
      <c r="D1" s="7">
        <v>12</v>
      </c>
      <c r="E1" s="7">
        <v>26</v>
      </c>
      <c r="G1" s="7">
        <v>9</v>
      </c>
    </row>
    <row r="2" spans="1:8" x14ac:dyDescent="0.2">
      <c r="B2" s="7" t="s">
        <v>152</v>
      </c>
      <c r="C2" s="8">
        <f>2/(1+C1)</f>
        <v>0.2</v>
      </c>
      <c r="D2" s="8">
        <f>2/(1+D1)</f>
        <v>0.15384615384615385</v>
      </c>
      <c r="E2" s="8">
        <f>2/(1+E1)</f>
        <v>7.407407407407407E-2</v>
      </c>
      <c r="F2" s="9"/>
      <c r="G2" s="8">
        <f>2/(1+G1)</f>
        <v>0.2</v>
      </c>
    </row>
    <row r="4" spans="1:8" x14ac:dyDescent="0.2">
      <c r="A4" s="10" t="s">
        <v>0</v>
      </c>
      <c r="B4" s="11" t="s">
        <v>153</v>
      </c>
      <c r="C4" t="s">
        <v>154</v>
      </c>
      <c r="D4" t="s">
        <v>155</v>
      </c>
      <c r="E4" t="s">
        <v>156</v>
      </c>
      <c r="F4" s="7" t="s">
        <v>149</v>
      </c>
      <c r="G4" s="7" t="s">
        <v>150</v>
      </c>
      <c r="H4" s="7" t="s">
        <v>157</v>
      </c>
    </row>
    <row r="5" spans="1:8" x14ac:dyDescent="0.2">
      <c r="A5" s="1">
        <v>45298</v>
      </c>
      <c r="B5">
        <v>184.49</v>
      </c>
      <c r="C5" s="12">
        <f>IF(COUNTA($B$5:$B5)&lt;=C$1,AVERAGE($B$5:$B5),C$2*($B5-$C4)+$C4)</f>
        <v>184.49</v>
      </c>
      <c r="D5" s="12">
        <f>IF(COUNTA($B$5:$B5)&lt;=D$1,AVERAGE($B$5:$B5),D$2*($B5-$D4)+$D4)</f>
        <v>184.49</v>
      </c>
      <c r="E5" s="12">
        <f>IF(COUNTA($B$5:$B5)&lt;=E$1,AVERAGE($B$5:$B5),E$2*($B5-$E4)+$E4)</f>
        <v>184.49</v>
      </c>
      <c r="F5" s="9"/>
    </row>
    <row r="6" spans="1:8" x14ac:dyDescent="0.2">
      <c r="A6" s="1">
        <v>45329</v>
      </c>
      <c r="B6">
        <v>186.61</v>
      </c>
      <c r="C6" s="12">
        <f>IF(COUNTA($B$5:$B6)&lt;=C$1,AVERAGE($B$5:$B6),C$2*($B6-$C5)+$C5)</f>
        <v>185.55</v>
      </c>
      <c r="D6" s="12">
        <f>IF(COUNTA($B$5:$B6)&lt;=D$1,AVERAGE($B$5:$B6),D$2*($B6-$D5)+$D5)</f>
        <v>185.55</v>
      </c>
      <c r="E6" s="12">
        <f>IF(COUNTA($B$5:$B6)&lt;=E$1,AVERAGE($B$5:$B6),E$2*($B6-$E5)+$E5)</f>
        <v>185.55</v>
      </c>
      <c r="F6" s="9"/>
    </row>
    <row r="7" spans="1:8" x14ac:dyDescent="0.2">
      <c r="A7" s="1">
        <v>45358</v>
      </c>
      <c r="B7">
        <v>187.39</v>
      </c>
      <c r="C7" s="12">
        <f>IF(COUNTA($B$5:$B7)&lt;=C$1,AVERAGE($B$5:$B7),C$2*($B7-$C6)+$C6)</f>
        <v>186.16333333333333</v>
      </c>
      <c r="D7" s="12">
        <f>IF(COUNTA($B$5:$B7)&lt;=D$1,AVERAGE($B$5:$B7),D$2*($B7-$D6)+$D6)</f>
        <v>186.16333333333333</v>
      </c>
      <c r="E7" s="12">
        <f>IF(COUNTA($B$5:$B7)&lt;=E$1,AVERAGE($B$5:$B7),E$2*($B7-$E6)+$E6)</f>
        <v>186.16333333333333</v>
      </c>
      <c r="F7" s="9"/>
    </row>
    <row r="8" spans="1:8" x14ac:dyDescent="0.2">
      <c r="A8" s="1">
        <v>45419</v>
      </c>
      <c r="B8">
        <v>191.96</v>
      </c>
      <c r="C8" s="12">
        <f>IF(COUNTA($B$5:$B8)&lt;=C$1,AVERAGE($B$5:$B8),C$2*($B8-$C7)+$C7)</f>
        <v>187.61250000000001</v>
      </c>
      <c r="D8" s="12">
        <f>IF(COUNTA($B$5:$B8)&lt;=D$1,AVERAGE($B$5:$B8),D$2*($B8-$D7)+$D7)</f>
        <v>187.61250000000001</v>
      </c>
      <c r="E8" s="12">
        <f>IF(COUNTA($B$5:$B8)&lt;=E$1,AVERAGE($B$5:$B8),E$2*($B8-$E7)+$E7)</f>
        <v>187.61250000000001</v>
      </c>
      <c r="F8" s="9"/>
    </row>
    <row r="9" spans="1:8" x14ac:dyDescent="0.2">
      <c r="A9" s="1">
        <v>45511</v>
      </c>
      <c r="B9">
        <v>190.48</v>
      </c>
      <c r="C9" s="12">
        <f>IF(COUNTA($B$5:$B9)&lt;=C$1,AVERAGE($B$5:$B9),C$2*($B9-$C8)+$C8)</f>
        <v>188.18600000000001</v>
      </c>
      <c r="D9" s="12">
        <f>IF(COUNTA($B$5:$B9)&lt;=D$1,AVERAGE($B$5:$B9),D$2*($B9-$D8)+$D8)</f>
        <v>188.18600000000001</v>
      </c>
      <c r="E9" s="12">
        <f>IF(COUNTA($B$5:$B9)&lt;=E$1,AVERAGE($B$5:$B9),E$2*($B9-$E8)+$E8)</f>
        <v>188.18600000000001</v>
      </c>
      <c r="F9" s="9"/>
    </row>
    <row r="10" spans="1:8" x14ac:dyDescent="0.2">
      <c r="A10" s="1">
        <v>45542</v>
      </c>
      <c r="B10">
        <v>190.44</v>
      </c>
      <c r="C10" s="12">
        <f>IF(COUNTA($B$5:$B10)&lt;=C$1,AVERAGE($B$5:$B10),C$2*($B10-$C9)+$C9)</f>
        <v>188.5616666666667</v>
      </c>
      <c r="D10" s="12">
        <f>IF(COUNTA($B$5:$B10)&lt;=D$1,AVERAGE($B$5:$B10),D$2*($B10-$D9)+$D9)</f>
        <v>188.5616666666667</v>
      </c>
      <c r="E10" s="12">
        <f>IF(COUNTA($B$5:$B10)&lt;=E$1,AVERAGE($B$5:$B10),E$2*($B10-$E9)+$E9)</f>
        <v>188.5616666666667</v>
      </c>
      <c r="F10" s="9"/>
    </row>
    <row r="11" spans="1:8" x14ac:dyDescent="0.2">
      <c r="A11" s="1">
        <v>45572</v>
      </c>
      <c r="B11">
        <v>192.66</v>
      </c>
      <c r="C11" s="12">
        <f>IF(COUNTA($B$5:$B11)&lt;=C$1,AVERAGE($B$5:$B11),C$2*($B11-$C10)+$C10)</f>
        <v>189.14714285714288</v>
      </c>
      <c r="D11" s="12">
        <f>IF(COUNTA($B$5:$B11)&lt;=D$1,AVERAGE($B$5:$B11),D$2*($B11-$D10)+$D10)</f>
        <v>189.14714285714288</v>
      </c>
      <c r="E11" s="12">
        <f>IF(COUNTA($B$5:$B11)&lt;=E$1,AVERAGE($B$5:$B11),E$2*($B11-$E10)+$E10)</f>
        <v>189.14714285714288</v>
      </c>
      <c r="F11" s="9"/>
    </row>
    <row r="12" spans="1:8" x14ac:dyDescent="0.2">
      <c r="A12" s="1">
        <v>45603</v>
      </c>
      <c r="B12">
        <v>187.3</v>
      </c>
      <c r="C12" s="12">
        <f>IF(COUNTA($B$5:$B12)&lt;=C$1,AVERAGE($B$5:$B12),C$2*($B12-$C11)+$C11)</f>
        <v>188.91625000000002</v>
      </c>
      <c r="D12" s="12">
        <f>IF(COUNTA($B$5:$B12)&lt;=D$1,AVERAGE($B$5:$B12),D$2*($B12-$D11)+$D11)</f>
        <v>188.91625000000002</v>
      </c>
      <c r="E12" s="12">
        <f>IF(COUNTA($B$5:$B12)&lt;=E$1,AVERAGE($B$5:$B12),E$2*($B12-$E11)+$E11)</f>
        <v>188.91625000000002</v>
      </c>
      <c r="F12" s="9"/>
    </row>
    <row r="13" spans="1:8" x14ac:dyDescent="0.2">
      <c r="A13" s="1">
        <v>45633</v>
      </c>
      <c r="B13">
        <v>186.78</v>
      </c>
      <c r="C13" s="12">
        <f>IF(COUNTA($B$5:$B13)&lt;=C$1,AVERAGE($B$5:$B13),C$2*($B13-$C12)+$C12)</f>
        <v>188.67888888888891</v>
      </c>
      <c r="D13" s="12">
        <f>IF(COUNTA($B$5:$B13)&lt;=D$1,AVERAGE($B$5:$B13),D$2*($B13-$D12)+$D12)</f>
        <v>188.67888888888891</v>
      </c>
      <c r="E13" s="12">
        <f>IF(COUNTA($B$5:$B13)&lt;=E$1,AVERAGE($B$5:$B13),E$2*($B13-$E12)+$E12)</f>
        <v>188.67888888888891</v>
      </c>
      <c r="F13" s="9"/>
    </row>
    <row r="14" spans="1:8" x14ac:dyDescent="0.2">
      <c r="A14" t="s">
        <v>114</v>
      </c>
      <c r="B14">
        <v>188.19</v>
      </c>
      <c r="C14" s="12">
        <f>IF(COUNTA($B$5:$B14)&lt;=C$1,AVERAGE($B$5:$B14),C$2*($B14-$C13)+$C13)</f>
        <v>188.58111111111111</v>
      </c>
      <c r="D14" s="12">
        <f>IF(COUNTA($B$5:$B14)&lt;=D$1,AVERAGE($B$5:$B14),D$2*($B14-$D13)+$D13)</f>
        <v>188.63000000000002</v>
      </c>
      <c r="E14" s="12">
        <f>IF(COUNTA($B$5:$B14)&lt;=E$1,AVERAGE($B$5:$B14),E$2*($B14-$E13)+$E13)</f>
        <v>188.63000000000002</v>
      </c>
      <c r="F14" s="9"/>
    </row>
    <row r="15" spans="1:8" x14ac:dyDescent="0.2">
      <c r="A15" t="s">
        <v>113</v>
      </c>
      <c r="B15">
        <v>185.5</v>
      </c>
      <c r="C15" s="12">
        <f>IF(COUNTA($B$5:$B15)&lt;=C$1,AVERAGE($B$5:$B15),C$2*($B15-$C14)+$C14)</f>
        <v>187.96488888888888</v>
      </c>
      <c r="D15" s="12">
        <f>IF(COUNTA($B$5:$B15)&lt;=D$1,AVERAGE($B$5:$B15),D$2*($B15-$D14)+$D14)</f>
        <v>188.34545454545457</v>
      </c>
      <c r="E15" s="12">
        <f>IF(COUNTA($B$5:$B15)&lt;=E$1,AVERAGE($B$5:$B15),E$2*($B15-$E14)+$E14)</f>
        <v>188.34545454545457</v>
      </c>
      <c r="F15" s="9"/>
    </row>
    <row r="16" spans="1:8" x14ac:dyDescent="0.2">
      <c r="A16" t="s">
        <v>112</v>
      </c>
      <c r="B16">
        <v>182.62</v>
      </c>
      <c r="C16" s="12">
        <f>IF(COUNTA($B$5:$B16)&lt;=C$1,AVERAGE($B$5:$B16),C$2*($B16-$C15)+$C15)</f>
        <v>186.8959111111111</v>
      </c>
      <c r="D16" s="12">
        <f>IF(COUNTA($B$5:$B16)&lt;=D$1,AVERAGE($B$5:$B16),D$2*($B16-$D15)+$D15)</f>
        <v>187.86833333333334</v>
      </c>
      <c r="E16" s="12">
        <f>IF(COUNTA($B$5:$B16)&lt;=E$1,AVERAGE($B$5:$B16),E$2*($B16-$E15)+$E15)</f>
        <v>187.86833333333334</v>
      </c>
      <c r="F16" s="9"/>
    </row>
    <row r="17" spans="1:8" x14ac:dyDescent="0.2">
      <c r="A17" t="s">
        <v>111</v>
      </c>
      <c r="B17">
        <v>179.22</v>
      </c>
      <c r="C17" s="12">
        <f>IF(COUNTA($B$5:$B17)&lt;=C$1,AVERAGE($B$5:$B17),C$2*($B17-$C16)+$C16)</f>
        <v>185.36072888888887</v>
      </c>
      <c r="D17" s="12">
        <f>IF(COUNTA($B$5:$B17)&lt;=D$1,AVERAGE($B$5:$B17),D$2*($B17-$D16)+$D16)</f>
        <v>186.53782051282053</v>
      </c>
      <c r="E17" s="12">
        <f>IF(COUNTA($B$5:$B17)&lt;=E$1,AVERAGE($B$5:$B17),E$2*($B17-$E16)+$E16)</f>
        <v>187.20307692307691</v>
      </c>
      <c r="F17" s="9">
        <f>D17-E17</f>
        <v>-0.66525641025637583</v>
      </c>
      <c r="G17" s="9">
        <f>IF(COUNTA($F$5:$F17)&lt;=G$1,AVERAGE($F$5:$F17),G$2*($F17-$G16)+$G16)</f>
        <v>-0.66525641025637583</v>
      </c>
      <c r="H17" s="9">
        <f>F17-G17</f>
        <v>0</v>
      </c>
    </row>
    <row r="18" spans="1:8" x14ac:dyDescent="0.2">
      <c r="A18" t="s">
        <v>110</v>
      </c>
      <c r="B18">
        <v>179.39</v>
      </c>
      <c r="C18" s="12">
        <f>IF(COUNTA($B$5:$B18)&lt;=C$1,AVERAGE($B$5:$B18),C$2*($B18-$C17)+$C17)</f>
        <v>184.16658311111109</v>
      </c>
      <c r="D18" s="12">
        <f>IF(COUNTA($B$5:$B18)&lt;=D$1,AVERAGE($B$5:$B18),D$2*($B18-$D17)+$D17)</f>
        <v>185.43815581854045</v>
      </c>
      <c r="E18" s="12">
        <f>IF(COUNTA($B$5:$B18)&lt;=E$1,AVERAGE($B$5:$B18),E$2*($B18-$E17)+$E17)</f>
        <v>186.64499999999998</v>
      </c>
      <c r="F18" s="9">
        <f t="shared" ref="F18:F81" si="0">D18-E18</f>
        <v>-1.2068441814595303</v>
      </c>
      <c r="G18" s="9">
        <f>IF(COUNTA($F$5:$F18)&lt;=G$1,AVERAGE($F$5:$F18),G$2*($F18-$G17)+$G17)</f>
        <v>-0.93605029585795307</v>
      </c>
      <c r="H18" s="9">
        <f t="shared" ref="H18:H81" si="1">F18-G18</f>
        <v>-0.27079388560157724</v>
      </c>
    </row>
    <row r="19" spans="1:8" x14ac:dyDescent="0.2">
      <c r="A19" t="s">
        <v>109</v>
      </c>
      <c r="B19">
        <v>183.35</v>
      </c>
      <c r="C19" s="12">
        <f>IF(COUNTA($B$5:$B19)&lt;=C$1,AVERAGE($B$5:$B19),C$2*($B19-$C18)+$C18)</f>
        <v>184.00326648888887</v>
      </c>
      <c r="D19" s="12">
        <f>IF(COUNTA($B$5:$B19)&lt;=D$1,AVERAGE($B$5:$B19),D$2*($B19-$D18)+$D18)</f>
        <v>185.11690107722654</v>
      </c>
      <c r="E19" s="12">
        <f>IF(COUNTA($B$5:$B19)&lt;=E$1,AVERAGE($B$5:$B19),E$2*($B19-$E18)+$E18)</f>
        <v>186.4253333333333</v>
      </c>
      <c r="F19" s="9">
        <f t="shared" si="0"/>
        <v>-1.3084322561067552</v>
      </c>
      <c r="G19" s="9">
        <f>IF(COUNTA($F$5:$F19)&lt;=G$1,AVERAGE($F$5:$F19),G$2*($F19-$G18)+$G18)</f>
        <v>-1.0601776159408871</v>
      </c>
      <c r="H19" s="9">
        <f t="shared" si="1"/>
        <v>-0.24825464016586807</v>
      </c>
    </row>
    <row r="20" spans="1:8" x14ac:dyDescent="0.2">
      <c r="A20" t="s">
        <v>108</v>
      </c>
      <c r="B20">
        <v>183.6</v>
      </c>
      <c r="C20" s="12">
        <f>IF(COUNTA($B$5:$B20)&lt;=C$1,AVERAGE($B$5:$B20),C$2*($B20-$C19)+$C19)</f>
        <v>183.92261319111108</v>
      </c>
      <c r="D20" s="12">
        <f>IF(COUNTA($B$5:$B20)&lt;=D$1,AVERAGE($B$5:$B20),D$2*($B20-$D19)+$D19)</f>
        <v>184.88353168073016</v>
      </c>
      <c r="E20" s="12">
        <f>IF(COUNTA($B$5:$B20)&lt;=E$1,AVERAGE($B$5:$B20),E$2*($B20-$E19)+$E19)</f>
        <v>186.24874999999997</v>
      </c>
      <c r="F20" s="9">
        <f t="shared" si="0"/>
        <v>-1.3652183192698146</v>
      </c>
      <c r="G20" s="9">
        <f>IF(COUNTA($F$5:$F20)&lt;=G$1,AVERAGE($F$5:$F20),G$2*($F20-$G19)+$G19)</f>
        <v>-1.136437791773119</v>
      </c>
      <c r="H20" s="9">
        <f t="shared" si="1"/>
        <v>-0.22878052749669564</v>
      </c>
    </row>
    <row r="21" spans="1:8" x14ac:dyDescent="0.2">
      <c r="A21" t="s">
        <v>107</v>
      </c>
      <c r="B21">
        <v>174.37</v>
      </c>
      <c r="C21" s="12">
        <f>IF(COUNTA($B$5:$B21)&lt;=C$1,AVERAGE($B$5:$B21),C$2*($B21-$C20)+$C20)</f>
        <v>182.01209055288888</v>
      </c>
      <c r="D21" s="12">
        <f>IF(COUNTA($B$5:$B21)&lt;=D$1,AVERAGE($B$5:$B21),D$2*($B21-$D20)+$D20)</f>
        <v>183.26606526831014</v>
      </c>
      <c r="E21" s="12">
        <f>IF(COUNTA($B$5:$B21)&lt;=E$1,AVERAGE($B$5:$B21),E$2*($B21-$E20)+$E20)</f>
        <v>185.54999999999995</v>
      </c>
      <c r="F21" s="9">
        <f t="shared" si="0"/>
        <v>-2.2839347316898113</v>
      </c>
      <c r="G21" s="9">
        <f>IF(COUNTA($F$5:$F21)&lt;=G$1,AVERAGE($F$5:$F21),G$2*($F21-$G20)+$G20)</f>
        <v>-1.3659371797564575</v>
      </c>
      <c r="H21" s="9">
        <f t="shared" si="1"/>
        <v>-0.91799755193335386</v>
      </c>
    </row>
    <row r="22" spans="1:8" x14ac:dyDescent="0.2">
      <c r="A22" t="s">
        <v>106</v>
      </c>
      <c r="B22">
        <v>169.16</v>
      </c>
      <c r="C22" s="12">
        <f>IF(COUNTA($B$5:$B22)&lt;=C$1,AVERAGE($B$5:$B22),C$2*($B22-$C21)+$C21)</f>
        <v>179.4416724423111</v>
      </c>
      <c r="D22" s="12">
        <f>IF(COUNTA($B$5:$B22)&lt;=D$1,AVERAGE($B$5:$B22),D$2*($B22-$D21)+$D21)</f>
        <v>181.09590138087782</v>
      </c>
      <c r="E22" s="12">
        <f>IF(COUNTA($B$5:$B22)&lt;=E$1,AVERAGE($B$5:$B22),E$2*($B22-$E21)+$E21)</f>
        <v>184.63944444444439</v>
      </c>
      <c r="F22" s="9">
        <f t="shared" si="0"/>
        <v>-3.5435430635665739</v>
      </c>
      <c r="G22" s="9">
        <f>IF(COUNTA($F$5:$F22)&lt;=G$1,AVERAGE($F$5:$F22),G$2*($F22-$G21)+$G21)</f>
        <v>-1.7288714937248102</v>
      </c>
      <c r="H22" s="9">
        <f t="shared" si="1"/>
        <v>-1.8146715698417637</v>
      </c>
    </row>
    <row r="23" spans="1:8" x14ac:dyDescent="0.2">
      <c r="A23" t="s">
        <v>105</v>
      </c>
      <c r="B23">
        <v>168.68</v>
      </c>
      <c r="C23" s="12">
        <f>IF(COUNTA($B$5:$B23)&lt;=C$1,AVERAGE($B$5:$B23),C$2*($B23-$C22)+$C22)</f>
        <v>177.28933795384887</v>
      </c>
      <c r="D23" s="12">
        <f>IF(COUNTA($B$5:$B23)&lt;=D$1,AVERAGE($B$5:$B23),D$2*($B23-$D22)+$D22)</f>
        <v>179.18576270689661</v>
      </c>
      <c r="E23" s="12">
        <f>IF(COUNTA($B$5:$B23)&lt;=E$1,AVERAGE($B$5:$B23),E$2*($B23-$E22)+$E22)</f>
        <v>183.79947368421048</v>
      </c>
      <c r="F23" s="9">
        <f t="shared" si="0"/>
        <v>-4.6137109773138718</v>
      </c>
      <c r="G23" s="9">
        <f>IF(COUNTA($F$5:$F23)&lt;=G$1,AVERAGE($F$5:$F23),G$2*($F23-$G22)+$G22)</f>
        <v>-2.1409914199518192</v>
      </c>
      <c r="H23" s="9">
        <f t="shared" si="1"/>
        <v>-2.4727195573620526</v>
      </c>
    </row>
    <row r="24" spans="1:8" x14ac:dyDescent="0.2">
      <c r="A24" t="s">
        <v>104</v>
      </c>
      <c r="B24">
        <v>171.13</v>
      </c>
      <c r="C24" s="12">
        <f>IF(COUNTA($B$5:$B24)&lt;=C$1,AVERAGE($B$5:$B24),C$2*($B24-$C23)+$C23)</f>
        <v>176.05747036307909</v>
      </c>
      <c r="D24" s="12">
        <f>IF(COUNTA($B$5:$B24)&lt;=D$1,AVERAGE($B$5:$B24),D$2*($B24-$D23)+$D23)</f>
        <v>177.94641459814329</v>
      </c>
      <c r="E24" s="12">
        <f>IF(COUNTA($B$5:$B24)&lt;=E$1,AVERAGE($B$5:$B24),E$2*($B24-$E23)+$E23)</f>
        <v>183.16599999999997</v>
      </c>
      <c r="F24" s="9">
        <f t="shared" si="0"/>
        <v>-5.2195854018566763</v>
      </c>
      <c r="G24" s="9">
        <f>IF(COUNTA($F$5:$F24)&lt;=G$1,AVERAGE($F$5:$F24),G$2*($F24-$G23)+$G23)</f>
        <v>-2.5258156676899262</v>
      </c>
      <c r="H24" s="9">
        <f t="shared" si="1"/>
        <v>-2.6937697341667501</v>
      </c>
    </row>
    <row r="25" spans="1:8" x14ac:dyDescent="0.2">
      <c r="A25" t="s">
        <v>103</v>
      </c>
      <c r="B25">
        <v>171.86</v>
      </c>
      <c r="C25" s="12">
        <f>IF(COUNTA($B$5:$B25)&lt;=C$1,AVERAGE($B$5:$B25),C$2*($B25-$C24)+$C24)</f>
        <v>175.21797629046327</v>
      </c>
      <c r="D25" s="12">
        <f>IF(COUNTA($B$5:$B25)&lt;=D$1,AVERAGE($B$5:$B25),D$2*($B25-$D24)+$D24)</f>
        <v>177.01004312150587</v>
      </c>
      <c r="E25" s="12">
        <f>IF(COUNTA($B$5:$B25)&lt;=E$1,AVERAGE($B$5:$B25),E$2*($B25-$E24)+$E24)</f>
        <v>182.62761904761902</v>
      </c>
      <c r="F25" s="9">
        <f t="shared" si="0"/>
        <v>-5.6175759261131475</v>
      </c>
      <c r="G25" s="9">
        <f>IF(COUNTA($F$5:$F25)&lt;=G$1,AVERAGE($F$5:$F25),G$2*($F25-$G24)+$G24)</f>
        <v>-2.8693445852925064</v>
      </c>
      <c r="H25" s="9">
        <f t="shared" si="1"/>
        <v>-2.7482313408206411</v>
      </c>
    </row>
    <row r="26" spans="1:8" x14ac:dyDescent="0.2">
      <c r="A26" t="s">
        <v>102</v>
      </c>
      <c r="B26">
        <v>173.15</v>
      </c>
      <c r="C26" s="12">
        <f>IF(COUNTA($B$5:$B26)&lt;=C$1,AVERAGE($B$5:$B26),C$2*($B26-$C25)+$C25)</f>
        <v>174.80438103237063</v>
      </c>
      <c r="D26" s="12">
        <f>IF(COUNTA($B$5:$B26)&lt;=D$1,AVERAGE($B$5:$B26),D$2*($B26-$D25)+$D25)</f>
        <v>176.41619033358188</v>
      </c>
      <c r="E26" s="12">
        <f>IF(COUNTA($B$5:$B26)&lt;=E$1,AVERAGE($B$5:$B26),E$2*($B26-$E25)+$E25)</f>
        <v>182.19681818181814</v>
      </c>
      <c r="F26" s="9">
        <f t="shared" si="0"/>
        <v>-5.7806278482362643</v>
      </c>
      <c r="G26" s="9">
        <f>IF(COUNTA($F$5:$F26)&lt;=G$1,AVERAGE($F$5:$F26),G$2*($F26-$G25)+$G25)</f>
        <v>-3.4516012378812579</v>
      </c>
      <c r="H26" s="9">
        <f t="shared" si="1"/>
        <v>-2.3290266103550064</v>
      </c>
    </row>
    <row r="27" spans="1:8" x14ac:dyDescent="0.2">
      <c r="A27" s="1">
        <v>45299</v>
      </c>
      <c r="B27">
        <v>172.45</v>
      </c>
      <c r="C27" s="12">
        <f>IF(COUNTA($B$5:$B27)&lt;=C$1,AVERAGE($B$5:$B27),C$2*($B27-$C26)+$C26)</f>
        <v>174.33350482589651</v>
      </c>
      <c r="D27" s="12">
        <f>IF(COUNTA($B$5:$B27)&lt;=D$1,AVERAGE($B$5:$B27),D$2*($B27-$D26)+$D26)</f>
        <v>175.80600720533852</v>
      </c>
      <c r="E27" s="12">
        <f>IF(COUNTA($B$5:$B27)&lt;=E$1,AVERAGE($B$5:$B27),E$2*($B27-$E26)+$E26)</f>
        <v>181.77304347826086</v>
      </c>
      <c r="F27" s="9">
        <f t="shared" si="0"/>
        <v>-5.9670362729223427</v>
      </c>
      <c r="G27" s="9">
        <f>IF(COUNTA($F$5:$F27)&lt;=G$1,AVERAGE($F$5:$F27),G$2*($F27-$G26)+$G26)</f>
        <v>-3.9546882448894749</v>
      </c>
      <c r="H27" s="9">
        <f t="shared" si="1"/>
        <v>-2.0123480280328678</v>
      </c>
    </row>
    <row r="28" spans="1:8" x14ac:dyDescent="0.2">
      <c r="A28" s="1">
        <v>45330</v>
      </c>
      <c r="B28">
        <v>168.4</v>
      </c>
      <c r="C28" s="12">
        <f>IF(COUNTA($B$5:$B28)&lt;=C$1,AVERAGE($B$5:$B28),C$2*($B28-$C27)+$C27)</f>
        <v>173.1468038607172</v>
      </c>
      <c r="D28" s="12">
        <f>IF(COUNTA($B$5:$B28)&lt;=D$1,AVERAGE($B$5:$B28),D$2*($B28-$D27)+$D27)</f>
        <v>174.66662148144027</v>
      </c>
      <c r="E28" s="12">
        <f>IF(COUNTA($B$5:$B28)&lt;=E$1,AVERAGE($B$5:$B28),E$2*($B28-$E27)+$E27)</f>
        <v>181.21583333333331</v>
      </c>
      <c r="F28" s="9">
        <f t="shared" si="0"/>
        <v>-6.549211851893034</v>
      </c>
      <c r="G28" s="9">
        <f>IF(COUNTA($F$5:$F28)&lt;=G$1,AVERAGE($F$5:$F28),G$2*($F28-$G27)+$G27)</f>
        <v>-4.4735929662901865</v>
      </c>
      <c r="H28" s="9">
        <f t="shared" si="1"/>
        <v>-2.0756188856028475</v>
      </c>
    </row>
    <row r="29" spans="1:8" x14ac:dyDescent="0.2">
      <c r="A29" s="1">
        <v>45420</v>
      </c>
      <c r="B29">
        <v>160.63999999999999</v>
      </c>
      <c r="C29" s="12">
        <f>IF(COUNTA($B$5:$B29)&lt;=C$1,AVERAGE($B$5:$B29),C$2*($B29-$C28)+$C28)</f>
        <v>170.64544308857376</v>
      </c>
      <c r="D29" s="12">
        <f>IF(COUNTA($B$5:$B29)&lt;=D$1,AVERAGE($B$5:$B29),D$2*($B29-$D28)+$D28)</f>
        <v>172.50867971506486</v>
      </c>
      <c r="E29" s="12">
        <f>IF(COUNTA($B$5:$B29)&lt;=E$1,AVERAGE($B$5:$B29),E$2*($B29-$E28)+$E28)</f>
        <v>180.39279999999999</v>
      </c>
      <c r="F29" s="9">
        <f t="shared" si="0"/>
        <v>-7.8841202849351362</v>
      </c>
      <c r="G29" s="9">
        <f>IF(COUNTA($F$5:$F29)&lt;=G$1,AVERAGE($F$5:$F29),G$2*($F29-$G28)+$G28)</f>
        <v>-5.1556984300191768</v>
      </c>
      <c r="H29" s="9">
        <f t="shared" si="1"/>
        <v>-2.7284218549159593</v>
      </c>
    </row>
    <row r="30" spans="1:8" x14ac:dyDescent="0.2">
      <c r="A30" s="1">
        <v>45451</v>
      </c>
      <c r="B30">
        <v>160.54</v>
      </c>
      <c r="C30" s="12">
        <f>IF(COUNTA($B$5:$B30)&lt;=C$1,AVERAGE($B$5:$B30),C$2*($B30-$C29)+$C29)</f>
        <v>168.624354470859</v>
      </c>
      <c r="D30" s="12">
        <f>IF(COUNTA($B$5:$B30)&lt;=D$1,AVERAGE($B$5:$B30),D$2*($B30-$D29)+$D29)</f>
        <v>170.66734437428565</v>
      </c>
      <c r="E30" s="12">
        <f>IF(COUNTA($B$5:$B30)&lt;=E$1,AVERAGE($B$5:$B30),E$2*($B30-$E29)+$E29)</f>
        <v>179.62923076923076</v>
      </c>
      <c r="F30" s="9">
        <f t="shared" si="0"/>
        <v>-8.9618863949451111</v>
      </c>
      <c r="G30" s="9">
        <f>IF(COUNTA($F$5:$F30)&lt;=G$1,AVERAGE($F$5:$F30),G$2*($F30-$G29)+$G29)</f>
        <v>-5.9169360230043635</v>
      </c>
      <c r="H30" s="9">
        <f t="shared" si="1"/>
        <v>-3.0449503719407476</v>
      </c>
    </row>
    <row r="31" spans="1:8" x14ac:dyDescent="0.2">
      <c r="A31" s="1">
        <v>45481</v>
      </c>
      <c r="B31">
        <v>160.75</v>
      </c>
      <c r="C31" s="12">
        <f>IF(COUNTA($B$5:$B31)&lt;=C$1,AVERAGE($B$5:$B31),C$2*($B31-$C30)+$C30)</f>
        <v>167.04948357668721</v>
      </c>
      <c r="D31" s="12">
        <f>IF(COUNTA($B$5:$B31)&lt;=D$1,AVERAGE($B$5:$B31),D$2*($B31-$D30)+$D30)</f>
        <v>169.14159908593402</v>
      </c>
      <c r="E31" s="12">
        <f>IF(COUNTA($B$5:$B31)&lt;=E$1,AVERAGE($B$5:$B31),E$2*($B31-$E30)+$E30)</f>
        <v>178.23076923076923</v>
      </c>
      <c r="F31" s="9">
        <f t="shared" si="0"/>
        <v>-9.089170144835208</v>
      </c>
      <c r="G31" s="9">
        <f>IF(COUNTA($F$5:$F31)&lt;=G$1,AVERAGE($F$5:$F31),G$2*($F31-$G30)+$G30)</f>
        <v>-6.5513828473705322</v>
      </c>
      <c r="H31" s="9">
        <f t="shared" si="1"/>
        <v>-2.5377872974646758</v>
      </c>
    </row>
    <row r="32" spans="1:8" x14ac:dyDescent="0.2">
      <c r="A32" s="1">
        <v>45512</v>
      </c>
      <c r="B32">
        <v>163.84</v>
      </c>
      <c r="C32" s="12">
        <f>IF(COUNTA($B$5:$B32)&lt;=C$1,AVERAGE($B$5:$B32),C$2*($B32-$C31)+$C31)</f>
        <v>166.40758686134976</v>
      </c>
      <c r="D32" s="12">
        <f>IF(COUNTA($B$5:$B32)&lt;=D$1,AVERAGE($B$5:$B32),D$2*($B32-$D31)+$D31)</f>
        <v>168.3259684573288</v>
      </c>
      <c r="E32" s="12">
        <f>IF(COUNTA($B$5:$B32)&lt;=E$1,AVERAGE($B$5:$B32),E$2*($B32-$E31)+$E31)</f>
        <v>177.16478632478632</v>
      </c>
      <c r="F32" s="9">
        <f t="shared" si="0"/>
        <v>-8.8388178674575215</v>
      </c>
      <c r="G32" s="9">
        <f>IF(COUNTA($F$5:$F32)&lt;=G$1,AVERAGE($F$5:$F32),G$2*($F32-$G31)+$G31)</f>
        <v>-7.0088698513879297</v>
      </c>
      <c r="H32" s="9">
        <f t="shared" si="1"/>
        <v>-1.8299480160695918</v>
      </c>
    </row>
    <row r="33" spans="1:8" x14ac:dyDescent="0.2">
      <c r="A33" s="1">
        <v>45543</v>
      </c>
      <c r="B33">
        <v>165.39</v>
      </c>
      <c r="C33" s="12">
        <f>IF(COUNTA($B$5:$B33)&lt;=C$1,AVERAGE($B$5:$B33),C$2*($B33-$C32)+$C32)</f>
        <v>166.20406948907981</v>
      </c>
      <c r="D33" s="12">
        <f>IF(COUNTA($B$5:$B33)&lt;=D$1,AVERAGE($B$5:$B33),D$2*($B33-$D32)+$D32)</f>
        <v>167.87428100235513</v>
      </c>
      <c r="E33" s="12">
        <f>IF(COUNTA($B$5:$B33)&lt;=E$1,AVERAGE($B$5:$B33),E$2*($B33-$E32)+$E32)</f>
        <v>176.2925799303577</v>
      </c>
      <c r="F33" s="9">
        <f t="shared" si="0"/>
        <v>-8.4182989280025708</v>
      </c>
      <c r="G33" s="9">
        <f>IF(COUNTA($F$5:$F33)&lt;=G$1,AVERAGE($F$5:$F33),G$2*($F33-$G32)+$G32)</f>
        <v>-7.290755666710858</v>
      </c>
      <c r="H33" s="9">
        <f t="shared" si="1"/>
        <v>-1.1275432612917129</v>
      </c>
    </row>
    <row r="34" spans="1:8" x14ac:dyDescent="0.2">
      <c r="A34" s="1">
        <v>45634</v>
      </c>
      <c r="B34">
        <v>163.95</v>
      </c>
      <c r="C34" s="12">
        <f>IF(COUNTA($B$5:$B34)&lt;=C$1,AVERAGE($B$5:$B34),C$2*($B34-$C33)+$C33)</f>
        <v>165.75325559126384</v>
      </c>
      <c r="D34" s="12">
        <f>IF(COUNTA($B$5:$B34)&lt;=D$1,AVERAGE($B$5:$B34),D$2*($B34-$D33)+$D33)</f>
        <v>167.27054546353128</v>
      </c>
      <c r="E34" s="12">
        <f>IF(COUNTA($B$5:$B34)&lt;=E$1,AVERAGE($B$5:$B34),E$2*($B34-$E33)+$E33)</f>
        <v>175.37831475033121</v>
      </c>
      <c r="F34" s="9">
        <f t="shared" si="0"/>
        <v>-8.107769286799936</v>
      </c>
      <c r="G34" s="9">
        <f>IF(COUNTA($F$5:$F34)&lt;=G$1,AVERAGE($F$5:$F34),G$2*($F34-$G33)+$G33)</f>
        <v>-7.4541583907286739</v>
      </c>
      <c r="H34" s="9">
        <f t="shared" si="1"/>
        <v>-0.6536108960712621</v>
      </c>
    </row>
    <row r="35" spans="1:8" x14ac:dyDescent="0.2">
      <c r="A35" t="s">
        <v>101</v>
      </c>
      <c r="B35">
        <v>165.93</v>
      </c>
      <c r="C35" s="12">
        <f>IF(COUNTA($B$5:$B35)&lt;=C$1,AVERAGE($B$5:$B35),C$2*($B35-$C34)+$C34)</f>
        <v>165.78860447301108</v>
      </c>
      <c r="D35" s="12">
        <f>IF(COUNTA($B$5:$B35)&lt;=D$1,AVERAGE($B$5:$B35),D$2*($B35-$D34)+$D34)</f>
        <v>167.06430769991107</v>
      </c>
      <c r="E35" s="12">
        <f>IF(COUNTA($B$5:$B35)&lt;=E$1,AVERAGE($B$5:$B35),E$2*($B35-$E34)+$E34)</f>
        <v>174.67843958364</v>
      </c>
      <c r="F35" s="9">
        <f t="shared" si="0"/>
        <v>-7.6141318837289305</v>
      </c>
      <c r="G35" s="9">
        <f>IF(COUNTA($F$5:$F35)&lt;=G$1,AVERAGE($F$5:$F35),G$2*($F35-$G34)+$G34)</f>
        <v>-7.4861530893287256</v>
      </c>
      <c r="H35" s="9">
        <f t="shared" si="1"/>
        <v>-0.12797879440020488</v>
      </c>
    </row>
    <row r="36" spans="1:8" x14ac:dyDescent="0.2">
      <c r="A36" t="s">
        <v>100</v>
      </c>
      <c r="B36">
        <v>162.03</v>
      </c>
      <c r="C36" s="12">
        <f>IF(COUNTA($B$5:$B36)&lt;=C$1,AVERAGE($B$5:$B36),C$2*($B36-$C35)+$C35)</f>
        <v>165.03688357840886</v>
      </c>
      <c r="D36" s="12">
        <f>IF(COUNTA($B$5:$B36)&lt;=D$1,AVERAGE($B$5:$B36),D$2*($B36-$D35)+$D35)</f>
        <v>166.28979882300166</v>
      </c>
      <c r="E36" s="12">
        <f>IF(COUNTA($B$5:$B36)&lt;=E$1,AVERAGE($B$5:$B36),E$2*($B36-$E35)+$E35)</f>
        <v>173.741518133</v>
      </c>
      <c r="F36" s="9">
        <f t="shared" si="0"/>
        <v>-7.4517193099983388</v>
      </c>
      <c r="G36" s="9">
        <f>IF(COUNTA($F$5:$F36)&lt;=G$1,AVERAGE($F$5:$F36),G$2*($F36-$G35)+$G35)</f>
        <v>-7.4792663334626486</v>
      </c>
      <c r="H36" s="9">
        <f t="shared" si="1"/>
        <v>2.7547023464309817E-2</v>
      </c>
    </row>
    <row r="37" spans="1:8" x14ac:dyDescent="0.2">
      <c r="A37" t="s">
        <v>99</v>
      </c>
      <c r="B37">
        <v>163.16999999999999</v>
      </c>
      <c r="C37" s="12">
        <f>IF(COUNTA($B$5:$B37)&lt;=C$1,AVERAGE($B$5:$B37),C$2*($B37-$C36)+$C36)</f>
        <v>164.66350686272708</v>
      </c>
      <c r="D37" s="12">
        <f>IF(COUNTA($B$5:$B37)&lt;=D$1,AVERAGE($B$5:$B37),D$2*($B37-$D36)+$D36)</f>
        <v>165.8098297733091</v>
      </c>
      <c r="E37" s="12">
        <f>IF(COUNTA($B$5:$B37)&lt;=E$1,AVERAGE($B$5:$B37),E$2*($B37-$E36)+$E36)</f>
        <v>172.95844271574074</v>
      </c>
      <c r="F37" s="9">
        <f t="shared" si="0"/>
        <v>-7.1486129424316402</v>
      </c>
      <c r="G37" s="9">
        <f>IF(COUNTA($F$5:$F37)&lt;=G$1,AVERAGE($F$5:$F37),G$2*($F37-$G36)+$G36)</f>
        <v>-7.4131356552564469</v>
      </c>
      <c r="H37" s="9">
        <f t="shared" si="1"/>
        <v>0.26452271282480666</v>
      </c>
    </row>
    <row r="38" spans="1:8" x14ac:dyDescent="0.2">
      <c r="A38" t="s">
        <v>98</v>
      </c>
      <c r="B38">
        <v>164.74</v>
      </c>
      <c r="C38" s="12">
        <f>IF(COUNTA($B$5:$B38)&lt;=C$1,AVERAGE($B$5:$B38),C$2*($B38-$C37)+$C37)</f>
        <v>164.67880549018167</v>
      </c>
      <c r="D38" s="12">
        <f>IF(COUNTA($B$5:$B38)&lt;=D$1,AVERAGE($B$5:$B38),D$2*($B38-$D37)+$D37)</f>
        <v>165.64524057741539</v>
      </c>
      <c r="E38" s="12">
        <f>IF(COUNTA($B$5:$B38)&lt;=E$1,AVERAGE($B$5:$B38),E$2*($B38-$E37)+$E37)</f>
        <v>172.34966918124144</v>
      </c>
      <c r="F38" s="9">
        <f t="shared" si="0"/>
        <v>-6.7044286038260452</v>
      </c>
      <c r="G38" s="9">
        <f>IF(COUNTA($F$5:$F38)&lt;=G$1,AVERAGE($F$5:$F38),G$2*($F38-$G37)+$G37)</f>
        <v>-7.2713942449703666</v>
      </c>
      <c r="H38" s="9">
        <f t="shared" si="1"/>
        <v>0.56696564114432135</v>
      </c>
    </row>
    <row r="39" spans="1:8" x14ac:dyDescent="0.2">
      <c r="A39" t="s">
        <v>97</v>
      </c>
      <c r="B39">
        <v>168.4</v>
      </c>
      <c r="C39" s="12">
        <f>IF(COUNTA($B$5:$B39)&lt;=C$1,AVERAGE($B$5:$B39),C$2*($B39-$C38)+$C38)</f>
        <v>165.42304439214533</v>
      </c>
      <c r="D39" s="12">
        <f>IF(COUNTA($B$5:$B39)&lt;=D$1,AVERAGE($B$5:$B39),D$2*($B39-$D38)+$D38)</f>
        <v>166.06904971935148</v>
      </c>
      <c r="E39" s="12">
        <f>IF(COUNTA($B$5:$B39)&lt;=E$1,AVERAGE($B$5:$B39),E$2*($B39-$E38)+$E38)</f>
        <v>172.05710109374206</v>
      </c>
      <c r="F39" s="9">
        <f t="shared" si="0"/>
        <v>-5.9880513743905794</v>
      </c>
      <c r="G39" s="9">
        <f>IF(COUNTA($F$5:$F39)&lt;=G$1,AVERAGE($F$5:$F39),G$2*($F39-$G38)+$G38)</f>
        <v>-7.0147256708544088</v>
      </c>
      <c r="H39" s="9">
        <f t="shared" si="1"/>
        <v>1.0266742964638294</v>
      </c>
    </row>
    <row r="40" spans="1:8" x14ac:dyDescent="0.2">
      <c r="A40" t="s">
        <v>96</v>
      </c>
      <c r="B40">
        <v>168.96</v>
      </c>
      <c r="C40" s="12">
        <f>IF(COUNTA($B$5:$B40)&lt;=C$1,AVERAGE($B$5:$B40),C$2*($B40-$C39)+$C39)</f>
        <v>166.13043551371626</v>
      </c>
      <c r="D40" s="12">
        <f>IF(COUNTA($B$5:$B40)&lt;=D$1,AVERAGE($B$5:$B40),D$2*($B40-$D39)+$D39)</f>
        <v>166.51381130098972</v>
      </c>
      <c r="E40" s="12">
        <f>IF(COUNTA($B$5:$B40)&lt;=E$1,AVERAGE($B$5:$B40),E$2*($B40-$E39)+$E39)</f>
        <v>171.82768619790932</v>
      </c>
      <c r="F40" s="9">
        <f t="shared" si="0"/>
        <v>-5.3138748969196001</v>
      </c>
      <c r="G40" s="9">
        <f>IF(COUNTA($F$5:$F40)&lt;=G$1,AVERAGE($F$5:$F40),G$2*($F40-$G39)+$G39)</f>
        <v>-6.6745555160674472</v>
      </c>
      <c r="H40" s="9">
        <f t="shared" si="1"/>
        <v>1.3606806191478471</v>
      </c>
    </row>
    <row r="41" spans="1:8" x14ac:dyDescent="0.2">
      <c r="A41" t="s">
        <v>95</v>
      </c>
      <c r="B41">
        <v>167.63</v>
      </c>
      <c r="C41" s="12">
        <f>IF(COUNTA($B$5:$B41)&lt;=C$1,AVERAGE($B$5:$B41),C$2*($B41-$C40)+$C40)</f>
        <v>166.43034841097301</v>
      </c>
      <c r="D41" s="12">
        <f>IF(COUNTA($B$5:$B41)&lt;=D$1,AVERAGE($B$5:$B41),D$2*($B41-$D40)+$D40)</f>
        <v>166.685532639299</v>
      </c>
      <c r="E41" s="12">
        <f>IF(COUNTA($B$5:$B41)&lt;=E$1,AVERAGE($B$5:$B41),E$2*($B41-$E40)+$E40)</f>
        <v>171.51674647954567</v>
      </c>
      <c r="F41" s="9">
        <f t="shared" si="0"/>
        <v>-4.8312138402466758</v>
      </c>
      <c r="G41" s="9">
        <f>IF(COUNTA($F$5:$F41)&lt;=G$1,AVERAGE($F$5:$F41),G$2*($F41-$G40)+$G40)</f>
        <v>-6.3058871809032926</v>
      </c>
      <c r="H41" s="9">
        <f t="shared" si="1"/>
        <v>1.4746733406566168</v>
      </c>
    </row>
    <row r="42" spans="1:8" x14ac:dyDescent="0.2">
      <c r="A42" t="s">
        <v>94</v>
      </c>
      <c r="B42">
        <v>165.49</v>
      </c>
      <c r="C42" s="12">
        <f>IF(COUNTA($B$5:$B42)&lt;=C$1,AVERAGE($B$5:$B42),C$2*($B42-$C41)+$C41)</f>
        <v>166.24227872877842</v>
      </c>
      <c r="D42" s="12">
        <f>IF(COUNTA($B$5:$B42)&lt;=D$1,AVERAGE($B$5:$B42),D$2*($B42-$D41)+$D41)</f>
        <v>166.50160454094529</v>
      </c>
      <c r="E42" s="12">
        <f>IF(COUNTA($B$5:$B42)&lt;=E$1,AVERAGE($B$5:$B42),E$2*($B42-$E41)+$E41)</f>
        <v>171.07032081439414</v>
      </c>
      <c r="F42" s="9">
        <f t="shared" si="0"/>
        <v>-4.5687162734488425</v>
      </c>
      <c r="G42" s="9">
        <f>IF(COUNTA($F$5:$F42)&lt;=G$1,AVERAGE($F$5:$F42),G$2*($F42-$G41)+$G41)</f>
        <v>-5.9584529994124029</v>
      </c>
      <c r="H42" s="9">
        <f t="shared" si="1"/>
        <v>1.3897367259635605</v>
      </c>
    </row>
    <row r="43" spans="1:8" x14ac:dyDescent="0.2">
      <c r="A43" t="s">
        <v>93</v>
      </c>
      <c r="B43">
        <v>167.43</v>
      </c>
      <c r="C43" s="12">
        <f>IF(COUNTA($B$5:$B43)&lt;=C$1,AVERAGE($B$5:$B43),C$2*($B43-$C42)+$C42)</f>
        <v>166.47982298302273</v>
      </c>
      <c r="D43" s="12">
        <f>IF(COUNTA($B$5:$B43)&lt;=D$1,AVERAGE($B$5:$B43),D$2*($B43-$D42)+$D42)</f>
        <v>166.6444346115691</v>
      </c>
      <c r="E43" s="12">
        <f>IF(COUNTA($B$5:$B43)&lt;=E$1,AVERAGE($B$5:$B43),E$2*($B43-$E42)+$E42)</f>
        <v>170.80066742073532</v>
      </c>
      <c r="F43" s="9">
        <f t="shared" si="0"/>
        <v>-4.1562328091662266</v>
      </c>
      <c r="G43" s="9">
        <f>IF(COUNTA($F$5:$F43)&lt;=G$1,AVERAGE($F$5:$F43),G$2*($F43-$G42)+$G42)</f>
        <v>-5.5980089613631678</v>
      </c>
      <c r="H43" s="9">
        <f t="shared" si="1"/>
        <v>1.4417761521969412</v>
      </c>
    </row>
    <row r="44" spans="1:8" x14ac:dyDescent="0.2">
      <c r="A44" t="s">
        <v>92</v>
      </c>
      <c r="B44">
        <v>167.93</v>
      </c>
      <c r="C44" s="12">
        <f>IF(COUNTA($B$5:$B44)&lt;=C$1,AVERAGE($B$5:$B44),C$2*($B44-$C43)+$C43)</f>
        <v>166.76985838641818</v>
      </c>
      <c r="D44" s="12">
        <f>IF(COUNTA($B$5:$B44)&lt;=D$1,AVERAGE($B$5:$B44),D$2*($B44-$D43)+$D43)</f>
        <v>166.84221390209692</v>
      </c>
      <c r="E44" s="12">
        <f>IF(COUNTA($B$5:$B44)&lt;=E$1,AVERAGE($B$5:$B44),E$2*($B44-$E43)+$E43)</f>
        <v>170.58802538956974</v>
      </c>
      <c r="F44" s="9">
        <f t="shared" si="0"/>
        <v>-3.745811487472821</v>
      </c>
      <c r="G44" s="9">
        <f>IF(COUNTA($F$5:$F44)&lt;=G$1,AVERAGE($F$5:$F44),G$2*($F44-$G43)+$G43)</f>
        <v>-5.2275694665850985</v>
      </c>
      <c r="H44" s="9">
        <f t="shared" si="1"/>
        <v>1.4817579791122775</v>
      </c>
    </row>
    <row r="45" spans="1:8" x14ac:dyDescent="0.2">
      <c r="A45" t="s">
        <v>91</v>
      </c>
      <c r="B45">
        <v>166.38</v>
      </c>
      <c r="C45" s="12">
        <f>IF(COUNTA($B$5:$B45)&lt;=C$1,AVERAGE($B$5:$B45),C$2*($B45-$C44)+$C44)</f>
        <v>166.69188670913454</v>
      </c>
      <c r="D45" s="12">
        <f>IF(COUNTA($B$5:$B45)&lt;=D$1,AVERAGE($B$5:$B45),D$2*($B45-$D44)+$D44)</f>
        <v>166.77110407100508</v>
      </c>
      <c r="E45" s="12">
        <f>IF(COUNTA($B$5:$B45)&lt;=E$1,AVERAGE($B$5:$B45),E$2*($B45-$E44)+$E44)</f>
        <v>170.27631980515716</v>
      </c>
      <c r="F45" s="9">
        <f t="shared" si="0"/>
        <v>-3.505215734152074</v>
      </c>
      <c r="G45" s="9">
        <f>IF(COUNTA($F$5:$F45)&lt;=G$1,AVERAGE($F$5:$F45),G$2*($F45-$G44)+$G44)</f>
        <v>-4.8830987200984932</v>
      </c>
      <c r="H45" s="9">
        <f t="shared" si="1"/>
        <v>1.3778829859464192</v>
      </c>
    </row>
    <row r="46" spans="1:8" x14ac:dyDescent="0.2">
      <c r="A46" t="s">
        <v>90</v>
      </c>
      <c r="B46">
        <v>164.5</v>
      </c>
      <c r="C46" s="12">
        <f>IF(COUNTA($B$5:$B46)&lt;=C$1,AVERAGE($B$5:$B46),C$2*($B46-$C45)+$C45)</f>
        <v>166.25350936730763</v>
      </c>
      <c r="D46" s="12">
        <f>IF(COUNTA($B$5:$B46)&lt;=D$1,AVERAGE($B$5:$B46),D$2*($B46-$D45)+$D45)</f>
        <v>166.42170344469662</v>
      </c>
      <c r="E46" s="12">
        <f>IF(COUNTA($B$5:$B46)&lt;=E$1,AVERAGE($B$5:$B46),E$2*($B46-$E45)+$E45)</f>
        <v>169.84844426403441</v>
      </c>
      <c r="F46" s="9">
        <f t="shared" si="0"/>
        <v>-3.4267408193377946</v>
      </c>
      <c r="G46" s="9">
        <f>IF(COUNTA($F$5:$F46)&lt;=G$1,AVERAGE($F$5:$F46),G$2*($F46-$G45)+$G45)</f>
        <v>-4.5918271399463535</v>
      </c>
      <c r="H46" s="9">
        <f t="shared" si="1"/>
        <v>1.1650863206085589</v>
      </c>
    </row>
    <row r="47" spans="1:8" x14ac:dyDescent="0.2">
      <c r="A47" t="s">
        <v>89</v>
      </c>
      <c r="B47">
        <v>163.4</v>
      </c>
      <c r="C47" s="12">
        <f>IF(COUNTA($B$5:$B47)&lt;=C$1,AVERAGE($B$5:$B47),C$2*($B47-$C46)+$C46)</f>
        <v>165.6828074938461</v>
      </c>
      <c r="D47" s="12">
        <f>IF(COUNTA($B$5:$B47)&lt;=D$1,AVERAGE($B$5:$B47),D$2*($B47-$D46)+$D46)</f>
        <v>165.95682599166636</v>
      </c>
      <c r="E47" s="12">
        <f>IF(COUNTA($B$5:$B47)&lt;=E$1,AVERAGE($B$5:$B47),E$2*($B47-$E46)+$E46)</f>
        <v>169.37078172595778</v>
      </c>
      <c r="F47" s="9">
        <f t="shared" si="0"/>
        <v>-3.4139557342914202</v>
      </c>
      <c r="G47" s="9">
        <f>IF(COUNTA($F$5:$F47)&lt;=G$1,AVERAGE($F$5:$F47),G$2*($F47-$G46)+$G46)</f>
        <v>-4.3562528588153668</v>
      </c>
      <c r="H47" s="9">
        <f t="shared" si="1"/>
        <v>0.94229712452394665</v>
      </c>
    </row>
    <row r="48" spans="1:8" x14ac:dyDescent="0.2">
      <c r="A48" t="s">
        <v>88</v>
      </c>
      <c r="B48">
        <v>165.11</v>
      </c>
      <c r="C48" s="12">
        <f>IF(COUNTA($B$5:$B48)&lt;=C$1,AVERAGE($B$5:$B48),C$2*($B48-$C47)+$C47)</f>
        <v>165.56824599507689</v>
      </c>
      <c r="D48" s="12">
        <f>IF(COUNTA($B$5:$B48)&lt;=D$1,AVERAGE($B$5:$B48),D$2*($B48-$D47)+$D47)</f>
        <v>165.82654506987154</v>
      </c>
      <c r="E48" s="12">
        <f>IF(COUNTA($B$5:$B48)&lt;=E$1,AVERAGE($B$5:$B48),E$2*($B48-$E47)+$E47)</f>
        <v>169.05516826477572</v>
      </c>
      <c r="F48" s="9">
        <f t="shared" si="0"/>
        <v>-3.2286231949041735</v>
      </c>
      <c r="G48" s="9">
        <f>IF(COUNTA($F$5:$F48)&lt;=G$1,AVERAGE($F$5:$F48),G$2*($F48-$G47)+$G47)</f>
        <v>-4.1307269260331285</v>
      </c>
      <c r="H48" s="9">
        <f t="shared" si="1"/>
        <v>0.90210373112895503</v>
      </c>
    </row>
    <row r="49" spans="1:8" x14ac:dyDescent="0.2">
      <c r="A49" s="1">
        <v>45360</v>
      </c>
      <c r="B49">
        <v>158.61000000000001</v>
      </c>
      <c r="C49" s="12">
        <f>IF(COUNTA($B$5:$B49)&lt;=C$1,AVERAGE($B$5:$B49),C$2*($B49-$C48)+$C48)</f>
        <v>164.17659679606152</v>
      </c>
      <c r="D49" s="12">
        <f>IF(COUNTA($B$5:$B49)&lt;=D$1,AVERAGE($B$5:$B49),D$2*($B49-$D48)+$D48)</f>
        <v>164.71630736681439</v>
      </c>
      <c r="E49" s="12">
        <f>IF(COUNTA($B$5:$B49)&lt;=E$1,AVERAGE($B$5:$B49),E$2*($B49-$E48)+$E48)</f>
        <v>168.28145209701455</v>
      </c>
      <c r="F49" s="9">
        <f t="shared" si="0"/>
        <v>-3.56514473020016</v>
      </c>
      <c r="G49" s="9">
        <f>IF(COUNTA($F$5:$F49)&lt;=G$1,AVERAGE($F$5:$F49),G$2*($F49-$G48)+$G48)</f>
        <v>-4.017610486866535</v>
      </c>
      <c r="H49" s="9">
        <f t="shared" si="1"/>
        <v>0.45246575666637501</v>
      </c>
    </row>
    <row r="50" spans="1:8" x14ac:dyDescent="0.2">
      <c r="A50" s="1">
        <v>45391</v>
      </c>
      <c r="B50">
        <v>157.81</v>
      </c>
      <c r="C50" s="12">
        <f>IF(COUNTA($B$5:$B50)&lt;=C$1,AVERAGE($B$5:$B50),C$2*($B50-$C49)+$C49)</f>
        <v>162.90327743684921</v>
      </c>
      <c r="D50" s="12">
        <f>IF(COUNTA($B$5:$B50)&lt;=D$1,AVERAGE($B$5:$B50),D$2*($B50-$D49)+$D49)</f>
        <v>163.65379854115065</v>
      </c>
      <c r="E50" s="12">
        <f>IF(COUNTA($B$5:$B50)&lt;=E$1,AVERAGE($B$5:$B50),E$2*($B50-$E49)+$E49)</f>
        <v>167.50578897871716</v>
      </c>
      <c r="F50" s="9">
        <f t="shared" si="0"/>
        <v>-3.8519904375665135</v>
      </c>
      <c r="G50" s="9">
        <f>IF(COUNTA($F$5:$F50)&lt;=G$1,AVERAGE($F$5:$F50),G$2*($F50-$G49)+$G49)</f>
        <v>-3.9844864770065307</v>
      </c>
      <c r="H50" s="9">
        <f t="shared" si="1"/>
        <v>0.1324960394400172</v>
      </c>
    </row>
    <row r="51" spans="1:8" x14ac:dyDescent="0.2">
      <c r="A51" s="1">
        <v>45421</v>
      </c>
      <c r="B51">
        <v>158.6</v>
      </c>
      <c r="C51" s="12">
        <f>IF(COUNTA($B$5:$B51)&lt;=C$1,AVERAGE($B$5:$B51),C$2*($B51-$C50)+$C50)</f>
        <v>162.04262194947935</v>
      </c>
      <c r="D51" s="12">
        <f>IF(COUNTA($B$5:$B51)&lt;=D$1,AVERAGE($B$5:$B51),D$2*($B51-$D50)+$D50)</f>
        <v>162.87629107328132</v>
      </c>
      <c r="E51" s="12">
        <f>IF(COUNTA($B$5:$B51)&lt;=E$1,AVERAGE($B$5:$B51),E$2*($B51-$E50)+$E50)</f>
        <v>166.84610090621959</v>
      </c>
      <c r="F51" s="9">
        <f t="shared" si="0"/>
        <v>-3.9698098329382674</v>
      </c>
      <c r="G51" s="9">
        <f>IF(COUNTA($F$5:$F51)&lt;=G$1,AVERAGE($F$5:$F51),G$2*($F51-$G50)+$G50)</f>
        <v>-3.981551148192878</v>
      </c>
      <c r="H51" s="9">
        <f t="shared" si="1"/>
        <v>1.174131525461064E-2</v>
      </c>
    </row>
    <row r="52" spans="1:8" x14ac:dyDescent="0.2">
      <c r="A52" s="1">
        <v>45452</v>
      </c>
      <c r="B52">
        <v>152.13</v>
      </c>
      <c r="C52" s="12">
        <f>IF(COUNTA($B$5:$B52)&lt;=C$1,AVERAGE($B$5:$B52),C$2*($B52-$C51)+$C51)</f>
        <v>160.06009755958348</v>
      </c>
      <c r="D52" s="12">
        <f>IF(COUNTA($B$5:$B52)&lt;=D$1,AVERAGE($B$5:$B52),D$2*($B52-$D51)+$D51)</f>
        <v>161.22301552354574</v>
      </c>
      <c r="E52" s="12">
        <f>IF(COUNTA($B$5:$B52)&lt;=E$1,AVERAGE($B$5:$B52),E$2*($B52-$E51)+$E51)</f>
        <v>165.75601935761074</v>
      </c>
      <c r="F52" s="9">
        <f t="shared" si="0"/>
        <v>-4.5330038340649992</v>
      </c>
      <c r="G52" s="9">
        <f>IF(COUNTA($F$5:$F52)&lt;=G$1,AVERAGE($F$5:$F52),G$2*($F52-$G51)+$G51)</f>
        <v>-4.0918416853673021</v>
      </c>
      <c r="H52" s="9">
        <f t="shared" si="1"/>
        <v>-0.4411621486976971</v>
      </c>
    </row>
    <row r="53" spans="1:8" x14ac:dyDescent="0.2">
      <c r="A53" s="1">
        <v>45544</v>
      </c>
      <c r="B53">
        <v>149.54</v>
      </c>
      <c r="C53" s="12">
        <f>IF(COUNTA($B$5:$B53)&lt;=C$1,AVERAGE($B$5:$B53),C$2*($B53-$C52)+$C52)</f>
        <v>157.95607804766678</v>
      </c>
      <c r="D53" s="12">
        <f>IF(COUNTA($B$5:$B53)&lt;=D$1,AVERAGE($B$5:$B53),D$2*($B53-$D52)+$D52)</f>
        <v>159.42562851992332</v>
      </c>
      <c r="E53" s="12">
        <f>IF(COUNTA($B$5:$B53)&lt;=E$1,AVERAGE($B$5:$B53),E$2*($B53-$E52)+$E52)</f>
        <v>164.55483273852846</v>
      </c>
      <c r="F53" s="9">
        <f t="shared" si="0"/>
        <v>-5.129204218605139</v>
      </c>
      <c r="G53" s="9">
        <f>IF(COUNTA($F$5:$F53)&lt;=G$1,AVERAGE($F$5:$F53),G$2*($F53-$G52)+$G52)</f>
        <v>-4.2993141920148696</v>
      </c>
      <c r="H53" s="9">
        <f t="shared" si="1"/>
        <v>-0.82989002659026934</v>
      </c>
    </row>
    <row r="54" spans="1:8" x14ac:dyDescent="0.2">
      <c r="A54" s="1">
        <v>45574</v>
      </c>
      <c r="B54">
        <v>150.01</v>
      </c>
      <c r="C54" s="12">
        <f>IF(COUNTA($B$5:$B54)&lt;=C$1,AVERAGE($B$5:$B54),C$2*($B54-$C53)+$C53)</f>
        <v>156.36686243813341</v>
      </c>
      <c r="D54" s="12">
        <f>IF(COUNTA($B$5:$B54)&lt;=D$1,AVERAGE($B$5:$B54),D$2*($B54-$D53)+$D53)</f>
        <v>157.97707028608897</v>
      </c>
      <c r="E54" s="12">
        <f>IF(COUNTA($B$5:$B54)&lt;=E$1,AVERAGE($B$5:$B54),E$2*($B54-$E53)+$E53)</f>
        <v>163.47743772085968</v>
      </c>
      <c r="F54" s="9">
        <f t="shared" si="0"/>
        <v>-5.500367434770709</v>
      </c>
      <c r="G54" s="9">
        <f>IF(COUNTA($F$5:$F54)&lt;=G$1,AVERAGE($F$5:$F54),G$2*($F54-$G53)+$G53)</f>
        <v>-4.5395248405660373</v>
      </c>
      <c r="H54" s="9">
        <f t="shared" si="1"/>
        <v>-0.96084259420467166</v>
      </c>
    </row>
    <row r="55" spans="1:8" x14ac:dyDescent="0.2">
      <c r="A55" s="1">
        <v>45605</v>
      </c>
      <c r="B55">
        <v>152.15</v>
      </c>
      <c r="C55" s="12">
        <f>IF(COUNTA($B$5:$B55)&lt;=C$1,AVERAGE($B$5:$B55),C$2*($B55-$C54)+$C54)</f>
        <v>155.52348995050673</v>
      </c>
      <c r="D55" s="12">
        <f>IF(COUNTA($B$5:$B55)&lt;=D$1,AVERAGE($B$5:$B55),D$2*($B55-$D54)+$D54)</f>
        <v>157.08059793438298</v>
      </c>
      <c r="E55" s="12">
        <f>IF(COUNTA($B$5:$B55)&lt;=E$1,AVERAGE($B$5:$B55),E$2*($B55-$E54)+$E54)</f>
        <v>162.63836826005527</v>
      </c>
      <c r="F55" s="9">
        <f t="shared" si="0"/>
        <v>-5.5577703256722941</v>
      </c>
      <c r="G55" s="9">
        <f>IF(COUNTA($F$5:$F55)&lt;=G$1,AVERAGE($F$5:$F55),G$2*($F55-$G54)+$G54)</f>
        <v>-4.7431739375872883</v>
      </c>
      <c r="H55" s="9">
        <f t="shared" si="1"/>
        <v>-0.81459638808500578</v>
      </c>
    </row>
    <row r="56" spans="1:8" x14ac:dyDescent="0.2">
      <c r="A56" s="1">
        <v>45635</v>
      </c>
      <c r="B56">
        <v>155.54</v>
      </c>
      <c r="C56" s="12">
        <f>IF(COUNTA($B$5:$B56)&lt;=C$1,AVERAGE($B$5:$B56),C$2*($B56-$C55)+$C55)</f>
        <v>155.52679196040538</v>
      </c>
      <c r="D56" s="12">
        <f>IF(COUNTA($B$5:$B56)&lt;=D$1,AVERAGE($B$5:$B56),D$2*($B56-$D55)+$D55)</f>
        <v>156.84358286755483</v>
      </c>
      <c r="E56" s="12">
        <f>IF(COUNTA($B$5:$B56)&lt;=E$1,AVERAGE($B$5:$B56),E$2*($B56-$E55)+$E55)</f>
        <v>162.11256320375489</v>
      </c>
      <c r="F56" s="9">
        <f t="shared" si="0"/>
        <v>-5.2689803362000589</v>
      </c>
      <c r="G56" s="9">
        <f>IF(COUNTA($F$5:$F56)&lt;=G$1,AVERAGE($F$5:$F56),G$2*($F56-$G55)+$G55)</f>
        <v>-4.8483352173098426</v>
      </c>
      <c r="H56" s="9">
        <f t="shared" si="1"/>
        <v>-0.42064511889021627</v>
      </c>
    </row>
    <row r="57" spans="1:8" x14ac:dyDescent="0.2">
      <c r="A57" t="s">
        <v>87</v>
      </c>
      <c r="B57">
        <v>158.37</v>
      </c>
      <c r="C57" s="12">
        <f>IF(COUNTA($B$5:$B57)&lt;=C$1,AVERAGE($B$5:$B57),C$2*($B57-$C56)+$C56)</f>
        <v>156.0954335683243</v>
      </c>
      <c r="D57" s="12">
        <f>IF(COUNTA($B$5:$B57)&lt;=D$1,AVERAGE($B$5:$B57),D$2*($B57-$D56)+$D56)</f>
        <v>157.07841627254641</v>
      </c>
      <c r="E57" s="12">
        <f>IF(COUNTA($B$5:$B57)&lt;=E$1,AVERAGE($B$5:$B57),E$2*($B57-$E56)+$E56)</f>
        <v>161.83533629977305</v>
      </c>
      <c r="F57" s="9">
        <f t="shared" si="0"/>
        <v>-4.7569200272266414</v>
      </c>
      <c r="G57" s="9">
        <f>IF(COUNTA($F$5:$F57)&lt;=G$1,AVERAGE($F$5:$F57),G$2*($F57-$G56)+$G56)</f>
        <v>-4.8300521792932027</v>
      </c>
      <c r="H57" s="9">
        <f t="shared" si="1"/>
        <v>7.3132152066561318E-2</v>
      </c>
    </row>
    <row r="58" spans="1:8" x14ac:dyDescent="0.2">
      <c r="A58" t="s">
        <v>86</v>
      </c>
      <c r="B58">
        <v>158.99</v>
      </c>
      <c r="C58" s="12">
        <f>IF(COUNTA($B$5:$B58)&lt;=C$1,AVERAGE($B$5:$B58),C$2*($B58-$C57)+$C57)</f>
        <v>156.67434685465943</v>
      </c>
      <c r="D58" s="12">
        <f>IF(COUNTA($B$5:$B58)&lt;=D$1,AVERAGE($B$5:$B58),D$2*($B58-$D57)+$D57)</f>
        <v>157.37250607677004</v>
      </c>
      <c r="E58" s="12">
        <f>IF(COUNTA($B$5:$B58)&lt;=E$1,AVERAGE($B$5:$B58),E$2*($B58-$E57)+$E57)</f>
        <v>161.62457064793801</v>
      </c>
      <c r="F58" s="9">
        <f t="shared" si="0"/>
        <v>-4.2520645711679776</v>
      </c>
      <c r="G58" s="9">
        <f>IF(COUNTA($F$5:$F58)&lt;=G$1,AVERAGE($F$5:$F58),G$2*($F58-$G57)+$G57)</f>
        <v>-4.7144546576681581</v>
      </c>
      <c r="H58" s="9">
        <f t="shared" si="1"/>
        <v>0.46239008650018043</v>
      </c>
    </row>
    <row r="59" spans="1:8" x14ac:dyDescent="0.2">
      <c r="A59" t="s">
        <v>85</v>
      </c>
      <c r="B59">
        <v>160.28</v>
      </c>
      <c r="C59" s="12">
        <f>IF(COUNTA($B$5:$B59)&lt;=C$1,AVERAGE($B$5:$B59),C$2*($B59-$C58)+$C58)</f>
        <v>157.39547748372755</v>
      </c>
      <c r="D59" s="12">
        <f>IF(COUNTA($B$5:$B59)&lt;=D$1,AVERAGE($B$5:$B59),D$2*($B59-$D58)+$D58)</f>
        <v>157.81981283419003</v>
      </c>
      <c r="E59" s="12">
        <f>IF(COUNTA($B$5:$B59)&lt;=E$1,AVERAGE($B$5:$B59),E$2*($B59-$E58)+$E58)</f>
        <v>161.52497282216484</v>
      </c>
      <c r="F59" s="9">
        <f t="shared" si="0"/>
        <v>-3.7051599879748096</v>
      </c>
      <c r="G59" s="9">
        <f>IF(COUNTA($F$5:$F59)&lt;=G$1,AVERAGE($F$5:$F59),G$2*($F59-$G58)+$G58)</f>
        <v>-4.512595723729488</v>
      </c>
      <c r="H59" s="9">
        <f t="shared" si="1"/>
        <v>0.80743573575467842</v>
      </c>
    </row>
    <row r="60" spans="1:8" x14ac:dyDescent="0.2">
      <c r="A60" t="s">
        <v>84</v>
      </c>
      <c r="B60">
        <v>160.81</v>
      </c>
      <c r="C60" s="12">
        <f>IF(COUNTA($B$5:$B60)&lt;=C$1,AVERAGE($B$5:$B60),C$2*($B60-$C59)+$C59)</f>
        <v>158.07838198698204</v>
      </c>
      <c r="D60" s="12">
        <f>IF(COUNTA($B$5:$B60)&lt;=D$1,AVERAGE($B$5:$B60),D$2*($B60-$D59)+$D59)</f>
        <v>158.27984162893003</v>
      </c>
      <c r="E60" s="12">
        <f>IF(COUNTA($B$5:$B60)&lt;=E$1,AVERAGE($B$5:$B60),E$2*($B60-$E59)+$E59)</f>
        <v>161.47201187237485</v>
      </c>
      <c r="F60" s="9">
        <f t="shared" si="0"/>
        <v>-3.1921702434448207</v>
      </c>
      <c r="G60" s="9">
        <f>IF(COUNTA($F$5:$F60)&lt;=G$1,AVERAGE($F$5:$F60),G$2*($F60-$G59)+$G59)</f>
        <v>-4.2485106276725544</v>
      </c>
      <c r="H60" s="9">
        <f t="shared" si="1"/>
        <v>1.0563403842277337</v>
      </c>
    </row>
    <row r="61" spans="1:8" x14ac:dyDescent="0.2">
      <c r="A61" t="s">
        <v>83</v>
      </c>
      <c r="B61">
        <v>163.24</v>
      </c>
      <c r="C61" s="12">
        <f>IF(COUNTA($B$5:$B61)&lt;=C$1,AVERAGE($B$5:$B61),C$2*($B61-$C60)+$C60)</f>
        <v>159.11070558958562</v>
      </c>
      <c r="D61" s="12">
        <f>IF(COUNTA($B$5:$B61)&lt;=D$1,AVERAGE($B$5:$B61),D$2*($B61-$D60)+$D60)</f>
        <v>159.04294291678696</v>
      </c>
      <c r="E61" s="12">
        <f>IF(COUNTA($B$5:$B61)&lt;=E$1,AVERAGE($B$5:$B61),E$2*($B61-$E60)+$E60)</f>
        <v>161.60297395590263</v>
      </c>
      <c r="F61" s="9">
        <f t="shared" si="0"/>
        <v>-2.5600310391156711</v>
      </c>
      <c r="G61" s="9">
        <f>IF(COUNTA($F$5:$F61)&lt;=G$1,AVERAGE($F$5:$F61),G$2*($F61-$G60)+$G60)</f>
        <v>-3.9108147099611776</v>
      </c>
      <c r="H61" s="9">
        <f t="shared" si="1"/>
        <v>1.3507836708455065</v>
      </c>
    </row>
    <row r="62" spans="1:8" x14ac:dyDescent="0.2">
      <c r="A62" t="s">
        <v>82</v>
      </c>
      <c r="B62">
        <v>164.64</v>
      </c>
      <c r="C62" s="12">
        <f>IF(COUNTA($B$5:$B62)&lt;=C$1,AVERAGE($B$5:$B62),C$2*($B62-$C61)+$C61)</f>
        <v>160.21656447166851</v>
      </c>
      <c r="D62" s="12">
        <f>IF(COUNTA($B$5:$B62)&lt;=D$1,AVERAGE($B$5:$B62),D$2*($B62-$D61)+$D61)</f>
        <v>159.90402862189666</v>
      </c>
      <c r="E62" s="12">
        <f>IF(COUNTA($B$5:$B62)&lt;=E$1,AVERAGE($B$5:$B62),E$2*($B62-$E61)+$E61)</f>
        <v>161.82793884805798</v>
      </c>
      <c r="F62" s="9">
        <f t="shared" si="0"/>
        <v>-1.9239102261613255</v>
      </c>
      <c r="G62" s="9">
        <f>IF(COUNTA($F$5:$F62)&lt;=G$1,AVERAGE($F$5:$F62),G$2*($F62-$G61)+$G61)</f>
        <v>-3.5134338132012073</v>
      </c>
      <c r="H62" s="9">
        <f t="shared" si="1"/>
        <v>1.5895235870398818</v>
      </c>
    </row>
    <row r="63" spans="1:8" x14ac:dyDescent="0.2">
      <c r="A63" t="s">
        <v>81</v>
      </c>
      <c r="B63">
        <v>163.07</v>
      </c>
      <c r="C63" s="12">
        <f>IF(COUNTA($B$5:$B63)&lt;=C$1,AVERAGE($B$5:$B63),C$2*($B63-$C62)+$C62)</f>
        <v>160.78725157733481</v>
      </c>
      <c r="D63" s="12">
        <f>IF(COUNTA($B$5:$B63)&lt;=D$1,AVERAGE($B$5:$B63),D$2*($B63-$D62)+$D62)</f>
        <v>160.39110114160485</v>
      </c>
      <c r="E63" s="12">
        <f>IF(COUNTA($B$5:$B63)&lt;=E$1,AVERAGE($B$5:$B63),E$2*($B63-$E62)+$E62)</f>
        <v>161.91994337783146</v>
      </c>
      <c r="F63" s="9">
        <f t="shared" si="0"/>
        <v>-1.528842236226609</v>
      </c>
      <c r="G63" s="9">
        <f>IF(COUNTA($F$5:$F63)&lt;=G$1,AVERAGE($F$5:$F63),G$2*($F63-$G62)+$G62)</f>
        <v>-3.1165154978062874</v>
      </c>
      <c r="H63" s="9">
        <f t="shared" si="1"/>
        <v>1.5876732615796785</v>
      </c>
    </row>
    <row r="64" spans="1:8" x14ac:dyDescent="0.2">
      <c r="A64" t="s">
        <v>80</v>
      </c>
      <c r="B64">
        <v>163.63999999999999</v>
      </c>
      <c r="C64" s="12">
        <f>IF(COUNTA($B$5:$B64)&lt;=C$1,AVERAGE($B$5:$B64),C$2*($B64-$C63)+$C63)</f>
        <v>161.35780126186785</v>
      </c>
      <c r="D64" s="12">
        <f>IF(COUNTA($B$5:$B64)&lt;=D$1,AVERAGE($B$5:$B64),D$2*($B64-$D63)+$D63)</f>
        <v>160.89093173520411</v>
      </c>
      <c r="E64" s="12">
        <f>IF(COUNTA($B$5:$B64)&lt;=E$1,AVERAGE($B$5:$B64),E$2*($B64-$E63)+$E63)</f>
        <v>162.04735497947357</v>
      </c>
      <c r="F64" s="9">
        <f t="shared" si="0"/>
        <v>-1.1564232442694617</v>
      </c>
      <c r="G64" s="9">
        <f>IF(COUNTA($F$5:$F64)&lt;=G$1,AVERAGE($F$5:$F64),G$2*($F64-$G63)+$G63)</f>
        <v>-2.7244970470989225</v>
      </c>
      <c r="H64" s="9">
        <f t="shared" si="1"/>
        <v>1.5680738028294607</v>
      </c>
    </row>
    <row r="65" spans="1:8" x14ac:dyDescent="0.2">
      <c r="A65" t="s">
        <v>79</v>
      </c>
      <c r="B65">
        <v>162.99</v>
      </c>
      <c r="C65" s="12">
        <f>IF(COUNTA($B$5:$B65)&lt;=C$1,AVERAGE($B$5:$B65),C$2*($B65-$C64)+$C64)</f>
        <v>161.68424100949429</v>
      </c>
      <c r="D65" s="12">
        <f>IF(COUNTA($B$5:$B65)&lt;=D$1,AVERAGE($B$5:$B65),D$2*($B65-$D64)+$D64)</f>
        <v>161.21386531440348</v>
      </c>
      <c r="E65" s="12">
        <f>IF(COUNTA($B$5:$B65)&lt;=E$1,AVERAGE($B$5:$B65),E$2*($B65-$E64)+$E64)</f>
        <v>162.1171805365496</v>
      </c>
      <c r="F65" s="9">
        <f t="shared" si="0"/>
        <v>-0.90331522214611937</v>
      </c>
      <c r="G65" s="9">
        <f>IF(COUNTA($F$5:$F65)&lt;=G$1,AVERAGE($F$5:$F65),G$2*($F65-$G64)+$G64)</f>
        <v>-2.360260682108362</v>
      </c>
      <c r="H65" s="9">
        <f t="shared" si="1"/>
        <v>1.4569454599622427</v>
      </c>
    </row>
    <row r="66" spans="1:8" x14ac:dyDescent="0.2">
      <c r="A66" t="s">
        <v>78</v>
      </c>
      <c r="B66">
        <v>163.83000000000001</v>
      </c>
      <c r="C66" s="12">
        <f>IF(COUNTA($B$5:$B66)&lt;=C$1,AVERAGE($B$5:$B66),C$2*($B66-$C65)+$C65)</f>
        <v>162.11339280759543</v>
      </c>
      <c r="D66" s="12">
        <f>IF(COUNTA($B$5:$B66)&lt;=D$1,AVERAGE($B$5:$B66),D$2*($B66-$D65)+$D65)</f>
        <v>161.61634757372602</v>
      </c>
      <c r="E66" s="12">
        <f>IF(COUNTA($B$5:$B66)&lt;=E$1,AVERAGE($B$5:$B66),E$2*($B66-$E65)+$E65)</f>
        <v>162.24405605236075</v>
      </c>
      <c r="F66" s="9">
        <f t="shared" si="0"/>
        <v>-0.62770847863473023</v>
      </c>
      <c r="G66" s="9">
        <f>IF(COUNTA($F$5:$F66)&lt;=G$1,AVERAGE($F$5:$F66),G$2*($F66-$G65)+$G65)</f>
        <v>-2.0137502414136357</v>
      </c>
      <c r="H66" s="9">
        <f t="shared" si="1"/>
        <v>1.3860417627789055</v>
      </c>
    </row>
    <row r="67" spans="1:8" x14ac:dyDescent="0.2">
      <c r="A67" t="s">
        <v>77</v>
      </c>
      <c r="B67">
        <v>165.29</v>
      </c>
      <c r="C67" s="12">
        <f>IF(COUNTA($B$5:$B67)&lt;=C$1,AVERAGE($B$5:$B67),C$2*($B67-$C66)+$C66)</f>
        <v>162.74871424607633</v>
      </c>
      <c r="D67" s="12">
        <f>IF(COUNTA($B$5:$B67)&lt;=D$1,AVERAGE($B$5:$B67),D$2*($B67-$D66)+$D66)</f>
        <v>162.18152487007586</v>
      </c>
      <c r="E67" s="12">
        <f>IF(COUNTA($B$5:$B67)&lt;=E$1,AVERAGE($B$5:$B67),E$2*($B67-$E66)+$E66)</f>
        <v>162.46968152996365</v>
      </c>
      <c r="F67" s="9">
        <f t="shared" si="0"/>
        <v>-0.2881566598877896</v>
      </c>
      <c r="G67" s="9">
        <f>IF(COUNTA($F$5:$F67)&lt;=G$1,AVERAGE($F$5:$F67),G$2*($F67-$G66)+$G66)</f>
        <v>-1.6686315251084665</v>
      </c>
      <c r="H67" s="9">
        <f t="shared" si="1"/>
        <v>1.3804748652206769</v>
      </c>
    </row>
    <row r="68" spans="1:8" x14ac:dyDescent="0.2">
      <c r="A68" t="s">
        <v>76</v>
      </c>
      <c r="B68">
        <v>167.19</v>
      </c>
      <c r="C68" s="12">
        <f>IF(COUNTA($B$5:$B68)&lt;=C$1,AVERAGE($B$5:$B68),C$2*($B68-$C67)+$C67)</f>
        <v>163.63697139686107</v>
      </c>
      <c r="D68" s="12">
        <f>IF(COUNTA($B$5:$B68)&lt;=D$1,AVERAGE($B$5:$B68),D$2*($B68-$D67)+$D67)</f>
        <v>162.9520595054488</v>
      </c>
      <c r="E68" s="12">
        <f>IF(COUNTA($B$5:$B68)&lt;=E$1,AVERAGE($B$5:$B68),E$2*($B68-$E67)+$E67)</f>
        <v>162.81933474996634</v>
      </c>
      <c r="F68" s="9">
        <f t="shared" si="0"/>
        <v>0.13272475548245666</v>
      </c>
      <c r="G68" s="9">
        <f>IF(COUNTA($F$5:$F68)&lt;=G$1,AVERAGE($F$5:$F68),G$2*($F68-$G67)+$G67)</f>
        <v>-1.3083602689902818</v>
      </c>
      <c r="H68" s="9">
        <f t="shared" si="1"/>
        <v>1.4410850244727385</v>
      </c>
    </row>
    <row r="69" spans="1:8" x14ac:dyDescent="0.2">
      <c r="A69" s="1">
        <v>45301</v>
      </c>
      <c r="B69">
        <v>168.42</v>
      </c>
      <c r="C69" s="12">
        <f>IF(COUNTA($B$5:$B69)&lt;=C$1,AVERAGE($B$5:$B69),C$2*($B69-$C68)+$C68)</f>
        <v>164.59357711748885</v>
      </c>
      <c r="D69" s="12">
        <f>IF(COUNTA($B$5:$B69)&lt;=D$1,AVERAGE($B$5:$B69),D$2*($B69-$D68)+$D68)</f>
        <v>163.79328111999513</v>
      </c>
      <c r="E69" s="12">
        <f>IF(COUNTA($B$5:$B69)&lt;=E$1,AVERAGE($B$5:$B69),E$2*($B69-$E68)+$E68)</f>
        <v>163.23419884256143</v>
      </c>
      <c r="F69" s="9">
        <f t="shared" si="0"/>
        <v>0.55908227743370276</v>
      </c>
      <c r="G69" s="9">
        <f>IF(COUNTA($F$5:$F69)&lt;=G$1,AVERAGE($F$5:$F69),G$2*($F69-$G68)+$G68)</f>
        <v>-0.93487175970548486</v>
      </c>
      <c r="H69" s="9">
        <f t="shared" si="1"/>
        <v>1.4939540371391877</v>
      </c>
    </row>
    <row r="70" spans="1:8" x14ac:dyDescent="0.2">
      <c r="A70" s="1">
        <v>45332</v>
      </c>
      <c r="B70">
        <v>167.31</v>
      </c>
      <c r="C70" s="12">
        <f>IF(COUNTA($B$5:$B70)&lt;=C$1,AVERAGE($B$5:$B70),C$2*($B70-$C69)+$C69)</f>
        <v>165.13686169399108</v>
      </c>
      <c r="D70" s="12">
        <f>IF(COUNTA($B$5:$B70)&lt;=D$1,AVERAGE($B$5:$B70),D$2*($B70-$D69)+$D69)</f>
        <v>164.33431479384203</v>
      </c>
      <c r="E70" s="12">
        <f>IF(COUNTA($B$5:$B70)&lt;=E$1,AVERAGE($B$5:$B70),E$2*($B70-$E69)+$E69)</f>
        <v>163.53611003940873</v>
      </c>
      <c r="F70" s="9">
        <f t="shared" si="0"/>
        <v>0.79820475443329997</v>
      </c>
      <c r="G70" s="9">
        <f>IF(COUNTA($F$5:$F70)&lt;=G$1,AVERAGE($F$5:$F70),G$2*($F70-$G69)+$G69)</f>
        <v>-0.58825645687772787</v>
      </c>
      <c r="H70" s="9">
        <f t="shared" si="1"/>
        <v>1.386461211311028</v>
      </c>
    </row>
    <row r="71" spans="1:8" x14ac:dyDescent="0.2">
      <c r="A71" s="1">
        <v>45361</v>
      </c>
      <c r="B71">
        <v>167.21</v>
      </c>
      <c r="C71" s="12">
        <f>IF(COUNTA($B$5:$B71)&lt;=C$1,AVERAGE($B$5:$B71),C$2*($B71-$C70)+$C70)</f>
        <v>165.55148935519287</v>
      </c>
      <c r="D71" s="12">
        <f>IF(COUNTA($B$5:$B71)&lt;=D$1,AVERAGE($B$5:$B71),D$2*($B71-$D70)+$D70)</f>
        <v>164.77672790248172</v>
      </c>
      <c r="E71" s="12">
        <f>IF(COUNTA($B$5:$B71)&lt;=E$1,AVERAGE($B$5:$B71),E$2*($B71-$E70)+$E70)</f>
        <v>163.80825003648957</v>
      </c>
      <c r="F71" s="9">
        <f t="shared" si="0"/>
        <v>0.96847786599215624</v>
      </c>
      <c r="G71" s="9">
        <f>IF(COUNTA($F$5:$F71)&lt;=G$1,AVERAGE($F$5:$F71),G$2*($F71-$G70)+$G70)</f>
        <v>-0.27690959230375101</v>
      </c>
      <c r="H71" s="9">
        <f t="shared" si="1"/>
        <v>1.2453874582959072</v>
      </c>
    </row>
    <row r="72" spans="1:8" x14ac:dyDescent="0.2">
      <c r="A72" s="1">
        <v>45392</v>
      </c>
      <c r="B72">
        <v>168.56</v>
      </c>
      <c r="C72" s="12">
        <f>IF(COUNTA($B$5:$B72)&lt;=C$1,AVERAGE($B$5:$B72),C$2*($B72-$C71)+$C71)</f>
        <v>166.15319148415429</v>
      </c>
      <c r="D72" s="12">
        <f>IF(COUNTA($B$5:$B72)&lt;=D$1,AVERAGE($B$5:$B72),D$2*($B72-$D71)+$D71)</f>
        <v>165.35876976363838</v>
      </c>
      <c r="E72" s="12">
        <f>IF(COUNTA($B$5:$B72)&lt;=E$1,AVERAGE($B$5:$B72),E$2*($B72-$E71)+$E71)</f>
        <v>164.16023151526812</v>
      </c>
      <c r="F72" s="9">
        <f t="shared" si="0"/>
        <v>1.1985382483702551</v>
      </c>
      <c r="G72" s="9">
        <f>IF(COUNTA($F$5:$F72)&lt;=G$1,AVERAGE($F$5:$F72),G$2*($F72-$G71)+$G71)</f>
        <v>1.8179975831050244E-2</v>
      </c>
      <c r="H72" s="9">
        <f t="shared" si="1"/>
        <v>1.180358272539205</v>
      </c>
    </row>
    <row r="73" spans="1:8" x14ac:dyDescent="0.2">
      <c r="A73" s="1">
        <v>45483</v>
      </c>
      <c r="B73">
        <v>164.39</v>
      </c>
      <c r="C73" s="12">
        <f>IF(COUNTA($B$5:$B73)&lt;=C$1,AVERAGE($B$5:$B73),C$2*($B73-$C72)+$C72)</f>
        <v>165.80055318732343</v>
      </c>
      <c r="D73" s="12">
        <f>IF(COUNTA($B$5:$B73)&lt;=D$1,AVERAGE($B$5:$B73),D$2*($B73-$D72)+$D72)</f>
        <v>165.20972826154016</v>
      </c>
      <c r="E73" s="12">
        <f>IF(COUNTA($B$5:$B73)&lt;=E$1,AVERAGE($B$5:$B73),E$2*($B73-$E72)+$E72)</f>
        <v>164.17725140302605</v>
      </c>
      <c r="F73" s="9">
        <f t="shared" si="0"/>
        <v>1.0324768585141157</v>
      </c>
      <c r="G73" s="9">
        <f>IF(COUNTA($F$5:$F73)&lt;=G$1,AVERAGE($F$5:$F73),G$2*($F73-$G72)+$G72)</f>
        <v>0.22103935236766337</v>
      </c>
      <c r="H73" s="9">
        <f t="shared" si="1"/>
        <v>0.81143750614645238</v>
      </c>
    </row>
    <row r="74" spans="1:8" x14ac:dyDescent="0.2">
      <c r="A74" s="1">
        <v>45514</v>
      </c>
      <c r="B74">
        <v>165.7</v>
      </c>
      <c r="C74" s="12">
        <f>IF(COUNTA($B$5:$B74)&lt;=C$1,AVERAGE($B$5:$B74),C$2*($B74-$C73)+$C73)</f>
        <v>165.78044254985875</v>
      </c>
      <c r="D74" s="12">
        <f>IF(COUNTA($B$5:$B74)&lt;=D$1,AVERAGE($B$5:$B74),D$2*($B74-$D73)+$D73)</f>
        <v>165.28515468284166</v>
      </c>
      <c r="E74" s="12">
        <f>IF(COUNTA($B$5:$B74)&lt;=E$1,AVERAGE($B$5:$B74),E$2*($B74-$E73)+$E73)</f>
        <v>164.2900475953945</v>
      </c>
      <c r="F74" s="9">
        <f t="shared" si="0"/>
        <v>0.9951070874471668</v>
      </c>
      <c r="G74" s="9">
        <f>IF(COUNTA($F$5:$F74)&lt;=G$1,AVERAGE($F$5:$F74),G$2*($F74-$G73)+$G73)</f>
        <v>0.37585289938356403</v>
      </c>
      <c r="H74" s="9">
        <f t="shared" si="1"/>
        <v>0.61925418806360277</v>
      </c>
    </row>
    <row r="75" spans="1:8" x14ac:dyDescent="0.2">
      <c r="A75" s="1">
        <v>45545</v>
      </c>
      <c r="B75">
        <v>163.06</v>
      </c>
      <c r="C75" s="12">
        <f>IF(COUNTA($B$5:$B75)&lt;=C$1,AVERAGE($B$5:$B75),C$2*($B75-$C74)+$C74)</f>
        <v>165.236354039887</v>
      </c>
      <c r="D75" s="12">
        <f>IF(COUNTA($B$5:$B75)&lt;=D$1,AVERAGE($B$5:$B75),D$2*($B75-$D74)+$D74)</f>
        <v>164.94282319317372</v>
      </c>
      <c r="E75" s="12">
        <f>IF(COUNTA($B$5:$B75)&lt;=E$1,AVERAGE($B$5:$B75),E$2*($B75-$E74)+$E74)</f>
        <v>164.19893295869861</v>
      </c>
      <c r="F75" s="9">
        <f t="shared" si="0"/>
        <v>0.74389023447511704</v>
      </c>
      <c r="G75" s="9">
        <f>IF(COUNTA($F$5:$F75)&lt;=G$1,AVERAGE($F$5:$F75),G$2*($F75-$G74)+$G74)</f>
        <v>0.44946036640187464</v>
      </c>
      <c r="H75" s="9">
        <f t="shared" si="1"/>
        <v>0.2944298680732424</v>
      </c>
    </row>
    <row r="76" spans="1:8" x14ac:dyDescent="0.2">
      <c r="A76" s="1">
        <v>45575</v>
      </c>
      <c r="B76">
        <v>163.18</v>
      </c>
      <c r="C76" s="12">
        <f>IF(COUNTA($B$5:$B76)&lt;=C$1,AVERAGE($B$5:$B76),C$2*($B76-$C75)+$C75)</f>
        <v>164.82508323190962</v>
      </c>
      <c r="D76" s="12">
        <f>IF(COUNTA($B$5:$B76)&lt;=D$1,AVERAGE($B$5:$B76),D$2*($B76-$D75)+$D75)</f>
        <v>164.67161962499316</v>
      </c>
      <c r="E76" s="12">
        <f>IF(COUNTA($B$5:$B76)&lt;=E$1,AVERAGE($B$5:$B76),E$2*($B76-$E75)+$E75)</f>
        <v>164.12345644323946</v>
      </c>
      <c r="F76" s="9">
        <f t="shared" si="0"/>
        <v>0.54816318175369361</v>
      </c>
      <c r="G76" s="9">
        <f>IF(COUNTA($F$5:$F76)&lt;=G$1,AVERAGE($F$5:$F76),G$2*($F76-$G75)+$G75)</f>
        <v>0.46920092947223846</v>
      </c>
      <c r="H76" s="9">
        <f t="shared" si="1"/>
        <v>7.8962252281455148E-2</v>
      </c>
    </row>
    <row r="77" spans="1:8" x14ac:dyDescent="0.2">
      <c r="A77" s="1">
        <v>45606</v>
      </c>
      <c r="B77">
        <v>164.52</v>
      </c>
      <c r="C77" s="12">
        <f>IF(COUNTA($B$5:$B77)&lt;=C$1,AVERAGE($B$5:$B77),C$2*($B77-$C76)+$C76)</f>
        <v>164.7640665855277</v>
      </c>
      <c r="D77" s="12">
        <f>IF(COUNTA($B$5:$B77)&lt;=D$1,AVERAGE($B$5:$B77),D$2*($B77-$D76)+$D76)</f>
        <v>164.64829352884036</v>
      </c>
      <c r="E77" s="12">
        <f>IF(COUNTA($B$5:$B77)&lt;=E$1,AVERAGE($B$5:$B77),E$2*($B77-$E76)+$E76)</f>
        <v>164.15283004003655</v>
      </c>
      <c r="F77" s="9">
        <f t="shared" si="0"/>
        <v>0.49546348880380719</v>
      </c>
      <c r="G77" s="9">
        <f>IF(COUNTA($F$5:$F77)&lt;=G$1,AVERAGE($F$5:$F77),G$2*($F77-$G76)+$G76)</f>
        <v>0.47445344133855222</v>
      </c>
      <c r="H77" s="9">
        <f t="shared" si="1"/>
        <v>2.1010047465254977E-2</v>
      </c>
    </row>
    <row r="78" spans="1:8" x14ac:dyDescent="0.2">
      <c r="A78" t="s">
        <v>75</v>
      </c>
      <c r="B78">
        <v>166.35</v>
      </c>
      <c r="C78" s="12">
        <f>IF(COUNTA($B$5:$B78)&lt;=C$1,AVERAGE($B$5:$B78),C$2*($B78-$C77)+$C77)</f>
        <v>165.08125326842216</v>
      </c>
      <c r="D78" s="12">
        <f>IF(COUNTA($B$5:$B78)&lt;=D$1,AVERAGE($B$5:$B78),D$2*($B78-$D77)+$D77)</f>
        <v>164.91009452440338</v>
      </c>
      <c r="E78" s="12">
        <f>IF(COUNTA($B$5:$B78)&lt;=E$1,AVERAGE($B$5:$B78),E$2*($B78-$E77)+$E77)</f>
        <v>164.3155833704042</v>
      </c>
      <c r="F78" s="9">
        <f t="shared" si="0"/>
        <v>0.59451115399917853</v>
      </c>
      <c r="G78" s="9">
        <f>IF(COUNTA($F$5:$F78)&lt;=G$1,AVERAGE($F$5:$F78),G$2*($F78-$G77)+$G77)</f>
        <v>0.4984649838706775</v>
      </c>
      <c r="H78" s="9">
        <f t="shared" si="1"/>
        <v>9.6046170128501029E-2</v>
      </c>
    </row>
    <row r="79" spans="1:8" x14ac:dyDescent="0.2">
      <c r="A79" t="s">
        <v>74</v>
      </c>
      <c r="B79">
        <v>166.9</v>
      </c>
      <c r="C79" s="12">
        <f>IF(COUNTA($B$5:$B79)&lt;=C$1,AVERAGE($B$5:$B79),C$2*($B79-$C78)+$C78)</f>
        <v>165.44500261473772</v>
      </c>
      <c r="D79" s="12">
        <f>IF(COUNTA($B$5:$B79)&lt;=D$1,AVERAGE($B$5:$B79),D$2*($B79-$D78)+$D78)</f>
        <v>165.21623382834133</v>
      </c>
      <c r="E79" s="12">
        <f>IF(COUNTA($B$5:$B79)&lt;=E$1,AVERAGE($B$5:$B79),E$2*($B79-$E78)+$E78)</f>
        <v>164.50702163926314</v>
      </c>
      <c r="F79" s="9">
        <f t="shared" si="0"/>
        <v>0.70921218907818684</v>
      </c>
      <c r="G79" s="9">
        <f>IF(COUNTA($F$5:$F79)&lt;=G$1,AVERAGE($F$5:$F79),G$2*($F79-$G78)+$G78)</f>
        <v>0.54061442491217937</v>
      </c>
      <c r="H79" s="9">
        <f t="shared" si="1"/>
        <v>0.16859776416600747</v>
      </c>
    </row>
    <row r="80" spans="1:8" x14ac:dyDescent="0.2">
      <c r="A80" t="s">
        <v>73</v>
      </c>
      <c r="B80">
        <v>166.74</v>
      </c>
      <c r="C80" s="12">
        <f>IF(COUNTA($B$5:$B80)&lt;=C$1,AVERAGE($B$5:$B80),C$2*($B80-$C79)+$C79)</f>
        <v>165.70400209179019</v>
      </c>
      <c r="D80" s="12">
        <f>IF(COUNTA($B$5:$B80)&lt;=D$1,AVERAGE($B$5:$B80),D$2*($B80-$D79)+$D79)</f>
        <v>165.45065939321191</v>
      </c>
      <c r="E80" s="12">
        <f>IF(COUNTA($B$5:$B80)&lt;=E$1,AVERAGE($B$5:$B80),E$2*($B80-$E79)+$E79)</f>
        <v>164.67242744376216</v>
      </c>
      <c r="F80" s="9">
        <f t="shared" si="0"/>
        <v>0.77823194944974716</v>
      </c>
      <c r="G80" s="9">
        <f>IF(COUNTA($F$5:$F80)&lt;=G$1,AVERAGE($F$5:$F80),G$2*($F80-$G79)+$G79)</f>
        <v>0.58813792981969293</v>
      </c>
      <c r="H80" s="9">
        <f t="shared" si="1"/>
        <v>0.19009401963005423</v>
      </c>
    </row>
    <row r="81" spans="1:8" x14ac:dyDescent="0.2">
      <c r="A81" t="s">
        <v>72</v>
      </c>
      <c r="B81">
        <v>164.51</v>
      </c>
      <c r="C81" s="12">
        <f>IF(COUNTA($B$5:$B81)&lt;=C$1,AVERAGE($B$5:$B81),C$2*($B81-$C80)+$C80)</f>
        <v>165.46520167343215</v>
      </c>
      <c r="D81" s="12">
        <f>IF(COUNTA($B$5:$B81)&lt;=D$1,AVERAGE($B$5:$B81),D$2*($B81-$D80)+$D80)</f>
        <v>165.30594256348701</v>
      </c>
      <c r="E81" s="12">
        <f>IF(COUNTA($B$5:$B81)&lt;=E$1,AVERAGE($B$5:$B81),E$2*($B81-$E80)+$E80)</f>
        <v>164.66039578126126</v>
      </c>
      <c r="F81" s="9">
        <f t="shared" si="0"/>
        <v>0.64554678222575035</v>
      </c>
      <c r="G81" s="9">
        <f>IF(COUNTA($F$5:$F81)&lt;=G$1,AVERAGE($F$5:$F81),G$2*($F81-$G80)+$G80)</f>
        <v>0.59961970030090439</v>
      </c>
      <c r="H81" s="9">
        <f t="shared" si="1"/>
        <v>4.5927081924845958E-2</v>
      </c>
    </row>
    <row r="82" spans="1:8" x14ac:dyDescent="0.2">
      <c r="A82" t="s">
        <v>71</v>
      </c>
      <c r="B82">
        <v>165.05</v>
      </c>
      <c r="C82" s="12">
        <f>IF(COUNTA($B$5:$B82)&lt;=C$1,AVERAGE($B$5:$B82),C$2*($B82-$C81)+$C81)</f>
        <v>165.38216133874573</v>
      </c>
      <c r="D82" s="12">
        <f>IF(COUNTA($B$5:$B82)&lt;=D$1,AVERAGE($B$5:$B82),D$2*($B82-$D81)+$D81)</f>
        <v>165.26656678448902</v>
      </c>
      <c r="E82" s="12">
        <f>IF(COUNTA($B$5:$B82)&lt;=E$1,AVERAGE($B$5:$B82),E$2*($B82-$E81)+$E81)</f>
        <v>164.68925535301969</v>
      </c>
      <c r="F82" s="9">
        <f t="shared" ref="F82:F145" si="2">D82-E82</f>
        <v>0.57731143146932595</v>
      </c>
      <c r="G82" s="9">
        <f>IF(COUNTA($F$5:$F82)&lt;=G$1,AVERAGE($F$5:$F82),G$2*($F82-$G81)+$G81)</f>
        <v>0.5951580465345887</v>
      </c>
      <c r="H82" s="9">
        <f t="shared" ref="H82:H145" si="3">F82-G82</f>
        <v>-1.784661506526275E-2</v>
      </c>
    </row>
    <row r="83" spans="1:8" x14ac:dyDescent="0.2">
      <c r="A83" t="s">
        <v>70</v>
      </c>
      <c r="B83">
        <v>165.8</v>
      </c>
      <c r="C83" s="12">
        <f>IF(COUNTA($B$5:$B83)&lt;=C$1,AVERAGE($B$5:$B83),C$2*($B83-$C82)+$C82)</f>
        <v>165.46572907099659</v>
      </c>
      <c r="D83" s="12">
        <f>IF(COUNTA($B$5:$B83)&lt;=D$1,AVERAGE($B$5:$B83),D$2*($B83-$D82)+$D82)</f>
        <v>165.34863343302916</v>
      </c>
      <c r="E83" s="12">
        <f>IF(COUNTA($B$5:$B83)&lt;=E$1,AVERAGE($B$5:$B83),E$2*($B83-$E82)+$E82)</f>
        <v>164.77153273427749</v>
      </c>
      <c r="F83" s="9">
        <f t="shared" si="2"/>
        <v>0.57710069875167846</v>
      </c>
      <c r="G83" s="9">
        <f>IF(COUNTA($F$5:$F83)&lt;=G$1,AVERAGE($F$5:$F83),G$2*($F83-$G82)+$G82)</f>
        <v>0.59154657697800661</v>
      </c>
      <c r="H83" s="9">
        <f t="shared" si="3"/>
        <v>-1.4445878226328146E-2</v>
      </c>
    </row>
    <row r="84" spans="1:8" x14ac:dyDescent="0.2">
      <c r="A84" t="s">
        <v>69</v>
      </c>
      <c r="B84">
        <v>166.82</v>
      </c>
      <c r="C84" s="12">
        <f>IF(COUNTA($B$5:$B84)&lt;=C$1,AVERAGE($B$5:$B84),C$2*($B84-$C83)+$C83)</f>
        <v>165.73658325679727</v>
      </c>
      <c r="D84" s="12">
        <f>IF(COUNTA($B$5:$B84)&lt;=D$1,AVERAGE($B$5:$B84),D$2*($B84-$D83)+$D83)</f>
        <v>165.57499752025544</v>
      </c>
      <c r="E84" s="12">
        <f>IF(COUNTA($B$5:$B84)&lt;=E$1,AVERAGE($B$5:$B84),E$2*($B84-$E83)+$E83)</f>
        <v>164.92327105025694</v>
      </c>
      <c r="F84" s="9">
        <f t="shared" si="2"/>
        <v>0.65172646999849349</v>
      </c>
      <c r="G84" s="9">
        <f>IF(COUNTA($F$5:$F84)&lt;=G$1,AVERAGE($F$5:$F84),G$2*($F84-$G83)+$G83)</f>
        <v>0.60358255558210394</v>
      </c>
      <c r="H84" s="9">
        <f t="shared" si="3"/>
        <v>4.8143914416389544E-2</v>
      </c>
    </row>
    <row r="85" spans="1:8" x14ac:dyDescent="0.2">
      <c r="A85" t="s">
        <v>68</v>
      </c>
      <c r="B85">
        <v>164.48</v>
      </c>
      <c r="C85" s="12">
        <f>IF(COUNTA($B$5:$B85)&lt;=C$1,AVERAGE($B$5:$B85),C$2*($B85-$C84)+$C84)</f>
        <v>165.48526660543783</v>
      </c>
      <c r="D85" s="12">
        <f>IF(COUNTA($B$5:$B85)&lt;=D$1,AVERAGE($B$5:$B85),D$2*($B85-$D84)+$D84)</f>
        <v>165.40653636329307</v>
      </c>
      <c r="E85" s="12">
        <f>IF(COUNTA($B$5:$B85)&lt;=E$1,AVERAGE($B$5:$B85),E$2*($B85-$E84)+$E84)</f>
        <v>164.89043615764533</v>
      </c>
      <c r="F85" s="9">
        <f t="shared" si="2"/>
        <v>0.51610020564774572</v>
      </c>
      <c r="G85" s="9">
        <f>IF(COUNTA($F$5:$F85)&lt;=G$1,AVERAGE($F$5:$F85),G$2*($F85-$G84)+$G84)</f>
        <v>0.58608608559523234</v>
      </c>
      <c r="H85" s="9">
        <f t="shared" si="3"/>
        <v>-6.9985879947486618E-2</v>
      </c>
    </row>
    <row r="86" spans="1:8" x14ac:dyDescent="0.2">
      <c r="A86" t="s">
        <v>67</v>
      </c>
      <c r="B86">
        <v>164.53</v>
      </c>
      <c r="C86" s="12">
        <f>IF(COUNTA($B$5:$B86)&lt;=C$1,AVERAGE($B$5:$B86),C$2*($B86-$C85)+$C85)</f>
        <v>165.29421328435026</v>
      </c>
      <c r="D86" s="12">
        <f>IF(COUNTA($B$5:$B86)&lt;=D$1,AVERAGE($B$5:$B86),D$2*($B86-$D85)+$D85)</f>
        <v>165.27168461509413</v>
      </c>
      <c r="E86" s="12">
        <f>IF(COUNTA($B$5:$B86)&lt;=E$1,AVERAGE($B$5:$B86),E$2*($B86-$E85)+$E85)</f>
        <v>164.86373718300493</v>
      </c>
      <c r="F86" s="9">
        <f t="shared" si="2"/>
        <v>0.40794743208920181</v>
      </c>
      <c r="G86" s="9">
        <f>IF(COUNTA($F$5:$F86)&lt;=G$1,AVERAGE($F$5:$F86),G$2*($F86-$G85)+$G85)</f>
        <v>0.55045835489402628</v>
      </c>
      <c r="H86" s="9">
        <f t="shared" si="3"/>
        <v>-0.14251092280482447</v>
      </c>
    </row>
    <row r="87" spans="1:8" x14ac:dyDescent="0.2">
      <c r="A87" t="s">
        <v>66</v>
      </c>
      <c r="B87">
        <v>166.99</v>
      </c>
      <c r="C87" s="12">
        <f>IF(COUNTA($B$5:$B87)&lt;=C$1,AVERAGE($B$5:$B87),C$2*($B87-$C86)+$C86)</f>
        <v>165.63337062748022</v>
      </c>
      <c r="D87" s="12">
        <f>IF(COUNTA($B$5:$B87)&lt;=D$1,AVERAGE($B$5:$B87),D$2*($B87-$D86)+$D86)</f>
        <v>165.53604082815659</v>
      </c>
      <c r="E87" s="12">
        <f>IF(COUNTA($B$5:$B87)&lt;=E$1,AVERAGE($B$5:$B87),E$2*($B87-$E86)+$E86)</f>
        <v>165.02123813241198</v>
      </c>
      <c r="F87" s="9">
        <f t="shared" si="2"/>
        <v>0.51480269574460635</v>
      </c>
      <c r="G87" s="9">
        <f>IF(COUNTA($F$5:$F87)&lt;=G$1,AVERAGE($F$5:$F87),G$2*($F87-$G86)+$G86)</f>
        <v>0.54332722306414227</v>
      </c>
      <c r="H87" s="9">
        <f t="shared" si="3"/>
        <v>-2.8524527319535919E-2</v>
      </c>
    </row>
    <row r="88" spans="1:8" x14ac:dyDescent="0.2">
      <c r="A88" t="s">
        <v>65</v>
      </c>
      <c r="B88">
        <v>168.34</v>
      </c>
      <c r="C88" s="12">
        <f>IF(COUNTA($B$5:$B88)&lt;=C$1,AVERAGE($B$5:$B88),C$2*($B88-$C87)+$C87)</f>
        <v>166.17469650198419</v>
      </c>
      <c r="D88" s="12">
        <f>IF(COUNTA($B$5:$B88)&lt;=D$1,AVERAGE($B$5:$B88),D$2*($B88-$D87)+$D87)</f>
        <v>165.96741916228635</v>
      </c>
      <c r="E88" s="12">
        <f>IF(COUNTA($B$5:$B88)&lt;=E$1,AVERAGE($B$5:$B88),E$2*($B88-$E87)+$E87)</f>
        <v>165.26707234482592</v>
      </c>
      <c r="F88" s="9">
        <f t="shared" si="2"/>
        <v>0.70034681746042793</v>
      </c>
      <c r="G88" s="9">
        <f>IF(COUNTA($F$5:$F88)&lt;=G$1,AVERAGE($F$5:$F88),G$2*($F88-$G87)+$G87)</f>
        <v>0.57473114194339936</v>
      </c>
      <c r="H88" s="9">
        <f t="shared" si="3"/>
        <v>0.12561567551702857</v>
      </c>
    </row>
    <row r="89" spans="1:8" x14ac:dyDescent="0.2">
      <c r="A89" t="s">
        <v>64</v>
      </c>
      <c r="B89">
        <v>171.14</v>
      </c>
      <c r="C89" s="12">
        <f>IF(COUNTA($B$5:$B89)&lt;=C$1,AVERAGE($B$5:$B89),C$2*($B89-$C88)+$C88)</f>
        <v>167.16775720158734</v>
      </c>
      <c r="D89" s="12">
        <f>IF(COUNTA($B$5:$B89)&lt;=D$1,AVERAGE($B$5:$B89),D$2*($B89-$D88)+$D88)</f>
        <v>166.7632008296269</v>
      </c>
      <c r="E89" s="12">
        <f>IF(COUNTA($B$5:$B89)&lt;=E$1,AVERAGE($B$5:$B89),E$2*($B89-$E88)+$E88)</f>
        <v>165.70210402298696</v>
      </c>
      <c r="F89" s="9">
        <f t="shared" si="2"/>
        <v>1.061096806639938</v>
      </c>
      <c r="G89" s="9">
        <f>IF(COUNTA($F$5:$F89)&lt;=G$1,AVERAGE($F$5:$F89),G$2*($F89-$G88)+$G88)</f>
        <v>0.67200427488270709</v>
      </c>
      <c r="H89" s="9">
        <f t="shared" si="3"/>
        <v>0.38909253175723091</v>
      </c>
    </row>
    <row r="90" spans="1:8" x14ac:dyDescent="0.2">
      <c r="A90" t="s">
        <v>63</v>
      </c>
      <c r="B90">
        <v>176.14</v>
      </c>
      <c r="C90" s="12">
        <f>IF(COUNTA($B$5:$B90)&lt;=C$1,AVERAGE($B$5:$B90),C$2*($B90-$C89)+$C89)</f>
        <v>168.96220576126987</v>
      </c>
      <c r="D90" s="12">
        <f>IF(COUNTA($B$5:$B90)&lt;=D$1,AVERAGE($B$5:$B90),D$2*($B90-$D89)+$D89)</f>
        <v>168.20578531737661</v>
      </c>
      <c r="E90" s="12">
        <f>IF(COUNTA($B$5:$B90)&lt;=E$1,AVERAGE($B$5:$B90),E$2*($B90-$E89)+$E89)</f>
        <v>166.47528150276571</v>
      </c>
      <c r="F90" s="9">
        <f t="shared" si="2"/>
        <v>1.7305038146108984</v>
      </c>
      <c r="G90" s="9">
        <f>IF(COUNTA($F$5:$F90)&lt;=G$1,AVERAGE($F$5:$F90),G$2*($F90-$G89)+$G89)</f>
        <v>0.8837041828283454</v>
      </c>
      <c r="H90" s="9">
        <f t="shared" si="3"/>
        <v>0.84679963178255302</v>
      </c>
    </row>
    <row r="91" spans="1:8" x14ac:dyDescent="0.2">
      <c r="A91" t="s">
        <v>62</v>
      </c>
      <c r="B91">
        <v>172.69</v>
      </c>
      <c r="C91" s="12">
        <f>IF(COUNTA($B$5:$B91)&lt;=C$1,AVERAGE($B$5:$B91),C$2*($B91-$C90)+$C90)</f>
        <v>169.7077646090159</v>
      </c>
      <c r="D91" s="12">
        <f>IF(COUNTA($B$5:$B91)&lt;=D$1,AVERAGE($B$5:$B91),D$2*($B91-$D90)+$D90)</f>
        <v>168.89566449931866</v>
      </c>
      <c r="E91" s="12">
        <f>IF(COUNTA($B$5:$B91)&lt;=E$1,AVERAGE($B$5:$B91),E$2*($B91-$E90)+$E90)</f>
        <v>166.93563102107936</v>
      </c>
      <c r="F91" s="9">
        <f t="shared" si="2"/>
        <v>1.9600334782392963</v>
      </c>
      <c r="G91" s="9">
        <f>IF(COUNTA($F$5:$F91)&lt;=G$1,AVERAGE($F$5:$F91),G$2*($F91-$G90)+$G90)</f>
        <v>1.0989700419105355</v>
      </c>
      <c r="H91" s="9">
        <f t="shared" si="3"/>
        <v>0.86106343632876081</v>
      </c>
    </row>
    <row r="92" spans="1:8" x14ac:dyDescent="0.2">
      <c r="A92" s="1">
        <v>45302</v>
      </c>
      <c r="B92">
        <v>172.65</v>
      </c>
      <c r="C92" s="12">
        <f>IF(COUNTA($B$5:$B92)&lt;=C$1,AVERAGE($B$5:$B92),C$2*($B92-$C91)+$C91)</f>
        <v>170.29621168721272</v>
      </c>
      <c r="D92" s="12">
        <f>IF(COUNTA($B$5:$B92)&lt;=D$1,AVERAGE($B$5:$B92),D$2*($B92-$D91)+$D91)</f>
        <v>169.47325457634656</v>
      </c>
      <c r="E92" s="12">
        <f>IF(COUNTA($B$5:$B92)&lt;=E$1,AVERAGE($B$5:$B92),E$2*($B92-$E91)+$E91)</f>
        <v>167.35891761211053</v>
      </c>
      <c r="F92" s="9">
        <f t="shared" si="2"/>
        <v>2.1143369642360312</v>
      </c>
      <c r="G92" s="9">
        <f>IF(COUNTA($F$5:$F92)&lt;=G$1,AVERAGE($F$5:$F92),G$2*($F92-$G91)+$G91)</f>
        <v>1.3020434263756346</v>
      </c>
      <c r="H92" s="9">
        <f t="shared" si="3"/>
        <v>0.8122935378603966</v>
      </c>
    </row>
    <row r="93" spans="1:8" x14ac:dyDescent="0.2">
      <c r="A93" s="1">
        <v>45393</v>
      </c>
      <c r="B93">
        <v>170.68</v>
      </c>
      <c r="C93" s="12">
        <f>IF(COUNTA($B$5:$B93)&lt;=C$1,AVERAGE($B$5:$B93),C$2*($B93-$C92)+$C92)</f>
        <v>170.37296934977019</v>
      </c>
      <c r="D93" s="12">
        <f>IF(COUNTA($B$5:$B93)&lt;=D$1,AVERAGE($B$5:$B93),D$2*($B93-$D92)+$D92)</f>
        <v>169.6589077184471</v>
      </c>
      <c r="E93" s="12">
        <f>IF(COUNTA($B$5:$B93)&lt;=E$1,AVERAGE($B$5:$B93),E$2*($B93-$E92)+$E92)</f>
        <v>167.60492371491716</v>
      </c>
      <c r="F93" s="9">
        <f t="shared" si="2"/>
        <v>2.0539840035299335</v>
      </c>
      <c r="G93" s="9">
        <f>IF(COUNTA($F$5:$F93)&lt;=G$1,AVERAGE($F$5:$F93),G$2*($F93-$G92)+$G92)</f>
        <v>1.4524315418064944</v>
      </c>
      <c r="H93" s="9">
        <f t="shared" si="3"/>
        <v>0.60155246172343912</v>
      </c>
    </row>
    <row r="94" spans="1:8" x14ac:dyDescent="0.2">
      <c r="A94" s="1">
        <v>45423</v>
      </c>
      <c r="B94">
        <v>171.41</v>
      </c>
      <c r="C94" s="12">
        <f>IF(COUNTA($B$5:$B94)&lt;=C$1,AVERAGE($B$5:$B94),C$2*($B94-$C93)+$C93)</f>
        <v>170.58037547981615</v>
      </c>
      <c r="D94" s="12">
        <f>IF(COUNTA($B$5:$B94)&lt;=D$1,AVERAGE($B$5:$B94),D$2*($B94-$D93)+$D93)</f>
        <v>169.92830653099369</v>
      </c>
      <c r="E94" s="12">
        <f>IF(COUNTA($B$5:$B94)&lt;=E$1,AVERAGE($B$5:$B94),E$2*($B94-$E93)+$E93)</f>
        <v>167.8867812175159</v>
      </c>
      <c r="F94" s="9">
        <f t="shared" si="2"/>
        <v>2.0415253134777913</v>
      </c>
      <c r="G94" s="9">
        <f>IF(COUNTA($F$5:$F94)&lt;=G$1,AVERAGE($F$5:$F94),G$2*($F94-$G93)+$G93)</f>
        <v>1.5702502961407538</v>
      </c>
      <c r="H94" s="9">
        <f t="shared" si="3"/>
        <v>0.47127501733703747</v>
      </c>
    </row>
    <row r="95" spans="1:8" x14ac:dyDescent="0.2">
      <c r="A95" s="1">
        <v>45454</v>
      </c>
      <c r="B95">
        <v>178.33</v>
      </c>
      <c r="C95" s="12">
        <f>IF(COUNTA($B$5:$B95)&lt;=C$1,AVERAGE($B$5:$B95),C$2*($B95-$C94)+$C94)</f>
        <v>172.13030038385293</v>
      </c>
      <c r="D95" s="12">
        <f>IF(COUNTA($B$5:$B95)&lt;=D$1,AVERAGE($B$5:$B95),D$2*($B95-$D94)+$D94)</f>
        <v>171.22087475699468</v>
      </c>
      <c r="E95" s="12">
        <f>IF(COUNTA($B$5:$B95)&lt;=E$1,AVERAGE($B$5:$B95),E$2*($B95-$E94)+$E94)</f>
        <v>168.6603529791814</v>
      </c>
      <c r="F95" s="9">
        <f t="shared" si="2"/>
        <v>2.5605217778132783</v>
      </c>
      <c r="G95" s="9">
        <f>IF(COUNTA($F$5:$F95)&lt;=G$1,AVERAGE($F$5:$F95),G$2*($F95-$G94)+$G94)</f>
        <v>1.7683045924752587</v>
      </c>
      <c r="H95" s="9">
        <f t="shared" si="3"/>
        <v>0.79221718533801955</v>
      </c>
    </row>
    <row r="96" spans="1:8" x14ac:dyDescent="0.2">
      <c r="A96" s="1">
        <v>45484</v>
      </c>
      <c r="B96">
        <v>182.28</v>
      </c>
      <c r="C96" s="12">
        <f>IF(COUNTA($B$5:$B96)&lt;=C$1,AVERAGE($B$5:$B96),C$2*($B96-$C95)+$C95)</f>
        <v>174.16024030708235</v>
      </c>
      <c r="D96" s="12">
        <f>IF(COUNTA($B$5:$B96)&lt;=D$1,AVERAGE($B$5:$B96),D$2*($B96-$D95)+$D95)</f>
        <v>172.92227864053396</v>
      </c>
      <c r="E96" s="12">
        <f>IF(COUNTA($B$5:$B96)&lt;=E$1,AVERAGE($B$5:$B96),E$2*($B96-$E95)+$E95)</f>
        <v>169.66921572146427</v>
      </c>
      <c r="F96" s="9">
        <f t="shared" si="2"/>
        <v>3.2530629190696914</v>
      </c>
      <c r="G96" s="9">
        <f>IF(COUNTA($F$5:$F96)&lt;=G$1,AVERAGE($F$5:$F96),G$2*($F96-$G95)+$G95)</f>
        <v>2.0652562577941453</v>
      </c>
      <c r="H96" s="9">
        <f t="shared" si="3"/>
        <v>1.187806661275546</v>
      </c>
    </row>
    <row r="97" spans="1:8" x14ac:dyDescent="0.2">
      <c r="A97" s="1">
        <v>45515</v>
      </c>
      <c r="B97">
        <v>179.86</v>
      </c>
      <c r="C97" s="12">
        <f>IF(COUNTA($B$5:$B97)&lt;=C$1,AVERAGE($B$5:$B97),C$2*($B97-$C96)+$C96)</f>
        <v>175.30019224566587</v>
      </c>
      <c r="D97" s="12">
        <f>IF(COUNTA($B$5:$B97)&lt;=D$1,AVERAGE($B$5:$B97),D$2*($B97-$D96)+$D96)</f>
        <v>173.98962038814412</v>
      </c>
      <c r="E97" s="12">
        <f>IF(COUNTA($B$5:$B97)&lt;=E$1,AVERAGE($B$5:$B97),E$2*($B97-$E96)+$E96)</f>
        <v>170.42408863098544</v>
      </c>
      <c r="F97" s="9">
        <f t="shared" si="2"/>
        <v>3.5655317571586806</v>
      </c>
      <c r="G97" s="9">
        <f>IF(COUNTA($F$5:$F97)&lt;=G$1,AVERAGE($F$5:$F97),G$2*($F97-$G96)+$G96)</f>
        <v>2.3653113576670526</v>
      </c>
      <c r="H97" s="9">
        <f t="shared" si="3"/>
        <v>1.2002203994916281</v>
      </c>
    </row>
    <row r="98" spans="1:8" x14ac:dyDescent="0.2">
      <c r="A98" s="1">
        <v>45607</v>
      </c>
      <c r="B98">
        <v>181.97</v>
      </c>
      <c r="C98" s="12">
        <f>IF(COUNTA($B$5:$B98)&lt;=C$1,AVERAGE($B$5:$B98),C$2*($B98-$C97)+$C97)</f>
        <v>176.6341537965327</v>
      </c>
      <c r="D98" s="12">
        <f>IF(COUNTA($B$5:$B98)&lt;=D$1,AVERAGE($B$5:$B98),D$2*($B98-$D97)+$D97)</f>
        <v>175.21737109766042</v>
      </c>
      <c r="E98" s="12">
        <f>IF(COUNTA($B$5:$B98)&lt;=E$1,AVERAGE($B$5:$B98),E$2*($B98-$E97)+$E97)</f>
        <v>171.27934132498652</v>
      </c>
      <c r="F98" s="9">
        <f t="shared" si="2"/>
        <v>3.9380297726739002</v>
      </c>
      <c r="G98" s="9">
        <f>IF(COUNTA($F$5:$F98)&lt;=G$1,AVERAGE($F$5:$F98),G$2*($F98-$G97)+$G97)</f>
        <v>2.6798550406684223</v>
      </c>
      <c r="H98" s="9">
        <f t="shared" si="3"/>
        <v>1.2581747320054779</v>
      </c>
    </row>
    <row r="99" spans="1:8" x14ac:dyDescent="0.2">
      <c r="A99" s="1">
        <v>45637</v>
      </c>
      <c r="B99">
        <v>183.32</v>
      </c>
      <c r="C99" s="12">
        <f>IF(COUNTA($B$5:$B99)&lt;=C$1,AVERAGE($B$5:$B99),C$2*($B99-$C98)+$C98)</f>
        <v>177.97132303722617</v>
      </c>
      <c r="D99" s="12">
        <f>IF(COUNTA($B$5:$B99)&lt;=D$1,AVERAGE($B$5:$B99),D$2*($B99-$D98)+$D98)</f>
        <v>176.46392939032805</v>
      </c>
      <c r="E99" s="12">
        <f>IF(COUNTA($B$5:$B99)&lt;=E$1,AVERAGE($B$5:$B99),E$2*($B99-$E98)+$E98)</f>
        <v>172.1712419675801</v>
      </c>
      <c r="F99" s="9">
        <f t="shared" si="2"/>
        <v>4.2926874227479459</v>
      </c>
      <c r="G99" s="9">
        <f>IF(COUNTA($F$5:$F99)&lt;=G$1,AVERAGE($F$5:$F99),G$2*($F99-$G98)+$G98)</f>
        <v>3.0024215170843269</v>
      </c>
      <c r="H99" s="9">
        <f t="shared" si="3"/>
        <v>1.290265905663619</v>
      </c>
    </row>
    <row r="100" spans="1:8" x14ac:dyDescent="0.2">
      <c r="A100" t="s">
        <v>61</v>
      </c>
      <c r="B100">
        <v>180.49</v>
      </c>
      <c r="C100" s="12">
        <f>IF(COUNTA($B$5:$B100)&lt;=C$1,AVERAGE($B$5:$B100),C$2*($B100-$C99)+$C99)</f>
        <v>178.47505842978094</v>
      </c>
      <c r="D100" s="12">
        <f>IF(COUNTA($B$5:$B100)&lt;=D$1,AVERAGE($B$5:$B100),D$2*($B100-$D99)+$D99)</f>
        <v>177.08332486873911</v>
      </c>
      <c r="E100" s="12">
        <f>IF(COUNTA($B$5:$B100)&lt;=E$1,AVERAGE($B$5:$B100),E$2*($B100-$E99)+$E99)</f>
        <v>172.78744626627787</v>
      </c>
      <c r="F100" s="9">
        <f t="shared" si="2"/>
        <v>4.2958786024612436</v>
      </c>
      <c r="G100" s="9">
        <f>IF(COUNTA($F$5:$F100)&lt;=G$1,AVERAGE($F$5:$F100),G$2*($F100-$G99)+$G99)</f>
        <v>3.2611129341597103</v>
      </c>
      <c r="H100" s="9">
        <f t="shared" si="3"/>
        <v>1.0347656683015334</v>
      </c>
    </row>
    <row r="101" spans="1:8" x14ac:dyDescent="0.2">
      <c r="A101" t="s">
        <v>60</v>
      </c>
      <c r="B101">
        <v>177.35</v>
      </c>
      <c r="C101" s="12">
        <f>IF(COUNTA($B$5:$B101)&lt;=C$1,AVERAGE($B$5:$B101),C$2*($B101-$C100)+$C100)</f>
        <v>178.25004674382475</v>
      </c>
      <c r="D101" s="12">
        <f>IF(COUNTA($B$5:$B101)&lt;=D$1,AVERAGE($B$5:$B101),D$2*($B101-$D100)+$D100)</f>
        <v>177.12435181201002</v>
      </c>
      <c r="E101" s="12">
        <f>IF(COUNTA($B$5:$B101)&lt;=E$1,AVERAGE($B$5:$B101),E$2*($B101-$E100)+$E100)</f>
        <v>173.12541320951655</v>
      </c>
      <c r="F101" s="9">
        <f t="shared" si="2"/>
        <v>3.9989386024934674</v>
      </c>
      <c r="G101" s="9">
        <f>IF(COUNTA($F$5:$F101)&lt;=G$1,AVERAGE($F$5:$F101),G$2*($F101-$G100)+$G100)</f>
        <v>3.4086780678264619</v>
      </c>
      <c r="H101" s="9">
        <f t="shared" si="3"/>
        <v>0.59026053466700557</v>
      </c>
    </row>
    <row r="102" spans="1:8" x14ac:dyDescent="0.2">
      <c r="A102" t="s">
        <v>59</v>
      </c>
      <c r="B102">
        <v>173.89</v>
      </c>
      <c r="C102" s="12">
        <f>IF(COUNTA($B$5:$B102)&lt;=C$1,AVERAGE($B$5:$B102),C$2*($B102-$C101)+$C101)</f>
        <v>177.37803739505981</v>
      </c>
      <c r="D102" s="12">
        <f>IF(COUNTA($B$5:$B102)&lt;=D$1,AVERAGE($B$5:$B102),D$2*($B102-$D101)+$D101)</f>
        <v>176.62675922554695</v>
      </c>
      <c r="E102" s="12">
        <f>IF(COUNTA($B$5:$B102)&lt;=E$1,AVERAGE($B$5:$B102),E$2*($B102-$E101)+$E101)</f>
        <v>173.18204926807087</v>
      </c>
      <c r="F102" s="9">
        <f t="shared" si="2"/>
        <v>3.4447099574760784</v>
      </c>
      <c r="G102" s="9">
        <f>IF(COUNTA($F$5:$F102)&lt;=G$1,AVERAGE($F$5:$F102),G$2*($F102-$G101)+$G101)</f>
        <v>3.4158844457563853</v>
      </c>
      <c r="H102" s="9">
        <f t="shared" si="3"/>
        <v>2.8825511719693164E-2</v>
      </c>
    </row>
    <row r="103" spans="1:8" x14ac:dyDescent="0.2">
      <c r="A103" t="s">
        <v>58</v>
      </c>
      <c r="B103">
        <v>176.8</v>
      </c>
      <c r="C103" s="12">
        <f>IF(COUNTA($B$5:$B103)&lt;=C$1,AVERAGE($B$5:$B103),C$2*($B103-$C102)+$C102)</f>
        <v>177.26242991604784</v>
      </c>
      <c r="D103" s="12">
        <f>IF(COUNTA($B$5:$B103)&lt;=D$1,AVERAGE($B$5:$B103),D$2*($B103-$D102)+$D102)</f>
        <v>176.65341165238587</v>
      </c>
      <c r="E103" s="12">
        <f>IF(COUNTA($B$5:$B103)&lt;=E$1,AVERAGE($B$5:$B103),E$2*($B103-$E102)+$E102)</f>
        <v>173.45004561858414</v>
      </c>
      <c r="F103" s="9">
        <f t="shared" si="2"/>
        <v>3.2033660338017285</v>
      </c>
      <c r="G103" s="9">
        <f>IF(COUNTA($F$5:$F103)&lt;=G$1,AVERAGE($F$5:$F103),G$2*($F103-$G102)+$G102)</f>
        <v>3.373380763365454</v>
      </c>
      <c r="H103" s="9">
        <f t="shared" si="3"/>
        <v>-0.17001472956372554</v>
      </c>
    </row>
    <row r="104" spans="1:8" x14ac:dyDescent="0.2">
      <c r="A104" t="s">
        <v>57</v>
      </c>
      <c r="B104">
        <v>179.58</v>
      </c>
      <c r="C104" s="12">
        <f>IF(COUNTA($B$5:$B104)&lt;=C$1,AVERAGE($B$5:$B104),C$2*($B104-$C103)+$C103)</f>
        <v>177.72594393283828</v>
      </c>
      <c r="D104" s="12">
        <f>IF(COUNTA($B$5:$B104)&lt;=D$1,AVERAGE($B$5:$B104),D$2*($B104-$D103)+$D103)</f>
        <v>177.10365601355727</v>
      </c>
      <c r="E104" s="12">
        <f>IF(COUNTA($B$5:$B104)&lt;=E$1,AVERAGE($B$5:$B104),E$2*($B104-$E103)+$E103)</f>
        <v>173.90411631350383</v>
      </c>
      <c r="F104" s="9">
        <f t="shared" si="2"/>
        <v>3.1995397000534354</v>
      </c>
      <c r="G104" s="9">
        <f>IF(COUNTA($F$5:$F104)&lt;=G$1,AVERAGE($F$5:$F104),G$2*($F104-$G103)+$G103)</f>
        <v>3.3386125507030502</v>
      </c>
      <c r="H104" s="9">
        <f t="shared" si="3"/>
        <v>-0.13907285064961483</v>
      </c>
    </row>
    <row r="105" spans="1:8" x14ac:dyDescent="0.2">
      <c r="A105" t="s">
        <v>56</v>
      </c>
      <c r="B105">
        <v>177.33</v>
      </c>
      <c r="C105" s="12">
        <f>IF(COUNTA($B$5:$B105)&lt;=C$1,AVERAGE($B$5:$B105),C$2*($B105-$C104)+$C104)</f>
        <v>177.64675514627064</v>
      </c>
      <c r="D105" s="12">
        <f>IF(COUNTA($B$5:$B105)&lt;=D$1,AVERAGE($B$5:$B105),D$2*($B105-$D104)+$D104)</f>
        <v>177.13847816531768</v>
      </c>
      <c r="E105" s="12">
        <f>IF(COUNTA($B$5:$B105)&lt;=E$1,AVERAGE($B$5:$B105),E$2*($B105-$E104)+$E104)</f>
        <v>174.15788547546651</v>
      </c>
      <c r="F105" s="9">
        <f t="shared" si="2"/>
        <v>2.9805926898511643</v>
      </c>
      <c r="G105" s="9">
        <f>IF(COUNTA($F$5:$F105)&lt;=G$1,AVERAGE($F$5:$F105),G$2*($F105-$G104)+$G104)</f>
        <v>3.267008578532673</v>
      </c>
      <c r="H105" s="9">
        <f t="shared" si="3"/>
        <v>-0.28641588868150869</v>
      </c>
    </row>
    <row r="106" spans="1:8" x14ac:dyDescent="0.2">
      <c r="A106" t="s">
        <v>55</v>
      </c>
      <c r="B106">
        <v>169.24</v>
      </c>
      <c r="C106" s="12">
        <f>IF(COUNTA($B$5:$B106)&lt;=C$1,AVERAGE($B$5:$B106),C$2*($B106-$C105)+$C105)</f>
        <v>175.9654041170165</v>
      </c>
      <c r="D106" s="12">
        <f>IF(COUNTA($B$5:$B106)&lt;=D$1,AVERAGE($B$5:$B106),D$2*($B106-$D105)+$D105)</f>
        <v>175.92332767834574</v>
      </c>
      <c r="E106" s="12">
        <f>IF(COUNTA($B$5:$B106)&lt;=E$1,AVERAGE($B$5:$B106),E$2*($B106-$E105)+$E105)</f>
        <v>173.79359766246898</v>
      </c>
      <c r="F106" s="9">
        <f t="shared" si="2"/>
        <v>2.1297300158767598</v>
      </c>
      <c r="G106" s="9">
        <f>IF(COUNTA($F$5:$F106)&lt;=G$1,AVERAGE($F$5:$F106),G$2*($F106-$G105)+$G105)</f>
        <v>3.0395528660014905</v>
      </c>
      <c r="H106" s="9">
        <f t="shared" si="3"/>
        <v>-0.90982285012473074</v>
      </c>
    </row>
    <row r="107" spans="1:8" x14ac:dyDescent="0.2">
      <c r="A107" t="s">
        <v>54</v>
      </c>
      <c r="B107">
        <v>166.57</v>
      </c>
      <c r="C107" s="12">
        <f>IF(COUNTA($B$5:$B107)&lt;=C$1,AVERAGE($B$5:$B107),C$2*($B107-$C106)+$C106)</f>
        <v>174.08632329361319</v>
      </c>
      <c r="D107" s="12">
        <f>IF(COUNTA($B$5:$B107)&lt;=D$1,AVERAGE($B$5:$B107),D$2*($B107-$D106)+$D106)</f>
        <v>174.48435418936947</v>
      </c>
      <c r="E107" s="12">
        <f>IF(COUNTA($B$5:$B107)&lt;=E$1,AVERAGE($B$5:$B107),E$2*($B107-$E106)+$E106)</f>
        <v>173.25851635413795</v>
      </c>
      <c r="F107" s="9">
        <f t="shared" si="2"/>
        <v>1.2258378352315162</v>
      </c>
      <c r="G107" s="9">
        <f>IF(COUNTA($F$5:$F107)&lt;=G$1,AVERAGE($F$5:$F107),G$2*($F107-$G106)+$G106)</f>
        <v>2.6768098598474959</v>
      </c>
      <c r="H107" s="9">
        <f t="shared" si="3"/>
        <v>-1.4509720246159796</v>
      </c>
    </row>
    <row r="108" spans="1:8" x14ac:dyDescent="0.2">
      <c r="A108" t="s">
        <v>53</v>
      </c>
      <c r="B108">
        <v>169.43</v>
      </c>
      <c r="C108" s="12">
        <f>IF(COUNTA($B$5:$B108)&lt;=C$1,AVERAGE($B$5:$B108),C$2*($B108-$C107)+$C107)</f>
        <v>173.15505863489057</v>
      </c>
      <c r="D108" s="12">
        <f>IF(COUNTA($B$5:$B108)&lt;=D$1,AVERAGE($B$5:$B108),D$2*($B108-$D107)+$D107)</f>
        <v>173.70676123715879</v>
      </c>
      <c r="E108" s="12">
        <f>IF(COUNTA($B$5:$B108)&lt;=E$1,AVERAGE($B$5:$B108),E$2*($B108-$E107)+$E107)</f>
        <v>172.97492255012773</v>
      </c>
      <c r="F108" s="9">
        <f t="shared" si="2"/>
        <v>0.73183868703105759</v>
      </c>
      <c r="G108" s="9">
        <f>IF(COUNTA($F$5:$F108)&lt;=G$1,AVERAGE($F$5:$F108),G$2*($F108-$G107)+$G107)</f>
        <v>2.2878156252842081</v>
      </c>
      <c r="H108" s="9">
        <f t="shared" si="3"/>
        <v>-1.5559769382531505</v>
      </c>
    </row>
    <row r="109" spans="1:8" x14ac:dyDescent="0.2">
      <c r="A109" t="s">
        <v>52</v>
      </c>
      <c r="B109">
        <v>170.62</v>
      </c>
      <c r="C109" s="12">
        <f>IF(COUNTA($B$5:$B109)&lt;=C$1,AVERAGE($B$5:$B109),C$2*($B109-$C108)+$C108)</f>
        <v>172.64804690791246</v>
      </c>
      <c r="D109" s="12">
        <f>IF(COUNTA($B$5:$B109)&lt;=D$1,AVERAGE($B$5:$B109),D$2*($B109-$D108)+$D108)</f>
        <v>173.2318748929805</v>
      </c>
      <c r="E109" s="12">
        <f>IF(COUNTA($B$5:$B109)&lt;=E$1,AVERAGE($B$5:$B109),E$2*($B109-$E108)+$E108)</f>
        <v>172.80048384271086</v>
      </c>
      <c r="F109" s="9">
        <f t="shared" si="2"/>
        <v>0.43139105026963875</v>
      </c>
      <c r="G109" s="9">
        <f>IF(COUNTA($F$5:$F109)&lt;=G$1,AVERAGE($F$5:$F109),G$2*($F109-$G108)+$G108)</f>
        <v>1.9165307102812943</v>
      </c>
      <c r="H109" s="9">
        <f t="shared" si="3"/>
        <v>-1.4851396600116555</v>
      </c>
    </row>
    <row r="110" spans="1:8" x14ac:dyDescent="0.2">
      <c r="A110" t="s">
        <v>51</v>
      </c>
      <c r="B110">
        <v>170.82</v>
      </c>
      <c r="C110" s="12">
        <f>IF(COUNTA($B$5:$B110)&lt;=C$1,AVERAGE($B$5:$B110),C$2*($B110-$C109)+$C109)</f>
        <v>172.28243752632997</v>
      </c>
      <c r="D110" s="12">
        <f>IF(COUNTA($B$5:$B110)&lt;=D$1,AVERAGE($B$5:$B110),D$2*($B110-$D109)+$D109)</f>
        <v>172.86081721713734</v>
      </c>
      <c r="E110" s="12">
        <f>IF(COUNTA($B$5:$B110)&lt;=E$1,AVERAGE($B$5:$B110),E$2*($B110-$E109)+$E109)</f>
        <v>172.65378133584338</v>
      </c>
      <c r="F110" s="9">
        <f t="shared" si="2"/>
        <v>0.20703588129396167</v>
      </c>
      <c r="G110" s="9">
        <f>IF(COUNTA($F$5:$F110)&lt;=G$1,AVERAGE($F$5:$F110),G$2*($F110-$G109)+$G109)</f>
        <v>1.5746317444838278</v>
      </c>
      <c r="H110" s="9">
        <f t="shared" si="3"/>
        <v>-1.3675958631898661</v>
      </c>
    </row>
    <row r="111" spans="1:8" x14ac:dyDescent="0.2">
      <c r="A111" t="s">
        <v>50</v>
      </c>
      <c r="B111">
        <v>170.49</v>
      </c>
      <c r="C111" s="12">
        <f>IF(COUNTA($B$5:$B111)&lt;=C$1,AVERAGE($B$5:$B111),C$2*($B111-$C110)+$C110)</f>
        <v>171.92395002106397</v>
      </c>
      <c r="D111" s="12">
        <f>IF(COUNTA($B$5:$B111)&lt;=D$1,AVERAGE($B$5:$B111),D$2*($B111-$D110)+$D110)</f>
        <v>172.49607610680852</v>
      </c>
      <c r="E111" s="12">
        <f>IF(COUNTA($B$5:$B111)&lt;=E$1,AVERAGE($B$5:$B111),E$2*($B111-$E110)+$E110)</f>
        <v>172.49350123689203</v>
      </c>
      <c r="F111" s="9">
        <f t="shared" si="2"/>
        <v>2.5748699164864775E-3</v>
      </c>
      <c r="G111" s="9">
        <f>IF(COUNTA($F$5:$F111)&lt;=G$1,AVERAGE($F$5:$F111),G$2*($F111-$G110)+$G110)</f>
        <v>1.2602203695703595</v>
      </c>
      <c r="H111" s="9">
        <f t="shared" si="3"/>
        <v>-1.2576454996538731</v>
      </c>
    </row>
    <row r="112" spans="1:8" x14ac:dyDescent="0.2">
      <c r="A112" s="1">
        <v>45334</v>
      </c>
      <c r="B112">
        <v>172.98</v>
      </c>
      <c r="C112" s="12">
        <f>IF(COUNTA($B$5:$B112)&lt;=C$1,AVERAGE($B$5:$B112),C$2*($B112-$C111)+$C111)</f>
        <v>172.13516001685119</v>
      </c>
      <c r="D112" s="12">
        <f>IF(COUNTA($B$5:$B112)&lt;=D$1,AVERAGE($B$5:$B112),D$2*($B112-$D111)+$D111)</f>
        <v>172.57052593653029</v>
      </c>
      <c r="E112" s="12">
        <f>IF(COUNTA($B$5:$B112)&lt;=E$1,AVERAGE($B$5:$B112),E$2*($B112-$E111)+$E111)</f>
        <v>172.52953818230745</v>
      </c>
      <c r="F112" s="9">
        <f t="shared" si="2"/>
        <v>4.0987754222840067E-2</v>
      </c>
      <c r="G112" s="9">
        <f>IF(COUNTA($F$5:$F112)&lt;=G$1,AVERAGE($F$5:$F112),G$2*($F112-$G111)+$G111)</f>
        <v>1.0163738465008556</v>
      </c>
      <c r="H112" s="9">
        <f t="shared" si="3"/>
        <v>-0.97538609227801554</v>
      </c>
    </row>
    <row r="113" spans="1:8" x14ac:dyDescent="0.2">
      <c r="A113" s="1">
        <v>45363</v>
      </c>
      <c r="B113">
        <v>173.02</v>
      </c>
      <c r="C113" s="12">
        <f>IF(COUNTA($B$5:$B113)&lt;=C$1,AVERAGE($B$5:$B113),C$2*($B113-$C112)+$C112)</f>
        <v>172.31212801348096</v>
      </c>
      <c r="D113" s="12">
        <f>IF(COUNTA($B$5:$B113)&lt;=D$1,AVERAGE($B$5:$B113),D$2*($B113-$D112)+$D112)</f>
        <v>172.63967579244871</v>
      </c>
      <c r="E113" s="12">
        <f>IF(COUNTA($B$5:$B113)&lt;=E$1,AVERAGE($B$5:$B113),E$2*($B113-$E112)+$E112)</f>
        <v>172.56586868732171</v>
      </c>
      <c r="F113" s="9">
        <f t="shared" si="2"/>
        <v>7.3807105127002615E-2</v>
      </c>
      <c r="G113" s="9">
        <f>IF(COUNTA($F$5:$F113)&lt;=G$1,AVERAGE($F$5:$F113),G$2*($F113-$G112)+$G112)</f>
        <v>0.82786049822608498</v>
      </c>
      <c r="H113" s="9">
        <f t="shared" si="3"/>
        <v>-0.75405339309908237</v>
      </c>
    </row>
    <row r="114" spans="1:8" x14ac:dyDescent="0.2">
      <c r="A114" s="1">
        <v>45394</v>
      </c>
      <c r="B114">
        <v>176.09</v>
      </c>
      <c r="C114" s="12">
        <f>IF(COUNTA($B$5:$B114)&lt;=C$1,AVERAGE($B$5:$B114),C$2*($B114-$C113)+$C113)</f>
        <v>173.06770241078476</v>
      </c>
      <c r="D114" s="12">
        <f>IF(COUNTA($B$5:$B114)&lt;=D$1,AVERAGE($B$5:$B114),D$2*($B114-$D113)+$D113)</f>
        <v>173.17049490130276</v>
      </c>
      <c r="E114" s="12">
        <f>IF(COUNTA($B$5:$B114)&lt;=E$1,AVERAGE($B$5:$B114),E$2*($B114-$E113)+$E113)</f>
        <v>172.82691545122381</v>
      </c>
      <c r="F114" s="9">
        <f t="shared" si="2"/>
        <v>0.34357945007894841</v>
      </c>
      <c r="G114" s="9">
        <f>IF(COUNTA($F$5:$F114)&lt;=G$1,AVERAGE($F$5:$F114),G$2*($F114-$G113)+$G113)</f>
        <v>0.73100428859665767</v>
      </c>
      <c r="H114" s="9">
        <f t="shared" si="3"/>
        <v>-0.38742483851770926</v>
      </c>
    </row>
    <row r="115" spans="1:8" x14ac:dyDescent="0.2">
      <c r="A115" s="1">
        <v>45424</v>
      </c>
      <c r="B115">
        <v>174.31</v>
      </c>
      <c r="C115" s="12">
        <f>IF(COUNTA($B$5:$B115)&lt;=C$1,AVERAGE($B$5:$B115),C$2*($B115-$C114)+$C114)</f>
        <v>173.31616192862782</v>
      </c>
      <c r="D115" s="12">
        <f>IF(COUNTA($B$5:$B115)&lt;=D$1,AVERAGE($B$5:$B115),D$2*($B115-$D114)+$D114)</f>
        <v>173.34580337802541</v>
      </c>
      <c r="E115" s="12">
        <f>IF(COUNTA($B$5:$B115)&lt;=E$1,AVERAGE($B$5:$B115),E$2*($B115-$E114)+$E114)</f>
        <v>172.93677356594799</v>
      </c>
      <c r="F115" s="9">
        <f t="shared" si="2"/>
        <v>0.40902981207742073</v>
      </c>
      <c r="G115" s="9">
        <f>IF(COUNTA($F$5:$F115)&lt;=G$1,AVERAGE($F$5:$F115),G$2*($F115-$G114)+$G114)</f>
        <v>0.66660939329281033</v>
      </c>
      <c r="H115" s="9">
        <f t="shared" si="3"/>
        <v>-0.2575795812153896</v>
      </c>
    </row>
    <row r="116" spans="1:8" x14ac:dyDescent="0.2">
      <c r="A116" s="1">
        <v>45455</v>
      </c>
      <c r="B116">
        <v>176.49</v>
      </c>
      <c r="C116" s="12">
        <f>IF(COUNTA($B$5:$B116)&lt;=C$1,AVERAGE($B$5:$B116),C$2*($B116-$C115)+$C115)</f>
        <v>173.95092954290226</v>
      </c>
      <c r="D116" s="12">
        <f>IF(COUNTA($B$5:$B116)&lt;=D$1,AVERAGE($B$5:$B116),D$2*($B116-$D115)+$D115)</f>
        <v>173.82952593525226</v>
      </c>
      <c r="E116" s="12">
        <f>IF(COUNTA($B$5:$B116)&lt;=E$1,AVERAGE($B$5:$B116),E$2*($B116-$E115)+$E115)</f>
        <v>173.19997552402592</v>
      </c>
      <c r="F116" s="9">
        <f t="shared" si="2"/>
        <v>0.62955041122634725</v>
      </c>
      <c r="G116" s="9">
        <f>IF(COUNTA($F$5:$F116)&lt;=G$1,AVERAGE($F$5:$F116),G$2*($F116-$G115)+$G115)</f>
        <v>0.65919759687951773</v>
      </c>
      <c r="H116" s="9">
        <f t="shared" si="3"/>
        <v>-2.9647185653170482E-2</v>
      </c>
    </row>
    <row r="117" spans="1:8" x14ac:dyDescent="0.2">
      <c r="A117" s="1">
        <v>45547</v>
      </c>
      <c r="B117">
        <v>177.1</v>
      </c>
      <c r="C117" s="12">
        <f>IF(COUNTA($B$5:$B117)&lt;=C$1,AVERAGE($B$5:$B117),C$2*($B117-$C116)+$C116)</f>
        <v>174.58074363432181</v>
      </c>
      <c r="D117" s="12">
        <f>IF(COUNTA($B$5:$B117)&lt;=D$1,AVERAGE($B$5:$B117),D$2*($B117-$D116)+$D116)</f>
        <v>174.33267579136731</v>
      </c>
      <c r="E117" s="12">
        <f>IF(COUNTA($B$5:$B117)&lt;=E$1,AVERAGE($B$5:$B117),E$2*($B117-$E116)+$E116)</f>
        <v>173.48886622594992</v>
      </c>
      <c r="F117" s="9">
        <f t="shared" si="2"/>
        <v>0.84380956541738783</v>
      </c>
      <c r="G117" s="9">
        <f>IF(COUNTA($F$5:$F117)&lt;=G$1,AVERAGE($F$5:$F117),G$2*($F117-$G116)+$G116)</f>
        <v>0.69611999058709173</v>
      </c>
      <c r="H117" s="9">
        <f t="shared" si="3"/>
        <v>0.1476895748302961</v>
      </c>
    </row>
    <row r="118" spans="1:8" x14ac:dyDescent="0.2">
      <c r="A118" s="1">
        <v>45577</v>
      </c>
      <c r="B118">
        <v>186.53</v>
      </c>
      <c r="C118" s="12">
        <f>IF(COUNTA($B$5:$B118)&lt;=C$1,AVERAGE($B$5:$B118),C$2*($B118-$C117)+$C117)</f>
        <v>176.97059490745744</v>
      </c>
      <c r="D118" s="12">
        <f>IF(COUNTA($B$5:$B118)&lt;=D$1,AVERAGE($B$5:$B118),D$2*($B118-$D117)+$D117)</f>
        <v>176.20918720808004</v>
      </c>
      <c r="E118" s="12">
        <f>IF(COUNTA($B$5:$B118)&lt;=E$1,AVERAGE($B$5:$B118),E$2*($B118-$E117)+$E117)</f>
        <v>174.45487613513882</v>
      </c>
      <c r="F118" s="9">
        <f t="shared" si="2"/>
        <v>1.7543110729412206</v>
      </c>
      <c r="G118" s="9">
        <f>IF(COUNTA($F$5:$F118)&lt;=G$1,AVERAGE($F$5:$F118),G$2*($F118-$G117)+$G117)</f>
        <v>0.90775820705791754</v>
      </c>
      <c r="H118" s="9">
        <f t="shared" si="3"/>
        <v>0.84655286588330303</v>
      </c>
    </row>
    <row r="119" spans="1:8" x14ac:dyDescent="0.2">
      <c r="A119" s="1">
        <v>45608</v>
      </c>
      <c r="B119">
        <v>196.71</v>
      </c>
      <c r="C119" s="12">
        <f>IF(COUNTA($B$5:$B119)&lt;=C$1,AVERAGE($B$5:$B119),C$2*($B119-$C118)+$C118)</f>
        <v>180.91847592596596</v>
      </c>
      <c r="D119" s="12">
        <f>IF(COUNTA($B$5:$B119)&lt;=D$1,AVERAGE($B$5:$B119),D$2*($B119-$D118)+$D118)</f>
        <v>179.36315840683696</v>
      </c>
      <c r="E119" s="12">
        <f>IF(COUNTA($B$5:$B119)&lt;=E$1,AVERAGE($B$5:$B119),E$2*($B119-$E118)+$E118)</f>
        <v>176.10340382883223</v>
      </c>
      <c r="F119" s="9">
        <f t="shared" si="2"/>
        <v>3.2597545780047312</v>
      </c>
      <c r="G119" s="9">
        <f>IF(COUNTA($F$5:$F119)&lt;=G$1,AVERAGE($F$5:$F119),G$2*($F119-$G118)+$G118)</f>
        <v>1.3781574812472803</v>
      </c>
      <c r="H119" s="9">
        <f t="shared" si="3"/>
        <v>1.8815970967574509</v>
      </c>
    </row>
    <row r="120" spans="1:8" x14ac:dyDescent="0.2">
      <c r="A120" s="1">
        <v>45638</v>
      </c>
      <c r="B120">
        <v>193.63</v>
      </c>
      <c r="C120" s="12">
        <f>IF(COUNTA($B$5:$B120)&lt;=C$1,AVERAGE($B$5:$B120),C$2*($B120-$C119)+$C119)</f>
        <v>183.46078074077278</v>
      </c>
      <c r="D120" s="12">
        <f>IF(COUNTA($B$5:$B120)&lt;=D$1,AVERAGE($B$5:$B120),D$2*($B120-$D119)+$D119)</f>
        <v>181.55805711347742</v>
      </c>
      <c r="E120" s="12">
        <f>IF(COUNTA($B$5:$B120)&lt;=E$1,AVERAGE($B$5:$B120),E$2*($B120-$E119)+$E119)</f>
        <v>177.40167021188168</v>
      </c>
      <c r="F120" s="9">
        <f t="shared" si="2"/>
        <v>4.156386901595738</v>
      </c>
      <c r="G120" s="9">
        <f>IF(COUNTA($F$5:$F120)&lt;=G$1,AVERAGE($F$5:$F120),G$2*($F120-$G119)+$G119)</f>
        <v>1.9338033653169719</v>
      </c>
      <c r="H120" s="9">
        <f t="shared" si="3"/>
        <v>2.222583536278766</v>
      </c>
    </row>
    <row r="121" spans="1:8" x14ac:dyDescent="0.2">
      <c r="A121" t="s">
        <v>49</v>
      </c>
      <c r="B121">
        <v>191.38</v>
      </c>
      <c r="C121" s="12">
        <f>IF(COUNTA($B$5:$B121)&lt;=C$1,AVERAGE($B$5:$B121),C$2*($B121-$C120)+$C120)</f>
        <v>185.04462459261822</v>
      </c>
      <c r="D121" s="12">
        <f>IF(COUNTA($B$5:$B121)&lt;=D$1,AVERAGE($B$5:$B121),D$2*($B121-$D120)+$D120)</f>
        <v>183.06912524986549</v>
      </c>
      <c r="E121" s="12">
        <f>IF(COUNTA($B$5:$B121)&lt;=E$1,AVERAGE($B$5:$B121),E$2*($B121-$E120)+$E120)</f>
        <v>178.43710204803858</v>
      </c>
      <c r="F121" s="9">
        <f t="shared" si="2"/>
        <v>4.632023201826911</v>
      </c>
      <c r="G121" s="9">
        <f>IF(COUNTA($F$5:$F121)&lt;=G$1,AVERAGE($F$5:$F121),G$2*($F121-$G120)+$G120)</f>
        <v>2.4734473326189597</v>
      </c>
      <c r="H121" s="9">
        <f t="shared" si="3"/>
        <v>2.1585758692079513</v>
      </c>
    </row>
    <row r="122" spans="1:8" x14ac:dyDescent="0.2">
      <c r="A122" t="s">
        <v>48</v>
      </c>
      <c r="B122">
        <v>198.16</v>
      </c>
      <c r="C122" s="12">
        <f>IF(COUNTA($B$5:$B122)&lt;=C$1,AVERAGE($B$5:$B122),C$2*($B122-$C121)+$C121)</f>
        <v>187.66769967409456</v>
      </c>
      <c r="D122" s="12">
        <f>IF(COUNTA($B$5:$B122)&lt;=D$1,AVERAGE($B$5:$B122),D$2*($B122-$D121)+$D121)</f>
        <v>185.39079828834772</v>
      </c>
      <c r="E122" s="12">
        <f>IF(COUNTA($B$5:$B122)&lt;=E$1,AVERAGE($B$5:$B122),E$2*($B122-$E121)+$E121)</f>
        <v>179.89805745188758</v>
      </c>
      <c r="F122" s="9">
        <f t="shared" si="2"/>
        <v>5.4927408364601433</v>
      </c>
      <c r="G122" s="9">
        <f>IF(COUNTA($F$5:$F122)&lt;=G$1,AVERAGE($F$5:$F122),G$2*($F122-$G121)+$G121)</f>
        <v>3.0773060333871962</v>
      </c>
      <c r="H122" s="9">
        <f t="shared" si="3"/>
        <v>2.4154348030729471</v>
      </c>
    </row>
    <row r="123" spans="1:8" x14ac:dyDescent="0.2">
      <c r="A123" t="s">
        <v>47</v>
      </c>
      <c r="B123">
        <v>197.12</v>
      </c>
      <c r="C123" s="12">
        <f>IF(COUNTA($B$5:$B123)&lt;=C$1,AVERAGE($B$5:$B123),C$2*($B123-$C122)+$C122)</f>
        <v>189.55815973927565</v>
      </c>
      <c r="D123" s="12">
        <f>IF(COUNTA($B$5:$B123)&lt;=D$1,AVERAGE($B$5:$B123),D$2*($B123-$D122)+$D122)</f>
        <v>187.19529085937114</v>
      </c>
      <c r="E123" s="12">
        <f>IF(COUNTA($B$5:$B123)&lt;=E$1,AVERAGE($B$5:$B123),E$2*($B123-$E122)+$E122)</f>
        <v>181.17375689989592</v>
      </c>
      <c r="F123" s="9">
        <f t="shared" si="2"/>
        <v>6.0215339594752209</v>
      </c>
      <c r="G123" s="9">
        <f>IF(COUNTA($F$5:$F123)&lt;=G$1,AVERAGE($F$5:$F123),G$2*($F123-$G122)+$G122)</f>
        <v>3.6661516186048013</v>
      </c>
      <c r="H123" s="9">
        <f t="shared" si="3"/>
        <v>2.3553823408704195</v>
      </c>
    </row>
    <row r="124" spans="1:8" x14ac:dyDescent="0.2">
      <c r="A124" t="s">
        <v>46</v>
      </c>
      <c r="B124">
        <v>190.15</v>
      </c>
      <c r="C124" s="12">
        <f>IF(COUNTA($B$5:$B124)&lt;=C$1,AVERAGE($B$5:$B124),C$2*($B124-$C123)+$C123)</f>
        <v>189.67652779142051</v>
      </c>
      <c r="D124" s="12">
        <f>IF(COUNTA($B$5:$B124)&lt;=D$1,AVERAGE($B$5:$B124),D$2*($B124-$D123)+$D123)</f>
        <v>187.64986149639097</v>
      </c>
      <c r="E124" s="12">
        <f>IF(COUNTA($B$5:$B124)&lt;=E$1,AVERAGE($B$5:$B124),E$2*($B124-$E123)+$E123)</f>
        <v>181.83866379619994</v>
      </c>
      <c r="F124" s="9">
        <f t="shared" si="2"/>
        <v>5.8111977001910304</v>
      </c>
      <c r="G124" s="9">
        <f>IF(COUNTA($F$5:$F124)&lt;=G$1,AVERAGE($F$5:$F124),G$2*($F124-$G123)+$G123)</f>
        <v>4.095160834922047</v>
      </c>
      <c r="H124" s="9">
        <f t="shared" si="3"/>
        <v>1.7160368652689835</v>
      </c>
    </row>
    <row r="125" spans="1:8" x14ac:dyDescent="0.2">
      <c r="A125" t="s">
        <v>45</v>
      </c>
      <c r="B125">
        <v>189.7</v>
      </c>
      <c r="C125" s="12">
        <f>IF(COUNTA($B$5:$B125)&lt;=C$1,AVERAGE($B$5:$B125),C$2*($B125-$C124)+$C124)</f>
        <v>189.6812222331364</v>
      </c>
      <c r="D125" s="12">
        <f>IF(COUNTA($B$5:$B125)&lt;=D$1,AVERAGE($B$5:$B125),D$2*($B125-$D124)+$D124)</f>
        <v>187.96526742002314</v>
      </c>
      <c r="E125" s="12">
        <f>IF(COUNTA($B$5:$B125)&lt;=E$1,AVERAGE($B$5:$B125),E$2*($B125-$E124)+$E124)</f>
        <v>182.42098499648142</v>
      </c>
      <c r="F125" s="9">
        <f t="shared" si="2"/>
        <v>5.5442824235417163</v>
      </c>
      <c r="G125" s="9">
        <f>IF(COUNTA($F$5:$F125)&lt;=G$1,AVERAGE($F$5:$F125),G$2*($F125-$G124)+$G124)</f>
        <v>4.3849851526459807</v>
      </c>
      <c r="H125" s="9">
        <f t="shared" si="3"/>
        <v>1.1592972708957356</v>
      </c>
    </row>
    <row r="126" spans="1:8" x14ac:dyDescent="0.2">
      <c r="A126" t="s">
        <v>44</v>
      </c>
      <c r="B126">
        <v>192.96</v>
      </c>
      <c r="C126" s="12">
        <f>IF(COUNTA($B$5:$B126)&lt;=C$1,AVERAGE($B$5:$B126),C$2*($B126-$C125)+$C125)</f>
        <v>190.33697778650912</v>
      </c>
      <c r="D126" s="12">
        <f>IF(COUNTA($B$5:$B126)&lt;=D$1,AVERAGE($B$5:$B126),D$2*($B126-$D125)+$D125)</f>
        <v>188.73368781694265</v>
      </c>
      <c r="E126" s="12">
        <f>IF(COUNTA($B$5:$B126)&lt;=E$1,AVERAGE($B$5:$B126),E$2*($B126-$E125)+$E125)</f>
        <v>183.20165277451983</v>
      </c>
      <c r="F126" s="9">
        <f t="shared" si="2"/>
        <v>5.5320350424228195</v>
      </c>
      <c r="G126" s="9">
        <f>IF(COUNTA($F$5:$F126)&lt;=G$1,AVERAGE($F$5:$F126),G$2*($F126-$G125)+$G125)</f>
        <v>4.6143951306013484</v>
      </c>
      <c r="H126" s="9">
        <f t="shared" si="3"/>
        <v>0.91763991182147109</v>
      </c>
    </row>
    <row r="127" spans="1:8" x14ac:dyDescent="0.2">
      <c r="A127" t="s">
        <v>43</v>
      </c>
      <c r="B127">
        <v>195.99</v>
      </c>
      <c r="C127" s="12">
        <f>IF(COUNTA($B$5:$B127)&lt;=C$1,AVERAGE($B$5:$B127),C$2*($B127-$C126)+$C126)</f>
        <v>191.4675822292073</v>
      </c>
      <c r="D127" s="12">
        <f>IF(COUNTA($B$5:$B127)&lt;=D$1,AVERAGE($B$5:$B127),D$2*($B127-$D126)+$D126)</f>
        <v>189.850043537413</v>
      </c>
      <c r="E127" s="12">
        <f>IF(COUNTA($B$5:$B127)&lt;=E$1,AVERAGE($B$5:$B127),E$2*($B127-$E126)+$E126)</f>
        <v>184.14893775418503</v>
      </c>
      <c r="F127" s="9">
        <f t="shared" si="2"/>
        <v>5.7011057832279732</v>
      </c>
      <c r="G127" s="9">
        <f>IF(COUNTA($F$5:$F127)&lt;=G$1,AVERAGE($F$5:$F127),G$2*($F127-$G126)+$G126)</f>
        <v>4.8317372611266736</v>
      </c>
      <c r="H127" s="9">
        <f t="shared" si="3"/>
        <v>0.86936852210129967</v>
      </c>
    </row>
    <row r="128" spans="1:8" x14ac:dyDescent="0.2">
      <c r="A128" t="s">
        <v>42</v>
      </c>
      <c r="B128">
        <v>197.57</v>
      </c>
      <c r="C128" s="12">
        <f>IF(COUNTA($B$5:$B128)&lt;=C$1,AVERAGE($B$5:$B128),C$2*($B128-$C127)+$C127)</f>
        <v>192.68806578336583</v>
      </c>
      <c r="D128" s="12">
        <f>IF(COUNTA($B$5:$B128)&lt;=D$1,AVERAGE($B$5:$B128),D$2*($B128-$D127)+$D127)</f>
        <v>191.03772914704177</v>
      </c>
      <c r="E128" s="12">
        <f>IF(COUNTA($B$5:$B128)&lt;=E$1,AVERAGE($B$5:$B128),E$2*($B128-$E127)+$E127)</f>
        <v>185.1430905131343</v>
      </c>
      <c r="F128" s="9">
        <f t="shared" si="2"/>
        <v>5.8946386339074763</v>
      </c>
      <c r="G128" s="9">
        <f>IF(COUNTA($F$5:$F128)&lt;=G$1,AVERAGE($F$5:$F128),G$2*($F128-$G127)+$G127)</f>
        <v>5.0443175356828345</v>
      </c>
      <c r="H128" s="9">
        <f t="shared" si="3"/>
        <v>0.85032109822464186</v>
      </c>
    </row>
    <row r="129" spans="1:8" x14ac:dyDescent="0.2">
      <c r="A129" t="s">
        <v>41</v>
      </c>
      <c r="B129">
        <v>197.1</v>
      </c>
      <c r="C129" s="12">
        <f>IF(COUNTA($B$5:$B129)&lt;=C$1,AVERAGE($B$5:$B129),C$2*($B129-$C128)+$C128)</f>
        <v>193.57045262669266</v>
      </c>
      <c r="D129" s="12">
        <f>IF(COUNTA($B$5:$B129)&lt;=D$1,AVERAGE($B$5:$B129),D$2*($B129-$D128)+$D128)</f>
        <v>191.97038620134305</v>
      </c>
      <c r="E129" s="12">
        <f>IF(COUNTA($B$5:$B129)&lt;=E$1,AVERAGE($B$5:$B129),E$2*($B129-$E128)+$E128)</f>
        <v>186.02878751216139</v>
      </c>
      <c r="F129" s="9">
        <f t="shared" si="2"/>
        <v>5.9415986891816601</v>
      </c>
      <c r="G129" s="9">
        <f>IF(COUNTA($F$5:$F129)&lt;=G$1,AVERAGE($F$5:$F129),G$2*($F129-$G128)+$G128)</f>
        <v>5.2237737663825996</v>
      </c>
      <c r="H129" s="9">
        <f t="shared" si="3"/>
        <v>0.71782492279906052</v>
      </c>
    </row>
    <row r="130" spans="1:8" x14ac:dyDescent="0.2">
      <c r="A130" t="s">
        <v>40</v>
      </c>
      <c r="B130">
        <v>194.04</v>
      </c>
      <c r="C130" s="12">
        <f>IF(COUNTA($B$5:$B130)&lt;=C$1,AVERAGE($B$5:$B130),C$2*($B130-$C129)+$C129)</f>
        <v>193.66436210135413</v>
      </c>
      <c r="D130" s="12">
        <f>IF(COUNTA($B$5:$B130)&lt;=D$1,AVERAGE($B$5:$B130),D$2*($B130-$D129)+$D129)</f>
        <v>192.28878832421336</v>
      </c>
      <c r="E130" s="12">
        <f>IF(COUNTA($B$5:$B130)&lt;=E$1,AVERAGE($B$5:$B130),E$2*($B130-$E129)+$E129)</f>
        <v>186.62221065940869</v>
      </c>
      <c r="F130" s="9">
        <f t="shared" si="2"/>
        <v>5.6665776648046631</v>
      </c>
      <c r="G130" s="9">
        <f>IF(COUNTA($F$5:$F130)&lt;=G$1,AVERAGE($F$5:$F130),G$2*($F130-$G129)+$G129)</f>
        <v>5.3123345460670119</v>
      </c>
      <c r="H130" s="9">
        <f t="shared" si="3"/>
        <v>0.35424311873765113</v>
      </c>
    </row>
    <row r="131" spans="1:8" x14ac:dyDescent="0.2">
      <c r="A131" t="s">
        <v>39</v>
      </c>
      <c r="B131">
        <v>192.69</v>
      </c>
      <c r="C131" s="12">
        <f>IF(COUNTA($B$5:$B131)&lt;=C$1,AVERAGE($B$5:$B131),C$2*($B131-$C130)+$C130)</f>
        <v>193.4694896810833</v>
      </c>
      <c r="D131" s="12">
        <f>IF(COUNTA($B$5:$B131)&lt;=D$1,AVERAGE($B$5:$B131),D$2*($B131-$D130)+$D130)</f>
        <v>192.35051319741129</v>
      </c>
      <c r="E131" s="12">
        <f>IF(COUNTA($B$5:$B131)&lt;=E$1,AVERAGE($B$5:$B131),E$2*($B131-$E130)+$E130)</f>
        <v>187.07167653648952</v>
      </c>
      <c r="F131" s="9">
        <f t="shared" si="2"/>
        <v>5.278836660921769</v>
      </c>
      <c r="G131" s="9">
        <f>IF(COUNTA($F$5:$F131)&lt;=G$1,AVERAGE($F$5:$F131),G$2*($F131-$G130)+$G130)</f>
        <v>5.3056349690379632</v>
      </c>
      <c r="H131" s="9">
        <f t="shared" si="3"/>
        <v>-2.6798308116194214E-2</v>
      </c>
    </row>
    <row r="132" spans="1:8" x14ac:dyDescent="0.2">
      <c r="A132" t="s">
        <v>38</v>
      </c>
      <c r="B132">
        <v>190.44</v>
      </c>
      <c r="C132" s="12">
        <f>IF(COUNTA($B$5:$B132)&lt;=C$1,AVERAGE($B$5:$B132),C$2*($B132-$C131)+$C131)</f>
        <v>192.86359174486665</v>
      </c>
      <c r="D132" s="12">
        <f>IF(COUNTA($B$5:$B132)&lt;=D$1,AVERAGE($B$5:$B132),D$2*($B132-$D131)+$D131)</f>
        <v>192.05658809011723</v>
      </c>
      <c r="E132" s="12">
        <f>IF(COUNTA($B$5:$B132)&lt;=E$1,AVERAGE($B$5:$B132),E$2*($B132-$E131)+$E131)</f>
        <v>187.32118197823104</v>
      </c>
      <c r="F132" s="9">
        <f t="shared" si="2"/>
        <v>4.7354061118861921</v>
      </c>
      <c r="G132" s="9">
        <f>IF(COUNTA($F$5:$F132)&lt;=G$1,AVERAGE($F$5:$F132),G$2*($F132-$G131)+$G131)</f>
        <v>5.191589197607609</v>
      </c>
      <c r="H132" s="9">
        <f t="shared" si="3"/>
        <v>-0.45618308572141686</v>
      </c>
    </row>
    <row r="133" spans="1:8" x14ac:dyDescent="0.2">
      <c r="A133" s="1">
        <v>45689</v>
      </c>
      <c r="B133">
        <v>190.63</v>
      </c>
      <c r="C133" s="12">
        <f>IF(COUNTA($B$5:$B133)&lt;=C$1,AVERAGE($B$5:$B133),C$2*($B133-$C132)+$C132)</f>
        <v>192.41687339589333</v>
      </c>
      <c r="D133" s="12">
        <f>IF(COUNTA($B$5:$B133)&lt;=D$1,AVERAGE($B$5:$B133),D$2*($B133-$D132)+$D132)</f>
        <v>191.83711299932997</v>
      </c>
      <c r="E133" s="12">
        <f>IF(COUNTA($B$5:$B133)&lt;=E$1,AVERAGE($B$5:$B133),E$2*($B133-$E132)+$E132)</f>
        <v>187.56627960947318</v>
      </c>
      <c r="F133" s="9">
        <f t="shared" si="2"/>
        <v>4.2708333898567901</v>
      </c>
      <c r="G133" s="9">
        <f>IF(COUNTA($F$5:$F133)&lt;=G$1,AVERAGE($F$5:$F133),G$2*($F133-$G132)+$G132)</f>
        <v>5.0074380360574455</v>
      </c>
      <c r="H133" s="9">
        <f t="shared" si="3"/>
        <v>-0.73660464620065547</v>
      </c>
    </row>
    <row r="134" spans="1:8" x14ac:dyDescent="0.2">
      <c r="A134" s="1">
        <v>45717</v>
      </c>
      <c r="B134">
        <v>193.13</v>
      </c>
      <c r="C134" s="12">
        <f>IF(COUNTA($B$5:$B134)&lt;=C$1,AVERAGE($B$5:$B134),C$2*($B134-$C133)+$C133)</f>
        <v>192.55949871671467</v>
      </c>
      <c r="D134" s="12">
        <f>IF(COUNTA($B$5:$B134)&lt;=D$1,AVERAGE($B$5:$B134),D$2*($B134-$D133)+$D133)</f>
        <v>192.03601869174074</v>
      </c>
      <c r="E134" s="12">
        <f>IF(COUNTA($B$5:$B134)&lt;=E$1,AVERAGE($B$5:$B134),E$2*($B134-$E133)+$E133)</f>
        <v>187.9784070458085</v>
      </c>
      <c r="F134" s="9">
        <f t="shared" si="2"/>
        <v>4.0576116459322407</v>
      </c>
      <c r="G134" s="9">
        <f>IF(COUNTA($F$5:$F134)&lt;=G$1,AVERAGE($F$5:$F134),G$2*($F134-$G133)+$G133)</f>
        <v>4.8174727580324044</v>
      </c>
      <c r="H134" s="9">
        <f t="shared" si="3"/>
        <v>-0.75986111210016372</v>
      </c>
    </row>
    <row r="135" spans="1:8" x14ac:dyDescent="0.2">
      <c r="A135" s="1">
        <v>45809</v>
      </c>
      <c r="B135">
        <v>197.96</v>
      </c>
      <c r="C135" s="12">
        <f>IF(COUNTA($B$5:$B135)&lt;=C$1,AVERAGE($B$5:$B135),C$2*($B135-$C134)+$C134)</f>
        <v>193.63959897337173</v>
      </c>
      <c r="D135" s="12">
        <f>IF(COUNTA($B$5:$B135)&lt;=D$1,AVERAGE($B$5:$B135),D$2*($B135-$D134)+$D134)</f>
        <v>192.94740043147294</v>
      </c>
      <c r="E135" s="12">
        <f>IF(COUNTA($B$5:$B135)&lt;=E$1,AVERAGE($B$5:$B135),E$2*($B135-$E134)+$E134)</f>
        <v>188.71778430167453</v>
      </c>
      <c r="F135" s="9">
        <f t="shared" si="2"/>
        <v>4.2296161297984156</v>
      </c>
      <c r="G135" s="9">
        <f>IF(COUNTA($F$5:$F135)&lt;=G$1,AVERAGE($F$5:$F135),G$2*($F135-$G134)+$G134)</f>
        <v>4.699901432385607</v>
      </c>
      <c r="H135" s="9">
        <f t="shared" si="3"/>
        <v>-0.47028530258719137</v>
      </c>
    </row>
    <row r="136" spans="1:8" x14ac:dyDescent="0.2">
      <c r="A136" s="1">
        <v>45839</v>
      </c>
      <c r="B136">
        <v>196.71</v>
      </c>
      <c r="C136" s="12">
        <f>IF(COUNTA($B$5:$B136)&lt;=C$1,AVERAGE($B$5:$B136),C$2*($B136-$C135)+$C135)</f>
        <v>194.25367917869738</v>
      </c>
      <c r="D136" s="12">
        <f>IF(COUNTA($B$5:$B136)&lt;=D$1,AVERAGE($B$5:$B136),D$2*($B136-$D135)+$D135)</f>
        <v>193.52626190355403</v>
      </c>
      <c r="E136" s="12">
        <f>IF(COUNTA($B$5:$B136)&lt;=E$1,AVERAGE($B$5:$B136),E$2*($B136-$E135)+$E135)</f>
        <v>189.30980027932827</v>
      </c>
      <c r="F136" s="9">
        <f t="shared" si="2"/>
        <v>4.216461624225758</v>
      </c>
      <c r="G136" s="9">
        <f>IF(COUNTA($F$5:$F136)&lt;=G$1,AVERAGE($F$5:$F136),G$2*($F136-$G135)+$G135)</f>
        <v>4.6032134707536372</v>
      </c>
      <c r="H136" s="9">
        <f t="shared" si="3"/>
        <v>-0.3867518465278792</v>
      </c>
    </row>
    <row r="137" spans="1:8" x14ac:dyDescent="0.2">
      <c r="A137" s="1">
        <v>45870</v>
      </c>
      <c r="B137">
        <v>195.39</v>
      </c>
      <c r="C137" s="12">
        <f>IF(COUNTA($B$5:$B137)&lt;=C$1,AVERAGE($B$5:$B137),C$2*($B137-$C136)+$C136)</f>
        <v>194.48094334295791</v>
      </c>
      <c r="D137" s="12">
        <f>IF(COUNTA($B$5:$B137)&lt;=D$1,AVERAGE($B$5:$B137),D$2*($B137-$D136)+$D136)</f>
        <v>193.8129908414688</v>
      </c>
      <c r="E137" s="12">
        <f>IF(COUNTA($B$5:$B137)&lt;=E$1,AVERAGE($B$5:$B137),E$2*($B137-$E136)+$E136)</f>
        <v>189.76018544382248</v>
      </c>
      <c r="F137" s="9">
        <f t="shared" si="2"/>
        <v>4.0528053976463241</v>
      </c>
      <c r="G137" s="9">
        <f>IF(COUNTA($F$5:$F137)&lt;=G$1,AVERAGE($F$5:$F137),G$2*($F137-$G136)+$G136)</f>
        <v>4.4931318561321749</v>
      </c>
      <c r="H137" s="9">
        <f t="shared" si="3"/>
        <v>-0.44032645848585084</v>
      </c>
    </row>
    <row r="138" spans="1:8" x14ac:dyDescent="0.2">
      <c r="A138" s="1">
        <v>45931</v>
      </c>
      <c r="B138">
        <v>193.17</v>
      </c>
      <c r="C138" s="12">
        <f>IF(COUNTA($B$5:$B138)&lt;=C$1,AVERAGE($B$5:$B138),C$2*($B138-$C137)+$C137)</f>
        <v>194.21875467436632</v>
      </c>
      <c r="D138" s="12">
        <f>IF(COUNTA($B$5:$B138)&lt;=D$1,AVERAGE($B$5:$B138),D$2*($B138-$D137)+$D137)</f>
        <v>193.71406917355051</v>
      </c>
      <c r="E138" s="12">
        <f>IF(COUNTA($B$5:$B138)&lt;=E$1,AVERAGE($B$5:$B138),E$2*($B138-$E137)+$E137)</f>
        <v>190.01276429983562</v>
      </c>
      <c r="F138" s="9">
        <f t="shared" si="2"/>
        <v>3.7013048737148893</v>
      </c>
      <c r="G138" s="9">
        <f>IF(COUNTA($F$5:$F138)&lt;=G$1,AVERAGE($F$5:$F138),G$2*($F138-$G137)+$G137)</f>
        <v>4.3347664596487174</v>
      </c>
      <c r="H138" s="9">
        <f t="shared" si="3"/>
        <v>-0.63346158593382818</v>
      </c>
    </row>
    <row r="139" spans="1:8" x14ac:dyDescent="0.2">
      <c r="A139" t="s">
        <v>37</v>
      </c>
      <c r="B139">
        <v>192.29</v>
      </c>
      <c r="C139" s="12">
        <f>IF(COUNTA($B$5:$B139)&lt;=C$1,AVERAGE($B$5:$B139),C$2*($B139-$C138)+$C138)</f>
        <v>193.83300373949305</v>
      </c>
      <c r="D139" s="12">
        <f>IF(COUNTA($B$5:$B139)&lt;=D$1,AVERAGE($B$5:$B139),D$2*($B139-$D138)+$D138)</f>
        <v>193.49498160838888</v>
      </c>
      <c r="E139" s="12">
        <f>IF(COUNTA($B$5:$B139)&lt;=E$1,AVERAGE($B$5:$B139),E$2*($B139-$E138)+$E138)</f>
        <v>190.18144842577374</v>
      </c>
      <c r="F139" s="9">
        <f t="shared" si="2"/>
        <v>3.3135331826151457</v>
      </c>
      <c r="G139" s="9">
        <f>IF(COUNTA($F$5:$F139)&lt;=G$1,AVERAGE($F$5:$F139),G$2*($F139-$G138)+$G138)</f>
        <v>4.1305198042420033</v>
      </c>
      <c r="H139" s="9">
        <f t="shared" si="3"/>
        <v>-0.81698662162685753</v>
      </c>
    </row>
    <row r="140" spans="1:8" x14ac:dyDescent="0.2">
      <c r="A140" t="s">
        <v>36</v>
      </c>
      <c r="B140">
        <v>191.05</v>
      </c>
      <c r="C140" s="12">
        <f>IF(COUNTA($B$5:$B140)&lt;=C$1,AVERAGE($B$5:$B140),C$2*($B140-$C139)+$C139)</f>
        <v>193.27640299159444</v>
      </c>
      <c r="D140" s="12">
        <f>IF(COUNTA($B$5:$B140)&lt;=D$1,AVERAGE($B$5:$B140),D$2*($B140-$D139)+$D139)</f>
        <v>193.11883059171367</v>
      </c>
      <c r="E140" s="12">
        <f>IF(COUNTA($B$5:$B140)&lt;=E$1,AVERAGE($B$5:$B140),E$2*($B140-$E139)+$E139)</f>
        <v>190.24578557942013</v>
      </c>
      <c r="F140" s="9">
        <f t="shared" si="2"/>
        <v>2.8730450122935451</v>
      </c>
      <c r="G140" s="9">
        <f>IF(COUNTA($F$5:$F140)&lt;=G$1,AVERAGE($F$5:$F140),G$2*($F140-$G139)+$G139)</f>
        <v>3.8790248458523116</v>
      </c>
      <c r="H140" s="9">
        <f t="shared" si="3"/>
        <v>-1.0059798335587664</v>
      </c>
    </row>
    <row r="141" spans="1:8" x14ac:dyDescent="0.2">
      <c r="A141" t="s">
        <v>35</v>
      </c>
      <c r="B141">
        <v>196.98</v>
      </c>
      <c r="C141" s="12">
        <f>IF(COUNTA($B$5:$B141)&lt;=C$1,AVERAGE($B$5:$B141),C$2*($B141-$C140)+$C140)</f>
        <v>194.01712239327554</v>
      </c>
      <c r="D141" s="12">
        <f>IF(COUNTA($B$5:$B141)&lt;=D$1,AVERAGE($B$5:$B141),D$2*($B141-$D140)+$D140)</f>
        <v>193.71285665452695</v>
      </c>
      <c r="E141" s="12">
        <f>IF(COUNTA($B$5:$B141)&lt;=E$1,AVERAGE($B$5:$B141),E$2*($B141-$E140)+$E140)</f>
        <v>190.74461627724085</v>
      </c>
      <c r="F141" s="9">
        <f t="shared" si="2"/>
        <v>2.9682403772860937</v>
      </c>
      <c r="G141" s="9">
        <f>IF(COUNTA($F$5:$F141)&lt;=G$1,AVERAGE($F$5:$F141),G$2*($F141-$G140)+$G140)</f>
        <v>3.6968679521390682</v>
      </c>
      <c r="H141" s="9">
        <f t="shared" si="3"/>
        <v>-0.72862757485297447</v>
      </c>
    </row>
    <row r="142" spans="1:8" x14ac:dyDescent="0.2">
      <c r="A142" t="s">
        <v>34</v>
      </c>
      <c r="B142">
        <v>194.41</v>
      </c>
      <c r="C142" s="12">
        <f>IF(COUNTA($B$5:$B142)&lt;=C$1,AVERAGE($B$5:$B142),C$2*($B142-$C141)+$C141)</f>
        <v>194.09569791462044</v>
      </c>
      <c r="D142" s="12">
        <f>IF(COUNTA($B$5:$B142)&lt;=D$1,AVERAGE($B$5:$B142),D$2*($B142-$D141)+$D141)</f>
        <v>193.82010947690742</v>
      </c>
      <c r="E142" s="12">
        <f>IF(COUNTA($B$5:$B142)&lt;=E$1,AVERAGE($B$5:$B142),E$2*($B142-$E141)+$E141)</f>
        <v>191.01612618263042</v>
      </c>
      <c r="F142" s="9">
        <f t="shared" si="2"/>
        <v>2.8039832942770033</v>
      </c>
      <c r="G142" s="9">
        <f>IF(COUNTA($F$5:$F142)&lt;=G$1,AVERAGE($F$5:$F142),G$2*($F142-$G141)+$G141)</f>
        <v>3.5182910205666551</v>
      </c>
      <c r="H142" s="9">
        <f t="shared" si="3"/>
        <v>-0.71430772628965178</v>
      </c>
    </row>
    <row r="143" spans="1:8" x14ac:dyDescent="0.2">
      <c r="A143" t="s">
        <v>33</v>
      </c>
      <c r="B143">
        <v>197.55</v>
      </c>
      <c r="C143" s="12">
        <f>IF(COUNTA($B$5:$B143)&lt;=C$1,AVERAGE($B$5:$B143),C$2*($B143-$C142)+$C142)</f>
        <v>194.78655833169637</v>
      </c>
      <c r="D143" s="12">
        <f>IF(COUNTA($B$5:$B143)&lt;=D$1,AVERAGE($B$5:$B143),D$2*($B143-$D142)+$D142)</f>
        <v>194.39393878815244</v>
      </c>
      <c r="E143" s="12">
        <f>IF(COUNTA($B$5:$B143)&lt;=E$1,AVERAGE($B$5:$B143),E$2*($B143-$E142)+$E142)</f>
        <v>191.50011683576889</v>
      </c>
      <c r="F143" s="9">
        <f t="shared" si="2"/>
        <v>2.8938219523835471</v>
      </c>
      <c r="G143" s="9">
        <f>IF(COUNTA($F$5:$F143)&lt;=G$1,AVERAGE($F$5:$F143),G$2*($F143-$G142)+$G142)</f>
        <v>3.3933972069300333</v>
      </c>
      <c r="H143" s="9">
        <f t="shared" si="3"/>
        <v>-0.49957525454648621</v>
      </c>
    </row>
    <row r="144" spans="1:8" x14ac:dyDescent="0.2">
      <c r="A144" t="s">
        <v>32</v>
      </c>
      <c r="B144">
        <v>199.63</v>
      </c>
      <c r="C144" s="12">
        <f>IF(COUNTA($B$5:$B144)&lt;=C$1,AVERAGE($B$5:$B144),C$2*($B144-$C143)+$C143)</f>
        <v>195.75524666535711</v>
      </c>
      <c r="D144" s="12">
        <f>IF(COUNTA($B$5:$B144)&lt;=D$1,AVERAGE($B$5:$B144),D$2*($B144-$D143)+$D143)</f>
        <v>195.19948666689822</v>
      </c>
      <c r="E144" s="12">
        <f>IF(COUNTA($B$5:$B144)&lt;=E$1,AVERAGE($B$5:$B144),E$2*($B144-$E143)+$E143)</f>
        <v>192.1023304034897</v>
      </c>
      <c r="F144" s="9">
        <f t="shared" si="2"/>
        <v>3.0971562634085217</v>
      </c>
      <c r="G144" s="9">
        <f>IF(COUNTA($F$5:$F144)&lt;=G$1,AVERAGE($F$5:$F144),G$2*($F144-$G143)+$G143)</f>
        <v>3.3341490182257312</v>
      </c>
      <c r="H144" s="9">
        <f t="shared" si="3"/>
        <v>-0.23699275481720949</v>
      </c>
    </row>
    <row r="145" spans="1:8" x14ac:dyDescent="0.2">
      <c r="A145" t="s">
        <v>31</v>
      </c>
      <c r="B145">
        <v>200.03</v>
      </c>
      <c r="C145" s="12">
        <f>IF(COUNTA($B$5:$B145)&lt;=C$1,AVERAGE($B$5:$B145),C$2*($B145-$C144)+$C144)</f>
        <v>196.61019733228568</v>
      </c>
      <c r="D145" s="12">
        <f>IF(COUNTA($B$5:$B145)&lt;=D$1,AVERAGE($B$5:$B145),D$2*($B145-$D144)+$D144)</f>
        <v>195.9426425642985</v>
      </c>
      <c r="E145" s="12">
        <f>IF(COUNTA($B$5:$B145)&lt;=E$1,AVERAGE($B$5:$B145),E$2*($B145-$E144)+$E144)</f>
        <v>192.6895651884164</v>
      </c>
      <c r="F145" s="9">
        <f t="shared" si="2"/>
        <v>3.2530773758820999</v>
      </c>
      <c r="G145" s="9">
        <f>IF(COUNTA($F$5:$F145)&lt;=G$1,AVERAGE($F$5:$F145),G$2*($F145-$G144)+$G144)</f>
        <v>3.317934689757005</v>
      </c>
      <c r="H145" s="9">
        <f t="shared" si="3"/>
        <v>-6.485731387490512E-2</v>
      </c>
    </row>
    <row r="146" spans="1:8" x14ac:dyDescent="0.2">
      <c r="A146" t="s">
        <v>30</v>
      </c>
      <c r="B146">
        <v>199.58</v>
      </c>
      <c r="C146" s="12">
        <f>IF(COUNTA($B$5:$B146)&lt;=C$1,AVERAGE($B$5:$B146),C$2*($B146-$C145)+$C145)</f>
        <v>197.20415786582853</v>
      </c>
      <c r="D146" s="12">
        <f>IF(COUNTA($B$5:$B146)&lt;=D$1,AVERAGE($B$5:$B146),D$2*($B146-$D145)+$D145)</f>
        <v>196.50223601594487</v>
      </c>
      <c r="E146" s="12">
        <f>IF(COUNTA($B$5:$B146)&lt;=E$1,AVERAGE($B$5:$B146),E$2*($B146-$E145)+$E145)</f>
        <v>193.19996776705221</v>
      </c>
      <c r="F146" s="9">
        <f t="shared" ref="F146:F203" si="4">D146-E146</f>
        <v>3.3022682488926591</v>
      </c>
      <c r="G146" s="9">
        <f>IF(COUNTA($F$5:$F146)&lt;=G$1,AVERAGE($F$5:$F146),G$2*($F146-$G145)+$G145)</f>
        <v>3.3148014015841358</v>
      </c>
      <c r="H146" s="9">
        <f t="shared" ref="H146:H191" si="5">F146-G146</f>
        <v>-1.2533152691476701E-2</v>
      </c>
    </row>
    <row r="147" spans="1:8" x14ac:dyDescent="0.2">
      <c r="A147" t="s">
        <v>29</v>
      </c>
      <c r="B147">
        <v>201.9</v>
      </c>
      <c r="C147" s="12">
        <f>IF(COUNTA($B$5:$B147)&lt;=C$1,AVERAGE($B$5:$B147),C$2*($B147-$C146)+$C146)</f>
        <v>198.14332629266283</v>
      </c>
      <c r="D147" s="12">
        <f>IF(COUNTA($B$5:$B147)&lt;=D$1,AVERAGE($B$5:$B147),D$2*($B147-$D146)+$D146)</f>
        <v>197.33266124426106</v>
      </c>
      <c r="E147" s="12">
        <f>IF(COUNTA($B$5:$B147)&lt;=E$1,AVERAGE($B$5:$B147),E$2*($B147-$E146)+$E146)</f>
        <v>193.84441459912242</v>
      </c>
      <c r="F147" s="9">
        <f t="shared" si="4"/>
        <v>3.4882466451386449</v>
      </c>
      <c r="G147" s="9">
        <f>IF(COUNTA($F$5:$F147)&lt;=G$1,AVERAGE($F$5:$F147),G$2*($F147-$G146)+$G146)</f>
        <v>3.3494904502950376</v>
      </c>
      <c r="H147" s="9">
        <f t="shared" si="5"/>
        <v>0.13875619484360735</v>
      </c>
    </row>
    <row r="148" spans="1:8" x14ac:dyDescent="0.2">
      <c r="A148" t="s">
        <v>28</v>
      </c>
      <c r="B148">
        <v>193.77</v>
      </c>
      <c r="C148" s="12">
        <f>IF(COUNTA($B$5:$B148)&lt;=C$1,AVERAGE($B$5:$B148),C$2*($B148-$C147)+$C147)</f>
        <v>197.26866103413028</v>
      </c>
      <c r="D148" s="12">
        <f>IF(COUNTA($B$5:$B148)&lt;=D$1,AVERAGE($B$5:$B148),D$2*($B148-$D147)+$D147)</f>
        <v>196.78455951437473</v>
      </c>
      <c r="E148" s="12">
        <f>IF(COUNTA($B$5:$B148)&lt;=E$1,AVERAGE($B$5:$B148),E$2*($B148-$E147)+$E147)</f>
        <v>193.83890240659483</v>
      </c>
      <c r="F148" s="9">
        <f t="shared" si="4"/>
        <v>2.9456571077799083</v>
      </c>
      <c r="G148" s="9">
        <f>IF(COUNTA($F$5:$F148)&lt;=G$1,AVERAGE($F$5:$F148),G$2*($F148-$G147)+$G147)</f>
        <v>3.2687237817920116</v>
      </c>
      <c r="H148" s="9">
        <f t="shared" si="5"/>
        <v>-0.32306667401210332</v>
      </c>
    </row>
    <row r="149" spans="1:8" x14ac:dyDescent="0.2">
      <c r="A149" t="s">
        <v>27</v>
      </c>
      <c r="B149">
        <v>197.07</v>
      </c>
      <c r="C149" s="12">
        <f>IF(COUNTA($B$5:$B149)&lt;=C$1,AVERAGE($B$5:$B149),C$2*($B149-$C148)+$C148)</f>
        <v>197.22892882730423</v>
      </c>
      <c r="D149" s="12">
        <f>IF(COUNTA($B$5:$B149)&lt;=D$1,AVERAGE($B$5:$B149),D$2*($B149-$D148)+$D148)</f>
        <v>196.82847343524017</v>
      </c>
      <c r="E149" s="12">
        <f>IF(COUNTA($B$5:$B149)&lt;=E$1,AVERAGE($B$5:$B149),E$2*($B149-$E148)+$E148)</f>
        <v>194.07824296906929</v>
      </c>
      <c r="F149" s="9">
        <f t="shared" si="4"/>
        <v>2.7502304661708763</v>
      </c>
      <c r="G149" s="9">
        <f>IF(COUNTA($F$5:$F149)&lt;=G$1,AVERAGE($F$5:$F149),G$2*($F149-$G148)+$G148)</f>
        <v>3.1650251186677845</v>
      </c>
      <c r="H149" s="9">
        <f t="shared" si="5"/>
        <v>-0.41479465249690817</v>
      </c>
    </row>
    <row r="150" spans="1:8" x14ac:dyDescent="0.2">
      <c r="A150" t="s">
        <v>26</v>
      </c>
      <c r="B150">
        <v>197.18</v>
      </c>
      <c r="C150" s="12">
        <f>IF(COUNTA($B$5:$B150)&lt;=C$1,AVERAGE($B$5:$B150),C$2*($B150-$C149)+$C149)</f>
        <v>197.2191430618434</v>
      </c>
      <c r="D150" s="12">
        <f>IF(COUNTA($B$5:$B150)&lt;=D$1,AVERAGE($B$5:$B150),D$2*($B150-$D149)+$D149)</f>
        <v>196.88255444520323</v>
      </c>
      <c r="E150" s="12">
        <f>IF(COUNTA($B$5:$B150)&lt;=E$1,AVERAGE($B$5:$B150),E$2*($B150-$E149)+$E149)</f>
        <v>194.30800274913824</v>
      </c>
      <c r="F150" s="9">
        <f t="shared" si="4"/>
        <v>2.5745516960649866</v>
      </c>
      <c r="G150" s="9">
        <f>IF(COUNTA($F$5:$F150)&lt;=G$1,AVERAGE($F$5:$F150),G$2*($F150-$G149)+$G149)</f>
        <v>3.046930434147225</v>
      </c>
      <c r="H150" s="9">
        <f t="shared" si="5"/>
        <v>-0.4723787380822384</v>
      </c>
    </row>
    <row r="151" spans="1:8" x14ac:dyDescent="0.2">
      <c r="A151" t="s">
        <v>25</v>
      </c>
      <c r="B151">
        <v>202.63</v>
      </c>
      <c r="C151" s="12">
        <f>IF(COUNTA($B$5:$B151)&lt;=C$1,AVERAGE($B$5:$B151),C$2*($B151-$C150)+$C150)</f>
        <v>198.30131444947472</v>
      </c>
      <c r="D151" s="12">
        <f>IF(COUNTA($B$5:$B151)&lt;=D$1,AVERAGE($B$5:$B151),D$2*($B151-$D150)+$D150)</f>
        <v>197.76677683824889</v>
      </c>
      <c r="E151" s="12">
        <f>IF(COUNTA($B$5:$B151)&lt;=E$1,AVERAGE($B$5:$B151),E$2*($B151-$E150)+$E150)</f>
        <v>194.92444698994282</v>
      </c>
      <c r="F151" s="9">
        <f t="shared" si="4"/>
        <v>2.8423298483060648</v>
      </c>
      <c r="G151" s="9">
        <f>IF(COUNTA($F$5:$F151)&lt;=G$1,AVERAGE($F$5:$F151),G$2*($F151-$G150)+$G150)</f>
        <v>3.0060103169789931</v>
      </c>
      <c r="H151" s="9">
        <f t="shared" si="5"/>
        <v>-0.16368046867292829</v>
      </c>
    </row>
    <row r="152" spans="1:8" x14ac:dyDescent="0.2">
      <c r="A152" t="s">
        <v>24</v>
      </c>
      <c r="B152">
        <v>205.6</v>
      </c>
      <c r="C152" s="12">
        <f>IF(COUNTA($B$5:$B152)&lt;=C$1,AVERAGE($B$5:$B152),C$2*($B152-$C151)+$C151)</f>
        <v>199.76105155957978</v>
      </c>
      <c r="D152" s="12">
        <f>IF(COUNTA($B$5:$B152)&lt;=D$1,AVERAGE($B$5:$B152),D$2*($B152-$D151)+$D151)</f>
        <v>198.97188809390289</v>
      </c>
      <c r="E152" s="12">
        <f>IF(COUNTA($B$5:$B152)&lt;=E$1,AVERAGE($B$5:$B152),E$2*($B152-$E151)+$E151)</f>
        <v>195.7152286943915</v>
      </c>
      <c r="F152" s="9">
        <f t="shared" si="4"/>
        <v>3.2566593995113919</v>
      </c>
      <c r="G152" s="9">
        <f>IF(COUNTA($F$5:$F152)&lt;=G$1,AVERAGE($F$5:$F152),G$2*($F152-$G151)+$G151)</f>
        <v>3.056140133485473</v>
      </c>
      <c r="H152" s="9">
        <f t="shared" si="5"/>
        <v>0.20051926602591896</v>
      </c>
    </row>
    <row r="153" spans="1:8" x14ac:dyDescent="0.2">
      <c r="A153" s="1">
        <v>45718</v>
      </c>
      <c r="B153">
        <v>202.64</v>
      </c>
      <c r="C153" s="12">
        <f>IF(COUNTA($B$5:$B153)&lt;=C$1,AVERAGE($B$5:$B153),C$2*($B153-$C152)+$C152)</f>
        <v>200.33684124766381</v>
      </c>
      <c r="D153" s="12">
        <f>IF(COUNTA($B$5:$B153)&lt;=D$1,AVERAGE($B$5:$B153),D$2*($B153-$D152)+$D152)</f>
        <v>199.5362130025332</v>
      </c>
      <c r="E153" s="12">
        <f>IF(COUNTA($B$5:$B153)&lt;=E$1,AVERAGE($B$5:$B153),E$2*($B153-$E152)+$E152)</f>
        <v>196.22817471702916</v>
      </c>
      <c r="F153" s="9">
        <f t="shared" si="4"/>
        <v>3.3080382855040398</v>
      </c>
      <c r="G153" s="9">
        <f>IF(COUNTA($F$5:$F153)&lt;=G$1,AVERAGE($F$5:$F153),G$2*($F153-$G152)+$G152)</f>
        <v>3.1065197638891862</v>
      </c>
      <c r="H153" s="9">
        <f t="shared" si="5"/>
        <v>0.20151852161485362</v>
      </c>
    </row>
    <row r="154" spans="1:8" x14ac:dyDescent="0.2">
      <c r="A154" s="1">
        <v>45749</v>
      </c>
      <c r="B154">
        <v>207.71</v>
      </c>
      <c r="C154" s="12">
        <f>IF(COUNTA($B$5:$B154)&lt;=C$1,AVERAGE($B$5:$B154),C$2*($B154-$C153)+$C153)</f>
        <v>201.81147299813105</v>
      </c>
      <c r="D154" s="12">
        <f>IF(COUNTA($B$5:$B154)&lt;=D$1,AVERAGE($B$5:$B154),D$2*($B154-$D153)+$D153)</f>
        <v>200.79371869445117</v>
      </c>
      <c r="E154" s="12">
        <f>IF(COUNTA($B$5:$B154)&lt;=E$1,AVERAGE($B$5:$B154),E$2*($B154-$E153)+$E153)</f>
        <v>197.07868029354552</v>
      </c>
      <c r="F154" s="9">
        <f t="shared" si="4"/>
        <v>3.7150384009056552</v>
      </c>
      <c r="G154" s="9">
        <f>IF(COUNTA($F$5:$F154)&lt;=G$1,AVERAGE($F$5:$F154),G$2*($F154-$G153)+$G153)</f>
        <v>3.2282234912924799</v>
      </c>
      <c r="H154" s="9">
        <f t="shared" si="5"/>
        <v>0.48681490961317531</v>
      </c>
    </row>
    <row r="155" spans="1:8" x14ac:dyDescent="0.2">
      <c r="A155" s="1">
        <v>45779</v>
      </c>
      <c r="B155">
        <v>193.3</v>
      </c>
      <c r="C155" s="12">
        <f>IF(COUNTA($B$5:$B155)&lt;=C$1,AVERAGE($B$5:$B155),C$2*($B155-$C154)+$C154)</f>
        <v>200.10917839850484</v>
      </c>
      <c r="D155" s="12">
        <f>IF(COUNTA($B$5:$B155)&lt;=D$1,AVERAGE($B$5:$B155),D$2*($B155-$D154)+$D154)</f>
        <v>199.64083889530485</v>
      </c>
      <c r="E155" s="12">
        <f>IF(COUNTA($B$5:$B155)&lt;=E$1,AVERAGE($B$5:$B155),E$2*($B155-$E154)+$E154)</f>
        <v>196.79877804957917</v>
      </c>
      <c r="F155" s="9">
        <f t="shared" si="4"/>
        <v>2.8420608457256833</v>
      </c>
      <c r="G155" s="9">
        <f>IF(COUNTA($F$5:$F155)&lt;=G$1,AVERAGE($F$5:$F155),G$2*($F155-$G154)+$G154)</f>
        <v>3.1509909621791206</v>
      </c>
      <c r="H155" s="9">
        <f t="shared" si="5"/>
        <v>-0.30893011645343726</v>
      </c>
    </row>
    <row r="156" spans="1:8" x14ac:dyDescent="0.2">
      <c r="A156" s="1">
        <v>45810</v>
      </c>
      <c r="B156">
        <v>193.31</v>
      </c>
      <c r="C156" s="12">
        <f>IF(COUNTA($B$5:$B156)&lt;=C$1,AVERAGE($B$5:$B156),C$2*($B156-$C155)+$C155)</f>
        <v>198.74934271880386</v>
      </c>
      <c r="D156" s="12">
        <f>IF(COUNTA($B$5:$B156)&lt;=D$1,AVERAGE($B$5:$B156),D$2*($B156-$D155)+$D155)</f>
        <v>198.66686368064256</v>
      </c>
      <c r="E156" s="12">
        <f>IF(COUNTA($B$5:$B156)&lt;=E$1,AVERAGE($B$5:$B156),E$2*($B156-$E155)+$E155)</f>
        <v>196.54035004590665</v>
      </c>
      <c r="F156" s="9">
        <f t="shared" si="4"/>
        <v>2.1265136347359146</v>
      </c>
      <c r="G156" s="9">
        <f>IF(COUNTA($F$5:$F156)&lt;=G$1,AVERAGE($F$5:$F156),G$2*($F156-$G155)+$G155)</f>
        <v>2.9460954966904795</v>
      </c>
      <c r="H156" s="9">
        <f t="shared" si="5"/>
        <v>-0.81958186195456495</v>
      </c>
    </row>
    <row r="157" spans="1:8" x14ac:dyDescent="0.2">
      <c r="A157" s="1">
        <v>45840</v>
      </c>
      <c r="B157">
        <v>187.14</v>
      </c>
      <c r="C157" s="12">
        <f>IF(COUNTA($B$5:$B157)&lt;=C$1,AVERAGE($B$5:$B157),C$2*($B157-$C156)+$C156)</f>
        <v>196.42747417504307</v>
      </c>
      <c r="D157" s="12">
        <f>IF(COUNTA($B$5:$B157)&lt;=D$1,AVERAGE($B$5:$B157),D$2*($B157-$D156)+$D156)</f>
        <v>196.89350003746679</v>
      </c>
      <c r="E157" s="12">
        <f>IF(COUNTA($B$5:$B157)&lt;=E$1,AVERAGE($B$5:$B157),E$2*($B157-$E156)+$E156)</f>
        <v>195.84402782028394</v>
      </c>
      <c r="F157" s="9">
        <f t="shared" si="4"/>
        <v>1.0494722171828528</v>
      </c>
      <c r="G157" s="9">
        <f>IF(COUNTA($F$5:$F157)&lt;=G$1,AVERAGE($F$5:$F157),G$2*($F157-$G156)+$G156)</f>
        <v>2.566770840788954</v>
      </c>
      <c r="H157" s="9">
        <f t="shared" si="5"/>
        <v>-1.5172986236061012</v>
      </c>
    </row>
    <row r="158" spans="1:8" x14ac:dyDescent="0.2">
      <c r="A158" s="1">
        <v>45932</v>
      </c>
      <c r="B158">
        <v>188.2</v>
      </c>
      <c r="C158" s="12">
        <f>IF(COUNTA($B$5:$B158)&lt;=C$1,AVERAGE($B$5:$B158),C$2*($B158-$C157)+$C157)</f>
        <v>194.78197934003447</v>
      </c>
      <c r="D158" s="12">
        <f>IF(COUNTA($B$5:$B158)&lt;=D$1,AVERAGE($B$5:$B158),D$2*($B158-$D157)+$D157)</f>
        <v>195.55603849324112</v>
      </c>
      <c r="E158" s="12">
        <f>IF(COUNTA($B$5:$B158)&lt;=E$1,AVERAGE($B$5:$B158),E$2*($B158-$E157)+$E157)</f>
        <v>195.27780353729995</v>
      </c>
      <c r="F158" s="9">
        <f t="shared" si="4"/>
        <v>0.27823495594117276</v>
      </c>
      <c r="G158" s="9">
        <f>IF(COUNTA($F$5:$F158)&lt;=G$1,AVERAGE($F$5:$F158),G$2*($F158-$G157)+$G157)</f>
        <v>2.1090636638193976</v>
      </c>
      <c r="H158" s="9">
        <f t="shared" si="5"/>
        <v>-1.8308287078782248</v>
      </c>
    </row>
    <row r="159" spans="1:8" x14ac:dyDescent="0.2">
      <c r="A159" s="1">
        <v>45963</v>
      </c>
      <c r="B159">
        <v>187.07</v>
      </c>
      <c r="C159" s="12">
        <f>IF(COUNTA($B$5:$B159)&lt;=C$1,AVERAGE($B$5:$B159),C$2*($B159-$C158)+$C158)</f>
        <v>193.23958347202756</v>
      </c>
      <c r="D159" s="12">
        <f>IF(COUNTA($B$5:$B159)&lt;=D$1,AVERAGE($B$5:$B159),D$2*($B159-$D158)+$D158)</f>
        <v>194.25049410966557</v>
      </c>
      <c r="E159" s="12">
        <f>IF(COUNTA($B$5:$B159)&lt;=E$1,AVERAGE($B$5:$B159),E$2*($B159-$E158)+$E158)</f>
        <v>194.66981809009255</v>
      </c>
      <c r="F159" s="9">
        <f t="shared" si="4"/>
        <v>-0.41932398042698082</v>
      </c>
      <c r="G159" s="9">
        <f>IF(COUNTA($F$5:$F159)&lt;=G$1,AVERAGE($F$5:$F159),G$2*($F159-$G158)+$G158)</f>
        <v>1.6033861349701217</v>
      </c>
      <c r="H159" s="9">
        <f t="shared" si="5"/>
        <v>-2.0227101153971025</v>
      </c>
    </row>
    <row r="160" spans="1:8" x14ac:dyDescent="0.2">
      <c r="A160" s="1">
        <v>45993</v>
      </c>
      <c r="B160">
        <v>185.43</v>
      </c>
      <c r="C160" s="12">
        <f>IF(COUNTA($B$5:$B160)&lt;=C$1,AVERAGE($B$5:$B160),C$2*($B160-$C159)+$C159)</f>
        <v>191.67766677762205</v>
      </c>
      <c r="D160" s="12">
        <f>IF(COUNTA($B$5:$B160)&lt;=D$1,AVERAGE($B$5:$B160),D$2*($B160-$D159)+$D159)</f>
        <v>192.89349501587085</v>
      </c>
      <c r="E160" s="12">
        <f>IF(COUNTA($B$5:$B160)&lt;=E$1,AVERAGE($B$5:$B160),E$2*($B160-$E159)+$E159)</f>
        <v>193.98538712045607</v>
      </c>
      <c r="F160" s="9">
        <f t="shared" si="4"/>
        <v>-1.091892104585213</v>
      </c>
      <c r="G160" s="9">
        <f>IF(COUNTA($F$5:$F160)&lt;=G$1,AVERAGE($F$5:$F160),G$2*($F160-$G159)+$G159)</f>
        <v>1.0643304870590549</v>
      </c>
      <c r="H160" s="9">
        <f t="shared" si="5"/>
        <v>-2.1562225916442679</v>
      </c>
    </row>
    <row r="161" spans="1:8" x14ac:dyDescent="0.2">
      <c r="A161" t="s">
        <v>23</v>
      </c>
      <c r="B161">
        <v>187.88</v>
      </c>
      <c r="C161" s="12">
        <f>IF(COUNTA($B$5:$B161)&lt;=C$1,AVERAGE($B$5:$B161),C$2*($B161-$C160)+$C160)</f>
        <v>190.91813342209764</v>
      </c>
      <c r="D161" s="12">
        <f>IF(COUNTA($B$5:$B161)&lt;=D$1,AVERAGE($B$5:$B161),D$2*($B161-$D160)+$D160)</f>
        <v>192.12218809035227</v>
      </c>
      <c r="E161" s="12">
        <f>IF(COUNTA($B$5:$B161)&lt;=E$1,AVERAGE($B$5:$B161),E$2*($B161-$E160)+$E160)</f>
        <v>193.53313622264452</v>
      </c>
      <c r="F161" s="9">
        <f t="shared" si="4"/>
        <v>-1.4109481322922477</v>
      </c>
      <c r="G161" s="9">
        <f>IF(COUNTA($F$5:$F161)&lt;=G$1,AVERAGE($F$5:$F161),G$2*($F161-$G160)+$G160)</f>
        <v>0.56927476318879433</v>
      </c>
      <c r="H161" s="9">
        <f t="shared" si="5"/>
        <v>-1.9802228954810421</v>
      </c>
    </row>
    <row r="162" spans="1:8" x14ac:dyDescent="0.2">
      <c r="A162" t="s">
        <v>22</v>
      </c>
      <c r="B162">
        <v>186.87</v>
      </c>
      <c r="C162" s="12">
        <f>IF(COUNTA($B$5:$B162)&lt;=C$1,AVERAGE($B$5:$B162),C$2*($B162-$C161)+$C161)</f>
        <v>190.10850673767811</v>
      </c>
      <c r="D162" s="12">
        <f>IF(COUNTA($B$5:$B162)&lt;=D$1,AVERAGE($B$5:$B162),D$2*($B162-$D161)+$D161)</f>
        <v>191.31415915337499</v>
      </c>
      <c r="E162" s="12">
        <f>IF(COUNTA($B$5:$B162)&lt;=E$1,AVERAGE($B$5:$B162),E$2*($B162-$E161)+$E161)</f>
        <v>193.03957057652269</v>
      </c>
      <c r="F162" s="9">
        <f t="shared" si="4"/>
        <v>-1.7254114231477047</v>
      </c>
      <c r="G162" s="9">
        <f>IF(COUNTA($F$5:$F162)&lt;=G$1,AVERAGE($F$5:$F162),G$2*($F162-$G161)+$G161)</f>
        <v>0.11033752592149448</v>
      </c>
      <c r="H162" s="9">
        <f t="shared" si="5"/>
        <v>-1.8357489490691992</v>
      </c>
    </row>
    <row r="163" spans="1:8" x14ac:dyDescent="0.2">
      <c r="A163" t="s">
        <v>21</v>
      </c>
      <c r="B163">
        <v>185.8</v>
      </c>
      <c r="C163" s="12">
        <f>IF(COUNTA($B$5:$B163)&lt;=C$1,AVERAGE($B$5:$B163),C$2*($B163-$C162)+$C162)</f>
        <v>189.2468053901425</v>
      </c>
      <c r="D163" s="12">
        <f>IF(COUNTA($B$5:$B163)&lt;=D$1,AVERAGE($B$5:$B163),D$2*($B163-$D162)+$D162)</f>
        <v>190.46582697593269</v>
      </c>
      <c r="E163" s="12">
        <f>IF(COUNTA($B$5:$B163)&lt;=E$1,AVERAGE($B$5:$B163),E$2*($B163-$E162)+$E162)</f>
        <v>192.50330608937287</v>
      </c>
      <c r="F163" s="9">
        <f t="shared" si="4"/>
        <v>-2.0374791134401846</v>
      </c>
      <c r="G163" s="9">
        <f>IF(COUNTA($F$5:$F163)&lt;=G$1,AVERAGE($F$5:$F163),G$2*($F163-$G162)+$G162)</f>
        <v>-0.31922580195084133</v>
      </c>
      <c r="H163" s="9">
        <f t="shared" si="5"/>
        <v>-1.7182533114893432</v>
      </c>
    </row>
    <row r="164" spans="1:8" x14ac:dyDescent="0.2">
      <c r="A164" t="s">
        <v>20</v>
      </c>
      <c r="B164">
        <v>187.13</v>
      </c>
      <c r="C164" s="12">
        <f>IF(COUNTA($B$5:$B164)&lt;=C$1,AVERAGE($B$5:$B164),C$2*($B164-$C163)+$C163)</f>
        <v>188.82344431211399</v>
      </c>
      <c r="D164" s="12">
        <f>IF(COUNTA($B$5:$B164)&lt;=D$1,AVERAGE($B$5:$B164),D$2*($B164-$D163)+$D163)</f>
        <v>189.95262282578921</v>
      </c>
      <c r="E164" s="12">
        <f>IF(COUNTA($B$5:$B164)&lt;=E$1,AVERAGE($B$5:$B164),E$2*($B164-$E163)+$E163)</f>
        <v>192.105283416086</v>
      </c>
      <c r="F164" s="9">
        <f t="shared" si="4"/>
        <v>-2.1526605902967901</v>
      </c>
      <c r="G164" s="9">
        <f>IF(COUNTA($F$5:$F164)&lt;=G$1,AVERAGE($F$5:$F164),G$2*($F164-$G163)+$G163)</f>
        <v>-0.68591275962003118</v>
      </c>
      <c r="H164" s="9">
        <f t="shared" si="5"/>
        <v>-1.466747830676759</v>
      </c>
    </row>
    <row r="165" spans="1:8" x14ac:dyDescent="0.2">
      <c r="A165" t="s">
        <v>19</v>
      </c>
      <c r="B165">
        <v>186.64</v>
      </c>
      <c r="C165" s="12">
        <f>IF(COUNTA($B$5:$B165)&lt;=C$1,AVERAGE($B$5:$B165),C$2*($B165-$C164)+$C164)</f>
        <v>188.38675544969118</v>
      </c>
      <c r="D165" s="12">
        <f>IF(COUNTA($B$5:$B165)&lt;=D$1,AVERAGE($B$5:$B165),D$2*($B165-$D164)+$D164)</f>
        <v>189.44298854489855</v>
      </c>
      <c r="E165" s="12">
        <f>IF(COUNTA($B$5:$B165)&lt;=E$1,AVERAGE($B$5:$B165),E$2*($B165-$E164)+$E164)</f>
        <v>191.70044760748704</v>
      </c>
      <c r="F165" s="9">
        <f t="shared" si="4"/>
        <v>-2.2574590625884809</v>
      </c>
      <c r="G165" s="9">
        <f>IF(COUNTA($F$5:$F165)&lt;=G$1,AVERAGE($F$5:$F165),G$2*($F165-$G164)+$G164)</f>
        <v>-1.0002220202137211</v>
      </c>
      <c r="H165" s="9">
        <f t="shared" si="5"/>
        <v>-1.2572370423747599</v>
      </c>
    </row>
    <row r="166" spans="1:8" x14ac:dyDescent="0.2">
      <c r="A166" t="s">
        <v>18</v>
      </c>
      <c r="B166">
        <v>181.58</v>
      </c>
      <c r="C166" s="12">
        <f>IF(COUNTA($B$5:$B166)&lt;=C$1,AVERAGE($B$5:$B166),C$2*($B166-$C165)+$C165)</f>
        <v>187.02540435975294</v>
      </c>
      <c r="D166" s="12">
        <f>IF(COUNTA($B$5:$B166)&lt;=D$1,AVERAGE($B$5:$B166),D$2*($B166-$D165)+$D165)</f>
        <v>188.23329799952955</v>
      </c>
      <c r="E166" s="12">
        <f>IF(COUNTA($B$5:$B166)&lt;=E$1,AVERAGE($B$5:$B166),E$2*($B166-$E165)+$E165)</f>
        <v>190.95078482174725</v>
      </c>
      <c r="F166" s="9">
        <f t="shared" si="4"/>
        <v>-2.717486822217694</v>
      </c>
      <c r="G166" s="9">
        <f>IF(COUNTA($F$5:$F166)&lt;=G$1,AVERAGE($F$5:$F166),G$2*($F166-$G165)+$G165)</f>
        <v>-1.3436749806145156</v>
      </c>
      <c r="H166" s="9">
        <f t="shared" si="5"/>
        <v>-1.3738118416031784</v>
      </c>
    </row>
    <row r="167" spans="1:8" x14ac:dyDescent="0.2">
      <c r="A167" t="s">
        <v>17</v>
      </c>
      <c r="B167">
        <v>181.19</v>
      </c>
      <c r="C167" s="12">
        <f>IF(COUNTA($B$5:$B167)&lt;=C$1,AVERAGE($B$5:$B167),C$2*($B167-$C166)+$C166)</f>
        <v>185.85832348780235</v>
      </c>
      <c r="D167" s="12">
        <f>IF(COUNTA($B$5:$B167)&lt;=D$1,AVERAGE($B$5:$B167),D$2*($B167-$D166)+$D166)</f>
        <v>187.14971369190962</v>
      </c>
      <c r="E167" s="12">
        <f>IF(COUNTA($B$5:$B167)&lt;=E$1,AVERAGE($B$5:$B167),E$2*($B167-$E166)+$E166)</f>
        <v>190.22776372384004</v>
      </c>
      <c r="F167" s="9">
        <f t="shared" si="4"/>
        <v>-3.0780500319304167</v>
      </c>
      <c r="G167" s="9">
        <f>IF(COUNTA($F$5:$F167)&lt;=G$1,AVERAGE($F$5:$F167),G$2*($F167-$G166)+$G166)</f>
        <v>-1.6905499908776958</v>
      </c>
      <c r="H167" s="9">
        <f t="shared" si="5"/>
        <v>-1.387500041052721</v>
      </c>
    </row>
    <row r="168" spans="1:8" x14ac:dyDescent="0.2">
      <c r="A168" t="s">
        <v>16</v>
      </c>
      <c r="B168">
        <v>177.37</v>
      </c>
      <c r="C168" s="12">
        <f>IF(COUNTA($B$5:$B168)&lt;=C$1,AVERAGE($B$5:$B168),C$2*($B168-$C167)+$C167)</f>
        <v>184.16065879024188</v>
      </c>
      <c r="D168" s="12">
        <f>IF(COUNTA($B$5:$B168)&lt;=D$1,AVERAGE($B$5:$B168),D$2*($B168-$D167)+$D167)</f>
        <v>185.64514235469275</v>
      </c>
      <c r="E168" s="12">
        <f>IF(COUNTA($B$5:$B168)&lt;=E$1,AVERAGE($B$5:$B168),E$2*($B168-$E167)+$E167)</f>
        <v>189.27533678133338</v>
      </c>
      <c r="F168" s="9">
        <f t="shared" si="4"/>
        <v>-3.6301944266406281</v>
      </c>
      <c r="G168" s="9">
        <f>IF(COUNTA($F$5:$F168)&lt;=G$1,AVERAGE($F$5:$F168),G$2*($F168-$G167)+$G167)</f>
        <v>-2.0784788780302823</v>
      </c>
      <c r="H168" s="9">
        <f t="shared" si="5"/>
        <v>-1.5517155486103458</v>
      </c>
    </row>
    <row r="169" spans="1:8" x14ac:dyDescent="0.2">
      <c r="A169" t="s">
        <v>15</v>
      </c>
      <c r="B169">
        <v>174.7</v>
      </c>
      <c r="C169" s="12">
        <f>IF(COUNTA($B$5:$B169)&lt;=C$1,AVERAGE($B$5:$B169),C$2*($B169-$C168)+$C168)</f>
        <v>182.2685270321935</v>
      </c>
      <c r="D169" s="12">
        <f>IF(COUNTA($B$5:$B169)&lt;=D$1,AVERAGE($B$5:$B169),D$2*($B169-$D168)+$D168)</f>
        <v>183.96127430012464</v>
      </c>
      <c r="E169" s="12">
        <f>IF(COUNTA($B$5:$B169)&lt;=E$1,AVERAGE($B$5:$B169),E$2*($B169-$E168)+$E168)</f>
        <v>188.19568220493832</v>
      </c>
      <c r="F169" s="9">
        <f t="shared" si="4"/>
        <v>-4.2344079048136791</v>
      </c>
      <c r="G169" s="9">
        <f>IF(COUNTA($F$5:$F169)&lt;=G$1,AVERAGE($F$5:$F169),G$2*($F169-$G168)+$G168)</f>
        <v>-2.5096646833869616</v>
      </c>
      <c r="H169" s="9">
        <f t="shared" si="5"/>
        <v>-1.7247432214267175</v>
      </c>
    </row>
    <row r="170" spans="1:8" x14ac:dyDescent="0.2">
      <c r="A170" t="s">
        <v>14</v>
      </c>
      <c r="B170">
        <v>170.21</v>
      </c>
      <c r="C170" s="12">
        <f>IF(COUNTA($B$5:$B170)&lt;=C$1,AVERAGE($B$5:$B170),C$2*($B170-$C169)+$C169)</f>
        <v>179.8568216257548</v>
      </c>
      <c r="D170" s="12">
        <f>IF(COUNTA($B$5:$B170)&lt;=D$1,AVERAGE($B$5:$B170),D$2*($B170-$D169)+$D169)</f>
        <v>181.84569363856701</v>
      </c>
      <c r="E170" s="12">
        <f>IF(COUNTA($B$5:$B170)&lt;=E$1,AVERAGE($B$5:$B170),E$2*($B170-$E169)+$E169)</f>
        <v>186.86340944901696</v>
      </c>
      <c r="F170" s="9">
        <f t="shared" si="4"/>
        <v>-5.0177158104499426</v>
      </c>
      <c r="G170" s="9">
        <f>IF(COUNTA($F$5:$F170)&lt;=G$1,AVERAGE($F$5:$F170),G$2*($F170-$G169)+$G169)</f>
        <v>-3.0112749087995576</v>
      </c>
      <c r="H170" s="9">
        <f t="shared" si="5"/>
        <v>-2.006440901650385</v>
      </c>
    </row>
    <row r="171" spans="1:8" x14ac:dyDescent="0.2">
      <c r="A171" t="s">
        <v>13</v>
      </c>
      <c r="B171">
        <v>172.22</v>
      </c>
      <c r="C171" s="12">
        <f>IF(COUNTA($B$5:$B171)&lt;=C$1,AVERAGE($B$5:$B171),C$2*($B171-$C170)+$C170)</f>
        <v>178.32945730060385</v>
      </c>
      <c r="D171" s="12">
        <f>IF(COUNTA($B$5:$B171)&lt;=D$1,AVERAGE($B$5:$B171),D$2*($B171-$D170)+$D170)</f>
        <v>180.36481769417207</v>
      </c>
      <c r="E171" s="12">
        <f>IF(COUNTA($B$5:$B171)&lt;=E$1,AVERAGE($B$5:$B171),E$2*($B171-$E170)+$E170)</f>
        <v>185.77871245279348</v>
      </c>
      <c r="F171" s="9">
        <f t="shared" si="4"/>
        <v>-5.4138947586214101</v>
      </c>
      <c r="G171" s="9">
        <f>IF(COUNTA($F$5:$F171)&lt;=G$1,AVERAGE($F$5:$F171),G$2*($F171-$G170)+$G170)</f>
        <v>-3.491798878763928</v>
      </c>
      <c r="H171" s="9">
        <f t="shared" si="5"/>
        <v>-1.9220958798574821</v>
      </c>
    </row>
    <row r="172" spans="1:8" x14ac:dyDescent="0.2">
      <c r="A172" s="1">
        <v>45719</v>
      </c>
      <c r="B172">
        <v>168.66</v>
      </c>
      <c r="C172" s="12">
        <f>IF(COUNTA($B$5:$B172)&lt;=C$1,AVERAGE($B$5:$B172),C$2*($B172-$C171)+$C171)</f>
        <v>176.39556584048307</v>
      </c>
      <c r="D172" s="12">
        <f>IF(COUNTA($B$5:$B172)&lt;=D$1,AVERAGE($B$5:$B172),D$2*($B172-$D171)+$D171)</f>
        <v>178.5640765104533</v>
      </c>
      <c r="E172" s="12">
        <f>IF(COUNTA($B$5:$B172)&lt;=E$1,AVERAGE($B$5:$B172),E$2*($B172-$E171)+$E171)</f>
        <v>184.5106596785125</v>
      </c>
      <c r="F172" s="9">
        <f t="shared" si="4"/>
        <v>-5.9465831680591918</v>
      </c>
      <c r="G172" s="9">
        <f>IF(COUNTA($F$5:$F172)&lt;=G$1,AVERAGE($F$5:$F172),G$2*($F172-$G171)+$G171)</f>
        <v>-3.9827557366229809</v>
      </c>
      <c r="H172" s="9">
        <f t="shared" si="5"/>
        <v>-1.963827431436211</v>
      </c>
    </row>
    <row r="173" spans="1:8" x14ac:dyDescent="0.2">
      <c r="A173" s="1">
        <v>45750</v>
      </c>
      <c r="B173">
        <v>172.61</v>
      </c>
      <c r="C173" s="12">
        <f>IF(COUNTA($B$5:$B173)&lt;=C$1,AVERAGE($B$5:$B173),C$2*($B173-$C172)+$C172)</f>
        <v>175.63845267238645</v>
      </c>
      <c r="D173" s="12">
        <f>IF(COUNTA($B$5:$B173)&lt;=D$1,AVERAGE($B$5:$B173),D$2*($B173-$D172)+$D172)</f>
        <v>177.64806473961434</v>
      </c>
      <c r="E173" s="12">
        <f>IF(COUNTA($B$5:$B173)&lt;=E$1,AVERAGE($B$5:$B173),E$2*($B173-$E172)+$E172)</f>
        <v>183.62912933195602</v>
      </c>
      <c r="F173" s="9">
        <f t="shared" si="4"/>
        <v>-5.9810645923416814</v>
      </c>
      <c r="G173" s="9">
        <f>IF(COUNTA($F$5:$F173)&lt;=G$1,AVERAGE($F$5:$F173),G$2*($F173-$G172)+$G172)</f>
        <v>-4.3824175077667213</v>
      </c>
      <c r="H173" s="9">
        <f t="shared" si="5"/>
        <v>-1.5986470845749601</v>
      </c>
    </row>
    <row r="174" spans="1:8" x14ac:dyDescent="0.2">
      <c r="A174" s="1">
        <v>45780</v>
      </c>
      <c r="B174">
        <v>174.99</v>
      </c>
      <c r="C174" s="12">
        <f>IF(COUNTA($B$5:$B174)&lt;=C$1,AVERAGE($B$5:$B174),C$2*($B174-$C173)+$C173)</f>
        <v>175.50876213790917</v>
      </c>
      <c r="D174" s="12">
        <f>IF(COUNTA($B$5:$B174)&lt;=D$1,AVERAGE($B$5:$B174),D$2*($B174-$D173)+$D173)</f>
        <v>177.2391317027506</v>
      </c>
      <c r="E174" s="12">
        <f>IF(COUNTA($B$5:$B174)&lt;=E$1,AVERAGE($B$5:$B174),E$2*($B174-$E173)+$E173)</f>
        <v>182.9891938258852</v>
      </c>
      <c r="F174" s="9">
        <f t="shared" si="4"/>
        <v>-5.7500621231345974</v>
      </c>
      <c r="G174" s="9">
        <f>IF(COUNTA($F$5:$F174)&lt;=G$1,AVERAGE($F$5:$F174),G$2*($F174-$G173)+$G173)</f>
        <v>-4.6559464308402969</v>
      </c>
      <c r="H174" s="9">
        <f t="shared" si="5"/>
        <v>-1.0941156922943005</v>
      </c>
    </row>
    <row r="175" spans="1:8" x14ac:dyDescent="0.2">
      <c r="A175" s="1">
        <v>45811</v>
      </c>
      <c r="B175">
        <v>174.21</v>
      </c>
      <c r="C175" s="12">
        <f>IF(COUNTA($B$5:$B175)&lt;=C$1,AVERAGE($B$5:$B175),C$2*($B175-$C174)+$C174)</f>
        <v>175.24900971032733</v>
      </c>
      <c r="D175" s="12">
        <f>IF(COUNTA($B$5:$B175)&lt;=D$1,AVERAGE($B$5:$B175),D$2*($B175-$D174)+$D174)</f>
        <v>176.77311144078897</v>
      </c>
      <c r="E175" s="12">
        <f>IF(COUNTA($B$5:$B175)&lt;=E$1,AVERAGE($B$5:$B175),E$2*($B175-$E174)+$E174)</f>
        <v>182.33888317211591</v>
      </c>
      <c r="F175" s="9">
        <f t="shared" si="4"/>
        <v>-5.5657717313269472</v>
      </c>
      <c r="G175" s="9">
        <f>IF(COUNTA($F$5:$F175)&lt;=G$1,AVERAGE($F$5:$F175),G$2*($F175-$G174)+$G174)</f>
        <v>-4.8379114909376266</v>
      </c>
      <c r="H175" s="9">
        <f t="shared" si="5"/>
        <v>-0.72786024038932062</v>
      </c>
    </row>
    <row r="176" spans="1:8" x14ac:dyDescent="0.2">
      <c r="A176" s="1">
        <v>45841</v>
      </c>
      <c r="B176">
        <v>175.75</v>
      </c>
      <c r="C176" s="12">
        <f>IF(COUNTA($B$5:$B176)&lt;=C$1,AVERAGE($B$5:$B176),C$2*($B176-$C175)+$C175)</f>
        <v>175.34920776826186</v>
      </c>
      <c r="D176" s="12">
        <f>IF(COUNTA($B$5:$B176)&lt;=D$1,AVERAGE($B$5:$B176),D$2*($B176-$D175)+$D175)</f>
        <v>176.61570968066758</v>
      </c>
      <c r="E176" s="12">
        <f>IF(COUNTA($B$5:$B176)&lt;=E$1,AVERAGE($B$5:$B176),E$2*($B176-$E175)+$E175)</f>
        <v>181.85081775195917</v>
      </c>
      <c r="F176" s="9">
        <f t="shared" si="4"/>
        <v>-5.2351080712915916</v>
      </c>
      <c r="G176" s="9">
        <f>IF(COUNTA($F$5:$F176)&lt;=G$1,AVERAGE($F$5:$F176),G$2*($F176-$G175)+$G175)</f>
        <v>-4.91735080700842</v>
      </c>
      <c r="H176" s="9">
        <f t="shared" si="5"/>
        <v>-0.31775726428317164</v>
      </c>
    </row>
    <row r="177" spans="1:8" x14ac:dyDescent="0.2">
      <c r="A177" s="1">
        <v>45933</v>
      </c>
      <c r="B177">
        <v>167.81</v>
      </c>
      <c r="C177" s="12">
        <f>IF(COUNTA($B$5:$B177)&lt;=C$1,AVERAGE($B$5:$B177),C$2*($B177-$C176)+$C176)</f>
        <v>173.84136621460948</v>
      </c>
      <c r="D177" s="12">
        <f>IF(COUNTA($B$5:$B177)&lt;=D$1,AVERAGE($B$5:$B177),D$2*($B177-$D176)+$D176)</f>
        <v>175.26098511441103</v>
      </c>
      <c r="E177" s="12">
        <f>IF(COUNTA($B$5:$B177)&lt;=E$1,AVERAGE($B$5:$B177),E$2*($B177-$E176)+$E176)</f>
        <v>180.81075717773996</v>
      </c>
      <c r="F177" s="9">
        <f t="shared" si="4"/>
        <v>-5.5497720633289305</v>
      </c>
      <c r="G177" s="9">
        <f>IF(COUNTA($F$5:$F177)&lt;=G$1,AVERAGE($F$5:$F177),G$2*($F177-$G176)+$G176)</f>
        <v>-5.0438350582725224</v>
      </c>
      <c r="H177" s="9">
        <f t="shared" si="5"/>
        <v>-0.50593700505640804</v>
      </c>
    </row>
    <row r="178" spans="1:8" x14ac:dyDescent="0.2">
      <c r="A178" s="1">
        <v>45964</v>
      </c>
      <c r="B178">
        <v>165.98</v>
      </c>
      <c r="C178" s="12">
        <f>IF(COUNTA($B$5:$B178)&lt;=C$1,AVERAGE($B$5:$B178),C$2*($B178-$C177)+$C177)</f>
        <v>172.26909297168757</v>
      </c>
      <c r="D178" s="12">
        <f>IF(COUNTA($B$5:$B178)&lt;=D$1,AVERAGE($B$5:$B178),D$2*($B178-$D177)+$D177)</f>
        <v>173.83314125065547</v>
      </c>
      <c r="E178" s="12">
        <f>IF(COUNTA($B$5:$B178)&lt;=E$1,AVERAGE($B$5:$B178),E$2*($B178-$E177)+$E177)</f>
        <v>179.71218257198143</v>
      </c>
      <c r="F178" s="9">
        <f t="shared" si="4"/>
        <v>-5.8790413213259569</v>
      </c>
      <c r="G178" s="9">
        <f>IF(COUNTA($F$5:$F178)&lt;=G$1,AVERAGE($F$5:$F178),G$2*($F178-$G177)+$G177)</f>
        <v>-5.2108763108832097</v>
      </c>
      <c r="H178" s="9">
        <f t="shared" si="5"/>
        <v>-0.66816501044274723</v>
      </c>
    </row>
    <row r="179" spans="1:8" x14ac:dyDescent="0.2">
      <c r="A179" s="1">
        <v>45994</v>
      </c>
      <c r="B179">
        <v>169</v>
      </c>
      <c r="C179" s="12">
        <f>IF(COUNTA($B$5:$B179)&lt;=C$1,AVERAGE($B$5:$B179),C$2*($B179-$C178)+$C178)</f>
        <v>171.61527437735006</v>
      </c>
      <c r="D179" s="12">
        <f>IF(COUNTA($B$5:$B179)&lt;=D$1,AVERAGE($B$5:$B179),D$2*($B179-$D178)+$D178)</f>
        <v>173.08958105824695</v>
      </c>
      <c r="E179" s="12">
        <f>IF(COUNTA($B$5:$B179)&lt;=E$1,AVERAGE($B$5:$B179),E$2*($B179-$E178)+$E178)</f>
        <v>178.91868756664948</v>
      </c>
      <c r="F179" s="9">
        <f t="shared" si="4"/>
        <v>-5.829106508402532</v>
      </c>
      <c r="G179" s="9">
        <f>IF(COUNTA($F$5:$F179)&lt;=G$1,AVERAGE($F$5:$F179),G$2*($F179-$G178)+$G178)</f>
        <v>-5.3345223503870738</v>
      </c>
      <c r="H179" s="9">
        <f t="shared" si="5"/>
        <v>-0.49458415801545819</v>
      </c>
    </row>
    <row r="180" spans="1:8" x14ac:dyDescent="0.2">
      <c r="A180" t="s">
        <v>12</v>
      </c>
      <c r="B180">
        <v>164.73</v>
      </c>
      <c r="C180" s="12">
        <f>IF(COUNTA($B$5:$B180)&lt;=C$1,AVERAGE($B$5:$B180),C$2*($B180-$C179)+$C179)</f>
        <v>170.23821950188005</v>
      </c>
      <c r="D180" s="12">
        <f>IF(COUNTA($B$5:$B180)&lt;=D$1,AVERAGE($B$5:$B180),D$2*($B180-$D179)+$D179)</f>
        <v>171.8034916646705</v>
      </c>
      <c r="E180" s="12">
        <f>IF(COUNTA($B$5:$B180)&lt;=E$1,AVERAGE($B$5:$B180),E$2*($B180-$E179)+$E179)</f>
        <v>177.8676736728236</v>
      </c>
      <c r="F180" s="9">
        <f t="shared" si="4"/>
        <v>-6.0641820081530966</v>
      </c>
      <c r="G180" s="9">
        <f>IF(COUNTA($F$5:$F180)&lt;=G$1,AVERAGE($F$5:$F180),G$2*($F180-$G179)+$G179)</f>
        <v>-5.4804542819402782</v>
      </c>
      <c r="H180" s="9">
        <f t="shared" si="5"/>
        <v>-0.58372772621281843</v>
      </c>
    </row>
    <row r="181" spans="1:8" x14ac:dyDescent="0.2">
      <c r="A181" t="s">
        <v>11</v>
      </c>
      <c r="B181">
        <v>167.62</v>
      </c>
      <c r="C181" s="12">
        <f>IF(COUNTA($B$5:$B181)&lt;=C$1,AVERAGE($B$5:$B181),C$2*($B181-$C180)+$C180)</f>
        <v>169.71457560150404</v>
      </c>
      <c r="D181" s="12">
        <f>IF(COUNTA($B$5:$B181)&lt;=D$1,AVERAGE($B$5:$B181),D$2*($B181-$D180)+$D180)</f>
        <v>171.1598775624135</v>
      </c>
      <c r="E181" s="12">
        <f>IF(COUNTA($B$5:$B181)&lt;=E$1,AVERAGE($B$5:$B181),E$2*($B181-$E180)+$E180)</f>
        <v>177.10858673409592</v>
      </c>
      <c r="F181" s="9">
        <f t="shared" si="4"/>
        <v>-5.9487091716824239</v>
      </c>
      <c r="G181" s="9">
        <f>IF(COUNTA($F$5:$F181)&lt;=G$1,AVERAGE($F$5:$F181),G$2*($F181-$G180)+$G180)</f>
        <v>-5.5741052598887073</v>
      </c>
      <c r="H181" s="9">
        <f t="shared" si="5"/>
        <v>-0.37460391179371655</v>
      </c>
    </row>
    <row r="182" spans="1:8" x14ac:dyDescent="0.2">
      <c r="A182" t="s">
        <v>10</v>
      </c>
      <c r="B182">
        <v>166.57</v>
      </c>
      <c r="C182" s="12">
        <f>IF(COUNTA($B$5:$B182)&lt;=C$1,AVERAGE($B$5:$B182),C$2*($B182-$C181)+$C181)</f>
        <v>169.08566048120323</v>
      </c>
      <c r="D182" s="12">
        <f>IF(COUNTA($B$5:$B182)&lt;=D$1,AVERAGE($B$5:$B182),D$2*($B182-$D181)+$D181)</f>
        <v>170.45374255281143</v>
      </c>
      <c r="E182" s="12">
        <f>IF(COUNTA($B$5:$B182)&lt;=E$1,AVERAGE($B$5:$B182),E$2*($B182-$E181)+$E181)</f>
        <v>176.32795067971844</v>
      </c>
      <c r="F182" s="9">
        <f t="shared" si="4"/>
        <v>-5.874208126907007</v>
      </c>
      <c r="G182" s="9">
        <f>IF(COUNTA($F$5:$F182)&lt;=G$1,AVERAGE($F$5:$F182),G$2*($F182-$G181)+$G181)</f>
        <v>-5.6341258332923676</v>
      </c>
      <c r="H182" s="9">
        <f t="shared" si="5"/>
        <v>-0.2400822936146394</v>
      </c>
    </row>
    <row r="183" spans="1:8" x14ac:dyDescent="0.2">
      <c r="A183" t="s">
        <v>9</v>
      </c>
      <c r="B183">
        <v>162.66999999999999</v>
      </c>
      <c r="C183" s="12">
        <f>IF(COUNTA($B$5:$B183)&lt;=C$1,AVERAGE($B$5:$B183),C$2*($B183-$C182)+$C182)</f>
        <v>167.80252838496259</v>
      </c>
      <c r="D183" s="12">
        <f>IF(COUNTA($B$5:$B183)&lt;=D$1,AVERAGE($B$5:$B183),D$2*($B183-$D182)+$D182)</f>
        <v>169.25624369853276</v>
      </c>
      <c r="E183" s="12">
        <f>IF(COUNTA($B$5:$B183)&lt;=E$1,AVERAGE($B$5:$B183),E$2*($B183-$E182)+$E182)</f>
        <v>175.31625062936894</v>
      </c>
      <c r="F183" s="9">
        <f t="shared" si="4"/>
        <v>-6.060006930836181</v>
      </c>
      <c r="G183" s="9">
        <f>IF(COUNTA($F$5:$F183)&lt;=G$1,AVERAGE($F$5:$F183),G$2*($F183-$G182)+$G182)</f>
        <v>-5.7193020528011305</v>
      </c>
      <c r="H183" s="9">
        <f t="shared" si="5"/>
        <v>-0.34070487803505056</v>
      </c>
    </row>
    <row r="184" spans="1:8" x14ac:dyDescent="0.2">
      <c r="A184" t="s">
        <v>8</v>
      </c>
      <c r="B184">
        <v>166.28</v>
      </c>
      <c r="C184" s="12">
        <f>IF(COUNTA($B$5:$B184)&lt;=C$1,AVERAGE($B$5:$B184),C$2*($B184-$C183)+$C183)</f>
        <v>167.49802270797008</v>
      </c>
      <c r="D184" s="12">
        <f>IF(COUNTA($B$5:$B184)&lt;=D$1,AVERAGE($B$5:$B184),D$2*($B184-$D183)+$D183)</f>
        <v>168.79836005260464</v>
      </c>
      <c r="E184" s="12">
        <f>IF(COUNTA($B$5:$B184)&lt;=E$1,AVERAGE($B$5:$B184),E$2*($B184-$E183)+$E183)</f>
        <v>174.64689873089716</v>
      </c>
      <c r="F184" s="9">
        <f t="shared" si="4"/>
        <v>-5.8485386782925275</v>
      </c>
      <c r="G184" s="9">
        <f>IF(COUNTA($F$5:$F184)&lt;=G$1,AVERAGE($F$5:$F184),G$2*($F184-$G183)+$G183)</f>
        <v>-5.74514937789941</v>
      </c>
      <c r="H184" s="9">
        <f t="shared" si="5"/>
        <v>-0.10338930039311744</v>
      </c>
    </row>
    <row r="185" spans="1:8" x14ac:dyDescent="0.2">
      <c r="A185" t="s">
        <v>7</v>
      </c>
      <c r="B185">
        <v>165.05</v>
      </c>
      <c r="C185" s="12">
        <f>IF(COUNTA($B$5:$B185)&lt;=C$1,AVERAGE($B$5:$B185),C$2*($B185-$C184)+$C184)</f>
        <v>167.00841816637606</v>
      </c>
      <c r="D185" s="12">
        <f>IF(COUNTA($B$5:$B185)&lt;=D$1,AVERAGE($B$5:$B185),D$2*($B185-$D184)+$D184)</f>
        <v>168.22168927528085</v>
      </c>
      <c r="E185" s="12">
        <f>IF(COUNTA($B$5:$B185)&lt;=E$1,AVERAGE($B$5:$B185),E$2*($B185-$E184)+$E184)</f>
        <v>173.93601734342329</v>
      </c>
      <c r="F185" s="9">
        <f t="shared" si="4"/>
        <v>-5.7143280681424358</v>
      </c>
      <c r="G185" s="9">
        <f>IF(COUNTA($F$5:$F185)&lt;=G$1,AVERAGE($F$5:$F185),G$2*($F185-$G184)+$G184)</f>
        <v>-5.7389851159480152</v>
      </c>
      <c r="H185" s="9">
        <f t="shared" si="5"/>
        <v>2.4657047805579424E-2</v>
      </c>
    </row>
    <row r="186" spans="1:8" x14ac:dyDescent="0.2">
      <c r="A186" t="s">
        <v>6</v>
      </c>
      <c r="B186">
        <v>166.25</v>
      </c>
      <c r="C186" s="12">
        <f>IF(COUNTA($B$5:$B186)&lt;=C$1,AVERAGE($B$5:$B186),C$2*($B186-$C185)+$C185)</f>
        <v>166.85673453310085</v>
      </c>
      <c r="D186" s="12">
        <f>IF(COUNTA($B$5:$B186)&lt;=D$1,AVERAGE($B$5:$B186),D$2*($B186-$D185)+$D185)</f>
        <v>167.91835246369919</v>
      </c>
      <c r="E186" s="12">
        <f>IF(COUNTA($B$5:$B186)&lt;=E$1,AVERAGE($B$5:$B186),E$2*($B186-$E185)+$E185)</f>
        <v>173.36668272539194</v>
      </c>
      <c r="F186" s="9">
        <f t="shared" si="4"/>
        <v>-5.448330261692746</v>
      </c>
      <c r="G186" s="9">
        <f>IF(COUNTA($F$5:$F186)&lt;=G$1,AVERAGE($F$5:$F186),G$2*($F186-$G185)+$G185)</f>
        <v>-5.6808541450969612</v>
      </c>
      <c r="H186" s="9">
        <f t="shared" si="5"/>
        <v>0.23252388340421515</v>
      </c>
    </row>
    <row r="187" spans="1:8" x14ac:dyDescent="0.2">
      <c r="A187" t="s">
        <v>5</v>
      </c>
      <c r="B187">
        <v>169.93</v>
      </c>
      <c r="C187" s="12">
        <f>IF(COUNTA($B$5:$B187)&lt;=C$1,AVERAGE($B$5:$B187),C$2*($B187-$C186)+$C186)</f>
        <v>167.47138762648069</v>
      </c>
      <c r="D187" s="12">
        <f>IF(COUNTA($B$5:$B187)&lt;=D$1,AVERAGE($B$5:$B187),D$2*($B187-$D186)+$D186)</f>
        <v>168.22783670005316</v>
      </c>
      <c r="E187" s="12">
        <f>IF(COUNTA($B$5:$B187)&lt;=E$1,AVERAGE($B$5:$B187),E$2*($B187-$E186)+$E186)</f>
        <v>173.11211363462218</v>
      </c>
      <c r="F187" s="9">
        <f t="shared" si="4"/>
        <v>-4.8842769345690158</v>
      </c>
      <c r="G187" s="9">
        <f>IF(COUNTA($F$5:$F187)&lt;=G$1,AVERAGE($F$5:$F187),G$2*($F187-$G186)+$G186)</f>
        <v>-5.5215387029913723</v>
      </c>
      <c r="H187" s="9">
        <f t="shared" si="5"/>
        <v>0.63726176842235649</v>
      </c>
    </row>
    <row r="188" spans="1:8" x14ac:dyDescent="0.2">
      <c r="A188" t="s">
        <v>4</v>
      </c>
      <c r="B188">
        <v>172.79</v>
      </c>
      <c r="C188" s="12">
        <f>IF(COUNTA($B$5:$B188)&lt;=C$1,AVERAGE($B$5:$B188),C$2*($B188-$C187)+$C187)</f>
        <v>168.53511010118456</v>
      </c>
      <c r="D188" s="12">
        <f>IF(COUNTA($B$5:$B188)&lt;=D$1,AVERAGE($B$5:$B188),D$2*($B188-$D187)+$D187)</f>
        <v>168.92970797696805</v>
      </c>
      <c r="E188" s="12">
        <f>IF(COUNTA($B$5:$B188)&lt;=E$1,AVERAGE($B$5:$B188),E$2*($B188-$E187)+$E187)</f>
        <v>173.0882533653909</v>
      </c>
      <c r="F188" s="9">
        <f t="shared" si="4"/>
        <v>-4.1585453884228514</v>
      </c>
      <c r="G188" s="9">
        <f>IF(COUNTA($F$5:$F188)&lt;=G$1,AVERAGE($F$5:$F188),G$2*($F188-$G187)+$G187)</f>
        <v>-5.2489400400776685</v>
      </c>
      <c r="H188" s="9">
        <f t="shared" si="5"/>
        <v>1.0903946516548171</v>
      </c>
    </row>
    <row r="189" spans="1:8" x14ac:dyDescent="0.2">
      <c r="A189" t="s">
        <v>3</v>
      </c>
      <c r="B189">
        <v>167.14</v>
      </c>
      <c r="C189" s="12">
        <f>IF(COUNTA($B$5:$B189)&lt;=C$1,AVERAGE($B$5:$B189),C$2*($B189-$C188)+$C188)</f>
        <v>168.25608808094765</v>
      </c>
      <c r="D189" s="12">
        <f>IF(COUNTA($B$5:$B189)&lt;=D$1,AVERAGE($B$5:$B189),D$2*($B189-$D188)+$D188)</f>
        <v>168.65436828820373</v>
      </c>
      <c r="E189" s="12">
        <f>IF(COUNTA($B$5:$B189)&lt;=E$1,AVERAGE($B$5:$B189),E$2*($B189-$E188)+$E188)</f>
        <v>172.64764200499158</v>
      </c>
      <c r="F189" s="9">
        <f t="shared" si="4"/>
        <v>-3.9932737167878543</v>
      </c>
      <c r="G189" s="9">
        <f>IF(COUNTA($F$5:$F189)&lt;=G$1,AVERAGE($F$5:$F189),G$2*($F189-$G188)+$G188)</f>
        <v>-4.997806775419706</v>
      </c>
      <c r="H189" s="9">
        <f t="shared" si="5"/>
        <v>1.0045330586318517</v>
      </c>
    </row>
    <row r="190" spans="1:8" x14ac:dyDescent="0.2">
      <c r="A190" t="s">
        <v>2</v>
      </c>
      <c r="B190">
        <v>164.08</v>
      </c>
      <c r="C190" s="12">
        <f>IF(COUNTA($B$5:$B190)&lt;=C$1,AVERAGE($B$5:$B190),C$2*($B190-$C189)+$C189)</f>
        <v>167.42087046475811</v>
      </c>
      <c r="D190" s="12">
        <f>IF(COUNTA($B$5:$B190)&lt;=D$1,AVERAGE($B$5:$B190),D$2*($B190-$D189)+$D189)</f>
        <v>167.95061932078778</v>
      </c>
      <c r="E190" s="12">
        <f>IF(COUNTA($B$5:$B190)&lt;=E$1,AVERAGE($B$5:$B190),E$2*($B190-$E189)+$E189)</f>
        <v>172.01300185647369</v>
      </c>
      <c r="F190" s="9">
        <f t="shared" si="4"/>
        <v>-4.0623825356859129</v>
      </c>
      <c r="G190" s="9">
        <f>IF(COUNTA($F$5:$F190)&lt;=G$1,AVERAGE($F$5:$F190),G$2*($F190-$G189)+$G189)</f>
        <v>-4.8107219274729474</v>
      </c>
      <c r="H190" s="9">
        <f t="shared" si="5"/>
        <v>0.74833939178703446</v>
      </c>
    </row>
    <row r="191" spans="1:8" x14ac:dyDescent="0.2">
      <c r="A191" t="s">
        <v>1</v>
      </c>
      <c r="B191">
        <v>156.06</v>
      </c>
      <c r="C191" s="12">
        <f>IF(COUNTA($B$5:$B191)&lt;=C$1,AVERAGE($B$5:$B191),C$2*($B191-$C190)+$C190)</f>
        <v>165.14869637180649</v>
      </c>
      <c r="D191" s="12">
        <f>IF(COUNTA($B$5:$B191)&lt;=D$1,AVERAGE($B$5:$B191),D$2*($B191-$D190)+$D190)</f>
        <v>166.1212932714358</v>
      </c>
      <c r="E191" s="12">
        <f>IF(COUNTA($B$5:$B191)&lt;=E$1,AVERAGE($B$5:$B191),E$2*($B191-$E190)+$E190)</f>
        <v>170.83129801525342</v>
      </c>
      <c r="F191" s="9">
        <f t="shared" si="4"/>
        <v>-4.7100047438176205</v>
      </c>
      <c r="G191" s="9">
        <f>IF(COUNTA($F$5:$F191)&lt;=G$1,AVERAGE($F$5:$F191),G$2*($F191-$G190)+$G190)</f>
        <v>-4.7905784907418818</v>
      </c>
      <c r="H191" s="9">
        <f t="shared" si="5"/>
        <v>8.0573746924261336E-2</v>
      </c>
    </row>
    <row r="192" spans="1:8" x14ac:dyDescent="0.2">
      <c r="A192" s="13"/>
      <c r="C192" s="12"/>
      <c r="D192" s="12"/>
      <c r="E192" s="12"/>
      <c r="F192" s="9"/>
      <c r="G192" s="9"/>
      <c r="H192" s="9"/>
    </row>
    <row r="193" spans="1:8" x14ac:dyDescent="0.2">
      <c r="A193" s="13"/>
      <c r="C193" s="12"/>
      <c r="D193" s="12"/>
      <c r="E193" s="12"/>
      <c r="F193" s="9"/>
      <c r="G193" s="9"/>
      <c r="H193" s="9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AD0E-FB93-FE49-91AC-B9A491EBE850}">
  <dimension ref="A1:I188"/>
  <sheetViews>
    <sheetView topLeftCell="D1" workbookViewId="0">
      <selection sqref="A1:B1048576"/>
    </sheetView>
  </sheetViews>
  <sheetFormatPr baseColWidth="10" defaultRowHeight="16" x14ac:dyDescent="0.2"/>
  <cols>
    <col min="6" max="6" width="20.83203125" style="14" bestFit="1" customWidth="1"/>
    <col min="7" max="7" width="21" style="14" bestFit="1" customWidth="1"/>
    <col min="8" max="9" width="12.1640625" bestFit="1" customWidth="1"/>
  </cols>
  <sheetData>
    <row r="1" spans="1:9" x14ac:dyDescent="0.2">
      <c r="A1" t="s">
        <v>0</v>
      </c>
      <c r="B1" t="s">
        <v>115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">
      <c r="A2" s="1">
        <v>45298</v>
      </c>
      <c r="B2">
        <v>184.49</v>
      </c>
      <c r="C2" t="e">
        <f t="shared" ref="C2:C65" si="0">B2-B1</f>
        <v>#VALUE!</v>
      </c>
      <c r="D2" t="e">
        <f t="shared" ref="D2:D65" si="1">IF(C2&gt;0,C2,0)</f>
        <v>#VALUE!</v>
      </c>
      <c r="E2" t="e">
        <f t="shared" ref="E2:E65" si="2">IF(C2&lt;0,ABS(C2),0)</f>
        <v>#VALUE!</v>
      </c>
      <c r="H2" s="14" t="e">
        <f t="shared" ref="H2:H33" si="3">F2/G2</f>
        <v>#DIV/0!</v>
      </c>
      <c r="I2" s="14" t="e">
        <f t="shared" ref="I2:I33" si="4">100-(100/(1+H2))</f>
        <v>#DIV/0!</v>
      </c>
    </row>
    <row r="3" spans="1:9" x14ac:dyDescent="0.2">
      <c r="A3" s="1">
        <v>45329</v>
      </c>
      <c r="B3">
        <v>186.61</v>
      </c>
      <c r="C3">
        <f t="shared" si="0"/>
        <v>2.1200000000000045</v>
      </c>
      <c r="D3">
        <f t="shared" si="1"/>
        <v>2.1200000000000045</v>
      </c>
      <c r="E3">
        <f t="shared" si="2"/>
        <v>0</v>
      </c>
      <c r="H3" s="14" t="e">
        <f t="shared" si="3"/>
        <v>#DIV/0!</v>
      </c>
      <c r="I3" s="14" t="e">
        <f t="shared" si="4"/>
        <v>#DIV/0!</v>
      </c>
    </row>
    <row r="4" spans="1:9" x14ac:dyDescent="0.2">
      <c r="A4" s="1">
        <v>45358</v>
      </c>
      <c r="B4">
        <v>187.39</v>
      </c>
      <c r="C4">
        <f t="shared" si="0"/>
        <v>0.77999999999997272</v>
      </c>
      <c r="D4">
        <f t="shared" si="1"/>
        <v>0.77999999999997272</v>
      </c>
      <c r="E4">
        <f t="shared" si="2"/>
        <v>0</v>
      </c>
      <c r="H4" s="14" t="e">
        <f t="shared" si="3"/>
        <v>#DIV/0!</v>
      </c>
      <c r="I4" s="14" t="e">
        <f t="shared" si="4"/>
        <v>#DIV/0!</v>
      </c>
    </row>
    <row r="5" spans="1:9" x14ac:dyDescent="0.2">
      <c r="A5" s="1">
        <v>45419</v>
      </c>
      <c r="B5">
        <v>191.96</v>
      </c>
      <c r="C5">
        <f t="shared" si="0"/>
        <v>4.5700000000000216</v>
      </c>
      <c r="D5">
        <f t="shared" si="1"/>
        <v>4.5700000000000216</v>
      </c>
      <c r="E5">
        <f t="shared" si="2"/>
        <v>0</v>
      </c>
      <c r="H5" s="14" t="e">
        <f t="shared" si="3"/>
        <v>#DIV/0!</v>
      </c>
      <c r="I5" s="14" t="e">
        <f t="shared" si="4"/>
        <v>#DIV/0!</v>
      </c>
    </row>
    <row r="6" spans="1:9" x14ac:dyDescent="0.2">
      <c r="A6" s="1">
        <v>45511</v>
      </c>
      <c r="B6">
        <v>190.48</v>
      </c>
      <c r="C6">
        <f t="shared" si="0"/>
        <v>-1.4800000000000182</v>
      </c>
      <c r="D6">
        <f t="shared" si="1"/>
        <v>0</v>
      </c>
      <c r="E6">
        <f t="shared" si="2"/>
        <v>1.4800000000000182</v>
      </c>
      <c r="H6" s="14" t="e">
        <f t="shared" si="3"/>
        <v>#DIV/0!</v>
      </c>
      <c r="I6" s="14" t="e">
        <f t="shared" si="4"/>
        <v>#DIV/0!</v>
      </c>
    </row>
    <row r="7" spans="1:9" x14ac:dyDescent="0.2">
      <c r="A7" s="1">
        <v>45542</v>
      </c>
      <c r="B7">
        <v>190.44</v>
      </c>
      <c r="C7">
        <f t="shared" si="0"/>
        <v>-3.9999999999992042E-2</v>
      </c>
      <c r="D7">
        <f t="shared" si="1"/>
        <v>0</v>
      </c>
      <c r="E7">
        <f t="shared" si="2"/>
        <v>3.9999999999992042E-2</v>
      </c>
      <c r="H7" s="14" t="e">
        <f t="shared" si="3"/>
        <v>#DIV/0!</v>
      </c>
      <c r="I7" s="14" t="e">
        <f t="shared" si="4"/>
        <v>#DIV/0!</v>
      </c>
    </row>
    <row r="8" spans="1:9" x14ac:dyDescent="0.2">
      <c r="A8" s="1">
        <v>45572</v>
      </c>
      <c r="B8">
        <v>192.66</v>
      </c>
      <c r="C8">
        <f t="shared" si="0"/>
        <v>2.2199999999999989</v>
      </c>
      <c r="D8">
        <f t="shared" si="1"/>
        <v>2.2199999999999989</v>
      </c>
      <c r="E8">
        <f t="shared" si="2"/>
        <v>0</v>
      </c>
      <c r="H8" s="14" t="e">
        <f t="shared" si="3"/>
        <v>#DIV/0!</v>
      </c>
      <c r="I8" s="14" t="e">
        <f t="shared" si="4"/>
        <v>#DIV/0!</v>
      </c>
    </row>
    <row r="9" spans="1:9" x14ac:dyDescent="0.2">
      <c r="A9" s="1">
        <v>45603</v>
      </c>
      <c r="B9">
        <v>187.3</v>
      </c>
      <c r="C9">
        <f t="shared" si="0"/>
        <v>-5.3599999999999852</v>
      </c>
      <c r="D9">
        <f t="shared" si="1"/>
        <v>0</v>
      </c>
      <c r="E9">
        <f t="shared" si="2"/>
        <v>5.3599999999999852</v>
      </c>
      <c r="H9" s="14" t="e">
        <f t="shared" si="3"/>
        <v>#DIV/0!</v>
      </c>
      <c r="I9" s="14" t="e">
        <f t="shared" si="4"/>
        <v>#DIV/0!</v>
      </c>
    </row>
    <row r="10" spans="1:9" x14ac:dyDescent="0.2">
      <c r="A10" s="1">
        <v>45633</v>
      </c>
      <c r="B10">
        <v>186.78</v>
      </c>
      <c r="C10">
        <f t="shared" si="0"/>
        <v>-0.52000000000001023</v>
      </c>
      <c r="D10">
        <f t="shared" si="1"/>
        <v>0</v>
      </c>
      <c r="E10">
        <f t="shared" si="2"/>
        <v>0.52000000000001023</v>
      </c>
      <c r="H10" s="14" t="e">
        <f t="shared" si="3"/>
        <v>#DIV/0!</v>
      </c>
      <c r="I10" s="14" t="e">
        <f t="shared" si="4"/>
        <v>#DIV/0!</v>
      </c>
    </row>
    <row r="11" spans="1:9" x14ac:dyDescent="0.2">
      <c r="A11" t="s">
        <v>114</v>
      </c>
      <c r="B11">
        <v>188.19</v>
      </c>
      <c r="C11">
        <f t="shared" si="0"/>
        <v>1.4099999999999966</v>
      </c>
      <c r="D11">
        <f t="shared" si="1"/>
        <v>1.4099999999999966</v>
      </c>
      <c r="E11">
        <f t="shared" si="2"/>
        <v>0</v>
      </c>
      <c r="H11" s="14" t="e">
        <f t="shared" si="3"/>
        <v>#DIV/0!</v>
      </c>
      <c r="I11" s="14" t="e">
        <f t="shared" si="4"/>
        <v>#DIV/0!</v>
      </c>
    </row>
    <row r="12" spans="1:9" x14ac:dyDescent="0.2">
      <c r="A12" t="s">
        <v>113</v>
      </c>
      <c r="B12">
        <v>185.5</v>
      </c>
      <c r="C12">
        <f t="shared" si="0"/>
        <v>-2.6899999999999977</v>
      </c>
      <c r="D12">
        <f t="shared" si="1"/>
        <v>0</v>
      </c>
      <c r="E12">
        <f t="shared" si="2"/>
        <v>2.6899999999999977</v>
      </c>
      <c r="H12" s="14" t="e">
        <f t="shared" si="3"/>
        <v>#DIV/0!</v>
      </c>
      <c r="I12" s="14" t="e">
        <f t="shared" si="4"/>
        <v>#DIV/0!</v>
      </c>
    </row>
    <row r="13" spans="1:9" x14ac:dyDescent="0.2">
      <c r="A13" t="s">
        <v>112</v>
      </c>
      <c r="B13">
        <v>182.62</v>
      </c>
      <c r="C13">
        <f t="shared" si="0"/>
        <v>-2.8799999999999955</v>
      </c>
      <c r="D13">
        <f t="shared" si="1"/>
        <v>0</v>
      </c>
      <c r="E13">
        <f t="shared" si="2"/>
        <v>2.8799999999999955</v>
      </c>
      <c r="H13" s="14" t="e">
        <f t="shared" si="3"/>
        <v>#DIV/0!</v>
      </c>
      <c r="I13" s="14" t="e">
        <f t="shared" si="4"/>
        <v>#DIV/0!</v>
      </c>
    </row>
    <row r="14" spans="1:9" x14ac:dyDescent="0.2">
      <c r="A14" t="s">
        <v>111</v>
      </c>
      <c r="B14">
        <v>179.22</v>
      </c>
      <c r="C14">
        <f t="shared" si="0"/>
        <v>-3.4000000000000057</v>
      </c>
      <c r="D14">
        <f t="shared" si="1"/>
        <v>0</v>
      </c>
      <c r="E14">
        <f t="shared" si="2"/>
        <v>3.4000000000000057</v>
      </c>
      <c r="H14" s="14" t="e">
        <f t="shared" si="3"/>
        <v>#DIV/0!</v>
      </c>
      <c r="I14" s="14" t="e">
        <f t="shared" si="4"/>
        <v>#DIV/0!</v>
      </c>
    </row>
    <row r="15" spans="1:9" x14ac:dyDescent="0.2">
      <c r="A15" t="s">
        <v>110</v>
      </c>
      <c r="B15">
        <v>179.39</v>
      </c>
      <c r="C15">
        <f t="shared" si="0"/>
        <v>0.16999999999998749</v>
      </c>
      <c r="D15">
        <f t="shared" si="1"/>
        <v>0.16999999999998749</v>
      </c>
      <c r="E15">
        <f t="shared" si="2"/>
        <v>0</v>
      </c>
      <c r="H15" s="14" t="e">
        <f t="shared" si="3"/>
        <v>#DIV/0!</v>
      </c>
      <c r="I15" s="14" t="e">
        <f t="shared" si="4"/>
        <v>#DIV/0!</v>
      </c>
    </row>
    <row r="16" spans="1:9" x14ac:dyDescent="0.2">
      <c r="A16" t="s">
        <v>109</v>
      </c>
      <c r="B16">
        <v>183.35</v>
      </c>
      <c r="C16">
        <f t="shared" si="0"/>
        <v>3.960000000000008</v>
      </c>
      <c r="D16">
        <f t="shared" si="1"/>
        <v>3.960000000000008</v>
      </c>
      <c r="E16">
        <f t="shared" si="2"/>
        <v>0</v>
      </c>
      <c r="F16" s="14">
        <f>AVERAGE(D3:D16)</f>
        <v>1.0878571428571422</v>
      </c>
      <c r="G16" s="14">
        <f>AVERAGE(E3:E16)</f>
        <v>1.1692857142857147</v>
      </c>
      <c r="H16" s="14">
        <f t="shared" si="3"/>
        <v>0.93036041539401249</v>
      </c>
      <c r="I16" s="14">
        <f t="shared" si="4"/>
        <v>48.19620253164554</v>
      </c>
    </row>
    <row r="17" spans="1:9" x14ac:dyDescent="0.2">
      <c r="A17" s="15" t="s">
        <v>108</v>
      </c>
      <c r="B17" s="15">
        <v>183.6</v>
      </c>
      <c r="C17" s="15">
        <f t="shared" si="0"/>
        <v>0.25</v>
      </c>
      <c r="D17" s="15">
        <f t="shared" si="1"/>
        <v>0.25</v>
      </c>
      <c r="E17" s="15">
        <f t="shared" si="2"/>
        <v>0</v>
      </c>
      <c r="F17" s="16">
        <f>(F16*13+D17)/14</f>
        <v>1.0280102040816321</v>
      </c>
      <c r="G17" s="16">
        <f>(G16*13+E17)/14</f>
        <v>1.0857653061224493</v>
      </c>
      <c r="H17" s="16">
        <f t="shared" si="3"/>
        <v>0.94680701094873287</v>
      </c>
      <c r="I17" s="16">
        <f t="shared" si="4"/>
        <v>48.633840212406447</v>
      </c>
    </row>
    <row r="18" spans="1:9" x14ac:dyDescent="0.2">
      <c r="A18" t="s">
        <v>107</v>
      </c>
      <c r="B18">
        <v>174.37</v>
      </c>
      <c r="C18">
        <f t="shared" si="0"/>
        <v>-9.2299999999999898</v>
      </c>
      <c r="D18">
        <f t="shared" si="1"/>
        <v>0</v>
      </c>
      <c r="E18">
        <f t="shared" si="2"/>
        <v>9.2299999999999898</v>
      </c>
      <c r="F18" s="14">
        <f t="shared" ref="F18:F81" si="5">(F17*13+D18)/14</f>
        <v>0.95458090379008698</v>
      </c>
      <c r="G18" s="14">
        <f t="shared" ref="G18:G81" si="6">(G17*13+E18)/14</f>
        <v>1.6674963556851308</v>
      </c>
      <c r="H18" s="14">
        <f t="shared" si="3"/>
        <v>0.57246356223541761</v>
      </c>
      <c r="I18" s="14">
        <f t="shared" si="4"/>
        <v>36.405521627579226</v>
      </c>
    </row>
    <row r="19" spans="1:9" x14ac:dyDescent="0.2">
      <c r="A19" t="s">
        <v>106</v>
      </c>
      <c r="B19">
        <v>169.16</v>
      </c>
      <c r="C19">
        <f t="shared" si="0"/>
        <v>-5.210000000000008</v>
      </c>
      <c r="D19">
        <f t="shared" si="1"/>
        <v>0</v>
      </c>
      <c r="E19">
        <f t="shared" si="2"/>
        <v>5.210000000000008</v>
      </c>
      <c r="F19" s="14">
        <f t="shared" si="5"/>
        <v>0.88639655351936653</v>
      </c>
      <c r="G19" s="14">
        <f t="shared" si="6"/>
        <v>1.9205323302790505</v>
      </c>
      <c r="H19" s="14">
        <f t="shared" si="3"/>
        <v>0.46153690804599706</v>
      </c>
      <c r="I19" s="14">
        <f t="shared" si="4"/>
        <v>31.578874642519239</v>
      </c>
    </row>
    <row r="20" spans="1:9" x14ac:dyDescent="0.2">
      <c r="A20" t="s">
        <v>105</v>
      </c>
      <c r="B20">
        <v>168.68</v>
      </c>
      <c r="C20">
        <f t="shared" si="0"/>
        <v>-0.47999999999998977</v>
      </c>
      <c r="D20">
        <f t="shared" si="1"/>
        <v>0</v>
      </c>
      <c r="E20">
        <f t="shared" si="2"/>
        <v>0.47999999999998977</v>
      </c>
      <c r="F20" s="14">
        <f t="shared" si="5"/>
        <v>0.82308251398226884</v>
      </c>
      <c r="G20" s="14">
        <f t="shared" si="6"/>
        <v>1.8176371638305462</v>
      </c>
      <c r="H20" s="14">
        <f t="shared" si="3"/>
        <v>0.45283103270604275</v>
      </c>
      <c r="I20" s="14">
        <f t="shared" si="4"/>
        <v>31.168871156517071</v>
      </c>
    </row>
    <row r="21" spans="1:9" x14ac:dyDescent="0.2">
      <c r="A21" t="s">
        <v>104</v>
      </c>
      <c r="B21">
        <v>171.13</v>
      </c>
      <c r="C21">
        <f t="shared" si="0"/>
        <v>2.4499999999999886</v>
      </c>
      <c r="D21">
        <f t="shared" si="1"/>
        <v>2.4499999999999886</v>
      </c>
      <c r="E21">
        <f t="shared" si="2"/>
        <v>0</v>
      </c>
      <c r="F21" s="14">
        <f t="shared" si="5"/>
        <v>0.93929090584067743</v>
      </c>
      <c r="G21" s="14">
        <f t="shared" si="6"/>
        <v>1.6878059378426502</v>
      </c>
      <c r="H21" s="14">
        <f t="shared" si="3"/>
        <v>0.55651593869925409</v>
      </c>
      <c r="I21" s="14">
        <f t="shared" si="4"/>
        <v>35.753950529046435</v>
      </c>
    </row>
    <row r="22" spans="1:9" x14ac:dyDescent="0.2">
      <c r="A22" t="s">
        <v>103</v>
      </c>
      <c r="B22">
        <v>171.86</v>
      </c>
      <c r="C22">
        <f t="shared" si="0"/>
        <v>0.73000000000001819</v>
      </c>
      <c r="D22">
        <f t="shared" si="1"/>
        <v>0.73000000000001819</v>
      </c>
      <c r="E22">
        <f t="shared" si="2"/>
        <v>0</v>
      </c>
      <c r="F22" s="14">
        <f t="shared" si="5"/>
        <v>0.9243415554234875</v>
      </c>
      <c r="G22" s="14">
        <f t="shared" si="6"/>
        <v>1.5672483708538893</v>
      </c>
      <c r="H22" s="14">
        <f t="shared" si="3"/>
        <v>0.58978626018279112</v>
      </c>
      <c r="I22" s="14">
        <f t="shared" si="4"/>
        <v>37.09846253891881</v>
      </c>
    </row>
    <row r="23" spans="1:9" x14ac:dyDescent="0.2">
      <c r="A23" t="s">
        <v>102</v>
      </c>
      <c r="B23">
        <v>173.15</v>
      </c>
      <c r="C23">
        <f t="shared" si="0"/>
        <v>1.289999999999992</v>
      </c>
      <c r="D23">
        <f t="shared" si="1"/>
        <v>1.289999999999992</v>
      </c>
      <c r="E23">
        <f t="shared" si="2"/>
        <v>0</v>
      </c>
      <c r="F23" s="14">
        <f t="shared" si="5"/>
        <v>0.95046001575038075</v>
      </c>
      <c r="G23" s="14">
        <f t="shared" si="6"/>
        <v>1.4553020586500403</v>
      </c>
      <c r="H23" s="14">
        <f t="shared" si="3"/>
        <v>0.65310154005556864</v>
      </c>
      <c r="I23" s="14">
        <f t="shared" si="4"/>
        <v>39.507648152914719</v>
      </c>
    </row>
    <row r="24" spans="1:9" x14ac:dyDescent="0.2">
      <c r="A24" s="1">
        <v>45299</v>
      </c>
      <c r="B24">
        <v>172.45</v>
      </c>
      <c r="C24">
        <f t="shared" si="0"/>
        <v>-0.70000000000001705</v>
      </c>
      <c r="D24">
        <f t="shared" si="1"/>
        <v>0</v>
      </c>
      <c r="E24">
        <f t="shared" si="2"/>
        <v>0.70000000000001705</v>
      </c>
      <c r="F24" s="14">
        <f t="shared" si="5"/>
        <v>0.88257001462535356</v>
      </c>
      <c r="G24" s="14">
        <f t="shared" si="6"/>
        <v>1.4013519116036102</v>
      </c>
      <c r="H24" s="14">
        <f t="shared" si="3"/>
        <v>0.62979898719044913</v>
      </c>
      <c r="I24" s="14">
        <f t="shared" si="4"/>
        <v>38.642740125648039</v>
      </c>
    </row>
    <row r="25" spans="1:9" x14ac:dyDescent="0.2">
      <c r="A25" s="1">
        <v>45330</v>
      </c>
      <c r="B25">
        <v>168.4</v>
      </c>
      <c r="C25">
        <f t="shared" si="0"/>
        <v>-4.0499999999999829</v>
      </c>
      <c r="D25">
        <f t="shared" si="1"/>
        <v>0</v>
      </c>
      <c r="E25">
        <f t="shared" si="2"/>
        <v>4.0499999999999829</v>
      </c>
      <c r="F25" s="14">
        <f t="shared" si="5"/>
        <v>0.8195292992949712</v>
      </c>
      <c r="G25" s="14">
        <f t="shared" si="6"/>
        <v>1.5905410607747796</v>
      </c>
      <c r="H25" s="14">
        <f t="shared" si="3"/>
        <v>0.51525189729824672</v>
      </c>
      <c r="I25" s="14">
        <f t="shared" si="4"/>
        <v>34.004372356633311</v>
      </c>
    </row>
    <row r="26" spans="1:9" x14ac:dyDescent="0.2">
      <c r="A26" s="1">
        <v>45420</v>
      </c>
      <c r="B26">
        <v>160.63999999999999</v>
      </c>
      <c r="C26">
        <f t="shared" si="0"/>
        <v>-7.7600000000000193</v>
      </c>
      <c r="D26">
        <f t="shared" si="1"/>
        <v>0</v>
      </c>
      <c r="E26">
        <f t="shared" si="2"/>
        <v>7.7600000000000193</v>
      </c>
      <c r="F26" s="14">
        <f t="shared" si="5"/>
        <v>0.7609914922024732</v>
      </c>
      <c r="G26" s="14">
        <f t="shared" si="6"/>
        <v>2.031216699290868</v>
      </c>
      <c r="H26" s="14">
        <f t="shared" si="3"/>
        <v>0.37464810744621591</v>
      </c>
      <c r="I26" s="14">
        <f t="shared" si="4"/>
        <v>27.25411000945013</v>
      </c>
    </row>
    <row r="27" spans="1:9" x14ac:dyDescent="0.2">
      <c r="A27" s="1">
        <v>45451</v>
      </c>
      <c r="B27">
        <v>160.54</v>
      </c>
      <c r="C27">
        <f t="shared" si="0"/>
        <v>-9.9999999999994316E-2</v>
      </c>
      <c r="D27">
        <f t="shared" si="1"/>
        <v>0</v>
      </c>
      <c r="E27">
        <f t="shared" si="2"/>
        <v>9.9999999999994316E-2</v>
      </c>
      <c r="F27" s="14">
        <f t="shared" si="5"/>
        <v>0.70663495704515367</v>
      </c>
      <c r="G27" s="14">
        <f t="shared" si="6"/>
        <v>1.89327264934152</v>
      </c>
      <c r="H27" s="14">
        <f t="shared" si="3"/>
        <v>0.37323465127482891</v>
      </c>
      <c r="I27" s="14">
        <f t="shared" si="4"/>
        <v>27.179233420037875</v>
      </c>
    </row>
    <row r="28" spans="1:9" x14ac:dyDescent="0.2">
      <c r="A28" s="1">
        <v>45481</v>
      </c>
      <c r="B28">
        <v>160.75</v>
      </c>
      <c r="C28">
        <f t="shared" si="0"/>
        <v>0.21000000000000796</v>
      </c>
      <c r="D28">
        <f t="shared" si="1"/>
        <v>0.21000000000000796</v>
      </c>
      <c r="E28">
        <f t="shared" si="2"/>
        <v>0</v>
      </c>
      <c r="F28" s="14">
        <f t="shared" si="5"/>
        <v>0.67116103154192897</v>
      </c>
      <c r="G28" s="14">
        <f t="shared" si="6"/>
        <v>1.7580388886742686</v>
      </c>
      <c r="H28" s="14">
        <f t="shared" si="3"/>
        <v>0.38176688574167394</v>
      </c>
      <c r="I28" s="14">
        <f t="shared" si="4"/>
        <v>27.628892375486174</v>
      </c>
    </row>
    <row r="29" spans="1:9" x14ac:dyDescent="0.2">
      <c r="A29" s="1">
        <v>45512</v>
      </c>
      <c r="B29">
        <v>163.84</v>
      </c>
      <c r="C29">
        <f t="shared" si="0"/>
        <v>3.0900000000000034</v>
      </c>
      <c r="D29">
        <f t="shared" si="1"/>
        <v>3.0900000000000034</v>
      </c>
      <c r="E29">
        <f t="shared" si="2"/>
        <v>0</v>
      </c>
      <c r="F29" s="14">
        <f t="shared" si="5"/>
        <v>0.84393524357464855</v>
      </c>
      <c r="G29" s="14">
        <f t="shared" si="6"/>
        <v>1.6324646823403923</v>
      </c>
      <c r="H29" s="14">
        <f t="shared" si="3"/>
        <v>0.51696998575475206</v>
      </c>
      <c r="I29" s="14">
        <f t="shared" si="4"/>
        <v>34.079117623249431</v>
      </c>
    </row>
    <row r="30" spans="1:9" x14ac:dyDescent="0.2">
      <c r="A30" s="1">
        <v>45543</v>
      </c>
      <c r="B30">
        <v>165.39</v>
      </c>
      <c r="C30">
        <f t="shared" si="0"/>
        <v>1.5499999999999829</v>
      </c>
      <c r="D30">
        <f t="shared" si="1"/>
        <v>1.5499999999999829</v>
      </c>
      <c r="E30">
        <f t="shared" si="2"/>
        <v>0</v>
      </c>
      <c r="F30" s="14">
        <f t="shared" si="5"/>
        <v>0.89436844046217245</v>
      </c>
      <c r="G30" s="14">
        <f t="shared" si="6"/>
        <v>1.5158600621732214</v>
      </c>
      <c r="H30" s="14">
        <f t="shared" si="3"/>
        <v>0.5900072591001283</v>
      </c>
      <c r="I30" s="14">
        <f t="shared" si="4"/>
        <v>37.107205374272667</v>
      </c>
    </row>
    <row r="31" spans="1:9" x14ac:dyDescent="0.2">
      <c r="A31" s="1">
        <v>45634</v>
      </c>
      <c r="B31">
        <v>163.95</v>
      </c>
      <c r="C31">
        <f t="shared" si="0"/>
        <v>-1.4399999999999977</v>
      </c>
      <c r="D31">
        <f t="shared" si="1"/>
        <v>0</v>
      </c>
      <c r="E31">
        <f t="shared" si="2"/>
        <v>1.4399999999999977</v>
      </c>
      <c r="F31" s="14">
        <f t="shared" si="5"/>
        <v>0.83048498042916019</v>
      </c>
      <c r="G31" s="14">
        <f t="shared" si="6"/>
        <v>1.5104414863037054</v>
      </c>
      <c r="H31" s="14">
        <f t="shared" si="3"/>
        <v>0.54982929690410665</v>
      </c>
      <c r="I31" s="14">
        <f t="shared" si="4"/>
        <v>35.476764957433019</v>
      </c>
    </row>
    <row r="32" spans="1:9" x14ac:dyDescent="0.2">
      <c r="A32" t="s">
        <v>101</v>
      </c>
      <c r="B32">
        <v>165.93</v>
      </c>
      <c r="C32">
        <f t="shared" si="0"/>
        <v>1.9800000000000182</v>
      </c>
      <c r="D32">
        <f t="shared" si="1"/>
        <v>1.9800000000000182</v>
      </c>
      <c r="E32">
        <f t="shared" si="2"/>
        <v>0</v>
      </c>
      <c r="F32" s="14">
        <f t="shared" si="5"/>
        <v>0.91259319611279288</v>
      </c>
      <c r="G32" s="14">
        <f t="shared" si="6"/>
        <v>1.4025528087105836</v>
      </c>
      <c r="H32" s="14">
        <f t="shared" si="3"/>
        <v>0.65066583621316343</v>
      </c>
      <c r="I32" s="14">
        <f t="shared" si="4"/>
        <v>39.418386322568672</v>
      </c>
    </row>
    <row r="33" spans="1:9" x14ac:dyDescent="0.2">
      <c r="A33" t="s">
        <v>100</v>
      </c>
      <c r="B33">
        <v>162.03</v>
      </c>
      <c r="C33">
        <f t="shared" si="0"/>
        <v>-3.9000000000000057</v>
      </c>
      <c r="D33">
        <f t="shared" si="1"/>
        <v>0</v>
      </c>
      <c r="E33">
        <f t="shared" si="2"/>
        <v>3.9000000000000057</v>
      </c>
      <c r="F33" s="14">
        <f t="shared" si="5"/>
        <v>0.84740796781902195</v>
      </c>
      <c r="G33" s="14">
        <f t="shared" si="6"/>
        <v>1.5809418938026851</v>
      </c>
      <c r="H33" s="14">
        <f t="shared" si="3"/>
        <v>0.53601461960169017</v>
      </c>
      <c r="I33" s="14">
        <f t="shared" si="4"/>
        <v>34.896452986930953</v>
      </c>
    </row>
    <row r="34" spans="1:9" x14ac:dyDescent="0.2">
      <c r="A34" t="s">
        <v>99</v>
      </c>
      <c r="B34">
        <v>163.16999999999999</v>
      </c>
      <c r="C34">
        <f t="shared" si="0"/>
        <v>1.1399999999999864</v>
      </c>
      <c r="D34">
        <f t="shared" si="1"/>
        <v>1.1399999999999864</v>
      </c>
      <c r="E34">
        <f t="shared" si="2"/>
        <v>0</v>
      </c>
      <c r="F34" s="14">
        <f t="shared" si="5"/>
        <v>0.8683073986890909</v>
      </c>
      <c r="G34" s="14">
        <f t="shared" si="6"/>
        <v>1.468017472816779</v>
      </c>
      <c r="H34" s="14">
        <f t="shared" ref="H34:H65" si="7">F34/G34</f>
        <v>0.59148301349779853</v>
      </c>
      <c r="I34" s="14">
        <f t="shared" ref="I34:I65" si="8">100-(100/(1+H34))</f>
        <v>37.165524764089277</v>
      </c>
    </row>
    <row r="35" spans="1:9" x14ac:dyDescent="0.2">
      <c r="A35" t="s">
        <v>98</v>
      </c>
      <c r="B35">
        <v>164.74</v>
      </c>
      <c r="C35">
        <f t="shared" si="0"/>
        <v>1.5700000000000216</v>
      </c>
      <c r="D35">
        <f t="shared" si="1"/>
        <v>1.5700000000000216</v>
      </c>
      <c r="E35">
        <f t="shared" si="2"/>
        <v>0</v>
      </c>
      <c r="F35" s="14">
        <f t="shared" si="5"/>
        <v>0.9184282987827288</v>
      </c>
      <c r="G35" s="14">
        <f t="shared" si="6"/>
        <v>1.3631590819012946</v>
      </c>
      <c r="H35" s="14">
        <f t="shared" si="7"/>
        <v>0.67374990269054413</v>
      </c>
      <c r="I35" s="14">
        <f t="shared" si="8"/>
        <v>40.25391736289243</v>
      </c>
    </row>
    <row r="36" spans="1:9" x14ac:dyDescent="0.2">
      <c r="A36" t="s">
        <v>97</v>
      </c>
      <c r="B36">
        <v>168.4</v>
      </c>
      <c r="C36">
        <f t="shared" si="0"/>
        <v>3.6599999999999966</v>
      </c>
      <c r="D36">
        <f t="shared" si="1"/>
        <v>3.6599999999999966</v>
      </c>
      <c r="E36">
        <f t="shared" si="2"/>
        <v>0</v>
      </c>
      <c r="F36" s="14">
        <f t="shared" si="5"/>
        <v>1.1142548488696764</v>
      </c>
      <c r="G36" s="14">
        <f t="shared" si="6"/>
        <v>1.2657905760512023</v>
      </c>
      <c r="H36" s="14">
        <f t="shared" si="7"/>
        <v>0.88028372935571919</v>
      </c>
      <c r="I36" s="14">
        <f t="shared" si="8"/>
        <v>46.816537079611344</v>
      </c>
    </row>
    <row r="37" spans="1:9" x14ac:dyDescent="0.2">
      <c r="A37" t="s">
        <v>96</v>
      </c>
      <c r="B37">
        <v>168.96</v>
      </c>
      <c r="C37">
        <f t="shared" si="0"/>
        <v>0.56000000000000227</v>
      </c>
      <c r="D37">
        <f t="shared" si="1"/>
        <v>0.56000000000000227</v>
      </c>
      <c r="E37">
        <f t="shared" si="2"/>
        <v>0</v>
      </c>
      <c r="F37" s="14">
        <f t="shared" si="5"/>
        <v>1.0746652168075568</v>
      </c>
      <c r="G37" s="14">
        <f t="shared" si="6"/>
        <v>1.1753769634761164</v>
      </c>
      <c r="H37" s="14">
        <f t="shared" si="7"/>
        <v>0.91431536451870732</v>
      </c>
      <c r="I37" s="14">
        <f t="shared" si="8"/>
        <v>47.762003140406406</v>
      </c>
    </row>
    <row r="38" spans="1:9" x14ac:dyDescent="0.2">
      <c r="A38" t="s">
        <v>95</v>
      </c>
      <c r="B38">
        <v>167.63</v>
      </c>
      <c r="C38">
        <f t="shared" si="0"/>
        <v>-1.3300000000000125</v>
      </c>
      <c r="D38">
        <f t="shared" si="1"/>
        <v>0</v>
      </c>
      <c r="E38">
        <f t="shared" si="2"/>
        <v>1.3300000000000125</v>
      </c>
      <c r="F38" s="14">
        <f t="shared" si="5"/>
        <v>0.99790341560701701</v>
      </c>
      <c r="G38" s="14">
        <f t="shared" si="6"/>
        <v>1.1864214660849659</v>
      </c>
      <c r="H38" s="14">
        <f t="shared" si="7"/>
        <v>0.84110364160888496</v>
      </c>
      <c r="I38" s="14">
        <f t="shared" si="8"/>
        <v>45.684752482150863</v>
      </c>
    </row>
    <row r="39" spans="1:9" x14ac:dyDescent="0.2">
      <c r="A39" t="s">
        <v>94</v>
      </c>
      <c r="B39">
        <v>165.49</v>
      </c>
      <c r="C39">
        <f t="shared" si="0"/>
        <v>-2.1399999999999864</v>
      </c>
      <c r="D39">
        <f t="shared" si="1"/>
        <v>0</v>
      </c>
      <c r="E39">
        <f t="shared" si="2"/>
        <v>2.1399999999999864</v>
      </c>
      <c r="F39" s="14">
        <f t="shared" si="5"/>
        <v>0.92662460020651582</v>
      </c>
      <c r="G39" s="14">
        <f t="shared" si="6"/>
        <v>1.2545342185074675</v>
      </c>
      <c r="H39" s="14">
        <f t="shared" si="7"/>
        <v>0.73862042703700093</v>
      </c>
      <c r="I39" s="14">
        <f t="shared" si="8"/>
        <v>42.483132922565261</v>
      </c>
    </row>
    <row r="40" spans="1:9" x14ac:dyDescent="0.2">
      <c r="A40" t="s">
        <v>93</v>
      </c>
      <c r="B40">
        <v>167.43</v>
      </c>
      <c r="C40">
        <f t="shared" si="0"/>
        <v>1.9399999999999977</v>
      </c>
      <c r="D40">
        <f t="shared" si="1"/>
        <v>1.9399999999999977</v>
      </c>
      <c r="E40">
        <f t="shared" si="2"/>
        <v>0</v>
      </c>
      <c r="F40" s="14">
        <f t="shared" si="5"/>
        <v>0.99900855733462168</v>
      </c>
      <c r="G40" s="14">
        <f t="shared" si="6"/>
        <v>1.1649246314712198</v>
      </c>
      <c r="H40" s="14">
        <f t="shared" si="7"/>
        <v>0.85757355484272191</v>
      </c>
      <c r="I40" s="14">
        <f t="shared" si="8"/>
        <v>46.166330943235863</v>
      </c>
    </row>
    <row r="41" spans="1:9" x14ac:dyDescent="0.2">
      <c r="A41" t="s">
        <v>92</v>
      </c>
      <c r="B41">
        <v>167.93</v>
      </c>
      <c r="C41">
        <f t="shared" si="0"/>
        <v>0.5</v>
      </c>
      <c r="D41">
        <f t="shared" si="1"/>
        <v>0.5</v>
      </c>
      <c r="E41">
        <f t="shared" si="2"/>
        <v>0</v>
      </c>
      <c r="F41" s="14">
        <f t="shared" si="5"/>
        <v>0.96336508895357731</v>
      </c>
      <c r="G41" s="14">
        <f t="shared" si="6"/>
        <v>1.0817157292232755</v>
      </c>
      <c r="H41" s="14">
        <f t="shared" si="7"/>
        <v>0.89058988690616547</v>
      </c>
      <c r="I41" s="14">
        <f t="shared" si="8"/>
        <v>47.106455666255641</v>
      </c>
    </row>
    <row r="42" spans="1:9" x14ac:dyDescent="0.2">
      <c r="A42" t="s">
        <v>91</v>
      </c>
      <c r="B42">
        <v>166.38</v>
      </c>
      <c r="C42">
        <f t="shared" si="0"/>
        <v>-1.5500000000000114</v>
      </c>
      <c r="D42">
        <f t="shared" si="1"/>
        <v>0</v>
      </c>
      <c r="E42">
        <f t="shared" si="2"/>
        <v>1.5500000000000114</v>
      </c>
      <c r="F42" s="14">
        <f t="shared" si="5"/>
        <v>0.8945532968854647</v>
      </c>
      <c r="G42" s="14">
        <f t="shared" si="6"/>
        <v>1.1151646057073281</v>
      </c>
      <c r="H42" s="14">
        <f t="shared" si="7"/>
        <v>0.80217152903455557</v>
      </c>
      <c r="I42" s="14">
        <f t="shared" si="8"/>
        <v>44.511386186657177</v>
      </c>
    </row>
    <row r="43" spans="1:9" x14ac:dyDescent="0.2">
      <c r="A43" t="s">
        <v>90</v>
      </c>
      <c r="B43">
        <v>164.5</v>
      </c>
      <c r="C43">
        <f t="shared" si="0"/>
        <v>-1.8799999999999955</v>
      </c>
      <c r="D43">
        <f t="shared" si="1"/>
        <v>0</v>
      </c>
      <c r="E43">
        <f t="shared" si="2"/>
        <v>1.8799999999999955</v>
      </c>
      <c r="F43" s="14">
        <f t="shared" si="5"/>
        <v>0.83065663282221724</v>
      </c>
      <c r="G43" s="14">
        <f t="shared" si="6"/>
        <v>1.1697957052996615</v>
      </c>
      <c r="H43" s="14">
        <f t="shared" si="7"/>
        <v>0.71008692292081166</v>
      </c>
      <c r="I43" s="14">
        <f t="shared" si="8"/>
        <v>41.523440323605904</v>
      </c>
    </row>
    <row r="44" spans="1:9" x14ac:dyDescent="0.2">
      <c r="A44" t="s">
        <v>89</v>
      </c>
      <c r="B44">
        <v>163.4</v>
      </c>
      <c r="C44">
        <f t="shared" si="0"/>
        <v>-1.0999999999999943</v>
      </c>
      <c r="D44">
        <f t="shared" si="1"/>
        <v>0</v>
      </c>
      <c r="E44">
        <f t="shared" si="2"/>
        <v>1.0999999999999943</v>
      </c>
      <c r="F44" s="14">
        <f t="shared" si="5"/>
        <v>0.77132401619205893</v>
      </c>
      <c r="G44" s="14">
        <f t="shared" si="6"/>
        <v>1.1648102977782566</v>
      </c>
      <c r="H44" s="14">
        <f t="shared" si="7"/>
        <v>0.66218852774848569</v>
      </c>
      <c r="I44" s="14">
        <f t="shared" si="8"/>
        <v>39.838352671429632</v>
      </c>
    </row>
    <row r="45" spans="1:9" x14ac:dyDescent="0.2">
      <c r="A45" t="s">
        <v>88</v>
      </c>
      <c r="B45">
        <v>165.11</v>
      </c>
      <c r="C45">
        <f t="shared" si="0"/>
        <v>1.710000000000008</v>
      </c>
      <c r="D45">
        <f t="shared" si="1"/>
        <v>1.710000000000008</v>
      </c>
      <c r="E45">
        <f t="shared" si="2"/>
        <v>0</v>
      </c>
      <c r="F45" s="14">
        <f t="shared" si="5"/>
        <v>0.83837230074976954</v>
      </c>
      <c r="G45" s="14">
        <f t="shared" si="6"/>
        <v>1.0816095622226669</v>
      </c>
      <c r="H45" s="14">
        <f t="shared" si="7"/>
        <v>0.77511546682977361</v>
      </c>
      <c r="I45" s="14">
        <f t="shared" si="8"/>
        <v>43.665636479077783</v>
      </c>
    </row>
    <row r="46" spans="1:9" x14ac:dyDescent="0.2">
      <c r="A46" s="1">
        <v>45360</v>
      </c>
      <c r="B46">
        <v>158.61000000000001</v>
      </c>
      <c r="C46">
        <f t="shared" si="0"/>
        <v>-6.5</v>
      </c>
      <c r="D46">
        <f t="shared" si="1"/>
        <v>0</v>
      </c>
      <c r="E46">
        <f t="shared" si="2"/>
        <v>6.5</v>
      </c>
      <c r="F46" s="14">
        <f t="shared" si="5"/>
        <v>0.77848856498192887</v>
      </c>
      <c r="G46" s="14">
        <f t="shared" si="6"/>
        <v>1.4686374506353335</v>
      </c>
      <c r="H46" s="14">
        <f t="shared" si="7"/>
        <v>0.53007538698209977</v>
      </c>
      <c r="I46" s="14">
        <f t="shared" si="8"/>
        <v>34.643743144422018</v>
      </c>
    </row>
    <row r="47" spans="1:9" x14ac:dyDescent="0.2">
      <c r="A47" s="1">
        <v>45391</v>
      </c>
      <c r="B47">
        <v>157.81</v>
      </c>
      <c r="C47">
        <f t="shared" si="0"/>
        <v>-0.80000000000001137</v>
      </c>
      <c r="D47">
        <f t="shared" si="1"/>
        <v>0</v>
      </c>
      <c r="E47">
        <f t="shared" si="2"/>
        <v>0.80000000000001137</v>
      </c>
      <c r="F47" s="14">
        <f t="shared" si="5"/>
        <v>0.72288223891179104</v>
      </c>
      <c r="G47" s="14">
        <f t="shared" si="6"/>
        <v>1.4208776327328105</v>
      </c>
      <c r="H47" s="14">
        <f t="shared" si="7"/>
        <v>0.50875756100224689</v>
      </c>
      <c r="I47" s="14">
        <f t="shared" si="8"/>
        <v>33.720299016383137</v>
      </c>
    </row>
    <row r="48" spans="1:9" x14ac:dyDescent="0.2">
      <c r="A48" s="1">
        <v>45421</v>
      </c>
      <c r="B48">
        <v>158.6</v>
      </c>
      <c r="C48">
        <f t="shared" si="0"/>
        <v>0.78999999999999204</v>
      </c>
      <c r="D48">
        <f t="shared" si="1"/>
        <v>0.78999999999999204</v>
      </c>
      <c r="E48">
        <f t="shared" si="2"/>
        <v>0</v>
      </c>
      <c r="F48" s="14">
        <f t="shared" si="5"/>
        <v>0.72767636470380537</v>
      </c>
      <c r="G48" s="14">
        <f t="shared" si="6"/>
        <v>1.3193863732518953</v>
      </c>
      <c r="H48" s="14">
        <f t="shared" si="7"/>
        <v>0.55152636062952454</v>
      </c>
      <c r="I48" s="14">
        <f t="shared" si="8"/>
        <v>35.547340646261745</v>
      </c>
    </row>
    <row r="49" spans="1:9" x14ac:dyDescent="0.2">
      <c r="A49" s="1">
        <v>45452</v>
      </c>
      <c r="B49">
        <v>152.13</v>
      </c>
      <c r="C49">
        <f t="shared" si="0"/>
        <v>-6.4699999999999989</v>
      </c>
      <c r="D49">
        <f t="shared" si="1"/>
        <v>0</v>
      </c>
      <c r="E49">
        <f t="shared" si="2"/>
        <v>6.4699999999999989</v>
      </c>
      <c r="F49" s="14">
        <f t="shared" si="5"/>
        <v>0.67569948151067638</v>
      </c>
      <c r="G49" s="14">
        <f t="shared" si="6"/>
        <v>1.6872873465910456</v>
      </c>
      <c r="H49" s="14">
        <f t="shared" si="7"/>
        <v>0.40046497289026861</v>
      </c>
      <c r="I49" s="14">
        <f t="shared" si="8"/>
        <v>28.595143801689815</v>
      </c>
    </row>
    <row r="50" spans="1:9" x14ac:dyDescent="0.2">
      <c r="A50" s="1">
        <v>45544</v>
      </c>
      <c r="B50">
        <v>149.54</v>
      </c>
      <c r="C50">
        <f t="shared" si="0"/>
        <v>-2.5900000000000034</v>
      </c>
      <c r="D50">
        <f t="shared" si="1"/>
        <v>0</v>
      </c>
      <c r="E50">
        <f t="shared" si="2"/>
        <v>2.5900000000000034</v>
      </c>
      <c r="F50" s="14">
        <f t="shared" si="5"/>
        <v>0.62743523283134228</v>
      </c>
      <c r="G50" s="14">
        <f t="shared" si="6"/>
        <v>1.7517668218345428</v>
      </c>
      <c r="H50" s="14">
        <f t="shared" si="7"/>
        <v>0.35817280302994831</v>
      </c>
      <c r="I50" s="14">
        <f t="shared" si="8"/>
        <v>26.371666567825571</v>
      </c>
    </row>
    <row r="51" spans="1:9" x14ac:dyDescent="0.2">
      <c r="A51" s="1">
        <v>45574</v>
      </c>
      <c r="B51">
        <v>150.01</v>
      </c>
      <c r="C51">
        <f t="shared" si="0"/>
        <v>0.46999999999999886</v>
      </c>
      <c r="D51">
        <f t="shared" si="1"/>
        <v>0.46999999999999886</v>
      </c>
      <c r="E51">
        <f t="shared" si="2"/>
        <v>0</v>
      </c>
      <c r="F51" s="14">
        <f t="shared" si="5"/>
        <v>0.61618985905767487</v>
      </c>
      <c r="G51" s="14">
        <f t="shared" si="6"/>
        <v>1.6266406202749326</v>
      </c>
      <c r="H51" s="14">
        <f t="shared" si="7"/>
        <v>0.37881130679838015</v>
      </c>
      <c r="I51" s="14">
        <f t="shared" si="8"/>
        <v>27.473759819825204</v>
      </c>
    </row>
    <row r="52" spans="1:9" x14ac:dyDescent="0.2">
      <c r="A52" s="1">
        <v>45605</v>
      </c>
      <c r="B52">
        <v>152.15</v>
      </c>
      <c r="C52">
        <f t="shared" si="0"/>
        <v>2.1400000000000148</v>
      </c>
      <c r="D52">
        <f t="shared" si="1"/>
        <v>2.1400000000000148</v>
      </c>
      <c r="E52">
        <f t="shared" si="2"/>
        <v>0</v>
      </c>
      <c r="F52" s="14">
        <f t="shared" si="5"/>
        <v>0.72503344055355623</v>
      </c>
      <c r="G52" s="14">
        <f t="shared" si="6"/>
        <v>1.5104520045410088</v>
      </c>
      <c r="H52" s="14">
        <f t="shared" si="7"/>
        <v>0.48001090956470149</v>
      </c>
      <c r="I52" s="14">
        <f t="shared" si="8"/>
        <v>32.432930491430056</v>
      </c>
    </row>
    <row r="53" spans="1:9" x14ac:dyDescent="0.2">
      <c r="A53" s="1">
        <v>45635</v>
      </c>
      <c r="B53">
        <v>155.54</v>
      </c>
      <c r="C53">
        <f t="shared" si="0"/>
        <v>3.3899999999999864</v>
      </c>
      <c r="D53">
        <f t="shared" si="1"/>
        <v>3.3899999999999864</v>
      </c>
      <c r="E53">
        <f t="shared" si="2"/>
        <v>0</v>
      </c>
      <c r="F53" s="14">
        <f t="shared" si="5"/>
        <v>0.91538819479972988</v>
      </c>
      <c r="G53" s="14">
        <f t="shared" si="6"/>
        <v>1.4025625756452225</v>
      </c>
      <c r="H53" s="14">
        <f t="shared" si="7"/>
        <v>0.65265408524009905</v>
      </c>
      <c r="I53" s="14">
        <f t="shared" si="8"/>
        <v>39.491269895434947</v>
      </c>
    </row>
    <row r="54" spans="1:9" x14ac:dyDescent="0.2">
      <c r="A54" t="s">
        <v>87</v>
      </c>
      <c r="B54">
        <v>158.37</v>
      </c>
      <c r="C54">
        <f t="shared" si="0"/>
        <v>2.8300000000000125</v>
      </c>
      <c r="D54">
        <f t="shared" si="1"/>
        <v>2.8300000000000125</v>
      </c>
      <c r="E54">
        <f t="shared" si="2"/>
        <v>0</v>
      </c>
      <c r="F54" s="14">
        <f t="shared" si="5"/>
        <v>1.0521461808854644</v>
      </c>
      <c r="G54" s="14">
        <f t="shared" si="6"/>
        <v>1.3023795345277065</v>
      </c>
      <c r="H54" s="14">
        <f t="shared" si="7"/>
        <v>0.80786449187180565</v>
      </c>
      <c r="I54" s="14">
        <f t="shared" si="8"/>
        <v>44.686119756429768</v>
      </c>
    </row>
    <row r="55" spans="1:9" x14ac:dyDescent="0.2">
      <c r="A55" t="s">
        <v>86</v>
      </c>
      <c r="B55">
        <v>158.99</v>
      </c>
      <c r="C55">
        <f t="shared" si="0"/>
        <v>0.62000000000000455</v>
      </c>
      <c r="D55">
        <f t="shared" si="1"/>
        <v>0.62000000000000455</v>
      </c>
      <c r="E55">
        <f t="shared" si="2"/>
        <v>0</v>
      </c>
      <c r="F55" s="14">
        <f t="shared" si="5"/>
        <v>1.021278596536503</v>
      </c>
      <c r="G55" s="14">
        <f t="shared" si="6"/>
        <v>1.2093524249185845</v>
      </c>
      <c r="H55" s="14">
        <f t="shared" si="7"/>
        <v>0.8444838539148396</v>
      </c>
      <c r="I55" s="14">
        <f t="shared" si="8"/>
        <v>45.784290934423638</v>
      </c>
    </row>
    <row r="56" spans="1:9" x14ac:dyDescent="0.2">
      <c r="A56" t="s">
        <v>85</v>
      </c>
      <c r="B56">
        <v>160.28</v>
      </c>
      <c r="C56">
        <f t="shared" si="0"/>
        <v>1.289999999999992</v>
      </c>
      <c r="D56">
        <f t="shared" si="1"/>
        <v>1.289999999999992</v>
      </c>
      <c r="E56">
        <f t="shared" si="2"/>
        <v>0</v>
      </c>
      <c r="F56" s="14">
        <f t="shared" si="5"/>
        <v>1.0404729824981807</v>
      </c>
      <c r="G56" s="14">
        <f t="shared" si="6"/>
        <v>1.1229701088529713</v>
      </c>
      <c r="H56" s="14">
        <f t="shared" si="7"/>
        <v>0.92653666762416742</v>
      </c>
      <c r="I56" s="14">
        <f t="shared" si="8"/>
        <v>48.093383489388017</v>
      </c>
    </row>
    <row r="57" spans="1:9" x14ac:dyDescent="0.2">
      <c r="A57" t="s">
        <v>84</v>
      </c>
      <c r="B57">
        <v>160.81</v>
      </c>
      <c r="C57">
        <f t="shared" si="0"/>
        <v>0.53000000000000114</v>
      </c>
      <c r="D57">
        <f t="shared" si="1"/>
        <v>0.53000000000000114</v>
      </c>
      <c r="E57">
        <f t="shared" si="2"/>
        <v>0</v>
      </c>
      <c r="F57" s="14">
        <f t="shared" si="5"/>
        <v>1.0040106266054536</v>
      </c>
      <c r="G57" s="14">
        <f t="shared" si="6"/>
        <v>1.0427579582206161</v>
      </c>
      <c r="H57" s="14">
        <f t="shared" si="7"/>
        <v>0.96284149038643463</v>
      </c>
      <c r="I57" s="14">
        <f t="shared" si="8"/>
        <v>49.053451086204376</v>
      </c>
    </row>
    <row r="58" spans="1:9" x14ac:dyDescent="0.2">
      <c r="A58" t="s">
        <v>83</v>
      </c>
      <c r="B58">
        <v>163.24</v>
      </c>
      <c r="C58">
        <f t="shared" si="0"/>
        <v>2.4300000000000068</v>
      </c>
      <c r="D58">
        <f t="shared" si="1"/>
        <v>2.4300000000000068</v>
      </c>
      <c r="E58">
        <f t="shared" si="2"/>
        <v>0</v>
      </c>
      <c r="F58" s="14">
        <f t="shared" si="5"/>
        <v>1.1058670104193502</v>
      </c>
      <c r="G58" s="14">
        <f t="shared" si="6"/>
        <v>0.96827524691914346</v>
      </c>
      <c r="H58" s="14">
        <f t="shared" si="7"/>
        <v>1.1420998460282816</v>
      </c>
      <c r="I58" s="14">
        <f t="shared" si="8"/>
        <v>53.316835260778163</v>
      </c>
    </row>
    <row r="59" spans="1:9" x14ac:dyDescent="0.2">
      <c r="A59" t="s">
        <v>82</v>
      </c>
      <c r="B59">
        <v>164.64</v>
      </c>
      <c r="C59">
        <f t="shared" si="0"/>
        <v>1.3999999999999773</v>
      </c>
      <c r="D59">
        <f t="shared" si="1"/>
        <v>1.3999999999999773</v>
      </c>
      <c r="E59">
        <f t="shared" si="2"/>
        <v>0</v>
      </c>
      <c r="F59" s="14">
        <f t="shared" si="5"/>
        <v>1.1268765096751092</v>
      </c>
      <c r="G59" s="14">
        <f t="shared" si="6"/>
        <v>0.89911272928206176</v>
      </c>
      <c r="H59" s="14">
        <f t="shared" si="7"/>
        <v>1.2533206048310717</v>
      </c>
      <c r="I59" s="14">
        <f t="shared" si="8"/>
        <v>55.621051089843981</v>
      </c>
    </row>
    <row r="60" spans="1:9" x14ac:dyDescent="0.2">
      <c r="A60" t="s">
        <v>81</v>
      </c>
      <c r="B60">
        <v>163.07</v>
      </c>
      <c r="C60">
        <f t="shared" si="0"/>
        <v>-1.5699999999999932</v>
      </c>
      <c r="D60">
        <f t="shared" si="1"/>
        <v>0</v>
      </c>
      <c r="E60">
        <f t="shared" si="2"/>
        <v>1.5699999999999932</v>
      </c>
      <c r="F60" s="14">
        <f t="shared" si="5"/>
        <v>1.0463853304126014</v>
      </c>
      <c r="G60" s="14">
        <f t="shared" si="6"/>
        <v>0.94703324861905691</v>
      </c>
      <c r="H60" s="14">
        <f t="shared" si="7"/>
        <v>1.1049087578904093</v>
      </c>
      <c r="I60" s="14">
        <f t="shared" si="8"/>
        <v>52.492002503603793</v>
      </c>
    </row>
    <row r="61" spans="1:9" x14ac:dyDescent="0.2">
      <c r="A61" t="s">
        <v>80</v>
      </c>
      <c r="B61">
        <v>163.63999999999999</v>
      </c>
      <c r="C61">
        <f t="shared" si="0"/>
        <v>0.56999999999999318</v>
      </c>
      <c r="D61">
        <f t="shared" si="1"/>
        <v>0.56999999999999318</v>
      </c>
      <c r="E61">
        <f t="shared" si="2"/>
        <v>0</v>
      </c>
      <c r="F61" s="14">
        <f t="shared" si="5"/>
        <v>1.012357806811701</v>
      </c>
      <c r="G61" s="14">
        <f t="shared" si="6"/>
        <v>0.87938801657483856</v>
      </c>
      <c r="H61" s="14">
        <f t="shared" si="7"/>
        <v>1.1512071892391387</v>
      </c>
      <c r="I61" s="14">
        <f t="shared" si="8"/>
        <v>53.514472943273745</v>
      </c>
    </row>
    <row r="62" spans="1:9" x14ac:dyDescent="0.2">
      <c r="A62" t="s">
        <v>79</v>
      </c>
      <c r="B62">
        <v>162.99</v>
      </c>
      <c r="C62">
        <f t="shared" si="0"/>
        <v>-0.64999999999997726</v>
      </c>
      <c r="D62">
        <f t="shared" si="1"/>
        <v>0</v>
      </c>
      <c r="E62">
        <f t="shared" si="2"/>
        <v>0.64999999999997726</v>
      </c>
      <c r="F62" s="14">
        <f t="shared" si="5"/>
        <v>0.94004653489657941</v>
      </c>
      <c r="G62" s="14">
        <f t="shared" si="6"/>
        <v>0.86300315824806273</v>
      </c>
      <c r="H62" s="14">
        <f t="shared" si="7"/>
        <v>1.0892735743921476</v>
      </c>
      <c r="I62" s="14">
        <f t="shared" si="8"/>
        <v>52.136474023468196</v>
      </c>
    </row>
    <row r="63" spans="1:9" x14ac:dyDescent="0.2">
      <c r="A63" t="s">
        <v>78</v>
      </c>
      <c r="B63">
        <v>163.83000000000001</v>
      </c>
      <c r="C63">
        <f t="shared" si="0"/>
        <v>0.84000000000000341</v>
      </c>
      <c r="D63">
        <f t="shared" si="1"/>
        <v>0.84000000000000341</v>
      </c>
      <c r="E63">
        <f t="shared" si="2"/>
        <v>0</v>
      </c>
      <c r="F63" s="14">
        <f t="shared" si="5"/>
        <v>0.93290035383253833</v>
      </c>
      <c r="G63" s="14">
        <f t="shared" si="6"/>
        <v>0.80136007551605826</v>
      </c>
      <c r="H63" s="14">
        <f t="shared" si="7"/>
        <v>1.164146283718678</v>
      </c>
      <c r="I63" s="14">
        <f t="shared" si="8"/>
        <v>53.792402689078472</v>
      </c>
    </row>
    <row r="64" spans="1:9" x14ac:dyDescent="0.2">
      <c r="A64" t="s">
        <v>77</v>
      </c>
      <c r="B64">
        <v>165.29</v>
      </c>
      <c r="C64">
        <f t="shared" si="0"/>
        <v>1.4599999999999795</v>
      </c>
      <c r="D64">
        <f t="shared" si="1"/>
        <v>1.4599999999999795</v>
      </c>
      <c r="E64">
        <f t="shared" si="2"/>
        <v>0</v>
      </c>
      <c r="F64" s="14">
        <f t="shared" si="5"/>
        <v>0.97055032855878409</v>
      </c>
      <c r="G64" s="14">
        <f t="shared" si="6"/>
        <v>0.74412007012205417</v>
      </c>
      <c r="H64" s="14">
        <f t="shared" si="7"/>
        <v>1.3042926370734629</v>
      </c>
      <c r="I64" s="14">
        <f t="shared" si="8"/>
        <v>56.602734222592616</v>
      </c>
    </row>
    <row r="65" spans="1:9" x14ac:dyDescent="0.2">
      <c r="A65" t="s">
        <v>76</v>
      </c>
      <c r="B65">
        <v>167.19</v>
      </c>
      <c r="C65">
        <f t="shared" si="0"/>
        <v>1.9000000000000057</v>
      </c>
      <c r="D65">
        <f t="shared" si="1"/>
        <v>1.9000000000000057</v>
      </c>
      <c r="E65">
        <f t="shared" si="2"/>
        <v>0</v>
      </c>
      <c r="F65" s="14">
        <f t="shared" si="5"/>
        <v>1.0369395908045855</v>
      </c>
      <c r="G65" s="14">
        <f t="shared" si="6"/>
        <v>0.69096863654190754</v>
      </c>
      <c r="H65" s="14">
        <f t="shared" si="7"/>
        <v>1.5007042808688968</v>
      </c>
      <c r="I65" s="14">
        <f t="shared" si="8"/>
        <v>60.011265320322515</v>
      </c>
    </row>
    <row r="66" spans="1:9" x14ac:dyDescent="0.2">
      <c r="A66" s="1">
        <v>45301</v>
      </c>
      <c r="B66">
        <v>168.42</v>
      </c>
      <c r="C66">
        <f t="shared" ref="C66:C129" si="9">B66-B65</f>
        <v>1.2299999999999898</v>
      </c>
      <c r="D66">
        <f t="shared" ref="D66:D129" si="10">IF(C66&gt;0,C66,0)</f>
        <v>1.2299999999999898</v>
      </c>
      <c r="E66">
        <f t="shared" ref="E66:E129" si="11">IF(C66&lt;0,ABS(C66),0)</f>
        <v>0</v>
      </c>
      <c r="F66" s="14">
        <f t="shared" si="5"/>
        <v>1.0507296200328287</v>
      </c>
      <c r="G66" s="14">
        <f t="shared" si="6"/>
        <v>0.64161373393177124</v>
      </c>
      <c r="H66" s="14">
        <f t="shared" ref="H66:H97" si="12">F66/G66</f>
        <v>1.6376357993368056</v>
      </c>
      <c r="I66" s="14">
        <f t="shared" ref="I66:I97" si="13">100-(100/(1+H66))</f>
        <v>62.087260104240507</v>
      </c>
    </row>
    <row r="67" spans="1:9" x14ac:dyDescent="0.2">
      <c r="A67" s="1">
        <v>45332</v>
      </c>
      <c r="B67">
        <v>167.31</v>
      </c>
      <c r="C67">
        <f t="shared" si="9"/>
        <v>-1.1099999999999852</v>
      </c>
      <c r="D67">
        <f t="shared" si="10"/>
        <v>0</v>
      </c>
      <c r="E67">
        <f t="shared" si="11"/>
        <v>1.1099999999999852</v>
      </c>
      <c r="F67" s="14">
        <f t="shared" si="5"/>
        <v>0.97567750431619804</v>
      </c>
      <c r="G67" s="14">
        <f t="shared" si="6"/>
        <v>0.67506989579378651</v>
      </c>
      <c r="H67" s="14">
        <f t="shared" si="12"/>
        <v>1.4452984948602094</v>
      </c>
      <c r="I67" s="14">
        <f t="shared" si="13"/>
        <v>59.105197091401841</v>
      </c>
    </row>
    <row r="68" spans="1:9" x14ac:dyDescent="0.2">
      <c r="A68" s="1">
        <v>45361</v>
      </c>
      <c r="B68">
        <v>167.21</v>
      </c>
      <c r="C68">
        <f t="shared" si="9"/>
        <v>-9.9999999999994316E-2</v>
      </c>
      <c r="D68">
        <f t="shared" si="10"/>
        <v>0</v>
      </c>
      <c r="E68">
        <f t="shared" si="11"/>
        <v>9.9999999999994316E-2</v>
      </c>
      <c r="F68" s="14">
        <f t="shared" si="5"/>
        <v>0.90598625400789812</v>
      </c>
      <c r="G68" s="14">
        <f t="shared" si="6"/>
        <v>0.63399347466565847</v>
      </c>
      <c r="H68" s="14">
        <f t="shared" si="12"/>
        <v>1.4290151085319565</v>
      </c>
      <c r="I68" s="14">
        <f t="shared" si="13"/>
        <v>58.831050639105406</v>
      </c>
    </row>
    <row r="69" spans="1:9" x14ac:dyDescent="0.2">
      <c r="A69" s="1">
        <v>45392</v>
      </c>
      <c r="B69">
        <v>168.56</v>
      </c>
      <c r="C69">
        <f t="shared" si="9"/>
        <v>1.3499999999999943</v>
      </c>
      <c r="D69">
        <f t="shared" si="10"/>
        <v>1.3499999999999943</v>
      </c>
      <c r="E69">
        <f t="shared" si="11"/>
        <v>0</v>
      </c>
      <c r="F69" s="14">
        <f t="shared" si="5"/>
        <v>0.93770152157876208</v>
      </c>
      <c r="G69" s="14">
        <f t="shared" si="6"/>
        <v>0.58870822647525423</v>
      </c>
      <c r="H69" s="14">
        <f t="shared" si="12"/>
        <v>1.592811989723703</v>
      </c>
      <c r="I69" s="14">
        <f t="shared" si="13"/>
        <v>61.431835244384125</v>
      </c>
    </row>
    <row r="70" spans="1:9" x14ac:dyDescent="0.2">
      <c r="A70" s="1">
        <v>45483</v>
      </c>
      <c r="B70">
        <v>164.39</v>
      </c>
      <c r="C70">
        <f t="shared" si="9"/>
        <v>-4.1700000000000159</v>
      </c>
      <c r="D70">
        <f t="shared" si="10"/>
        <v>0</v>
      </c>
      <c r="E70">
        <f t="shared" si="11"/>
        <v>4.1700000000000159</v>
      </c>
      <c r="F70" s="14">
        <f t="shared" si="5"/>
        <v>0.87072284146599344</v>
      </c>
      <c r="G70" s="14">
        <f t="shared" si="6"/>
        <v>0.84451478172702288</v>
      </c>
      <c r="H70" s="14">
        <f t="shared" si="12"/>
        <v>1.0310332753268989</v>
      </c>
      <c r="I70" s="14">
        <f t="shared" si="13"/>
        <v>50.763977520799209</v>
      </c>
    </row>
    <row r="71" spans="1:9" x14ac:dyDescent="0.2">
      <c r="A71" s="1">
        <v>45514</v>
      </c>
      <c r="B71">
        <v>165.7</v>
      </c>
      <c r="C71">
        <f t="shared" si="9"/>
        <v>1.3100000000000023</v>
      </c>
      <c r="D71">
        <f t="shared" si="10"/>
        <v>1.3100000000000023</v>
      </c>
      <c r="E71">
        <f t="shared" si="11"/>
        <v>0</v>
      </c>
      <c r="F71" s="14">
        <f t="shared" si="5"/>
        <v>0.90209978136127977</v>
      </c>
      <c r="G71" s="14">
        <f t="shared" si="6"/>
        <v>0.78419229731794982</v>
      </c>
      <c r="H71" s="14">
        <f t="shared" si="12"/>
        <v>1.1503553203042041</v>
      </c>
      <c r="I71" s="14">
        <f t="shared" si="13"/>
        <v>53.496057579054735</v>
      </c>
    </row>
    <row r="72" spans="1:9" x14ac:dyDescent="0.2">
      <c r="A72" s="1">
        <v>45545</v>
      </c>
      <c r="B72">
        <v>163.06</v>
      </c>
      <c r="C72">
        <f t="shared" si="9"/>
        <v>-2.6399999999999864</v>
      </c>
      <c r="D72">
        <f t="shared" si="10"/>
        <v>0</v>
      </c>
      <c r="E72">
        <f t="shared" si="11"/>
        <v>2.6399999999999864</v>
      </c>
      <c r="F72" s="14">
        <f t="shared" si="5"/>
        <v>0.83766408269261683</v>
      </c>
      <c r="G72" s="14">
        <f t="shared" si="6"/>
        <v>0.91674999036666682</v>
      </c>
      <c r="H72" s="14">
        <f t="shared" si="12"/>
        <v>0.91373230596662625</v>
      </c>
      <c r="I72" s="14">
        <f t="shared" si="13"/>
        <v>47.746087742668898</v>
      </c>
    </row>
    <row r="73" spans="1:9" x14ac:dyDescent="0.2">
      <c r="A73" s="1">
        <v>45575</v>
      </c>
      <c r="B73">
        <v>163.18</v>
      </c>
      <c r="C73">
        <f t="shared" si="9"/>
        <v>0.12000000000000455</v>
      </c>
      <c r="D73">
        <f t="shared" si="10"/>
        <v>0.12000000000000455</v>
      </c>
      <c r="E73">
        <f t="shared" si="11"/>
        <v>0</v>
      </c>
      <c r="F73" s="14">
        <f t="shared" si="5"/>
        <v>0.78640236250028739</v>
      </c>
      <c r="G73" s="14">
        <f t="shared" si="6"/>
        <v>0.85126784819761914</v>
      </c>
      <c r="H73" s="14">
        <f t="shared" si="12"/>
        <v>0.92380132077739008</v>
      </c>
      <c r="I73" s="14">
        <f t="shared" si="13"/>
        <v>48.019580338165618</v>
      </c>
    </row>
    <row r="74" spans="1:9" x14ac:dyDescent="0.2">
      <c r="A74" s="1">
        <v>45606</v>
      </c>
      <c r="B74">
        <v>164.52</v>
      </c>
      <c r="C74">
        <f t="shared" si="9"/>
        <v>1.3400000000000034</v>
      </c>
      <c r="D74">
        <f t="shared" si="10"/>
        <v>1.3400000000000034</v>
      </c>
      <c r="E74">
        <f t="shared" si="11"/>
        <v>0</v>
      </c>
      <c r="F74" s="14">
        <f t="shared" si="5"/>
        <v>0.8259450508931242</v>
      </c>
      <c r="G74" s="14">
        <f t="shared" si="6"/>
        <v>0.79046300189778917</v>
      </c>
      <c r="H74" s="14">
        <f t="shared" si="12"/>
        <v>1.0448876783734946</v>
      </c>
      <c r="I74" s="14">
        <f t="shared" si="13"/>
        <v>51.097558532143879</v>
      </c>
    </row>
    <row r="75" spans="1:9" x14ac:dyDescent="0.2">
      <c r="A75" t="s">
        <v>75</v>
      </c>
      <c r="B75">
        <v>166.35</v>
      </c>
      <c r="C75">
        <f t="shared" si="9"/>
        <v>1.8299999999999841</v>
      </c>
      <c r="D75">
        <f t="shared" si="10"/>
        <v>1.8299999999999841</v>
      </c>
      <c r="E75">
        <f t="shared" si="11"/>
        <v>0</v>
      </c>
      <c r="F75" s="14">
        <f t="shared" si="5"/>
        <v>0.8976632615436142</v>
      </c>
      <c r="G75" s="14">
        <f t="shared" si="6"/>
        <v>0.73400135890508988</v>
      </c>
      <c r="H75" s="14">
        <f t="shared" si="12"/>
        <v>1.2229722065946294</v>
      </c>
      <c r="I75" s="14">
        <f t="shared" si="13"/>
        <v>55.015182059702859</v>
      </c>
    </row>
    <row r="76" spans="1:9" x14ac:dyDescent="0.2">
      <c r="A76" t="s">
        <v>74</v>
      </c>
      <c r="B76">
        <v>166.9</v>
      </c>
      <c r="C76">
        <f t="shared" si="9"/>
        <v>0.55000000000001137</v>
      </c>
      <c r="D76">
        <f t="shared" si="10"/>
        <v>0.55000000000001137</v>
      </c>
      <c r="E76">
        <f t="shared" si="11"/>
        <v>0</v>
      </c>
      <c r="F76" s="14">
        <f t="shared" si="5"/>
        <v>0.87283017143335684</v>
      </c>
      <c r="G76" s="14">
        <f t="shared" si="6"/>
        <v>0.68157269041186919</v>
      </c>
      <c r="H76" s="14">
        <f t="shared" si="12"/>
        <v>1.2806120076582179</v>
      </c>
      <c r="I76" s="14">
        <f t="shared" si="13"/>
        <v>56.15212071838463</v>
      </c>
    </row>
    <row r="77" spans="1:9" x14ac:dyDescent="0.2">
      <c r="A77" t="s">
        <v>73</v>
      </c>
      <c r="B77">
        <v>166.74</v>
      </c>
      <c r="C77">
        <f t="shared" si="9"/>
        <v>-0.15999999999999659</v>
      </c>
      <c r="D77">
        <f t="shared" si="10"/>
        <v>0</v>
      </c>
      <c r="E77">
        <f t="shared" si="11"/>
        <v>0.15999999999999659</v>
      </c>
      <c r="F77" s="14">
        <f t="shared" si="5"/>
        <v>0.81048515918811703</v>
      </c>
      <c r="G77" s="14">
        <f t="shared" si="6"/>
        <v>0.64431749823959261</v>
      </c>
      <c r="H77" s="14">
        <f t="shared" si="12"/>
        <v>1.2578971724383219</v>
      </c>
      <c r="I77" s="14">
        <f t="shared" si="13"/>
        <v>55.711003485597551</v>
      </c>
    </row>
    <row r="78" spans="1:9" x14ac:dyDescent="0.2">
      <c r="A78" t="s">
        <v>72</v>
      </c>
      <c r="B78">
        <v>164.51</v>
      </c>
      <c r="C78">
        <f t="shared" si="9"/>
        <v>-2.2300000000000182</v>
      </c>
      <c r="D78">
        <f t="shared" si="10"/>
        <v>0</v>
      </c>
      <c r="E78">
        <f t="shared" si="11"/>
        <v>2.2300000000000182</v>
      </c>
      <c r="F78" s="14">
        <f t="shared" si="5"/>
        <v>0.75259336210325156</v>
      </c>
      <c r="G78" s="14">
        <f t="shared" si="6"/>
        <v>0.757580534079623</v>
      </c>
      <c r="H78" s="14">
        <f t="shared" si="12"/>
        <v>0.99341697449706745</v>
      </c>
      <c r="I78" s="14">
        <f t="shared" si="13"/>
        <v>49.834880870707103</v>
      </c>
    </row>
    <row r="79" spans="1:9" x14ac:dyDescent="0.2">
      <c r="A79" t="s">
        <v>71</v>
      </c>
      <c r="B79">
        <v>165.05</v>
      </c>
      <c r="C79">
        <f t="shared" si="9"/>
        <v>0.54000000000002046</v>
      </c>
      <c r="D79">
        <f t="shared" si="10"/>
        <v>0.54000000000002046</v>
      </c>
      <c r="E79">
        <f t="shared" si="11"/>
        <v>0</v>
      </c>
      <c r="F79" s="14">
        <f t="shared" si="5"/>
        <v>0.73740812195302075</v>
      </c>
      <c r="G79" s="14">
        <f t="shared" si="6"/>
        <v>0.70346763878822138</v>
      </c>
      <c r="H79" s="14">
        <f t="shared" si="12"/>
        <v>1.0482473980228353</v>
      </c>
      <c r="I79" s="14">
        <f t="shared" si="13"/>
        <v>51.177772716064673</v>
      </c>
    </row>
    <row r="80" spans="1:9" x14ac:dyDescent="0.2">
      <c r="A80" t="s">
        <v>70</v>
      </c>
      <c r="B80">
        <v>165.8</v>
      </c>
      <c r="C80">
        <f t="shared" si="9"/>
        <v>0.75</v>
      </c>
      <c r="D80">
        <f t="shared" si="10"/>
        <v>0.75</v>
      </c>
      <c r="E80">
        <f t="shared" si="11"/>
        <v>0</v>
      </c>
      <c r="F80" s="14">
        <f t="shared" si="5"/>
        <v>0.73830754181351921</v>
      </c>
      <c r="G80" s="14">
        <f t="shared" si="6"/>
        <v>0.65321995030334834</v>
      </c>
      <c r="H80" s="14">
        <f t="shared" si="12"/>
        <v>1.1302587152622285</v>
      </c>
      <c r="I80" s="14">
        <f t="shared" si="13"/>
        <v>53.057344967749472</v>
      </c>
    </row>
    <row r="81" spans="1:9" x14ac:dyDescent="0.2">
      <c r="A81" t="s">
        <v>69</v>
      </c>
      <c r="B81">
        <v>166.82</v>
      </c>
      <c r="C81">
        <f t="shared" si="9"/>
        <v>1.0199999999999818</v>
      </c>
      <c r="D81">
        <f t="shared" si="10"/>
        <v>1.0199999999999818</v>
      </c>
      <c r="E81">
        <f t="shared" si="11"/>
        <v>0</v>
      </c>
      <c r="F81" s="14">
        <f t="shared" si="5"/>
        <v>0.75842843168398077</v>
      </c>
      <c r="G81" s="14">
        <f t="shared" si="6"/>
        <v>0.60656138242453772</v>
      </c>
      <c r="H81" s="14">
        <f t="shared" si="12"/>
        <v>1.2503737522036145</v>
      </c>
      <c r="I81" s="14">
        <f t="shared" si="13"/>
        <v>55.562937088971182</v>
      </c>
    </row>
    <row r="82" spans="1:9" x14ac:dyDescent="0.2">
      <c r="A82" t="s">
        <v>68</v>
      </c>
      <c r="B82">
        <v>164.48</v>
      </c>
      <c r="C82">
        <f t="shared" si="9"/>
        <v>-2.3400000000000034</v>
      </c>
      <c r="D82">
        <f t="shared" si="10"/>
        <v>0</v>
      </c>
      <c r="E82">
        <f t="shared" si="11"/>
        <v>2.3400000000000034</v>
      </c>
      <c r="F82" s="14">
        <f t="shared" ref="F82:F145" si="14">(F81*13+D82)/14</f>
        <v>0.70425497227798217</v>
      </c>
      <c r="G82" s="14">
        <f t="shared" ref="G82:G145" si="15">(G81*13+E82)/14</f>
        <v>0.73037842653707108</v>
      </c>
      <c r="H82" s="14">
        <f t="shared" si="12"/>
        <v>0.9642329875720077</v>
      </c>
      <c r="I82" s="14">
        <f t="shared" si="13"/>
        <v>49.089542517249853</v>
      </c>
    </row>
    <row r="83" spans="1:9" x14ac:dyDescent="0.2">
      <c r="A83" t="s">
        <v>67</v>
      </c>
      <c r="B83">
        <v>164.53</v>
      </c>
      <c r="C83">
        <f t="shared" si="9"/>
        <v>5.0000000000011369E-2</v>
      </c>
      <c r="D83">
        <f t="shared" si="10"/>
        <v>5.0000000000011369E-2</v>
      </c>
      <c r="E83">
        <f t="shared" si="11"/>
        <v>0</v>
      </c>
      <c r="F83" s="14">
        <f t="shared" si="14"/>
        <v>0.65752247425812715</v>
      </c>
      <c r="G83" s="14">
        <f t="shared" si="15"/>
        <v>0.67820853892728028</v>
      </c>
      <c r="H83" s="14">
        <f t="shared" si="12"/>
        <v>0.96949896162930627</v>
      </c>
      <c r="I83" s="14">
        <f t="shared" si="13"/>
        <v>49.225665030423237</v>
      </c>
    </row>
    <row r="84" spans="1:9" x14ac:dyDescent="0.2">
      <c r="A84" t="s">
        <v>66</v>
      </c>
      <c r="B84">
        <v>166.99</v>
      </c>
      <c r="C84">
        <f t="shared" si="9"/>
        <v>2.460000000000008</v>
      </c>
      <c r="D84">
        <f t="shared" si="10"/>
        <v>2.460000000000008</v>
      </c>
      <c r="E84">
        <f t="shared" si="11"/>
        <v>0</v>
      </c>
      <c r="F84" s="14">
        <f t="shared" si="14"/>
        <v>0.78627086895397569</v>
      </c>
      <c r="G84" s="14">
        <f t="shared" si="15"/>
        <v>0.62976507186104591</v>
      </c>
      <c r="H84" s="14">
        <f t="shared" si="12"/>
        <v>1.2485145716805677</v>
      </c>
      <c r="I84" s="14">
        <f t="shared" si="13"/>
        <v>55.526194377624712</v>
      </c>
    </row>
    <row r="85" spans="1:9" x14ac:dyDescent="0.2">
      <c r="A85" t="s">
        <v>65</v>
      </c>
      <c r="B85">
        <v>168.34</v>
      </c>
      <c r="C85">
        <f t="shared" si="9"/>
        <v>1.3499999999999943</v>
      </c>
      <c r="D85">
        <f t="shared" si="10"/>
        <v>1.3499999999999943</v>
      </c>
      <c r="E85">
        <f t="shared" si="11"/>
        <v>0</v>
      </c>
      <c r="F85" s="14">
        <f t="shared" si="14"/>
        <v>0.82653723545726276</v>
      </c>
      <c r="G85" s="14">
        <f t="shared" si="15"/>
        <v>0.58478185244239977</v>
      </c>
      <c r="H85" s="14">
        <f t="shared" si="12"/>
        <v>1.413411226776528</v>
      </c>
      <c r="I85" s="14">
        <f t="shared" si="13"/>
        <v>58.564873283710973</v>
      </c>
    </row>
    <row r="86" spans="1:9" x14ac:dyDescent="0.2">
      <c r="A86" t="s">
        <v>64</v>
      </c>
      <c r="B86">
        <v>171.14</v>
      </c>
      <c r="C86">
        <f t="shared" si="9"/>
        <v>2.7999999999999829</v>
      </c>
      <c r="D86">
        <f t="shared" si="10"/>
        <v>2.7999999999999829</v>
      </c>
      <c r="E86">
        <f t="shared" si="11"/>
        <v>0</v>
      </c>
      <c r="F86" s="14">
        <f t="shared" si="14"/>
        <v>0.96749886149602848</v>
      </c>
      <c r="G86" s="14">
        <f t="shared" si="15"/>
        <v>0.54301172012508547</v>
      </c>
      <c r="H86" s="14">
        <f t="shared" si="12"/>
        <v>1.7817274022615208</v>
      </c>
      <c r="I86" s="14">
        <f t="shared" si="13"/>
        <v>64.051114455463591</v>
      </c>
    </row>
    <row r="87" spans="1:9" x14ac:dyDescent="0.2">
      <c r="A87" t="s">
        <v>63</v>
      </c>
      <c r="B87">
        <v>176.14</v>
      </c>
      <c r="C87">
        <f t="shared" si="9"/>
        <v>5</v>
      </c>
      <c r="D87">
        <f t="shared" si="10"/>
        <v>5</v>
      </c>
      <c r="E87">
        <f t="shared" si="11"/>
        <v>0</v>
      </c>
      <c r="F87" s="14">
        <f t="shared" si="14"/>
        <v>1.2555346571034549</v>
      </c>
      <c r="G87" s="14">
        <f t="shared" si="15"/>
        <v>0.50422516868757938</v>
      </c>
      <c r="H87" s="14">
        <f t="shared" si="12"/>
        <v>2.4900277397326649</v>
      </c>
      <c r="I87" s="14">
        <f t="shared" si="13"/>
        <v>71.346932615595776</v>
      </c>
    </row>
    <row r="88" spans="1:9" x14ac:dyDescent="0.2">
      <c r="A88" t="s">
        <v>62</v>
      </c>
      <c r="B88">
        <v>172.69</v>
      </c>
      <c r="C88">
        <f t="shared" si="9"/>
        <v>-3.4499999999999886</v>
      </c>
      <c r="D88">
        <f t="shared" si="10"/>
        <v>0</v>
      </c>
      <c r="E88">
        <f t="shared" si="11"/>
        <v>3.4499999999999886</v>
      </c>
      <c r="F88" s="14">
        <f t="shared" si="14"/>
        <v>1.1658536101674939</v>
      </c>
      <c r="G88" s="14">
        <f t="shared" si="15"/>
        <v>0.71463765663846579</v>
      </c>
      <c r="H88" s="14">
        <f t="shared" si="12"/>
        <v>1.6313912362965468</v>
      </c>
      <c r="I88" s="14">
        <f t="shared" si="13"/>
        <v>61.997289258764397</v>
      </c>
    </row>
    <row r="89" spans="1:9" x14ac:dyDescent="0.2">
      <c r="A89" s="1">
        <v>45302</v>
      </c>
      <c r="B89">
        <v>172.65</v>
      </c>
      <c r="C89">
        <f t="shared" si="9"/>
        <v>-3.9999999999992042E-2</v>
      </c>
      <c r="D89">
        <f t="shared" si="10"/>
        <v>0</v>
      </c>
      <c r="E89">
        <f t="shared" si="11"/>
        <v>3.9999999999992042E-2</v>
      </c>
      <c r="F89" s="14">
        <f t="shared" si="14"/>
        <v>1.0825783522983872</v>
      </c>
      <c r="G89" s="14">
        <f t="shared" si="15"/>
        <v>0.66644925259286047</v>
      </c>
      <c r="H89" s="14">
        <f t="shared" si="12"/>
        <v>1.6243972786923411</v>
      </c>
      <c r="I89" s="14">
        <f t="shared" si="13"/>
        <v>61.896012920030536</v>
      </c>
    </row>
    <row r="90" spans="1:9" x14ac:dyDescent="0.2">
      <c r="A90" s="1">
        <v>45393</v>
      </c>
      <c r="B90">
        <v>170.68</v>
      </c>
      <c r="C90">
        <f t="shared" si="9"/>
        <v>-1.9699999999999989</v>
      </c>
      <c r="D90">
        <f t="shared" si="10"/>
        <v>0</v>
      </c>
      <c r="E90">
        <f t="shared" si="11"/>
        <v>1.9699999999999989</v>
      </c>
      <c r="F90" s="14">
        <f t="shared" si="14"/>
        <v>1.0052513271342167</v>
      </c>
      <c r="G90" s="14">
        <f t="shared" si="15"/>
        <v>0.75956002026479896</v>
      </c>
      <c r="H90" s="14">
        <f t="shared" si="12"/>
        <v>1.3234652961115101</v>
      </c>
      <c r="I90" s="14">
        <f t="shared" si="13"/>
        <v>56.960837690428455</v>
      </c>
    </row>
    <row r="91" spans="1:9" x14ac:dyDescent="0.2">
      <c r="A91" s="1">
        <v>45423</v>
      </c>
      <c r="B91">
        <v>171.41</v>
      </c>
      <c r="C91">
        <f t="shared" si="9"/>
        <v>0.72999999999998977</v>
      </c>
      <c r="D91">
        <f t="shared" si="10"/>
        <v>0.72999999999998977</v>
      </c>
      <c r="E91">
        <f t="shared" si="11"/>
        <v>0</v>
      </c>
      <c r="F91" s="14">
        <f t="shared" si="14"/>
        <v>0.98559051805320053</v>
      </c>
      <c r="G91" s="14">
        <f t="shared" si="15"/>
        <v>0.70530573310302758</v>
      </c>
      <c r="H91" s="14">
        <f t="shared" si="12"/>
        <v>1.3973947350704865</v>
      </c>
      <c r="I91" s="14">
        <f t="shared" si="13"/>
        <v>58.288053887354572</v>
      </c>
    </row>
    <row r="92" spans="1:9" x14ac:dyDescent="0.2">
      <c r="A92" s="1">
        <v>45454</v>
      </c>
      <c r="B92">
        <v>178.33</v>
      </c>
      <c r="C92">
        <f t="shared" si="9"/>
        <v>6.9200000000000159</v>
      </c>
      <c r="D92">
        <f t="shared" si="10"/>
        <v>6.9200000000000159</v>
      </c>
      <c r="E92">
        <f t="shared" si="11"/>
        <v>0</v>
      </c>
      <c r="F92" s="14">
        <f t="shared" si="14"/>
        <v>1.4094769096208302</v>
      </c>
      <c r="G92" s="14">
        <f t="shared" si="15"/>
        <v>0.65492675216709706</v>
      </c>
      <c r="H92" s="14">
        <f t="shared" si="12"/>
        <v>2.1521138126622414</v>
      </c>
      <c r="I92" s="14">
        <f t="shared" si="13"/>
        <v>68.275257194618533</v>
      </c>
    </row>
    <row r="93" spans="1:9" x14ac:dyDescent="0.2">
      <c r="A93" s="1">
        <v>45484</v>
      </c>
      <c r="B93">
        <v>182.28</v>
      </c>
      <c r="C93">
        <f t="shared" si="9"/>
        <v>3.9499999999999886</v>
      </c>
      <c r="D93">
        <f t="shared" si="10"/>
        <v>3.9499999999999886</v>
      </c>
      <c r="E93">
        <f t="shared" si="11"/>
        <v>0</v>
      </c>
      <c r="F93" s="14">
        <f t="shared" si="14"/>
        <v>1.5909428446479128</v>
      </c>
      <c r="G93" s="14">
        <f t="shared" si="15"/>
        <v>0.60814626986944731</v>
      </c>
      <c r="H93" s="14">
        <f t="shared" si="12"/>
        <v>2.6160529521778462</v>
      </c>
      <c r="I93" s="14">
        <f t="shared" si="13"/>
        <v>72.345537711284663</v>
      </c>
    </row>
    <row r="94" spans="1:9" x14ac:dyDescent="0.2">
      <c r="A94" s="1">
        <v>45515</v>
      </c>
      <c r="B94">
        <v>179.86</v>
      </c>
      <c r="C94">
        <f t="shared" si="9"/>
        <v>-2.4199999999999875</v>
      </c>
      <c r="D94">
        <f t="shared" si="10"/>
        <v>0</v>
      </c>
      <c r="E94">
        <f t="shared" si="11"/>
        <v>2.4199999999999875</v>
      </c>
      <c r="F94" s="14">
        <f t="shared" si="14"/>
        <v>1.4773040700302047</v>
      </c>
      <c r="G94" s="14">
        <f t="shared" si="15"/>
        <v>0.7375643934502002</v>
      </c>
      <c r="H94" s="14">
        <f t="shared" si="12"/>
        <v>2.0029492789363497</v>
      </c>
      <c r="I94" s="14">
        <f t="shared" si="13"/>
        <v>66.699404248539224</v>
      </c>
    </row>
    <row r="95" spans="1:9" x14ac:dyDescent="0.2">
      <c r="A95" s="1">
        <v>45607</v>
      </c>
      <c r="B95">
        <v>181.97</v>
      </c>
      <c r="C95">
        <f t="shared" si="9"/>
        <v>2.1099999999999852</v>
      </c>
      <c r="D95">
        <f t="shared" si="10"/>
        <v>2.1099999999999852</v>
      </c>
      <c r="E95">
        <f t="shared" si="11"/>
        <v>0</v>
      </c>
      <c r="F95" s="14">
        <f t="shared" si="14"/>
        <v>1.5224966364566175</v>
      </c>
      <c r="G95" s="14">
        <f t="shared" si="15"/>
        <v>0.6848812224894717</v>
      </c>
      <c r="H95" s="14">
        <f t="shared" si="12"/>
        <v>2.2230082917480218</v>
      </c>
      <c r="I95" s="14">
        <f t="shared" si="13"/>
        <v>68.973086337992555</v>
      </c>
    </row>
    <row r="96" spans="1:9" x14ac:dyDescent="0.2">
      <c r="A96" s="1">
        <v>45637</v>
      </c>
      <c r="B96">
        <v>183.32</v>
      </c>
      <c r="C96">
        <f t="shared" si="9"/>
        <v>1.3499999999999943</v>
      </c>
      <c r="D96">
        <f t="shared" si="10"/>
        <v>1.3499999999999943</v>
      </c>
      <c r="E96">
        <f t="shared" si="11"/>
        <v>0</v>
      </c>
      <c r="F96" s="14">
        <f t="shared" si="14"/>
        <v>1.5101754481382872</v>
      </c>
      <c r="G96" s="14">
        <f t="shared" si="15"/>
        <v>0.63596113516879516</v>
      </c>
      <c r="H96" s="14">
        <f t="shared" si="12"/>
        <v>2.3746348080491746</v>
      </c>
      <c r="I96" s="14">
        <f t="shared" si="13"/>
        <v>70.367163948679689</v>
      </c>
    </row>
    <row r="97" spans="1:9" x14ac:dyDescent="0.2">
      <c r="A97" t="s">
        <v>61</v>
      </c>
      <c r="B97">
        <v>180.49</v>
      </c>
      <c r="C97">
        <f t="shared" si="9"/>
        <v>-2.8299999999999841</v>
      </c>
      <c r="D97">
        <f t="shared" si="10"/>
        <v>0</v>
      </c>
      <c r="E97">
        <f t="shared" si="11"/>
        <v>2.8299999999999841</v>
      </c>
      <c r="F97" s="14">
        <f t="shared" si="14"/>
        <v>1.4023057732712665</v>
      </c>
      <c r="G97" s="14">
        <f t="shared" si="15"/>
        <v>0.79267819694245145</v>
      </c>
      <c r="H97" s="14">
        <f t="shared" si="12"/>
        <v>1.7690732237625479</v>
      </c>
      <c r="I97" s="14">
        <f t="shared" si="13"/>
        <v>63.886834359648141</v>
      </c>
    </row>
    <row r="98" spans="1:9" x14ac:dyDescent="0.2">
      <c r="A98" t="s">
        <v>60</v>
      </c>
      <c r="B98">
        <v>177.35</v>
      </c>
      <c r="C98">
        <f t="shared" si="9"/>
        <v>-3.1400000000000148</v>
      </c>
      <c r="D98">
        <f t="shared" si="10"/>
        <v>0</v>
      </c>
      <c r="E98">
        <f t="shared" si="11"/>
        <v>3.1400000000000148</v>
      </c>
      <c r="F98" s="14">
        <f t="shared" si="14"/>
        <v>1.3021410751804616</v>
      </c>
      <c r="G98" s="14">
        <f t="shared" si="15"/>
        <v>0.96034404001799167</v>
      </c>
      <c r="H98" s="14">
        <f t="shared" ref="H98:H129" si="16">F98/G98</f>
        <v>1.3559110286726688</v>
      </c>
      <c r="I98" s="14">
        <f t="shared" ref="I98:I129" si="17">100-(100/(1+H98))</f>
        <v>57.553575333300905</v>
      </c>
    </row>
    <row r="99" spans="1:9" x14ac:dyDescent="0.2">
      <c r="A99" t="s">
        <v>59</v>
      </c>
      <c r="B99">
        <v>173.89</v>
      </c>
      <c r="C99">
        <f t="shared" si="9"/>
        <v>-3.460000000000008</v>
      </c>
      <c r="D99">
        <f t="shared" si="10"/>
        <v>0</v>
      </c>
      <c r="E99">
        <f t="shared" si="11"/>
        <v>3.460000000000008</v>
      </c>
      <c r="F99" s="14">
        <f t="shared" si="14"/>
        <v>1.2091309983818572</v>
      </c>
      <c r="G99" s="14">
        <f t="shared" si="15"/>
        <v>1.1388908943024214</v>
      </c>
      <c r="H99" s="14">
        <f t="shared" si="16"/>
        <v>1.061674129129339</v>
      </c>
      <c r="I99" s="14">
        <f t="shared" si="17"/>
        <v>51.495729326423294</v>
      </c>
    </row>
    <row r="100" spans="1:9" x14ac:dyDescent="0.2">
      <c r="A100" t="s">
        <v>58</v>
      </c>
      <c r="B100">
        <v>176.8</v>
      </c>
      <c r="C100">
        <f t="shared" si="9"/>
        <v>2.910000000000025</v>
      </c>
      <c r="D100">
        <f t="shared" si="10"/>
        <v>2.910000000000025</v>
      </c>
      <c r="E100">
        <f t="shared" si="11"/>
        <v>0</v>
      </c>
      <c r="F100" s="14">
        <f t="shared" si="14"/>
        <v>1.3306216413545837</v>
      </c>
      <c r="G100" s="14">
        <f t="shared" si="15"/>
        <v>1.0575415447093912</v>
      </c>
      <c r="H100" s="14">
        <f t="shared" si="16"/>
        <v>1.2582216254400047</v>
      </c>
      <c r="I100" s="14">
        <f t="shared" si="17"/>
        <v>55.717366766197962</v>
      </c>
    </row>
    <row r="101" spans="1:9" x14ac:dyDescent="0.2">
      <c r="A101" t="s">
        <v>57</v>
      </c>
      <c r="B101">
        <v>179.58</v>
      </c>
      <c r="C101">
        <f t="shared" si="9"/>
        <v>2.7800000000000011</v>
      </c>
      <c r="D101">
        <f t="shared" si="10"/>
        <v>2.7800000000000011</v>
      </c>
      <c r="E101">
        <f t="shared" si="11"/>
        <v>0</v>
      </c>
      <c r="F101" s="14">
        <f t="shared" si="14"/>
        <v>1.4341486669721135</v>
      </c>
      <c r="G101" s="14">
        <f t="shared" si="15"/>
        <v>0.98200286294443473</v>
      </c>
      <c r="H101" s="14">
        <f t="shared" si="16"/>
        <v>1.4604322666351155</v>
      </c>
      <c r="I101" s="14">
        <f t="shared" si="17"/>
        <v>59.356735254996522</v>
      </c>
    </row>
    <row r="102" spans="1:9" x14ac:dyDescent="0.2">
      <c r="A102" t="s">
        <v>56</v>
      </c>
      <c r="B102">
        <v>177.33</v>
      </c>
      <c r="C102">
        <f t="shared" si="9"/>
        <v>-2.25</v>
      </c>
      <c r="D102">
        <f t="shared" si="10"/>
        <v>0</v>
      </c>
      <c r="E102">
        <f t="shared" si="11"/>
        <v>2.25</v>
      </c>
      <c r="F102" s="14">
        <f t="shared" si="14"/>
        <v>1.3317094764741053</v>
      </c>
      <c r="G102" s="14">
        <f t="shared" si="15"/>
        <v>1.0725740870198321</v>
      </c>
      <c r="H102" s="14">
        <f t="shared" si="16"/>
        <v>1.2416013892096591</v>
      </c>
      <c r="I102" s="14">
        <f t="shared" si="17"/>
        <v>55.389035498743219</v>
      </c>
    </row>
    <row r="103" spans="1:9" x14ac:dyDescent="0.2">
      <c r="A103" t="s">
        <v>55</v>
      </c>
      <c r="B103">
        <v>169.24</v>
      </c>
      <c r="C103">
        <f t="shared" si="9"/>
        <v>-8.0900000000000034</v>
      </c>
      <c r="D103">
        <f t="shared" si="10"/>
        <v>0</v>
      </c>
      <c r="E103">
        <f t="shared" si="11"/>
        <v>8.0900000000000034</v>
      </c>
      <c r="F103" s="14">
        <f t="shared" si="14"/>
        <v>1.2365873710116693</v>
      </c>
      <c r="G103" s="14">
        <f t="shared" si="15"/>
        <v>1.5738187950898443</v>
      </c>
      <c r="H103" s="14">
        <f t="shared" si="16"/>
        <v>0.78572410932548076</v>
      </c>
      <c r="I103" s="14">
        <f t="shared" si="17"/>
        <v>44.000308066752332</v>
      </c>
    </row>
    <row r="104" spans="1:9" x14ac:dyDescent="0.2">
      <c r="A104" t="s">
        <v>54</v>
      </c>
      <c r="B104">
        <v>166.57</v>
      </c>
      <c r="C104">
        <f t="shared" si="9"/>
        <v>-2.6700000000000159</v>
      </c>
      <c r="D104">
        <f t="shared" si="10"/>
        <v>0</v>
      </c>
      <c r="E104">
        <f t="shared" si="11"/>
        <v>2.6700000000000159</v>
      </c>
      <c r="F104" s="14">
        <f t="shared" si="14"/>
        <v>1.1482597016536928</v>
      </c>
      <c r="G104" s="14">
        <f t="shared" si="15"/>
        <v>1.6521174525834279</v>
      </c>
      <c r="H104" s="14">
        <f t="shared" si="16"/>
        <v>0.69502304443195062</v>
      </c>
      <c r="I104" s="14">
        <f t="shared" si="17"/>
        <v>41.00375193806714</v>
      </c>
    </row>
    <row r="105" spans="1:9" x14ac:dyDescent="0.2">
      <c r="A105" t="s">
        <v>53</v>
      </c>
      <c r="B105">
        <v>169.43</v>
      </c>
      <c r="C105">
        <f t="shared" si="9"/>
        <v>2.8600000000000136</v>
      </c>
      <c r="D105">
        <f t="shared" si="10"/>
        <v>2.8600000000000136</v>
      </c>
      <c r="E105">
        <f t="shared" si="11"/>
        <v>0</v>
      </c>
      <c r="F105" s="14">
        <f t="shared" si="14"/>
        <v>1.2705268658212872</v>
      </c>
      <c r="G105" s="14">
        <f t="shared" si="15"/>
        <v>1.5341090631131831</v>
      </c>
      <c r="H105" s="14">
        <f t="shared" si="16"/>
        <v>0.82818548978714335</v>
      </c>
      <c r="I105" s="14">
        <f t="shared" si="17"/>
        <v>45.300955204691476</v>
      </c>
    </row>
    <row r="106" spans="1:9" x14ac:dyDescent="0.2">
      <c r="A106" t="s">
        <v>52</v>
      </c>
      <c r="B106">
        <v>170.62</v>
      </c>
      <c r="C106">
        <f t="shared" si="9"/>
        <v>1.1899999999999977</v>
      </c>
      <c r="D106">
        <f t="shared" si="10"/>
        <v>1.1899999999999977</v>
      </c>
      <c r="E106">
        <f t="shared" si="11"/>
        <v>0</v>
      </c>
      <c r="F106" s="14">
        <f t="shared" si="14"/>
        <v>1.2647749468340521</v>
      </c>
      <c r="G106" s="14">
        <f t="shared" si="15"/>
        <v>1.4245298443193843</v>
      </c>
      <c r="H106" s="14">
        <f t="shared" si="16"/>
        <v>0.88785429935189575</v>
      </c>
      <c r="I106" s="14">
        <f t="shared" si="17"/>
        <v>47.029810492086064</v>
      </c>
    </row>
    <row r="107" spans="1:9" x14ac:dyDescent="0.2">
      <c r="A107" t="s">
        <v>51</v>
      </c>
      <c r="B107">
        <v>170.82</v>
      </c>
      <c r="C107">
        <f t="shared" si="9"/>
        <v>0.19999999999998863</v>
      </c>
      <c r="D107">
        <f t="shared" si="10"/>
        <v>0.19999999999998863</v>
      </c>
      <c r="E107">
        <f t="shared" si="11"/>
        <v>0</v>
      </c>
      <c r="F107" s="14">
        <f t="shared" si="14"/>
        <v>1.1887195934887618</v>
      </c>
      <c r="G107" s="14">
        <f t="shared" si="15"/>
        <v>1.3227777125822855</v>
      </c>
      <c r="H107" s="14">
        <f t="shared" si="16"/>
        <v>0.89865408388850188</v>
      </c>
      <c r="I107" s="14">
        <f t="shared" si="17"/>
        <v>47.331111628719157</v>
      </c>
    </row>
    <row r="108" spans="1:9" x14ac:dyDescent="0.2">
      <c r="A108" t="s">
        <v>50</v>
      </c>
      <c r="B108">
        <v>170.49</v>
      </c>
      <c r="C108">
        <f t="shared" si="9"/>
        <v>-0.32999999999998408</v>
      </c>
      <c r="D108">
        <f t="shared" si="10"/>
        <v>0</v>
      </c>
      <c r="E108">
        <f t="shared" si="11"/>
        <v>0.32999999999998408</v>
      </c>
      <c r="F108" s="14">
        <f t="shared" si="14"/>
        <v>1.1038110510967074</v>
      </c>
      <c r="G108" s="14">
        <f t="shared" si="15"/>
        <v>1.2518650188264069</v>
      </c>
      <c r="H108" s="14">
        <f t="shared" si="16"/>
        <v>0.88173328154141051</v>
      </c>
      <c r="I108" s="14">
        <f t="shared" si="17"/>
        <v>46.857505800138902</v>
      </c>
    </row>
    <row r="109" spans="1:9" x14ac:dyDescent="0.2">
      <c r="A109" s="1">
        <v>45334</v>
      </c>
      <c r="B109">
        <v>172.98</v>
      </c>
      <c r="C109">
        <f t="shared" si="9"/>
        <v>2.4899999999999807</v>
      </c>
      <c r="D109">
        <f t="shared" si="10"/>
        <v>2.4899999999999807</v>
      </c>
      <c r="E109">
        <f t="shared" si="11"/>
        <v>0</v>
      </c>
      <c r="F109" s="14">
        <f t="shared" si="14"/>
        <v>1.2028245474469412</v>
      </c>
      <c r="G109" s="14">
        <f t="shared" si="15"/>
        <v>1.162446088910235</v>
      </c>
      <c r="H109" s="14">
        <f t="shared" si="16"/>
        <v>1.0347357687568635</v>
      </c>
      <c r="I109" s="14">
        <f t="shared" si="17"/>
        <v>50.853569522151901</v>
      </c>
    </row>
    <row r="110" spans="1:9" x14ac:dyDescent="0.2">
      <c r="A110" s="1">
        <v>45363</v>
      </c>
      <c r="B110">
        <v>173.02</v>
      </c>
      <c r="C110">
        <f t="shared" si="9"/>
        <v>4.0000000000020464E-2</v>
      </c>
      <c r="D110">
        <f t="shared" si="10"/>
        <v>4.0000000000020464E-2</v>
      </c>
      <c r="E110">
        <f t="shared" si="11"/>
        <v>0</v>
      </c>
      <c r="F110" s="14">
        <f t="shared" si="14"/>
        <v>1.1197656512007326</v>
      </c>
      <c r="G110" s="14">
        <f t="shared" si="15"/>
        <v>1.0794142254166468</v>
      </c>
      <c r="H110" s="14">
        <f t="shared" si="16"/>
        <v>1.0373827070590165</v>
      </c>
      <c r="I110" s="14">
        <f t="shared" si="17"/>
        <v>50.917419857582352</v>
      </c>
    </row>
    <row r="111" spans="1:9" x14ac:dyDescent="0.2">
      <c r="A111" s="1">
        <v>45394</v>
      </c>
      <c r="B111">
        <v>176.09</v>
      </c>
      <c r="C111">
        <f t="shared" si="9"/>
        <v>3.0699999999999932</v>
      </c>
      <c r="D111">
        <f t="shared" si="10"/>
        <v>3.0699999999999932</v>
      </c>
      <c r="E111">
        <f t="shared" si="11"/>
        <v>0</v>
      </c>
      <c r="F111" s="14">
        <f t="shared" si="14"/>
        <v>1.2590681046863941</v>
      </c>
      <c r="G111" s="14">
        <f t="shared" si="15"/>
        <v>1.0023132093154576</v>
      </c>
      <c r="H111" s="14">
        <f t="shared" si="16"/>
        <v>1.2561623382637952</v>
      </c>
      <c r="I111" s="14">
        <f t="shared" si="17"/>
        <v>55.676948283360723</v>
      </c>
    </row>
    <row r="112" spans="1:9" x14ac:dyDescent="0.2">
      <c r="A112" s="1">
        <v>45424</v>
      </c>
      <c r="B112">
        <v>174.31</v>
      </c>
      <c r="C112">
        <f t="shared" si="9"/>
        <v>-1.7800000000000011</v>
      </c>
      <c r="D112">
        <f t="shared" si="10"/>
        <v>0</v>
      </c>
      <c r="E112">
        <f t="shared" si="11"/>
        <v>1.7800000000000011</v>
      </c>
      <c r="F112" s="14">
        <f t="shared" si="14"/>
        <v>1.1691346686373658</v>
      </c>
      <c r="G112" s="14">
        <f t="shared" si="15"/>
        <v>1.0578622657929251</v>
      </c>
      <c r="H112" s="14">
        <f t="shared" si="16"/>
        <v>1.1051860969452729</v>
      </c>
      <c r="I112" s="14">
        <f t="shared" si="17"/>
        <v>52.498261248682553</v>
      </c>
    </row>
    <row r="113" spans="1:9" x14ac:dyDescent="0.2">
      <c r="A113" s="1">
        <v>45455</v>
      </c>
      <c r="B113">
        <v>176.49</v>
      </c>
      <c r="C113">
        <f t="shared" si="9"/>
        <v>2.1800000000000068</v>
      </c>
      <c r="D113">
        <f t="shared" si="10"/>
        <v>2.1800000000000068</v>
      </c>
      <c r="E113">
        <f t="shared" si="11"/>
        <v>0</v>
      </c>
      <c r="F113" s="14">
        <f t="shared" si="14"/>
        <v>1.2413393351632689</v>
      </c>
      <c r="G113" s="14">
        <f t="shared" si="15"/>
        <v>0.98230067537914478</v>
      </c>
      <c r="H113" s="14">
        <f t="shared" si="16"/>
        <v>1.2637060792858983</v>
      </c>
      <c r="I113" s="14">
        <f t="shared" si="17"/>
        <v>55.824653688456898</v>
      </c>
    </row>
    <row r="114" spans="1:9" x14ac:dyDescent="0.2">
      <c r="A114" s="1">
        <v>45547</v>
      </c>
      <c r="B114">
        <v>177.1</v>
      </c>
      <c r="C114">
        <f t="shared" si="9"/>
        <v>0.60999999999998522</v>
      </c>
      <c r="D114">
        <f t="shared" si="10"/>
        <v>0.60999999999998522</v>
      </c>
      <c r="E114">
        <f t="shared" si="11"/>
        <v>0</v>
      </c>
      <c r="F114" s="14">
        <f t="shared" si="14"/>
        <v>1.1962436683658915</v>
      </c>
      <c r="G114" s="14">
        <f t="shared" si="15"/>
        <v>0.91213634142349154</v>
      </c>
      <c r="H114" s="14">
        <f t="shared" si="16"/>
        <v>1.3114746272459865</v>
      </c>
      <c r="I114" s="14">
        <f t="shared" si="17"/>
        <v>56.737574005237811</v>
      </c>
    </row>
    <row r="115" spans="1:9" x14ac:dyDescent="0.2">
      <c r="A115" s="1">
        <v>45577</v>
      </c>
      <c r="B115">
        <v>186.53</v>
      </c>
      <c r="C115">
        <f t="shared" si="9"/>
        <v>9.4300000000000068</v>
      </c>
      <c r="D115">
        <f t="shared" si="10"/>
        <v>9.4300000000000068</v>
      </c>
      <c r="E115">
        <f t="shared" si="11"/>
        <v>0</v>
      </c>
      <c r="F115" s="14">
        <f t="shared" si="14"/>
        <v>1.784369120625471</v>
      </c>
      <c r="G115" s="14">
        <f t="shared" si="15"/>
        <v>0.84698374560752776</v>
      </c>
      <c r="H115" s="14">
        <f t="shared" si="16"/>
        <v>2.1067336060216504</v>
      </c>
      <c r="I115" s="14">
        <f t="shared" si="17"/>
        <v>67.811852356386709</v>
      </c>
    </row>
    <row r="116" spans="1:9" x14ac:dyDescent="0.2">
      <c r="A116" s="1">
        <v>45608</v>
      </c>
      <c r="B116">
        <v>196.71</v>
      </c>
      <c r="C116">
        <f t="shared" si="9"/>
        <v>10.180000000000007</v>
      </c>
      <c r="D116">
        <f t="shared" si="10"/>
        <v>10.180000000000007</v>
      </c>
      <c r="E116">
        <f t="shared" si="11"/>
        <v>0</v>
      </c>
      <c r="F116" s="14">
        <f t="shared" si="14"/>
        <v>2.384057040580795</v>
      </c>
      <c r="G116" s="14">
        <f t="shared" si="15"/>
        <v>0.78648490663556159</v>
      </c>
      <c r="H116" s="14">
        <f t="shared" si="16"/>
        <v>3.0312813640370475</v>
      </c>
      <c r="I116" s="14">
        <f t="shared" si="17"/>
        <v>75.193991445971164</v>
      </c>
    </row>
    <row r="117" spans="1:9" x14ac:dyDescent="0.2">
      <c r="A117" s="1">
        <v>45638</v>
      </c>
      <c r="B117">
        <v>193.63</v>
      </c>
      <c r="C117">
        <f t="shared" si="9"/>
        <v>-3.0800000000000125</v>
      </c>
      <c r="D117">
        <f t="shared" si="10"/>
        <v>0</v>
      </c>
      <c r="E117">
        <f t="shared" si="11"/>
        <v>3.0800000000000125</v>
      </c>
      <c r="F117" s="14">
        <f t="shared" si="14"/>
        <v>2.213767251967881</v>
      </c>
      <c r="G117" s="14">
        <f t="shared" si="15"/>
        <v>0.9503074133044509</v>
      </c>
      <c r="H117" s="14">
        <f t="shared" si="16"/>
        <v>2.3295274991805774</v>
      </c>
      <c r="I117" s="14">
        <f t="shared" si="17"/>
        <v>69.965708340114091</v>
      </c>
    </row>
    <row r="118" spans="1:9" x14ac:dyDescent="0.2">
      <c r="A118" t="s">
        <v>49</v>
      </c>
      <c r="B118">
        <v>191.38</v>
      </c>
      <c r="C118">
        <f t="shared" si="9"/>
        <v>-2.25</v>
      </c>
      <c r="D118">
        <f t="shared" si="10"/>
        <v>0</v>
      </c>
      <c r="E118">
        <f t="shared" si="11"/>
        <v>2.25</v>
      </c>
      <c r="F118" s="14">
        <f t="shared" si="14"/>
        <v>2.0556410196844608</v>
      </c>
      <c r="G118" s="14">
        <f t="shared" si="15"/>
        <v>1.0431425980684188</v>
      </c>
      <c r="H118" s="14">
        <f t="shared" si="16"/>
        <v>1.9706232144012521</v>
      </c>
      <c r="I118" s="14">
        <f t="shared" si="17"/>
        <v>66.337030049717825</v>
      </c>
    </row>
    <row r="119" spans="1:9" x14ac:dyDescent="0.2">
      <c r="A119" t="s">
        <v>48</v>
      </c>
      <c r="B119">
        <v>198.16</v>
      </c>
      <c r="C119">
        <f t="shared" si="9"/>
        <v>6.7800000000000011</v>
      </c>
      <c r="D119">
        <f t="shared" si="10"/>
        <v>6.7800000000000011</v>
      </c>
      <c r="E119">
        <f t="shared" si="11"/>
        <v>0</v>
      </c>
      <c r="F119" s="14">
        <f t="shared" si="14"/>
        <v>2.3930952325641424</v>
      </c>
      <c r="G119" s="14">
        <f t="shared" si="15"/>
        <v>0.96863241249210319</v>
      </c>
      <c r="H119" s="14">
        <f t="shared" si="16"/>
        <v>2.470591735008302</v>
      </c>
      <c r="I119" s="14">
        <f t="shared" si="17"/>
        <v>71.186469733305927</v>
      </c>
    </row>
    <row r="120" spans="1:9" x14ac:dyDescent="0.2">
      <c r="A120" t="s">
        <v>47</v>
      </c>
      <c r="B120">
        <v>197.12</v>
      </c>
      <c r="C120">
        <f t="shared" si="9"/>
        <v>-1.039999999999992</v>
      </c>
      <c r="D120">
        <f t="shared" si="10"/>
        <v>0</v>
      </c>
      <c r="E120">
        <f t="shared" si="11"/>
        <v>1.039999999999992</v>
      </c>
      <c r="F120" s="14">
        <f t="shared" si="14"/>
        <v>2.2221598588095608</v>
      </c>
      <c r="G120" s="14">
        <f t="shared" si="15"/>
        <v>0.97373009731409521</v>
      </c>
      <c r="H120" s="14">
        <f t="shared" si="16"/>
        <v>2.2821106844074071</v>
      </c>
      <c r="I120" s="14">
        <f t="shared" si="17"/>
        <v>69.531801448659792</v>
      </c>
    </row>
    <row r="121" spans="1:9" x14ac:dyDescent="0.2">
      <c r="A121" t="s">
        <v>46</v>
      </c>
      <c r="B121">
        <v>190.15</v>
      </c>
      <c r="C121">
        <f t="shared" si="9"/>
        <v>-6.9699999999999989</v>
      </c>
      <c r="D121">
        <f t="shared" si="10"/>
        <v>0</v>
      </c>
      <c r="E121">
        <f t="shared" si="11"/>
        <v>6.9699999999999989</v>
      </c>
      <c r="F121" s="14">
        <f t="shared" si="14"/>
        <v>2.0634341546088781</v>
      </c>
      <c r="G121" s="14">
        <f t="shared" si="15"/>
        <v>1.4020350903630885</v>
      </c>
      <c r="H121" s="14">
        <f t="shared" si="16"/>
        <v>1.4717421616562432</v>
      </c>
      <c r="I121" s="14">
        <f t="shared" si="17"/>
        <v>59.542705727448165</v>
      </c>
    </row>
    <row r="122" spans="1:9" x14ac:dyDescent="0.2">
      <c r="A122" t="s">
        <v>45</v>
      </c>
      <c r="B122">
        <v>189.7</v>
      </c>
      <c r="C122">
        <f t="shared" si="9"/>
        <v>-0.45000000000001705</v>
      </c>
      <c r="D122">
        <f t="shared" si="10"/>
        <v>0</v>
      </c>
      <c r="E122">
        <f t="shared" si="11"/>
        <v>0.45000000000001705</v>
      </c>
      <c r="F122" s="14">
        <f t="shared" si="14"/>
        <v>1.916046000708244</v>
      </c>
      <c r="G122" s="14">
        <f t="shared" si="15"/>
        <v>1.3340325839085836</v>
      </c>
      <c r="H122" s="14">
        <f t="shared" si="16"/>
        <v>1.4362812601581429</v>
      </c>
      <c r="I122" s="14">
        <f t="shared" si="17"/>
        <v>58.953836063448264</v>
      </c>
    </row>
    <row r="123" spans="1:9" x14ac:dyDescent="0.2">
      <c r="A123" t="s">
        <v>44</v>
      </c>
      <c r="B123">
        <v>192.96</v>
      </c>
      <c r="C123">
        <f t="shared" si="9"/>
        <v>3.2600000000000193</v>
      </c>
      <c r="D123">
        <f t="shared" si="10"/>
        <v>3.2600000000000193</v>
      </c>
      <c r="E123">
        <f t="shared" si="11"/>
        <v>0</v>
      </c>
      <c r="F123" s="14">
        <f t="shared" si="14"/>
        <v>2.0120427149433708</v>
      </c>
      <c r="G123" s="14">
        <f t="shared" si="15"/>
        <v>1.2387445422008276</v>
      </c>
      <c r="H123" s="14">
        <f t="shared" si="16"/>
        <v>1.6242596002632272</v>
      </c>
      <c r="I123" s="14">
        <f t="shared" si="17"/>
        <v>61.894013843001858</v>
      </c>
    </row>
    <row r="124" spans="1:9" x14ac:dyDescent="0.2">
      <c r="A124" t="s">
        <v>43</v>
      </c>
      <c r="B124">
        <v>195.99</v>
      </c>
      <c r="C124">
        <f t="shared" si="9"/>
        <v>3.0300000000000011</v>
      </c>
      <c r="D124">
        <f t="shared" si="10"/>
        <v>3.0300000000000011</v>
      </c>
      <c r="E124">
        <f t="shared" si="11"/>
        <v>0</v>
      </c>
      <c r="F124" s="14">
        <f t="shared" si="14"/>
        <v>2.0847539495902732</v>
      </c>
      <c r="G124" s="14">
        <f t="shared" si="15"/>
        <v>1.1502627891864827</v>
      </c>
      <c r="H124" s="14">
        <f t="shared" si="16"/>
        <v>1.8124153621145167</v>
      </c>
      <c r="I124" s="14">
        <f t="shared" si="17"/>
        <v>64.443374422185315</v>
      </c>
    </row>
    <row r="125" spans="1:9" x14ac:dyDescent="0.2">
      <c r="A125" t="s">
        <v>42</v>
      </c>
      <c r="B125">
        <v>197.57</v>
      </c>
      <c r="C125">
        <f t="shared" si="9"/>
        <v>1.5799999999999841</v>
      </c>
      <c r="D125">
        <f t="shared" si="10"/>
        <v>1.5799999999999841</v>
      </c>
      <c r="E125">
        <f t="shared" si="11"/>
        <v>0</v>
      </c>
      <c r="F125" s="14">
        <f t="shared" si="14"/>
        <v>2.0487000960481097</v>
      </c>
      <c r="G125" s="14">
        <f t="shared" si="15"/>
        <v>1.0681011613874483</v>
      </c>
      <c r="H125" s="14">
        <f t="shared" si="16"/>
        <v>1.9180768358934066</v>
      </c>
      <c r="I125" s="14">
        <f t="shared" si="17"/>
        <v>65.730854386709893</v>
      </c>
    </row>
    <row r="126" spans="1:9" x14ac:dyDescent="0.2">
      <c r="A126" t="s">
        <v>41</v>
      </c>
      <c r="B126">
        <v>197.1</v>
      </c>
      <c r="C126">
        <f t="shared" si="9"/>
        <v>-0.46999999999999886</v>
      </c>
      <c r="D126">
        <f t="shared" si="10"/>
        <v>0</v>
      </c>
      <c r="E126">
        <f t="shared" si="11"/>
        <v>0.46999999999999886</v>
      </c>
      <c r="F126" s="14">
        <f t="shared" si="14"/>
        <v>1.9023643749018162</v>
      </c>
      <c r="G126" s="14">
        <f t="shared" si="15"/>
        <v>1.0253796498597734</v>
      </c>
      <c r="H126" s="14">
        <f t="shared" si="16"/>
        <v>1.85527806716466</v>
      </c>
      <c r="I126" s="14">
        <f t="shared" si="17"/>
        <v>64.977141403498507</v>
      </c>
    </row>
    <row r="127" spans="1:9" x14ac:dyDescent="0.2">
      <c r="A127" t="s">
        <v>40</v>
      </c>
      <c r="B127">
        <v>194.04</v>
      </c>
      <c r="C127">
        <f t="shared" si="9"/>
        <v>-3.0600000000000023</v>
      </c>
      <c r="D127">
        <f t="shared" si="10"/>
        <v>0</v>
      </c>
      <c r="E127">
        <f t="shared" si="11"/>
        <v>3.0600000000000023</v>
      </c>
      <c r="F127" s="14">
        <f t="shared" si="14"/>
        <v>1.7664812052659722</v>
      </c>
      <c r="G127" s="14">
        <f t="shared" si="15"/>
        <v>1.1707096748697896</v>
      </c>
      <c r="H127" s="14">
        <f t="shared" si="16"/>
        <v>1.5088977593547661</v>
      </c>
      <c r="I127" s="14">
        <f t="shared" si="17"/>
        <v>60.14185925786078</v>
      </c>
    </row>
    <row r="128" spans="1:9" x14ac:dyDescent="0.2">
      <c r="A128" t="s">
        <v>39</v>
      </c>
      <c r="B128">
        <v>192.69</v>
      </c>
      <c r="C128">
        <f t="shared" si="9"/>
        <v>-1.3499999999999943</v>
      </c>
      <c r="D128">
        <f t="shared" si="10"/>
        <v>0</v>
      </c>
      <c r="E128">
        <f t="shared" si="11"/>
        <v>1.3499999999999943</v>
      </c>
      <c r="F128" s="14">
        <f t="shared" si="14"/>
        <v>1.6403039763184029</v>
      </c>
      <c r="G128" s="14">
        <f t="shared" si="15"/>
        <v>1.1835161266648042</v>
      </c>
      <c r="H128" s="14">
        <f t="shared" si="16"/>
        <v>1.3859582808903881</v>
      </c>
      <c r="I128" s="14">
        <f t="shared" si="17"/>
        <v>58.088118807055515</v>
      </c>
    </row>
    <row r="129" spans="1:9" x14ac:dyDescent="0.2">
      <c r="A129" t="s">
        <v>38</v>
      </c>
      <c r="B129">
        <v>190.44</v>
      </c>
      <c r="C129">
        <f t="shared" si="9"/>
        <v>-2.25</v>
      </c>
      <c r="D129">
        <f t="shared" si="10"/>
        <v>0</v>
      </c>
      <c r="E129">
        <f t="shared" si="11"/>
        <v>2.25</v>
      </c>
      <c r="F129" s="14">
        <f t="shared" si="14"/>
        <v>1.5231394065813739</v>
      </c>
      <c r="G129" s="14">
        <f t="shared" si="15"/>
        <v>1.2596935461887466</v>
      </c>
      <c r="H129" s="14">
        <f t="shared" si="16"/>
        <v>1.2091348814080165</v>
      </c>
      <c r="I129" s="14">
        <f t="shared" si="17"/>
        <v>54.733411326942658</v>
      </c>
    </row>
    <row r="130" spans="1:9" x14ac:dyDescent="0.2">
      <c r="A130" s="1">
        <v>45689</v>
      </c>
      <c r="B130">
        <v>190.63</v>
      </c>
      <c r="C130">
        <f t="shared" ref="C130:C188" si="18">B130-B129</f>
        <v>0.18999999999999773</v>
      </c>
      <c r="D130">
        <f t="shared" ref="D130:D188" si="19">IF(C130&gt;0,C130,0)</f>
        <v>0.18999999999999773</v>
      </c>
      <c r="E130">
        <f t="shared" ref="E130:E188" si="20">IF(C130&lt;0,ABS(C130),0)</f>
        <v>0</v>
      </c>
      <c r="F130" s="14">
        <f t="shared" si="14"/>
        <v>1.4279151632541327</v>
      </c>
      <c r="G130" s="14">
        <f t="shared" si="15"/>
        <v>1.1697154357466935</v>
      </c>
      <c r="H130" s="14">
        <f t="shared" ref="H130:H161" si="21">F130/G130</f>
        <v>1.2207372148958744</v>
      </c>
      <c r="I130" s="14">
        <f t="shared" ref="I130:I161" si="22">100-(100/(1+H130))</f>
        <v>54.969908492892621</v>
      </c>
    </row>
    <row r="131" spans="1:9" x14ac:dyDescent="0.2">
      <c r="A131" s="1">
        <v>45717</v>
      </c>
      <c r="B131">
        <v>193.13</v>
      </c>
      <c r="C131">
        <f t="shared" si="18"/>
        <v>2.5</v>
      </c>
      <c r="D131">
        <f t="shared" si="19"/>
        <v>2.5</v>
      </c>
      <c r="E131">
        <f t="shared" si="20"/>
        <v>0</v>
      </c>
      <c r="F131" s="14">
        <f t="shared" si="14"/>
        <v>1.5044926515931232</v>
      </c>
      <c r="G131" s="14">
        <f t="shared" si="15"/>
        <v>1.0861643331933581</v>
      </c>
      <c r="H131" s="14">
        <f t="shared" si="21"/>
        <v>1.3851427501489266</v>
      </c>
      <c r="I131" s="14">
        <f t="shared" si="22"/>
        <v>58.073788248625341</v>
      </c>
    </row>
    <row r="132" spans="1:9" x14ac:dyDescent="0.2">
      <c r="A132" s="1">
        <v>45809</v>
      </c>
      <c r="B132">
        <v>197.96</v>
      </c>
      <c r="C132">
        <f t="shared" si="18"/>
        <v>4.8300000000000125</v>
      </c>
      <c r="D132">
        <f t="shared" si="19"/>
        <v>4.8300000000000125</v>
      </c>
      <c r="E132">
        <f t="shared" si="20"/>
        <v>0</v>
      </c>
      <c r="F132" s="14">
        <f t="shared" si="14"/>
        <v>1.7420288907650439</v>
      </c>
      <c r="G132" s="14">
        <f t="shared" si="15"/>
        <v>1.0085811665366897</v>
      </c>
      <c r="H132" s="14">
        <f t="shared" si="21"/>
        <v>1.7272074361123548</v>
      </c>
      <c r="I132" s="14">
        <f t="shared" si="22"/>
        <v>63.332455508939802</v>
      </c>
    </row>
    <row r="133" spans="1:9" x14ac:dyDescent="0.2">
      <c r="A133" s="1">
        <v>45839</v>
      </c>
      <c r="B133">
        <v>196.71</v>
      </c>
      <c r="C133">
        <f t="shared" si="18"/>
        <v>-1.25</v>
      </c>
      <c r="D133">
        <f t="shared" si="19"/>
        <v>0</v>
      </c>
      <c r="E133">
        <f t="shared" si="20"/>
        <v>1.25</v>
      </c>
      <c r="F133" s="14">
        <f t="shared" si="14"/>
        <v>1.6175982557103978</v>
      </c>
      <c r="G133" s="14">
        <f t="shared" si="15"/>
        <v>1.0258253689269261</v>
      </c>
      <c r="H133" s="14">
        <f t="shared" si="21"/>
        <v>1.5768748801781935</v>
      </c>
      <c r="I133" s="14">
        <f t="shared" si="22"/>
        <v>61.193304040790331</v>
      </c>
    </row>
    <row r="134" spans="1:9" x14ac:dyDescent="0.2">
      <c r="A134" s="1">
        <v>45870</v>
      </c>
      <c r="B134">
        <v>195.39</v>
      </c>
      <c r="C134">
        <f t="shared" si="18"/>
        <v>-1.3200000000000216</v>
      </c>
      <c r="D134">
        <f t="shared" si="19"/>
        <v>0</v>
      </c>
      <c r="E134">
        <f t="shared" si="20"/>
        <v>1.3200000000000216</v>
      </c>
      <c r="F134" s="14">
        <f t="shared" si="14"/>
        <v>1.5020555231596551</v>
      </c>
      <c r="G134" s="14">
        <f t="shared" si="15"/>
        <v>1.0468378425750042</v>
      </c>
      <c r="H134" s="14">
        <f t="shared" si="21"/>
        <v>1.4348502337906601</v>
      </c>
      <c r="I134" s="14">
        <f t="shared" si="22"/>
        <v>58.929712139084423</v>
      </c>
    </row>
    <row r="135" spans="1:9" x14ac:dyDescent="0.2">
      <c r="A135" s="1">
        <v>45931</v>
      </c>
      <c r="B135">
        <v>193.17</v>
      </c>
      <c r="C135">
        <f t="shared" si="18"/>
        <v>-2.2199999999999989</v>
      </c>
      <c r="D135">
        <f t="shared" si="19"/>
        <v>0</v>
      </c>
      <c r="E135">
        <f t="shared" si="20"/>
        <v>2.2199999999999989</v>
      </c>
      <c r="F135" s="14">
        <f t="shared" si="14"/>
        <v>1.3947658429339655</v>
      </c>
      <c r="G135" s="14">
        <f t="shared" si="15"/>
        <v>1.1306351395339325</v>
      </c>
      <c r="H135" s="14">
        <f t="shared" si="21"/>
        <v>1.233612678541826</v>
      </c>
      <c r="I135" s="14">
        <f t="shared" si="22"/>
        <v>55.229480491092488</v>
      </c>
    </row>
    <row r="136" spans="1:9" x14ac:dyDescent="0.2">
      <c r="A136" t="s">
        <v>37</v>
      </c>
      <c r="B136">
        <v>192.29</v>
      </c>
      <c r="C136">
        <f t="shared" si="18"/>
        <v>-0.87999999999999545</v>
      </c>
      <c r="D136">
        <f t="shared" si="19"/>
        <v>0</v>
      </c>
      <c r="E136">
        <f t="shared" si="20"/>
        <v>0.87999999999999545</v>
      </c>
      <c r="F136" s="14">
        <f t="shared" si="14"/>
        <v>1.2951397112958252</v>
      </c>
      <c r="G136" s="14">
        <f t="shared" si="15"/>
        <v>1.1127326295672226</v>
      </c>
      <c r="H136" s="14">
        <f t="shared" si="21"/>
        <v>1.1639271437555907</v>
      </c>
      <c r="I136" s="14">
        <f t="shared" si="22"/>
        <v>53.787723265744702</v>
      </c>
    </row>
    <row r="137" spans="1:9" x14ac:dyDescent="0.2">
      <c r="A137" t="s">
        <v>36</v>
      </c>
      <c r="B137">
        <v>191.05</v>
      </c>
      <c r="C137">
        <f t="shared" si="18"/>
        <v>-1.2399999999999807</v>
      </c>
      <c r="D137">
        <f t="shared" si="19"/>
        <v>0</v>
      </c>
      <c r="E137">
        <f t="shared" si="20"/>
        <v>1.2399999999999807</v>
      </c>
      <c r="F137" s="14">
        <f t="shared" si="14"/>
        <v>1.2026297319175521</v>
      </c>
      <c r="G137" s="14">
        <f t="shared" si="15"/>
        <v>1.1218231560267053</v>
      </c>
      <c r="H137" s="14">
        <f t="shared" si="21"/>
        <v>1.0720314743520263</v>
      </c>
      <c r="I137" s="14">
        <f t="shared" si="22"/>
        <v>51.738184850076955</v>
      </c>
    </row>
    <row r="138" spans="1:9" x14ac:dyDescent="0.2">
      <c r="A138" t="s">
        <v>35</v>
      </c>
      <c r="B138">
        <v>196.98</v>
      </c>
      <c r="C138">
        <f t="shared" si="18"/>
        <v>5.9299999999999784</v>
      </c>
      <c r="D138">
        <f t="shared" si="19"/>
        <v>5.9299999999999784</v>
      </c>
      <c r="E138">
        <f t="shared" si="20"/>
        <v>0</v>
      </c>
      <c r="F138" s="14">
        <f t="shared" si="14"/>
        <v>1.5402990367805824</v>
      </c>
      <c r="G138" s="14">
        <f t="shared" si="15"/>
        <v>1.0416929305962264</v>
      </c>
      <c r="H138" s="14">
        <f t="shared" si="21"/>
        <v>1.4786497935614984</v>
      </c>
      <c r="I138" s="14">
        <f t="shared" si="22"/>
        <v>59.65545424780926</v>
      </c>
    </row>
    <row r="139" spans="1:9" x14ac:dyDescent="0.2">
      <c r="A139" t="s">
        <v>34</v>
      </c>
      <c r="B139">
        <v>194.41</v>
      </c>
      <c r="C139">
        <f t="shared" si="18"/>
        <v>-2.5699999999999932</v>
      </c>
      <c r="D139">
        <f t="shared" si="19"/>
        <v>0</v>
      </c>
      <c r="E139">
        <f t="shared" si="20"/>
        <v>2.5699999999999932</v>
      </c>
      <c r="F139" s="14">
        <f t="shared" si="14"/>
        <v>1.4302776770105408</v>
      </c>
      <c r="G139" s="14">
        <f t="shared" si="15"/>
        <v>1.1508577212679241</v>
      </c>
      <c r="H139" s="14">
        <f t="shared" si="21"/>
        <v>1.242792788872958</v>
      </c>
      <c r="I139" s="14">
        <f t="shared" si="22"/>
        <v>55.412733402691323</v>
      </c>
    </row>
    <row r="140" spans="1:9" x14ac:dyDescent="0.2">
      <c r="A140" t="s">
        <v>33</v>
      </c>
      <c r="B140">
        <v>197.55</v>
      </c>
      <c r="C140">
        <f t="shared" si="18"/>
        <v>3.1400000000000148</v>
      </c>
      <c r="D140">
        <f t="shared" si="19"/>
        <v>3.1400000000000148</v>
      </c>
      <c r="E140">
        <f t="shared" si="20"/>
        <v>0</v>
      </c>
      <c r="F140" s="14">
        <f t="shared" si="14"/>
        <v>1.5524007000812177</v>
      </c>
      <c r="G140" s="14">
        <f t="shared" si="15"/>
        <v>1.0686535983202152</v>
      </c>
      <c r="H140" s="14">
        <f t="shared" si="21"/>
        <v>1.4526696981336049</v>
      </c>
      <c r="I140" s="14">
        <f t="shared" si="22"/>
        <v>59.228101494426063</v>
      </c>
    </row>
    <row r="141" spans="1:9" x14ac:dyDescent="0.2">
      <c r="A141" t="s">
        <v>32</v>
      </c>
      <c r="B141">
        <v>199.63</v>
      </c>
      <c r="C141">
        <f t="shared" si="18"/>
        <v>2.0799999999999841</v>
      </c>
      <c r="D141">
        <f t="shared" si="19"/>
        <v>2.0799999999999841</v>
      </c>
      <c r="E141">
        <f t="shared" si="20"/>
        <v>0</v>
      </c>
      <c r="F141" s="14">
        <f t="shared" si="14"/>
        <v>1.5900863643611296</v>
      </c>
      <c r="G141" s="14">
        <f t="shared" si="15"/>
        <v>0.99232119844019984</v>
      </c>
      <c r="H141" s="14">
        <f t="shared" si="21"/>
        <v>1.602390805376867</v>
      </c>
      <c r="I141" s="14">
        <f t="shared" si="22"/>
        <v>61.573795990445632</v>
      </c>
    </row>
    <row r="142" spans="1:9" x14ac:dyDescent="0.2">
      <c r="A142" t="s">
        <v>31</v>
      </c>
      <c r="B142">
        <v>200.03</v>
      </c>
      <c r="C142">
        <f t="shared" si="18"/>
        <v>0.40000000000000568</v>
      </c>
      <c r="D142">
        <f t="shared" si="19"/>
        <v>0.40000000000000568</v>
      </c>
      <c r="E142">
        <f t="shared" si="20"/>
        <v>0</v>
      </c>
      <c r="F142" s="14">
        <f t="shared" si="14"/>
        <v>1.5050801954781921</v>
      </c>
      <c r="G142" s="14">
        <f t="shared" si="15"/>
        <v>0.92144111283732844</v>
      </c>
      <c r="H142" s="14">
        <f t="shared" si="21"/>
        <v>1.6333981352793181</v>
      </c>
      <c r="I142" s="14">
        <f t="shared" si="22"/>
        <v>62.026250926393537</v>
      </c>
    </row>
    <row r="143" spans="1:9" x14ac:dyDescent="0.2">
      <c r="A143" t="s">
        <v>30</v>
      </c>
      <c r="B143">
        <v>199.58</v>
      </c>
      <c r="C143">
        <f t="shared" si="18"/>
        <v>-0.44999999999998863</v>
      </c>
      <c r="D143">
        <f t="shared" si="19"/>
        <v>0</v>
      </c>
      <c r="E143">
        <f t="shared" si="20"/>
        <v>0.44999999999998863</v>
      </c>
      <c r="F143" s="14">
        <f t="shared" si="14"/>
        <v>1.3975744672297499</v>
      </c>
      <c r="G143" s="14">
        <f t="shared" si="15"/>
        <v>0.88776674763466124</v>
      </c>
      <c r="H143" s="14">
        <f t="shared" si="21"/>
        <v>1.5742586337609568</v>
      </c>
      <c r="I143" s="14">
        <f t="shared" si="22"/>
        <v>61.153864383120919</v>
      </c>
    </row>
    <row r="144" spans="1:9" x14ac:dyDescent="0.2">
      <c r="A144" t="s">
        <v>29</v>
      </c>
      <c r="B144">
        <v>201.9</v>
      </c>
      <c r="C144">
        <f t="shared" si="18"/>
        <v>2.3199999999999932</v>
      </c>
      <c r="D144">
        <f t="shared" si="19"/>
        <v>2.3199999999999932</v>
      </c>
      <c r="E144">
        <f t="shared" si="20"/>
        <v>0</v>
      </c>
      <c r="F144" s="14">
        <f t="shared" si="14"/>
        <v>1.4634620052847673</v>
      </c>
      <c r="G144" s="14">
        <f t="shared" si="15"/>
        <v>0.82435483708932822</v>
      </c>
      <c r="H144" s="14">
        <f t="shared" si="21"/>
        <v>1.7752816377617551</v>
      </c>
      <c r="I144" s="14">
        <f t="shared" si="22"/>
        <v>63.967620929222413</v>
      </c>
    </row>
    <row r="145" spans="1:9" x14ac:dyDescent="0.2">
      <c r="A145" t="s">
        <v>28</v>
      </c>
      <c r="B145">
        <v>193.77</v>
      </c>
      <c r="C145">
        <f t="shared" si="18"/>
        <v>-8.1299999999999955</v>
      </c>
      <c r="D145">
        <f t="shared" si="19"/>
        <v>0</v>
      </c>
      <c r="E145">
        <f t="shared" si="20"/>
        <v>8.1299999999999955</v>
      </c>
      <c r="F145" s="14">
        <f t="shared" si="14"/>
        <v>1.358929004907284</v>
      </c>
      <c r="G145" s="14">
        <f t="shared" si="15"/>
        <v>1.3461866344400899</v>
      </c>
      <c r="H145" s="14">
        <f t="shared" si="21"/>
        <v>1.0094655303664442</v>
      </c>
      <c r="I145" s="14">
        <f t="shared" si="22"/>
        <v>50.235523581355437</v>
      </c>
    </row>
    <row r="146" spans="1:9" x14ac:dyDescent="0.2">
      <c r="A146" t="s">
        <v>27</v>
      </c>
      <c r="B146">
        <v>197.07</v>
      </c>
      <c r="C146">
        <f t="shared" si="18"/>
        <v>3.2999999999999829</v>
      </c>
      <c r="D146">
        <f t="shared" si="19"/>
        <v>3.2999999999999829</v>
      </c>
      <c r="E146">
        <f t="shared" si="20"/>
        <v>0</v>
      </c>
      <c r="F146" s="14">
        <f t="shared" ref="F146:F188" si="23">(F145*13+D146)/14</f>
        <v>1.497576933128191</v>
      </c>
      <c r="G146" s="14">
        <f t="shared" ref="G146:G188" si="24">(G145*13+E146)/14</f>
        <v>1.2500304462657978</v>
      </c>
      <c r="H146" s="14">
        <f t="shared" si="21"/>
        <v>1.1980323660130727</v>
      </c>
      <c r="I146" s="14">
        <f t="shared" si="22"/>
        <v>54.504764558409939</v>
      </c>
    </row>
    <row r="147" spans="1:9" x14ac:dyDescent="0.2">
      <c r="A147" t="s">
        <v>26</v>
      </c>
      <c r="B147">
        <v>197.18</v>
      </c>
      <c r="C147">
        <f t="shared" si="18"/>
        <v>0.11000000000001364</v>
      </c>
      <c r="D147">
        <f t="shared" si="19"/>
        <v>0.11000000000001364</v>
      </c>
      <c r="E147">
        <f t="shared" si="20"/>
        <v>0</v>
      </c>
      <c r="F147" s="14">
        <f t="shared" si="23"/>
        <v>1.3984642950476067</v>
      </c>
      <c r="G147" s="14">
        <f t="shared" si="24"/>
        <v>1.1607425572468124</v>
      </c>
      <c r="H147" s="14">
        <f t="shared" si="21"/>
        <v>1.2048014319080804</v>
      </c>
      <c r="I147" s="14">
        <f t="shared" si="22"/>
        <v>54.644441647764197</v>
      </c>
    </row>
    <row r="148" spans="1:9" x14ac:dyDescent="0.2">
      <c r="A148" t="s">
        <v>25</v>
      </c>
      <c r="B148">
        <v>202.63</v>
      </c>
      <c r="C148">
        <f t="shared" si="18"/>
        <v>5.4499999999999886</v>
      </c>
      <c r="D148">
        <f t="shared" si="19"/>
        <v>5.4499999999999886</v>
      </c>
      <c r="E148">
        <f t="shared" si="20"/>
        <v>0</v>
      </c>
      <c r="F148" s="14">
        <f t="shared" si="23"/>
        <v>1.6878597025442055</v>
      </c>
      <c r="G148" s="14">
        <f t="shared" si="24"/>
        <v>1.0778323745863259</v>
      </c>
      <c r="H148" s="14">
        <f t="shared" si="21"/>
        <v>1.5659760667255975</v>
      </c>
      <c r="I148" s="14">
        <f t="shared" si="22"/>
        <v>61.028475169057806</v>
      </c>
    </row>
    <row r="149" spans="1:9" x14ac:dyDescent="0.2">
      <c r="A149" t="s">
        <v>24</v>
      </c>
      <c r="B149">
        <v>205.6</v>
      </c>
      <c r="C149">
        <f t="shared" si="18"/>
        <v>2.9699999999999989</v>
      </c>
      <c r="D149">
        <f t="shared" si="19"/>
        <v>2.9699999999999989</v>
      </c>
      <c r="E149">
        <f t="shared" si="20"/>
        <v>0</v>
      </c>
      <c r="F149" s="14">
        <f t="shared" si="23"/>
        <v>1.7794411523624765</v>
      </c>
      <c r="G149" s="14">
        <f t="shared" si="24"/>
        <v>1.0008443478301596</v>
      </c>
      <c r="H149" s="14">
        <f t="shared" si="21"/>
        <v>1.7779399526213264</v>
      </c>
      <c r="I149" s="14">
        <f t="shared" si="22"/>
        <v>64.002101663271105</v>
      </c>
    </row>
    <row r="150" spans="1:9" x14ac:dyDescent="0.2">
      <c r="A150" s="1">
        <v>45718</v>
      </c>
      <c r="B150">
        <v>202.64</v>
      </c>
      <c r="C150">
        <f t="shared" si="18"/>
        <v>-2.960000000000008</v>
      </c>
      <c r="D150">
        <f t="shared" si="19"/>
        <v>0</v>
      </c>
      <c r="E150">
        <f t="shared" si="20"/>
        <v>2.960000000000008</v>
      </c>
      <c r="F150" s="14">
        <f t="shared" si="23"/>
        <v>1.6523382129080137</v>
      </c>
      <c r="G150" s="14">
        <f t="shared" si="24"/>
        <v>1.1407840372708631</v>
      </c>
      <c r="H150" s="14">
        <f t="shared" si="21"/>
        <v>1.4484233289772876</v>
      </c>
      <c r="I150" s="14">
        <f t="shared" si="22"/>
        <v>59.157389648884681</v>
      </c>
    </row>
    <row r="151" spans="1:9" x14ac:dyDescent="0.2">
      <c r="A151" s="1">
        <v>45749</v>
      </c>
      <c r="B151">
        <v>207.71</v>
      </c>
      <c r="C151">
        <f t="shared" si="18"/>
        <v>5.0700000000000216</v>
      </c>
      <c r="D151">
        <f t="shared" si="19"/>
        <v>5.0700000000000216</v>
      </c>
      <c r="E151">
        <f t="shared" si="20"/>
        <v>0</v>
      </c>
      <c r="F151" s="14">
        <f t="shared" si="23"/>
        <v>1.8964569119860144</v>
      </c>
      <c r="G151" s="14">
        <f t="shared" si="24"/>
        <v>1.0592994631800872</v>
      </c>
      <c r="H151" s="14">
        <f t="shared" si="21"/>
        <v>1.7902934702645135</v>
      </c>
      <c r="I151" s="14">
        <f t="shared" si="22"/>
        <v>64.161475821208086</v>
      </c>
    </row>
    <row r="152" spans="1:9" x14ac:dyDescent="0.2">
      <c r="A152" s="1">
        <v>45779</v>
      </c>
      <c r="B152">
        <v>193.3</v>
      </c>
      <c r="C152">
        <f t="shared" si="18"/>
        <v>-14.409999999999997</v>
      </c>
      <c r="D152">
        <f t="shared" si="19"/>
        <v>0</v>
      </c>
      <c r="E152">
        <f t="shared" si="20"/>
        <v>14.409999999999997</v>
      </c>
      <c r="F152" s="14">
        <f t="shared" si="23"/>
        <v>1.7609957039870134</v>
      </c>
      <c r="G152" s="14">
        <f t="shared" si="24"/>
        <v>2.0129209300957949</v>
      </c>
      <c r="H152" s="14">
        <f t="shared" si="21"/>
        <v>0.87484594037342922</v>
      </c>
      <c r="I152" s="14">
        <f t="shared" si="22"/>
        <v>46.662284166088796</v>
      </c>
    </row>
    <row r="153" spans="1:9" x14ac:dyDescent="0.2">
      <c r="A153" s="1">
        <v>45810</v>
      </c>
      <c r="B153">
        <v>193.31</v>
      </c>
      <c r="C153">
        <f t="shared" si="18"/>
        <v>9.9999999999909051E-3</v>
      </c>
      <c r="D153">
        <f t="shared" si="19"/>
        <v>9.9999999999909051E-3</v>
      </c>
      <c r="E153">
        <f t="shared" si="20"/>
        <v>0</v>
      </c>
      <c r="F153" s="14">
        <f t="shared" si="23"/>
        <v>1.6359245822736546</v>
      </c>
      <c r="G153" s="14">
        <f t="shared" si="24"/>
        <v>1.8691408636603808</v>
      </c>
      <c r="H153" s="14">
        <f t="shared" si="21"/>
        <v>0.87522808691367782</v>
      </c>
      <c r="I153" s="14">
        <f t="shared" si="22"/>
        <v>46.673153683089389</v>
      </c>
    </row>
    <row r="154" spans="1:9" x14ac:dyDescent="0.2">
      <c r="A154" s="1">
        <v>45840</v>
      </c>
      <c r="B154">
        <v>187.14</v>
      </c>
      <c r="C154">
        <f t="shared" si="18"/>
        <v>-6.1700000000000159</v>
      </c>
      <c r="D154">
        <f t="shared" si="19"/>
        <v>0</v>
      </c>
      <c r="E154">
        <f t="shared" si="20"/>
        <v>6.1700000000000159</v>
      </c>
      <c r="F154" s="14">
        <f t="shared" si="23"/>
        <v>1.5190728263969648</v>
      </c>
      <c r="G154" s="14">
        <f t="shared" si="24"/>
        <v>2.1763450876846404</v>
      </c>
      <c r="H154" s="14">
        <f t="shared" si="21"/>
        <v>0.69799262763657977</v>
      </c>
      <c r="I154" s="14">
        <f t="shared" si="22"/>
        <v>41.106929221954822</v>
      </c>
    </row>
    <row r="155" spans="1:9" x14ac:dyDescent="0.2">
      <c r="A155" s="1">
        <v>45932</v>
      </c>
      <c r="B155">
        <v>188.2</v>
      </c>
      <c r="C155">
        <f t="shared" si="18"/>
        <v>1.0600000000000023</v>
      </c>
      <c r="D155">
        <f t="shared" si="19"/>
        <v>1.0600000000000023</v>
      </c>
      <c r="E155">
        <f t="shared" si="20"/>
        <v>0</v>
      </c>
      <c r="F155" s="14">
        <f t="shared" si="23"/>
        <v>1.4862819102257532</v>
      </c>
      <c r="G155" s="14">
        <f t="shared" si="24"/>
        <v>2.0208918671357377</v>
      </c>
      <c r="H155" s="14">
        <f t="shared" si="21"/>
        <v>0.73545840546743302</v>
      </c>
      <c r="I155" s="14">
        <f t="shared" si="22"/>
        <v>42.378336648716314</v>
      </c>
    </row>
    <row r="156" spans="1:9" x14ac:dyDescent="0.2">
      <c r="A156" s="1">
        <v>45963</v>
      </c>
      <c r="B156">
        <v>187.07</v>
      </c>
      <c r="C156">
        <f t="shared" si="18"/>
        <v>-1.1299999999999955</v>
      </c>
      <c r="D156">
        <f t="shared" si="19"/>
        <v>0</v>
      </c>
      <c r="E156">
        <f t="shared" si="20"/>
        <v>1.1299999999999955</v>
      </c>
      <c r="F156" s="14">
        <f t="shared" si="23"/>
        <v>1.3801189166381993</v>
      </c>
      <c r="G156" s="14">
        <f t="shared" si="24"/>
        <v>1.9572567337688989</v>
      </c>
      <c r="H156" s="14">
        <f t="shared" si="21"/>
        <v>0.70512922133655842</v>
      </c>
      <c r="I156" s="14">
        <f t="shared" si="22"/>
        <v>41.353418410356355</v>
      </c>
    </row>
    <row r="157" spans="1:9" x14ac:dyDescent="0.2">
      <c r="A157" s="1">
        <v>45993</v>
      </c>
      <c r="B157">
        <v>185.43</v>
      </c>
      <c r="C157">
        <f t="shared" si="18"/>
        <v>-1.6399999999999864</v>
      </c>
      <c r="D157">
        <f t="shared" si="19"/>
        <v>0</v>
      </c>
      <c r="E157">
        <f t="shared" si="20"/>
        <v>1.6399999999999864</v>
      </c>
      <c r="F157" s="14">
        <f t="shared" si="23"/>
        <v>1.281538994021185</v>
      </c>
      <c r="G157" s="14">
        <f t="shared" si="24"/>
        <v>1.9345955384996909</v>
      </c>
      <c r="H157" s="14">
        <f t="shared" si="21"/>
        <v>0.66243251807302239</v>
      </c>
      <c r="I157" s="14">
        <f t="shared" si="22"/>
        <v>39.847182419221966</v>
      </c>
    </row>
    <row r="158" spans="1:9" x14ac:dyDescent="0.2">
      <c r="A158" t="s">
        <v>23</v>
      </c>
      <c r="B158">
        <v>187.88</v>
      </c>
      <c r="C158">
        <f t="shared" si="18"/>
        <v>2.4499999999999886</v>
      </c>
      <c r="D158">
        <f t="shared" si="19"/>
        <v>2.4499999999999886</v>
      </c>
      <c r="E158">
        <f t="shared" si="20"/>
        <v>0</v>
      </c>
      <c r="F158" s="14">
        <f t="shared" si="23"/>
        <v>1.3650004944482423</v>
      </c>
      <c r="G158" s="14">
        <f t="shared" si="24"/>
        <v>1.7964101428925703</v>
      </c>
      <c r="H158" s="14">
        <f t="shared" si="21"/>
        <v>0.75984902437164248</v>
      </c>
      <c r="I158" s="14">
        <f t="shared" si="22"/>
        <v>43.17694380874223</v>
      </c>
    </row>
    <row r="159" spans="1:9" x14ac:dyDescent="0.2">
      <c r="A159" t="s">
        <v>22</v>
      </c>
      <c r="B159">
        <v>186.87</v>
      </c>
      <c r="C159">
        <f t="shared" si="18"/>
        <v>-1.0099999999999909</v>
      </c>
      <c r="D159">
        <f t="shared" si="19"/>
        <v>0</v>
      </c>
      <c r="E159">
        <f t="shared" si="20"/>
        <v>1.0099999999999909</v>
      </c>
      <c r="F159" s="14">
        <f t="shared" si="23"/>
        <v>1.2675004591305108</v>
      </c>
      <c r="G159" s="14">
        <f t="shared" si="24"/>
        <v>1.7402379898288147</v>
      </c>
      <c r="H159" s="14">
        <f t="shared" si="21"/>
        <v>0.72834891925051781</v>
      </c>
      <c r="I159" s="14">
        <f t="shared" si="22"/>
        <v>42.14131250571554</v>
      </c>
    </row>
    <row r="160" spans="1:9" x14ac:dyDescent="0.2">
      <c r="A160" t="s">
        <v>21</v>
      </c>
      <c r="B160">
        <v>185.8</v>
      </c>
      <c r="C160">
        <f t="shared" si="18"/>
        <v>-1.0699999999999932</v>
      </c>
      <c r="D160">
        <f t="shared" si="19"/>
        <v>0</v>
      </c>
      <c r="E160">
        <f t="shared" si="20"/>
        <v>1.0699999999999932</v>
      </c>
      <c r="F160" s="14">
        <f t="shared" si="23"/>
        <v>1.1769647120497599</v>
      </c>
      <c r="G160" s="14">
        <f t="shared" si="24"/>
        <v>1.6923638476981846</v>
      </c>
      <c r="H160" s="14">
        <f t="shared" si="21"/>
        <v>0.69545607089785766</v>
      </c>
      <c r="I160" s="14">
        <f t="shared" si="22"/>
        <v>41.018819822890904</v>
      </c>
    </row>
    <row r="161" spans="1:9" x14ac:dyDescent="0.2">
      <c r="A161" t="s">
        <v>20</v>
      </c>
      <c r="B161">
        <v>187.13</v>
      </c>
      <c r="C161">
        <f t="shared" si="18"/>
        <v>1.3299999999999841</v>
      </c>
      <c r="D161">
        <f t="shared" si="19"/>
        <v>1.3299999999999841</v>
      </c>
      <c r="E161">
        <f t="shared" si="20"/>
        <v>0</v>
      </c>
      <c r="F161" s="14">
        <f t="shared" si="23"/>
        <v>1.1878958040462047</v>
      </c>
      <c r="G161" s="14">
        <f t="shared" si="24"/>
        <v>1.5714807157197428</v>
      </c>
      <c r="H161" s="14">
        <f t="shared" si="21"/>
        <v>0.75590861037206225</v>
      </c>
      <c r="I161" s="14">
        <f t="shared" si="22"/>
        <v>43.049427852164335</v>
      </c>
    </row>
    <row r="162" spans="1:9" x14ac:dyDescent="0.2">
      <c r="A162" t="s">
        <v>19</v>
      </c>
      <c r="B162">
        <v>186.64</v>
      </c>
      <c r="C162">
        <f t="shared" si="18"/>
        <v>-0.49000000000000909</v>
      </c>
      <c r="D162">
        <f t="shared" si="19"/>
        <v>0</v>
      </c>
      <c r="E162">
        <f t="shared" si="20"/>
        <v>0.49000000000000909</v>
      </c>
      <c r="F162" s="14">
        <f t="shared" si="23"/>
        <v>1.1030461037571899</v>
      </c>
      <c r="G162" s="14">
        <f t="shared" si="24"/>
        <v>1.4942320931683333</v>
      </c>
      <c r="H162" s="14">
        <f t="shared" ref="H162:H193" si="25">F162/G162</f>
        <v>0.73820265860996059</v>
      </c>
      <c r="I162" s="14">
        <f t="shared" ref="I162:I193" si="26">100-(100/(1+H162))</f>
        <v>42.46930902753887</v>
      </c>
    </row>
    <row r="163" spans="1:9" x14ac:dyDescent="0.2">
      <c r="A163" t="s">
        <v>18</v>
      </c>
      <c r="B163">
        <v>181.58</v>
      </c>
      <c r="C163">
        <f t="shared" si="18"/>
        <v>-5.0599999999999739</v>
      </c>
      <c r="D163">
        <f t="shared" si="19"/>
        <v>0</v>
      </c>
      <c r="E163">
        <f t="shared" si="20"/>
        <v>5.0599999999999739</v>
      </c>
      <c r="F163" s="14">
        <f t="shared" si="23"/>
        <v>1.0242570963459621</v>
      </c>
      <c r="G163" s="14">
        <f t="shared" si="24"/>
        <v>1.7489298007991647</v>
      </c>
      <c r="H163" s="14">
        <f t="shared" si="25"/>
        <v>0.58564791787408099</v>
      </c>
      <c r="I163" s="14">
        <f t="shared" si="26"/>
        <v>36.934297410693432</v>
      </c>
    </row>
    <row r="164" spans="1:9" x14ac:dyDescent="0.2">
      <c r="A164" t="s">
        <v>17</v>
      </c>
      <c r="B164">
        <v>181.19</v>
      </c>
      <c r="C164">
        <f t="shared" si="18"/>
        <v>-0.39000000000001478</v>
      </c>
      <c r="D164">
        <f t="shared" si="19"/>
        <v>0</v>
      </c>
      <c r="E164">
        <f t="shared" si="20"/>
        <v>0.39000000000001478</v>
      </c>
      <c r="F164" s="14">
        <f t="shared" si="23"/>
        <v>0.95109587517839334</v>
      </c>
      <c r="G164" s="14">
        <f t="shared" si="24"/>
        <v>1.6518633864563683</v>
      </c>
      <c r="H164" s="14">
        <f t="shared" si="25"/>
        <v>0.57577150930060594</v>
      </c>
      <c r="I164" s="14">
        <f t="shared" si="26"/>
        <v>36.539022688394567</v>
      </c>
    </row>
    <row r="165" spans="1:9" x14ac:dyDescent="0.2">
      <c r="A165" t="s">
        <v>16</v>
      </c>
      <c r="B165">
        <v>177.37</v>
      </c>
      <c r="C165">
        <f t="shared" si="18"/>
        <v>-3.8199999999999932</v>
      </c>
      <c r="D165">
        <f t="shared" si="19"/>
        <v>0</v>
      </c>
      <c r="E165">
        <f t="shared" si="20"/>
        <v>3.8199999999999932</v>
      </c>
      <c r="F165" s="14">
        <f t="shared" si="23"/>
        <v>0.88316045552279376</v>
      </c>
      <c r="G165" s="14">
        <f t="shared" si="24"/>
        <v>1.8067302874237701</v>
      </c>
      <c r="H165" s="14">
        <f t="shared" si="25"/>
        <v>0.48881698705682225</v>
      </c>
      <c r="I165" s="14">
        <f t="shared" si="26"/>
        <v>32.832577227852795</v>
      </c>
    </row>
    <row r="166" spans="1:9" x14ac:dyDescent="0.2">
      <c r="A166" t="s">
        <v>15</v>
      </c>
      <c r="B166">
        <v>174.7</v>
      </c>
      <c r="C166">
        <f t="shared" si="18"/>
        <v>-2.6700000000000159</v>
      </c>
      <c r="D166">
        <f t="shared" si="19"/>
        <v>0</v>
      </c>
      <c r="E166">
        <f t="shared" si="20"/>
        <v>2.6700000000000159</v>
      </c>
      <c r="F166" s="14">
        <f t="shared" si="23"/>
        <v>0.82007756584259428</v>
      </c>
      <c r="G166" s="14">
        <f t="shared" si="24"/>
        <v>1.8683924097506446</v>
      </c>
      <c r="H166" s="14">
        <f t="shared" si="25"/>
        <v>0.43892148221263738</v>
      </c>
      <c r="I166" s="14">
        <f t="shared" si="26"/>
        <v>30.503504717832513</v>
      </c>
    </row>
    <row r="167" spans="1:9" x14ac:dyDescent="0.2">
      <c r="A167" t="s">
        <v>14</v>
      </c>
      <c r="B167">
        <v>170.21</v>
      </c>
      <c r="C167">
        <f t="shared" si="18"/>
        <v>-4.4899999999999807</v>
      </c>
      <c r="D167">
        <f t="shared" si="19"/>
        <v>0</v>
      </c>
      <c r="E167">
        <f t="shared" si="20"/>
        <v>4.4899999999999807</v>
      </c>
      <c r="F167" s="14">
        <f t="shared" si="23"/>
        <v>0.76150059685383753</v>
      </c>
      <c r="G167" s="14">
        <f t="shared" si="24"/>
        <v>2.0556500947684544</v>
      </c>
      <c r="H167" s="14">
        <f t="shared" si="25"/>
        <v>0.37044271240121335</v>
      </c>
      <c r="I167" s="14">
        <f t="shared" si="26"/>
        <v>27.030879076451455</v>
      </c>
    </row>
    <row r="168" spans="1:9" x14ac:dyDescent="0.2">
      <c r="A168" t="s">
        <v>13</v>
      </c>
      <c r="B168">
        <v>172.22</v>
      </c>
      <c r="C168">
        <f t="shared" si="18"/>
        <v>2.0099999999999909</v>
      </c>
      <c r="D168">
        <f t="shared" si="19"/>
        <v>2.0099999999999909</v>
      </c>
      <c r="E168">
        <f t="shared" si="20"/>
        <v>0</v>
      </c>
      <c r="F168" s="14">
        <f t="shared" si="23"/>
        <v>0.85067912564999137</v>
      </c>
      <c r="G168" s="14">
        <f t="shared" si="24"/>
        <v>1.9088179451421361</v>
      </c>
      <c r="H168" s="14">
        <f t="shared" si="25"/>
        <v>0.4456575483350495</v>
      </c>
      <c r="I168" s="14">
        <f t="shared" si="26"/>
        <v>30.827324828643498</v>
      </c>
    </row>
    <row r="169" spans="1:9" x14ac:dyDescent="0.2">
      <c r="A169" s="1">
        <v>45719</v>
      </c>
      <c r="B169">
        <v>168.66</v>
      </c>
      <c r="C169">
        <f t="shared" si="18"/>
        <v>-3.5600000000000023</v>
      </c>
      <c r="D169">
        <f t="shared" si="19"/>
        <v>0</v>
      </c>
      <c r="E169">
        <f t="shared" si="20"/>
        <v>3.5600000000000023</v>
      </c>
      <c r="F169" s="14">
        <f t="shared" si="23"/>
        <v>0.78991633096070635</v>
      </c>
      <c r="G169" s="14">
        <f t="shared" si="24"/>
        <v>2.0267595204891267</v>
      </c>
      <c r="H169" s="14">
        <f t="shared" si="25"/>
        <v>0.38974349101371059</v>
      </c>
      <c r="I169" s="14">
        <f t="shared" si="26"/>
        <v>28.044275330940593</v>
      </c>
    </row>
    <row r="170" spans="1:9" x14ac:dyDescent="0.2">
      <c r="A170" s="1">
        <v>45750</v>
      </c>
      <c r="B170">
        <v>172.61</v>
      </c>
      <c r="C170">
        <f t="shared" si="18"/>
        <v>3.9500000000000171</v>
      </c>
      <c r="D170">
        <f t="shared" si="19"/>
        <v>3.9500000000000171</v>
      </c>
      <c r="E170">
        <f t="shared" si="20"/>
        <v>0</v>
      </c>
      <c r="F170" s="14">
        <f t="shared" si="23"/>
        <v>1.0156365930349429</v>
      </c>
      <c r="G170" s="14">
        <f t="shared" si="24"/>
        <v>1.8819909833113317</v>
      </c>
      <c r="H170" s="14">
        <f t="shared" si="25"/>
        <v>0.53966071147054451</v>
      </c>
      <c r="I170" s="14">
        <f t="shared" si="26"/>
        <v>35.050625598876877</v>
      </c>
    </row>
    <row r="171" spans="1:9" x14ac:dyDescent="0.2">
      <c r="A171" s="1">
        <v>45780</v>
      </c>
      <c r="B171">
        <v>174.99</v>
      </c>
      <c r="C171">
        <f t="shared" si="18"/>
        <v>2.3799999999999955</v>
      </c>
      <c r="D171">
        <f t="shared" si="19"/>
        <v>2.3799999999999955</v>
      </c>
      <c r="E171">
        <f t="shared" si="20"/>
        <v>0</v>
      </c>
      <c r="F171" s="14">
        <f t="shared" si="23"/>
        <v>1.1130911221038753</v>
      </c>
      <c r="G171" s="14">
        <f t="shared" si="24"/>
        <v>1.7475630559319508</v>
      </c>
      <c r="H171" s="14">
        <f t="shared" si="25"/>
        <v>0.63693903251478357</v>
      </c>
      <c r="I171" s="14">
        <f t="shared" si="26"/>
        <v>38.910369895467156</v>
      </c>
    </row>
    <row r="172" spans="1:9" x14ac:dyDescent="0.2">
      <c r="A172" s="1">
        <v>45811</v>
      </c>
      <c r="B172">
        <v>174.21</v>
      </c>
      <c r="C172">
        <f t="shared" si="18"/>
        <v>-0.78000000000000114</v>
      </c>
      <c r="D172">
        <f t="shared" si="19"/>
        <v>0</v>
      </c>
      <c r="E172">
        <f t="shared" si="20"/>
        <v>0.78000000000000114</v>
      </c>
      <c r="F172" s="14">
        <f t="shared" si="23"/>
        <v>1.0335846133821698</v>
      </c>
      <c r="G172" s="14">
        <f t="shared" si="24"/>
        <v>1.6784514090796687</v>
      </c>
      <c r="H172" s="14">
        <f t="shared" si="25"/>
        <v>0.61579656568604901</v>
      </c>
      <c r="I172" s="14">
        <f t="shared" si="26"/>
        <v>38.111020827958548</v>
      </c>
    </row>
    <row r="173" spans="1:9" x14ac:dyDescent="0.2">
      <c r="A173" s="1">
        <v>45841</v>
      </c>
      <c r="B173">
        <v>175.75</v>
      </c>
      <c r="C173">
        <f t="shared" si="18"/>
        <v>1.539999999999992</v>
      </c>
      <c r="D173">
        <f t="shared" si="19"/>
        <v>1.539999999999992</v>
      </c>
      <c r="E173">
        <f t="shared" si="20"/>
        <v>0</v>
      </c>
      <c r="F173" s="14">
        <f t="shared" si="23"/>
        <v>1.0697571409977285</v>
      </c>
      <c r="G173" s="14">
        <f t="shared" si="24"/>
        <v>1.5585620227168353</v>
      </c>
      <c r="H173" s="14">
        <f t="shared" si="25"/>
        <v>0.6863744434969371</v>
      </c>
      <c r="I173" s="14">
        <f t="shared" si="26"/>
        <v>40.70118864429908</v>
      </c>
    </row>
    <row r="174" spans="1:9" x14ac:dyDescent="0.2">
      <c r="A174" s="1">
        <v>45933</v>
      </c>
      <c r="B174">
        <v>167.81</v>
      </c>
      <c r="C174">
        <f t="shared" si="18"/>
        <v>-7.9399999999999977</v>
      </c>
      <c r="D174">
        <f t="shared" si="19"/>
        <v>0</v>
      </c>
      <c r="E174">
        <f t="shared" si="20"/>
        <v>7.9399999999999977</v>
      </c>
      <c r="F174" s="14">
        <f t="shared" si="23"/>
        <v>0.99334591664074789</v>
      </c>
      <c r="G174" s="14">
        <f t="shared" si="24"/>
        <v>2.0143790210942041</v>
      </c>
      <c r="H174" s="14">
        <f t="shared" si="25"/>
        <v>0.49312761215174178</v>
      </c>
      <c r="I174" s="14">
        <f t="shared" si="26"/>
        <v>33.026488033470699</v>
      </c>
    </row>
    <row r="175" spans="1:9" x14ac:dyDescent="0.2">
      <c r="A175" s="1">
        <v>45964</v>
      </c>
      <c r="B175">
        <v>165.98</v>
      </c>
      <c r="C175">
        <f t="shared" si="18"/>
        <v>-1.8300000000000125</v>
      </c>
      <c r="D175">
        <f t="shared" si="19"/>
        <v>0</v>
      </c>
      <c r="E175">
        <f t="shared" si="20"/>
        <v>1.8300000000000125</v>
      </c>
      <c r="F175" s="14">
        <f t="shared" si="23"/>
        <v>0.92239263688069451</v>
      </c>
      <c r="G175" s="14">
        <f t="shared" si="24"/>
        <v>2.0012090910160478</v>
      </c>
      <c r="H175" s="14">
        <f t="shared" si="25"/>
        <v>0.46091767273172846</v>
      </c>
      <c r="I175" s="14">
        <f t="shared" si="26"/>
        <v>31.549873160879187</v>
      </c>
    </row>
    <row r="176" spans="1:9" x14ac:dyDescent="0.2">
      <c r="A176" s="1">
        <v>45994</v>
      </c>
      <c r="B176">
        <v>169</v>
      </c>
      <c r="C176">
        <f t="shared" si="18"/>
        <v>3.0200000000000102</v>
      </c>
      <c r="D176">
        <f t="shared" si="19"/>
        <v>3.0200000000000102</v>
      </c>
      <c r="E176">
        <f t="shared" si="20"/>
        <v>0</v>
      </c>
      <c r="F176" s="14">
        <f t="shared" si="23"/>
        <v>1.07222173424636</v>
      </c>
      <c r="G176" s="14">
        <f t="shared" si="24"/>
        <v>1.8582655845149016</v>
      </c>
      <c r="H176" s="14">
        <f t="shared" si="25"/>
        <v>0.57700134102535316</v>
      </c>
      <c r="I176" s="14">
        <f t="shared" si="26"/>
        <v>36.588513022455118</v>
      </c>
    </row>
    <row r="177" spans="1:9" x14ac:dyDescent="0.2">
      <c r="A177" t="s">
        <v>12</v>
      </c>
      <c r="B177">
        <v>164.73</v>
      </c>
      <c r="C177">
        <f t="shared" si="18"/>
        <v>-4.2700000000000102</v>
      </c>
      <c r="D177">
        <f t="shared" si="19"/>
        <v>0</v>
      </c>
      <c r="E177">
        <f t="shared" si="20"/>
        <v>4.2700000000000102</v>
      </c>
      <c r="F177" s="14">
        <f t="shared" si="23"/>
        <v>0.99563446751447715</v>
      </c>
      <c r="G177" s="14">
        <f t="shared" si="24"/>
        <v>2.0305323284781238</v>
      </c>
      <c r="H177" s="14">
        <f t="shared" si="25"/>
        <v>0.49033174874920676</v>
      </c>
      <c r="I177" s="14">
        <f t="shared" si="26"/>
        <v>32.900845678200724</v>
      </c>
    </row>
    <row r="178" spans="1:9" x14ac:dyDescent="0.2">
      <c r="A178" t="s">
        <v>11</v>
      </c>
      <c r="B178">
        <v>167.62</v>
      </c>
      <c r="C178">
        <f t="shared" si="18"/>
        <v>2.8900000000000148</v>
      </c>
      <c r="D178">
        <f t="shared" si="19"/>
        <v>2.8900000000000148</v>
      </c>
      <c r="E178">
        <f t="shared" si="20"/>
        <v>0</v>
      </c>
      <c r="F178" s="14">
        <f t="shared" si="23"/>
        <v>1.130946291263444</v>
      </c>
      <c r="G178" s="14">
        <f t="shared" si="24"/>
        <v>1.8854943050154007</v>
      </c>
      <c r="H178" s="14">
        <f t="shared" si="25"/>
        <v>0.5998142175529968</v>
      </c>
      <c r="I178" s="14">
        <f t="shared" si="26"/>
        <v>37.49274203041184</v>
      </c>
    </row>
    <row r="179" spans="1:9" x14ac:dyDescent="0.2">
      <c r="A179" t="s">
        <v>10</v>
      </c>
      <c r="B179">
        <v>166.57</v>
      </c>
      <c r="C179">
        <f t="shared" si="18"/>
        <v>-1.0500000000000114</v>
      </c>
      <c r="D179">
        <f t="shared" si="19"/>
        <v>0</v>
      </c>
      <c r="E179">
        <f t="shared" si="20"/>
        <v>1.0500000000000114</v>
      </c>
      <c r="F179" s="14">
        <f t="shared" si="23"/>
        <v>1.0501644133160553</v>
      </c>
      <c r="G179" s="14">
        <f t="shared" si="24"/>
        <v>1.8258161403714444</v>
      </c>
      <c r="H179" s="14">
        <f t="shared" si="25"/>
        <v>0.57517533671402954</v>
      </c>
      <c r="I179" s="14">
        <f t="shared" si="26"/>
        <v>36.515003968631312</v>
      </c>
    </row>
    <row r="180" spans="1:9" x14ac:dyDescent="0.2">
      <c r="A180" t="s">
        <v>9</v>
      </c>
      <c r="B180">
        <v>162.66999999999999</v>
      </c>
      <c r="C180">
        <f t="shared" si="18"/>
        <v>-3.9000000000000057</v>
      </c>
      <c r="D180">
        <f t="shared" si="19"/>
        <v>0</v>
      </c>
      <c r="E180">
        <f t="shared" si="20"/>
        <v>3.9000000000000057</v>
      </c>
      <c r="F180" s="14">
        <f t="shared" si="23"/>
        <v>0.97515266950776558</v>
      </c>
      <c r="G180" s="14">
        <f t="shared" si="24"/>
        <v>1.9739721303449131</v>
      </c>
      <c r="H180" s="14">
        <f t="shared" si="25"/>
        <v>0.4940052873681538</v>
      </c>
      <c r="I180" s="14">
        <f t="shared" si="26"/>
        <v>33.065832600793243</v>
      </c>
    </row>
    <row r="181" spans="1:9" x14ac:dyDescent="0.2">
      <c r="A181" t="s">
        <v>8</v>
      </c>
      <c r="B181">
        <v>166.28</v>
      </c>
      <c r="C181">
        <f t="shared" si="18"/>
        <v>3.6100000000000136</v>
      </c>
      <c r="D181">
        <f t="shared" si="19"/>
        <v>3.6100000000000136</v>
      </c>
      <c r="E181">
        <f t="shared" si="20"/>
        <v>0</v>
      </c>
      <c r="F181" s="14">
        <f t="shared" si="23"/>
        <v>1.1633560502572118</v>
      </c>
      <c r="G181" s="14">
        <f t="shared" si="24"/>
        <v>1.8329741210345623</v>
      </c>
      <c r="H181" s="14">
        <f t="shared" si="25"/>
        <v>0.63468220140532783</v>
      </c>
      <c r="I181" s="14">
        <f t="shared" si="26"/>
        <v>38.826029968375181</v>
      </c>
    </row>
    <row r="182" spans="1:9" x14ac:dyDescent="0.2">
      <c r="A182" t="s">
        <v>7</v>
      </c>
      <c r="B182">
        <v>165.05</v>
      </c>
      <c r="C182">
        <f t="shared" si="18"/>
        <v>-1.2299999999999898</v>
      </c>
      <c r="D182">
        <f t="shared" si="19"/>
        <v>0</v>
      </c>
      <c r="E182">
        <f t="shared" si="20"/>
        <v>1.2299999999999898</v>
      </c>
      <c r="F182" s="14">
        <f t="shared" si="23"/>
        <v>1.0802591895245537</v>
      </c>
      <c r="G182" s="14">
        <f t="shared" si="24"/>
        <v>1.7899045409606642</v>
      </c>
      <c r="H182" s="14">
        <f t="shared" si="25"/>
        <v>0.60352893956275733</v>
      </c>
      <c r="I182" s="14">
        <f t="shared" si="26"/>
        <v>37.637545832339306</v>
      </c>
    </row>
    <row r="183" spans="1:9" x14ac:dyDescent="0.2">
      <c r="A183" t="s">
        <v>6</v>
      </c>
      <c r="B183">
        <v>166.25</v>
      </c>
      <c r="C183">
        <f t="shared" si="18"/>
        <v>1.1999999999999886</v>
      </c>
      <c r="D183">
        <f t="shared" si="19"/>
        <v>1.1999999999999886</v>
      </c>
      <c r="E183">
        <f t="shared" si="20"/>
        <v>0</v>
      </c>
      <c r="F183" s="14">
        <f t="shared" si="23"/>
        <v>1.0888121045585133</v>
      </c>
      <c r="G183" s="14">
        <f t="shared" si="24"/>
        <v>1.662054216606331</v>
      </c>
      <c r="H183" s="14">
        <f t="shared" si="25"/>
        <v>0.65510023300064579</v>
      </c>
      <c r="I183" s="14">
        <f t="shared" si="26"/>
        <v>39.580698494191452</v>
      </c>
    </row>
    <row r="184" spans="1:9" x14ac:dyDescent="0.2">
      <c r="A184" t="s">
        <v>5</v>
      </c>
      <c r="B184">
        <v>169.93</v>
      </c>
      <c r="C184">
        <f t="shared" si="18"/>
        <v>3.6800000000000068</v>
      </c>
      <c r="D184">
        <f t="shared" si="19"/>
        <v>3.6800000000000068</v>
      </c>
      <c r="E184">
        <f t="shared" si="20"/>
        <v>0</v>
      </c>
      <c r="F184" s="14">
        <f t="shared" si="23"/>
        <v>1.2738969542329055</v>
      </c>
      <c r="G184" s="14">
        <f t="shared" si="24"/>
        <v>1.5433360582773072</v>
      </c>
      <c r="H184" s="14">
        <f t="shared" si="25"/>
        <v>0.82541773543141772</v>
      </c>
      <c r="I184" s="14">
        <f t="shared" si="26"/>
        <v>45.218018835362045</v>
      </c>
    </row>
    <row r="185" spans="1:9" x14ac:dyDescent="0.2">
      <c r="A185" t="s">
        <v>4</v>
      </c>
      <c r="B185">
        <v>172.79</v>
      </c>
      <c r="C185">
        <f t="shared" si="18"/>
        <v>2.8599999999999852</v>
      </c>
      <c r="D185">
        <f t="shared" si="19"/>
        <v>2.8599999999999852</v>
      </c>
      <c r="E185">
        <f t="shared" si="20"/>
        <v>0</v>
      </c>
      <c r="F185" s="14">
        <f t="shared" si="23"/>
        <v>1.3871900289305541</v>
      </c>
      <c r="G185" s="14">
        <f t="shared" si="24"/>
        <v>1.4330977684003567</v>
      </c>
      <c r="H185" s="14">
        <f t="shared" si="25"/>
        <v>0.96796607985717154</v>
      </c>
      <c r="I185" s="14">
        <f t="shared" si="26"/>
        <v>49.186116049694483</v>
      </c>
    </row>
    <row r="186" spans="1:9" x14ac:dyDescent="0.2">
      <c r="A186" t="s">
        <v>3</v>
      </c>
      <c r="B186">
        <v>167.14</v>
      </c>
      <c r="C186">
        <f t="shared" si="18"/>
        <v>-5.6500000000000057</v>
      </c>
      <c r="D186">
        <f t="shared" si="19"/>
        <v>0</v>
      </c>
      <c r="E186">
        <f t="shared" si="20"/>
        <v>5.6500000000000057</v>
      </c>
      <c r="F186" s="14">
        <f t="shared" si="23"/>
        <v>1.2881050268640859</v>
      </c>
      <c r="G186" s="14">
        <f t="shared" si="24"/>
        <v>1.7343050706574747</v>
      </c>
      <c r="H186" s="14">
        <f t="shared" si="25"/>
        <v>0.74272113289489805</v>
      </c>
      <c r="I186" s="14">
        <f t="shared" si="26"/>
        <v>42.618472851197758</v>
      </c>
    </row>
    <row r="187" spans="1:9" x14ac:dyDescent="0.2">
      <c r="A187" t="s">
        <v>2</v>
      </c>
      <c r="B187">
        <v>164.08</v>
      </c>
      <c r="C187">
        <f t="shared" si="18"/>
        <v>-3.0599999999999739</v>
      </c>
      <c r="D187">
        <f t="shared" si="19"/>
        <v>0</v>
      </c>
      <c r="E187">
        <f t="shared" si="20"/>
        <v>3.0599999999999739</v>
      </c>
      <c r="F187" s="14">
        <f t="shared" si="23"/>
        <v>1.1960975249452228</v>
      </c>
      <c r="G187" s="14">
        <f t="shared" si="24"/>
        <v>1.8289975656105104</v>
      </c>
      <c r="H187" s="14">
        <f t="shared" si="25"/>
        <v>0.65396343190099948</v>
      </c>
      <c r="I187" s="14">
        <f t="shared" si="26"/>
        <v>39.539171138104308</v>
      </c>
    </row>
    <row r="188" spans="1:9" x14ac:dyDescent="0.2">
      <c r="A188" t="s">
        <v>1</v>
      </c>
      <c r="B188">
        <v>156.06</v>
      </c>
      <c r="C188">
        <f t="shared" si="18"/>
        <v>-8.0200000000000102</v>
      </c>
      <c r="D188">
        <f t="shared" si="19"/>
        <v>0</v>
      </c>
      <c r="E188">
        <f t="shared" si="20"/>
        <v>8.0200000000000102</v>
      </c>
      <c r="F188" s="14">
        <f t="shared" si="23"/>
        <v>1.1106619874491355</v>
      </c>
      <c r="G188" s="14">
        <f t="shared" si="24"/>
        <v>2.2712120252097603</v>
      </c>
      <c r="H188" s="14">
        <f t="shared" si="25"/>
        <v>0.48901730667199994</v>
      </c>
      <c r="I188" s="14">
        <f t="shared" si="26"/>
        <v>32.841613356729127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41C3-C2EF-D14E-9B2B-FF305DC2511D}">
  <dimension ref="A1:F188"/>
  <sheetViews>
    <sheetView zoomScale="75" workbookViewId="0">
      <selection sqref="A1:B1048576"/>
    </sheetView>
  </sheetViews>
  <sheetFormatPr baseColWidth="10" defaultRowHeight="16" x14ac:dyDescent="0.2"/>
  <cols>
    <col min="1" max="1" width="11.6640625" bestFit="1" customWidth="1"/>
    <col min="3" max="3" width="13.5" bestFit="1" customWidth="1"/>
    <col min="4" max="4" width="25.6640625" bestFit="1" customWidth="1"/>
  </cols>
  <sheetData>
    <row r="1" spans="1:6" x14ac:dyDescent="0.2">
      <c r="A1" t="s">
        <v>0</v>
      </c>
      <c r="B1" t="s">
        <v>115</v>
      </c>
      <c r="C1" t="s">
        <v>165</v>
      </c>
      <c r="D1" t="s">
        <v>166</v>
      </c>
      <c r="E1" t="s">
        <v>168</v>
      </c>
      <c r="F1" t="s">
        <v>167</v>
      </c>
    </row>
    <row r="2" spans="1:6" x14ac:dyDescent="0.2">
      <c r="A2" s="1">
        <v>45298</v>
      </c>
      <c r="B2">
        <v>184.49</v>
      </c>
      <c r="E2">
        <f t="shared" ref="E2:E33" si="0">C2+2*D2</f>
        <v>0</v>
      </c>
      <c r="F2">
        <f t="shared" ref="F2:F33" si="1">C2-2*D2</f>
        <v>0</v>
      </c>
    </row>
    <row r="3" spans="1:6" x14ac:dyDescent="0.2">
      <c r="A3" s="1">
        <v>45329</v>
      </c>
      <c r="B3">
        <v>186.61</v>
      </c>
      <c r="E3">
        <f t="shared" si="0"/>
        <v>0</v>
      </c>
      <c r="F3">
        <f t="shared" si="1"/>
        <v>0</v>
      </c>
    </row>
    <row r="4" spans="1:6" x14ac:dyDescent="0.2">
      <c r="A4" s="1">
        <v>45358</v>
      </c>
      <c r="B4">
        <v>187.39</v>
      </c>
      <c r="E4">
        <f t="shared" si="0"/>
        <v>0</v>
      </c>
      <c r="F4">
        <f t="shared" si="1"/>
        <v>0</v>
      </c>
    </row>
    <row r="5" spans="1:6" x14ac:dyDescent="0.2">
      <c r="A5" s="1">
        <v>45419</v>
      </c>
      <c r="B5">
        <v>191.96</v>
      </c>
      <c r="E5">
        <f t="shared" si="0"/>
        <v>0</v>
      </c>
      <c r="F5">
        <f t="shared" si="1"/>
        <v>0</v>
      </c>
    </row>
    <row r="6" spans="1:6" x14ac:dyDescent="0.2">
      <c r="A6" s="1">
        <v>45511</v>
      </c>
      <c r="B6">
        <v>190.48</v>
      </c>
      <c r="E6">
        <f t="shared" si="0"/>
        <v>0</v>
      </c>
      <c r="F6">
        <f t="shared" si="1"/>
        <v>0</v>
      </c>
    </row>
    <row r="7" spans="1:6" x14ac:dyDescent="0.2">
      <c r="A7" s="1">
        <v>45542</v>
      </c>
      <c r="B7">
        <v>190.44</v>
      </c>
      <c r="E7">
        <f t="shared" si="0"/>
        <v>0</v>
      </c>
      <c r="F7">
        <f t="shared" si="1"/>
        <v>0</v>
      </c>
    </row>
    <row r="8" spans="1:6" x14ac:dyDescent="0.2">
      <c r="A8" s="1">
        <v>45572</v>
      </c>
      <c r="B8">
        <v>192.66</v>
      </c>
      <c r="E8">
        <f t="shared" si="0"/>
        <v>0</v>
      </c>
      <c r="F8">
        <f t="shared" si="1"/>
        <v>0</v>
      </c>
    </row>
    <row r="9" spans="1:6" x14ac:dyDescent="0.2">
      <c r="A9" s="1">
        <v>45603</v>
      </c>
      <c r="B9">
        <v>187.3</v>
      </c>
      <c r="E9">
        <f t="shared" si="0"/>
        <v>0</v>
      </c>
      <c r="F9">
        <f t="shared" si="1"/>
        <v>0</v>
      </c>
    </row>
    <row r="10" spans="1:6" x14ac:dyDescent="0.2">
      <c r="A10" s="1">
        <v>45633</v>
      </c>
      <c r="B10">
        <v>186.78</v>
      </c>
      <c r="E10">
        <f t="shared" si="0"/>
        <v>0</v>
      </c>
      <c r="F10">
        <f t="shared" si="1"/>
        <v>0</v>
      </c>
    </row>
    <row r="11" spans="1:6" x14ac:dyDescent="0.2">
      <c r="A11" t="s">
        <v>114</v>
      </c>
      <c r="B11">
        <v>188.19</v>
      </c>
      <c r="E11">
        <f t="shared" si="0"/>
        <v>0</v>
      </c>
      <c r="F11">
        <f t="shared" si="1"/>
        <v>0</v>
      </c>
    </row>
    <row r="12" spans="1:6" x14ac:dyDescent="0.2">
      <c r="A12" t="s">
        <v>113</v>
      </c>
      <c r="B12">
        <v>185.5</v>
      </c>
      <c r="E12">
        <f t="shared" si="0"/>
        <v>0</v>
      </c>
      <c r="F12">
        <f t="shared" si="1"/>
        <v>0</v>
      </c>
    </row>
    <row r="13" spans="1:6" x14ac:dyDescent="0.2">
      <c r="A13" t="s">
        <v>112</v>
      </c>
      <c r="B13">
        <v>182.62</v>
      </c>
      <c r="E13">
        <f t="shared" si="0"/>
        <v>0</v>
      </c>
      <c r="F13">
        <f t="shared" si="1"/>
        <v>0</v>
      </c>
    </row>
    <row r="14" spans="1:6" x14ac:dyDescent="0.2">
      <c r="A14" t="s">
        <v>111</v>
      </c>
      <c r="B14">
        <v>179.22</v>
      </c>
      <c r="E14">
        <f t="shared" si="0"/>
        <v>0</v>
      </c>
      <c r="F14">
        <f t="shared" si="1"/>
        <v>0</v>
      </c>
    </row>
    <row r="15" spans="1:6" x14ac:dyDescent="0.2">
      <c r="A15" t="s">
        <v>110</v>
      </c>
      <c r="B15">
        <v>179.39</v>
      </c>
      <c r="E15">
        <f t="shared" si="0"/>
        <v>0</v>
      </c>
      <c r="F15">
        <f t="shared" si="1"/>
        <v>0</v>
      </c>
    </row>
    <row r="16" spans="1:6" x14ac:dyDescent="0.2">
      <c r="A16" t="s">
        <v>109</v>
      </c>
      <c r="B16">
        <v>183.35</v>
      </c>
      <c r="E16">
        <f t="shared" si="0"/>
        <v>0</v>
      </c>
      <c r="F16">
        <f t="shared" si="1"/>
        <v>0</v>
      </c>
    </row>
    <row r="17" spans="1:6" x14ac:dyDescent="0.2">
      <c r="A17" s="17" t="s">
        <v>108</v>
      </c>
      <c r="B17" s="17">
        <v>183.6</v>
      </c>
      <c r="E17">
        <f t="shared" si="0"/>
        <v>0</v>
      </c>
      <c r="F17">
        <f t="shared" si="1"/>
        <v>0</v>
      </c>
    </row>
    <row r="18" spans="1:6" x14ac:dyDescent="0.2">
      <c r="A18" t="s">
        <v>107</v>
      </c>
      <c r="B18">
        <v>174.37</v>
      </c>
      <c r="E18">
        <f t="shared" si="0"/>
        <v>0</v>
      </c>
      <c r="F18">
        <f t="shared" si="1"/>
        <v>0</v>
      </c>
    </row>
    <row r="19" spans="1:6" x14ac:dyDescent="0.2">
      <c r="A19" t="s">
        <v>106</v>
      </c>
      <c r="B19">
        <v>169.16</v>
      </c>
      <c r="E19">
        <f t="shared" si="0"/>
        <v>0</v>
      </c>
      <c r="F19">
        <f t="shared" si="1"/>
        <v>0</v>
      </c>
    </row>
    <row r="20" spans="1:6" x14ac:dyDescent="0.2">
      <c r="A20" t="s">
        <v>105</v>
      </c>
      <c r="B20">
        <v>168.68</v>
      </c>
      <c r="E20">
        <f t="shared" si="0"/>
        <v>0</v>
      </c>
      <c r="F20">
        <f t="shared" si="1"/>
        <v>0</v>
      </c>
    </row>
    <row r="21" spans="1:6" x14ac:dyDescent="0.2">
      <c r="A21" t="s">
        <v>104</v>
      </c>
      <c r="B21">
        <v>171.13</v>
      </c>
      <c r="C21">
        <f>AVERAGE(B2:B21)</f>
        <v>183.16599999999997</v>
      </c>
      <c r="D21">
        <f>_xlfn.STDEV.S(B2:B21)</f>
        <v>7.344056243334685</v>
      </c>
      <c r="E21">
        <f t="shared" si="0"/>
        <v>197.85411248666935</v>
      </c>
      <c r="F21">
        <f t="shared" si="1"/>
        <v>168.47788751333059</v>
      </c>
    </row>
    <row r="22" spans="1:6" x14ac:dyDescent="0.2">
      <c r="A22" t="s">
        <v>103</v>
      </c>
      <c r="B22">
        <v>171.86</v>
      </c>
      <c r="C22">
        <f t="shared" ref="C22:C85" si="2">AVERAGE(B3:B22)</f>
        <v>182.53449999999998</v>
      </c>
      <c r="D22">
        <f t="shared" ref="D22:D85" si="3">_xlfn.STDEV.S(B3:B22)</f>
        <v>7.7556936470807303</v>
      </c>
      <c r="E22">
        <f t="shared" si="0"/>
        <v>198.04588729416145</v>
      </c>
      <c r="F22">
        <f t="shared" si="1"/>
        <v>167.02311270583851</v>
      </c>
    </row>
    <row r="23" spans="1:6" x14ac:dyDescent="0.2">
      <c r="A23" t="s">
        <v>102</v>
      </c>
      <c r="B23">
        <v>173.15</v>
      </c>
      <c r="C23">
        <f t="shared" si="2"/>
        <v>181.86149999999998</v>
      </c>
      <c r="D23">
        <f t="shared" si="3"/>
        <v>7.9646107216466273</v>
      </c>
      <c r="E23">
        <f t="shared" si="0"/>
        <v>197.79072144329322</v>
      </c>
      <c r="F23">
        <f t="shared" si="1"/>
        <v>165.93227855670673</v>
      </c>
    </row>
    <row r="24" spans="1:6" x14ac:dyDescent="0.2">
      <c r="A24" s="1">
        <v>45299</v>
      </c>
      <c r="B24">
        <v>172.45</v>
      </c>
      <c r="C24">
        <f t="shared" si="2"/>
        <v>181.11449999999996</v>
      </c>
      <c r="D24">
        <f t="shared" si="3"/>
        <v>8.1179375621618259</v>
      </c>
      <c r="E24">
        <f t="shared" si="0"/>
        <v>197.35037512432362</v>
      </c>
      <c r="F24">
        <f t="shared" si="1"/>
        <v>164.87862487567631</v>
      </c>
    </row>
    <row r="25" spans="1:6" x14ac:dyDescent="0.2">
      <c r="A25" s="1">
        <v>45330</v>
      </c>
      <c r="B25">
        <v>168.4</v>
      </c>
      <c r="C25">
        <f t="shared" si="2"/>
        <v>179.93649999999997</v>
      </c>
      <c r="D25">
        <f t="shared" si="3"/>
        <v>8.170541613819605</v>
      </c>
      <c r="E25">
        <f t="shared" si="0"/>
        <v>196.27758322763918</v>
      </c>
      <c r="F25">
        <f t="shared" si="1"/>
        <v>163.59541677236075</v>
      </c>
    </row>
    <row r="26" spans="1:6" x14ac:dyDescent="0.2">
      <c r="A26" s="1">
        <v>45420</v>
      </c>
      <c r="B26">
        <v>160.63999999999999</v>
      </c>
      <c r="C26">
        <f t="shared" si="2"/>
        <v>178.44450000000001</v>
      </c>
      <c r="D26">
        <f t="shared" si="3"/>
        <v>8.8408903308493354</v>
      </c>
      <c r="E26">
        <f t="shared" si="0"/>
        <v>196.12628066169867</v>
      </c>
      <c r="F26">
        <f t="shared" si="1"/>
        <v>160.76271933830134</v>
      </c>
    </row>
    <row r="27" spans="1:6" x14ac:dyDescent="0.2">
      <c r="A27" s="1">
        <v>45451</v>
      </c>
      <c r="B27">
        <v>160.54</v>
      </c>
      <c r="C27">
        <f t="shared" si="2"/>
        <v>176.9495</v>
      </c>
      <c r="D27">
        <f t="shared" si="3"/>
        <v>9.2253771710086969</v>
      </c>
      <c r="E27">
        <f t="shared" si="0"/>
        <v>195.4002543420174</v>
      </c>
      <c r="F27">
        <f t="shared" si="1"/>
        <v>158.4987456579826</v>
      </c>
    </row>
    <row r="28" spans="1:6" x14ac:dyDescent="0.2">
      <c r="A28" s="1">
        <v>45481</v>
      </c>
      <c r="B28">
        <v>160.75</v>
      </c>
      <c r="C28">
        <f t="shared" si="2"/>
        <v>175.35399999999998</v>
      </c>
      <c r="D28">
        <f t="shared" si="3"/>
        <v>9.1241024937135311</v>
      </c>
      <c r="E28">
        <f t="shared" si="0"/>
        <v>193.60220498742706</v>
      </c>
      <c r="F28">
        <f t="shared" si="1"/>
        <v>157.10579501257291</v>
      </c>
    </row>
    <row r="29" spans="1:6" x14ac:dyDescent="0.2">
      <c r="A29" s="1">
        <v>45512</v>
      </c>
      <c r="B29">
        <v>163.84</v>
      </c>
      <c r="C29">
        <f t="shared" si="2"/>
        <v>174.18100000000001</v>
      </c>
      <c r="D29">
        <f t="shared" si="3"/>
        <v>9.0148485114399186</v>
      </c>
      <c r="E29">
        <f t="shared" si="0"/>
        <v>192.21069702287986</v>
      </c>
      <c r="F29">
        <f t="shared" si="1"/>
        <v>156.15130297712017</v>
      </c>
    </row>
    <row r="30" spans="1:6" x14ac:dyDescent="0.2">
      <c r="A30" s="1">
        <v>45543</v>
      </c>
      <c r="B30">
        <v>165.39</v>
      </c>
      <c r="C30">
        <f t="shared" si="2"/>
        <v>173.11150000000001</v>
      </c>
      <c r="D30">
        <f t="shared" si="3"/>
        <v>8.7049672903644968</v>
      </c>
      <c r="E30">
        <f t="shared" si="0"/>
        <v>190.52143458072899</v>
      </c>
      <c r="F30">
        <f t="shared" si="1"/>
        <v>155.70156541927102</v>
      </c>
    </row>
    <row r="31" spans="1:6" x14ac:dyDescent="0.2">
      <c r="A31" s="1">
        <v>45634</v>
      </c>
      <c r="B31">
        <v>163.95</v>
      </c>
      <c r="C31">
        <f t="shared" si="2"/>
        <v>171.89950000000002</v>
      </c>
      <c r="D31">
        <f t="shared" si="3"/>
        <v>8.165865071651691</v>
      </c>
      <c r="E31">
        <f t="shared" si="0"/>
        <v>188.23123014330341</v>
      </c>
      <c r="F31">
        <f t="shared" si="1"/>
        <v>155.56776985669663</v>
      </c>
    </row>
    <row r="32" spans="1:6" x14ac:dyDescent="0.2">
      <c r="A32" t="s">
        <v>101</v>
      </c>
      <c r="B32">
        <v>165.93</v>
      </c>
      <c r="C32">
        <f t="shared" si="2"/>
        <v>170.92099999999999</v>
      </c>
      <c r="D32">
        <f t="shared" si="3"/>
        <v>7.6035233522638093</v>
      </c>
      <c r="E32">
        <f t="shared" si="0"/>
        <v>186.12804670452761</v>
      </c>
      <c r="F32">
        <f t="shared" si="1"/>
        <v>155.71395329547238</v>
      </c>
    </row>
    <row r="33" spans="1:6" x14ac:dyDescent="0.2">
      <c r="A33" t="s">
        <v>100</v>
      </c>
      <c r="B33">
        <v>162.03</v>
      </c>
      <c r="C33">
        <f t="shared" si="2"/>
        <v>169.89150000000001</v>
      </c>
      <c r="D33">
        <f t="shared" si="3"/>
        <v>7.3249525056840001</v>
      </c>
      <c r="E33">
        <f t="shared" si="0"/>
        <v>184.541405011368</v>
      </c>
      <c r="F33">
        <f t="shared" si="1"/>
        <v>155.24159498863202</v>
      </c>
    </row>
    <row r="34" spans="1:6" x14ac:dyDescent="0.2">
      <c r="A34" t="s">
        <v>99</v>
      </c>
      <c r="B34">
        <v>163.16999999999999</v>
      </c>
      <c r="C34">
        <f t="shared" si="2"/>
        <v>169.089</v>
      </c>
      <c r="D34">
        <f t="shared" si="3"/>
        <v>7.1256437566979471</v>
      </c>
      <c r="E34">
        <f t="shared" ref="E34:E65" si="4">C34+2*D34</f>
        <v>183.34028751339588</v>
      </c>
      <c r="F34">
        <f t="shared" ref="F34:F65" si="5">C34-2*D34</f>
        <v>154.83771248660412</v>
      </c>
    </row>
    <row r="35" spans="1:6" x14ac:dyDescent="0.2">
      <c r="A35" t="s">
        <v>98</v>
      </c>
      <c r="B35">
        <v>164.74</v>
      </c>
      <c r="C35">
        <f t="shared" si="2"/>
        <v>168.35650000000001</v>
      </c>
      <c r="D35">
        <f t="shared" si="3"/>
        <v>6.7543095599460763</v>
      </c>
      <c r="E35">
        <f t="shared" si="4"/>
        <v>181.86511911989217</v>
      </c>
      <c r="F35">
        <f t="shared" si="5"/>
        <v>154.84788088010785</v>
      </c>
    </row>
    <row r="36" spans="1:6" x14ac:dyDescent="0.2">
      <c r="A36" t="s">
        <v>97</v>
      </c>
      <c r="B36">
        <v>168.4</v>
      </c>
      <c r="C36">
        <f t="shared" si="2"/>
        <v>167.60899999999998</v>
      </c>
      <c r="D36">
        <f t="shared" si="3"/>
        <v>5.7620125321846221</v>
      </c>
      <c r="E36">
        <f t="shared" si="4"/>
        <v>179.13302506436924</v>
      </c>
      <c r="F36">
        <f t="shared" si="5"/>
        <v>156.08497493563073</v>
      </c>
    </row>
    <row r="37" spans="1:6" x14ac:dyDescent="0.2">
      <c r="A37" t="s">
        <v>96</v>
      </c>
      <c r="B37">
        <v>168.96</v>
      </c>
      <c r="C37">
        <f t="shared" si="2"/>
        <v>166.87700000000001</v>
      </c>
      <c r="D37">
        <f t="shared" si="3"/>
        <v>4.3902500827941129</v>
      </c>
      <c r="E37">
        <f t="shared" si="4"/>
        <v>175.65750016558823</v>
      </c>
      <c r="F37">
        <f t="shared" si="5"/>
        <v>158.09649983441179</v>
      </c>
    </row>
    <row r="38" spans="1:6" x14ac:dyDescent="0.2">
      <c r="A38" t="s">
        <v>95</v>
      </c>
      <c r="B38">
        <v>167.63</v>
      </c>
      <c r="C38">
        <f t="shared" si="2"/>
        <v>166.54000000000002</v>
      </c>
      <c r="D38">
        <f t="shared" si="3"/>
        <v>4.0285964644878787</v>
      </c>
      <c r="E38">
        <f t="shared" si="4"/>
        <v>174.59719292897577</v>
      </c>
      <c r="F38">
        <f t="shared" si="5"/>
        <v>158.48280707102427</v>
      </c>
    </row>
    <row r="39" spans="1:6" x14ac:dyDescent="0.2">
      <c r="A39" t="s">
        <v>94</v>
      </c>
      <c r="B39">
        <v>165.49</v>
      </c>
      <c r="C39">
        <f t="shared" si="2"/>
        <v>166.35650000000004</v>
      </c>
      <c r="D39">
        <f t="shared" si="3"/>
        <v>3.9863375553587015</v>
      </c>
      <c r="E39">
        <f t="shared" si="4"/>
        <v>174.32917511071744</v>
      </c>
      <c r="F39">
        <f t="shared" si="5"/>
        <v>158.38382488928264</v>
      </c>
    </row>
    <row r="40" spans="1:6" x14ac:dyDescent="0.2">
      <c r="A40" t="s">
        <v>93</v>
      </c>
      <c r="B40">
        <v>167.43</v>
      </c>
      <c r="C40">
        <f t="shared" si="2"/>
        <v>166.29400000000004</v>
      </c>
      <c r="D40">
        <f t="shared" si="3"/>
        <v>3.9576872565998258</v>
      </c>
      <c r="E40">
        <f t="shared" si="4"/>
        <v>174.20937451319969</v>
      </c>
      <c r="F40">
        <f t="shared" si="5"/>
        <v>158.37862548680039</v>
      </c>
    </row>
    <row r="41" spans="1:6" x14ac:dyDescent="0.2">
      <c r="A41" t="s">
        <v>92</v>
      </c>
      <c r="B41">
        <v>167.93</v>
      </c>
      <c r="C41">
        <f t="shared" si="2"/>
        <v>166.13400000000001</v>
      </c>
      <c r="D41">
        <f t="shared" si="3"/>
        <v>3.8139638173427954</v>
      </c>
      <c r="E41">
        <f t="shared" si="4"/>
        <v>173.76192763468561</v>
      </c>
      <c r="F41">
        <f t="shared" si="5"/>
        <v>158.50607236531442</v>
      </c>
    </row>
    <row r="42" spans="1:6" x14ac:dyDescent="0.2">
      <c r="A42" t="s">
        <v>91</v>
      </c>
      <c r="B42">
        <v>166.38</v>
      </c>
      <c r="C42">
        <f t="shared" si="2"/>
        <v>165.85999999999999</v>
      </c>
      <c r="D42">
        <f t="shared" si="3"/>
        <v>3.5699918914842335</v>
      </c>
      <c r="E42">
        <f t="shared" si="4"/>
        <v>172.99998378296846</v>
      </c>
      <c r="F42">
        <f t="shared" si="5"/>
        <v>158.72001621703151</v>
      </c>
    </row>
    <row r="43" spans="1:6" x14ac:dyDescent="0.2">
      <c r="A43" t="s">
        <v>90</v>
      </c>
      <c r="B43">
        <v>164.5</v>
      </c>
      <c r="C43">
        <f t="shared" si="2"/>
        <v>165.42750000000001</v>
      </c>
      <c r="D43">
        <f t="shared" si="3"/>
        <v>3.138189010107248</v>
      </c>
      <c r="E43">
        <f t="shared" si="4"/>
        <v>171.70387802021452</v>
      </c>
      <c r="F43">
        <f t="shared" si="5"/>
        <v>159.1511219797855</v>
      </c>
    </row>
    <row r="44" spans="1:6" x14ac:dyDescent="0.2">
      <c r="A44" t="s">
        <v>89</v>
      </c>
      <c r="B44">
        <v>163.4</v>
      </c>
      <c r="C44">
        <f t="shared" si="2"/>
        <v>164.97500000000002</v>
      </c>
      <c r="D44">
        <f t="shared" si="3"/>
        <v>2.6932322588295317</v>
      </c>
      <c r="E44">
        <f t="shared" si="4"/>
        <v>170.36146451765907</v>
      </c>
      <c r="F44">
        <f t="shared" si="5"/>
        <v>159.58853548234097</v>
      </c>
    </row>
    <row r="45" spans="1:6" x14ac:dyDescent="0.2">
      <c r="A45" t="s">
        <v>88</v>
      </c>
      <c r="B45">
        <v>165.11</v>
      </c>
      <c r="C45">
        <f t="shared" si="2"/>
        <v>164.81049999999999</v>
      </c>
      <c r="D45">
        <f t="shared" si="3"/>
        <v>2.5707145740149082</v>
      </c>
      <c r="E45">
        <f t="shared" si="4"/>
        <v>169.95192914802982</v>
      </c>
      <c r="F45">
        <f t="shared" si="5"/>
        <v>159.66907085197016</v>
      </c>
    </row>
    <row r="46" spans="1:6" x14ac:dyDescent="0.2">
      <c r="A46" s="1">
        <v>45360</v>
      </c>
      <c r="B46">
        <v>158.61000000000001</v>
      </c>
      <c r="C46">
        <f t="shared" si="2"/>
        <v>164.70900000000003</v>
      </c>
      <c r="D46">
        <f t="shared" si="3"/>
        <v>2.7759301902340119</v>
      </c>
      <c r="E46">
        <f t="shared" si="4"/>
        <v>170.26086038046805</v>
      </c>
      <c r="F46">
        <f t="shared" si="5"/>
        <v>159.15713961953202</v>
      </c>
    </row>
    <row r="47" spans="1:6" x14ac:dyDescent="0.2">
      <c r="A47" s="1">
        <v>45391</v>
      </c>
      <c r="B47">
        <v>157.81</v>
      </c>
      <c r="C47">
        <f t="shared" si="2"/>
        <v>164.57250000000005</v>
      </c>
      <c r="D47">
        <f t="shared" si="3"/>
        <v>3.0457301864119635</v>
      </c>
      <c r="E47">
        <f t="shared" si="4"/>
        <v>170.66396037282396</v>
      </c>
      <c r="F47">
        <f t="shared" si="5"/>
        <v>158.48103962717613</v>
      </c>
    </row>
    <row r="48" spans="1:6" x14ac:dyDescent="0.2">
      <c r="A48" s="1">
        <v>45421</v>
      </c>
      <c r="B48">
        <v>158.6</v>
      </c>
      <c r="C48">
        <f t="shared" si="2"/>
        <v>164.465</v>
      </c>
      <c r="D48">
        <f t="shared" si="3"/>
        <v>3.2206659984674317</v>
      </c>
      <c r="E48">
        <f t="shared" si="4"/>
        <v>170.90633199693485</v>
      </c>
      <c r="F48">
        <f t="shared" si="5"/>
        <v>158.02366800306515</v>
      </c>
    </row>
    <row r="49" spans="1:6" x14ac:dyDescent="0.2">
      <c r="A49" s="1">
        <v>45452</v>
      </c>
      <c r="B49">
        <v>152.13</v>
      </c>
      <c r="C49">
        <f t="shared" si="2"/>
        <v>163.87950000000001</v>
      </c>
      <c r="D49">
        <f t="shared" si="3"/>
        <v>4.2425569189495063</v>
      </c>
      <c r="E49">
        <f t="shared" si="4"/>
        <v>172.36461383789901</v>
      </c>
      <c r="F49">
        <f t="shared" si="5"/>
        <v>155.394386162101</v>
      </c>
    </row>
    <row r="50" spans="1:6" x14ac:dyDescent="0.2">
      <c r="A50" s="1">
        <v>45544</v>
      </c>
      <c r="B50">
        <v>149.54</v>
      </c>
      <c r="C50">
        <f t="shared" si="2"/>
        <v>163.08700000000002</v>
      </c>
      <c r="D50">
        <f t="shared" si="3"/>
        <v>5.2953058656253598</v>
      </c>
      <c r="E50">
        <f t="shared" si="4"/>
        <v>173.67761173125075</v>
      </c>
      <c r="F50">
        <f t="shared" si="5"/>
        <v>152.49638826874929</v>
      </c>
    </row>
    <row r="51" spans="1:6" x14ac:dyDescent="0.2">
      <c r="A51" s="1">
        <v>45574</v>
      </c>
      <c r="B51">
        <v>150.01</v>
      </c>
      <c r="C51">
        <f t="shared" si="2"/>
        <v>162.39000000000001</v>
      </c>
      <c r="D51">
        <f t="shared" si="3"/>
        <v>6.0407040370438567</v>
      </c>
      <c r="E51">
        <f t="shared" si="4"/>
        <v>174.47140807408772</v>
      </c>
      <c r="F51">
        <f t="shared" si="5"/>
        <v>150.30859192591231</v>
      </c>
    </row>
    <row r="52" spans="1:6" x14ac:dyDescent="0.2">
      <c r="A52" s="1">
        <v>45605</v>
      </c>
      <c r="B52">
        <v>152.15</v>
      </c>
      <c r="C52">
        <f t="shared" si="2"/>
        <v>161.70100000000005</v>
      </c>
      <c r="D52">
        <f t="shared" si="3"/>
        <v>6.3913740389108193</v>
      </c>
      <c r="E52">
        <f t="shared" si="4"/>
        <v>174.4837480778217</v>
      </c>
      <c r="F52">
        <f t="shared" si="5"/>
        <v>148.9182519221784</v>
      </c>
    </row>
    <row r="53" spans="1:6" x14ac:dyDescent="0.2">
      <c r="A53" s="1">
        <v>45635</v>
      </c>
      <c r="B53">
        <v>155.54</v>
      </c>
      <c r="C53">
        <f t="shared" si="2"/>
        <v>161.37650000000002</v>
      </c>
      <c r="D53">
        <f t="shared" si="3"/>
        <v>6.5368882626135489</v>
      </c>
      <c r="E53">
        <f t="shared" si="4"/>
        <v>174.45027652522711</v>
      </c>
      <c r="F53">
        <f t="shared" si="5"/>
        <v>148.30272347477293</v>
      </c>
    </row>
    <row r="54" spans="1:6" x14ac:dyDescent="0.2">
      <c r="A54" t="s">
        <v>87</v>
      </c>
      <c r="B54">
        <v>158.37</v>
      </c>
      <c r="C54">
        <f t="shared" si="2"/>
        <v>161.13650000000001</v>
      </c>
      <c r="D54">
        <f t="shared" si="3"/>
        <v>6.5556631002676289</v>
      </c>
      <c r="E54">
        <f t="shared" si="4"/>
        <v>174.24782620053526</v>
      </c>
      <c r="F54">
        <f t="shared" si="5"/>
        <v>148.02517379946477</v>
      </c>
    </row>
    <row r="55" spans="1:6" x14ac:dyDescent="0.2">
      <c r="A55" t="s">
        <v>86</v>
      </c>
      <c r="B55">
        <v>158.99</v>
      </c>
      <c r="C55">
        <f t="shared" si="2"/>
        <v>160.84900000000002</v>
      </c>
      <c r="D55">
        <f t="shared" si="3"/>
        <v>6.515272664650106</v>
      </c>
      <c r="E55">
        <f t="shared" si="4"/>
        <v>173.87954532930024</v>
      </c>
      <c r="F55">
        <f t="shared" si="5"/>
        <v>147.81845467069979</v>
      </c>
    </row>
    <row r="56" spans="1:6" x14ac:dyDescent="0.2">
      <c r="A56" t="s">
        <v>85</v>
      </c>
      <c r="B56">
        <v>160.28</v>
      </c>
      <c r="C56">
        <f t="shared" si="2"/>
        <v>160.44300000000004</v>
      </c>
      <c r="D56">
        <f t="shared" si="3"/>
        <v>6.2682836566320166</v>
      </c>
      <c r="E56">
        <f t="shared" si="4"/>
        <v>172.97956731326408</v>
      </c>
      <c r="F56">
        <f t="shared" si="5"/>
        <v>147.906432686736</v>
      </c>
    </row>
    <row r="57" spans="1:6" x14ac:dyDescent="0.2">
      <c r="A57" t="s">
        <v>84</v>
      </c>
      <c r="B57">
        <v>160.81</v>
      </c>
      <c r="C57">
        <f t="shared" si="2"/>
        <v>160.03550000000001</v>
      </c>
      <c r="D57">
        <f t="shared" si="3"/>
        <v>5.9418696995403577</v>
      </c>
      <c r="E57">
        <f t="shared" si="4"/>
        <v>171.91923939908074</v>
      </c>
      <c r="F57">
        <f t="shared" si="5"/>
        <v>148.15176060091929</v>
      </c>
    </row>
    <row r="58" spans="1:6" x14ac:dyDescent="0.2">
      <c r="A58" t="s">
        <v>83</v>
      </c>
      <c r="B58">
        <v>163.24</v>
      </c>
      <c r="C58">
        <f t="shared" si="2"/>
        <v>159.81599999999997</v>
      </c>
      <c r="D58">
        <f t="shared" si="3"/>
        <v>5.723631898127552</v>
      </c>
      <c r="E58">
        <f t="shared" si="4"/>
        <v>171.26326379625507</v>
      </c>
      <c r="F58">
        <f t="shared" si="5"/>
        <v>148.36873620374487</v>
      </c>
    </row>
    <row r="59" spans="1:6" x14ac:dyDescent="0.2">
      <c r="A59" t="s">
        <v>82</v>
      </c>
      <c r="B59">
        <v>164.64</v>
      </c>
      <c r="C59">
        <f t="shared" si="2"/>
        <v>159.77349999999998</v>
      </c>
      <c r="D59">
        <f t="shared" si="3"/>
        <v>5.6822894524172796</v>
      </c>
      <c r="E59">
        <f t="shared" si="4"/>
        <v>171.13807890483454</v>
      </c>
      <c r="F59">
        <f t="shared" si="5"/>
        <v>148.40892109516543</v>
      </c>
    </row>
    <row r="60" spans="1:6" x14ac:dyDescent="0.2">
      <c r="A60" t="s">
        <v>81</v>
      </c>
      <c r="B60">
        <v>163.07</v>
      </c>
      <c r="C60">
        <f t="shared" si="2"/>
        <v>159.55549999999999</v>
      </c>
      <c r="D60">
        <f t="shared" si="3"/>
        <v>5.4520604265485613</v>
      </c>
      <c r="E60">
        <f t="shared" si="4"/>
        <v>170.45962085309711</v>
      </c>
      <c r="F60">
        <f t="shared" si="5"/>
        <v>148.65137914690288</v>
      </c>
    </row>
    <row r="61" spans="1:6" x14ac:dyDescent="0.2">
      <c r="A61" t="s">
        <v>80</v>
      </c>
      <c r="B61">
        <v>163.63999999999999</v>
      </c>
      <c r="C61">
        <f t="shared" si="2"/>
        <v>159.34100000000001</v>
      </c>
      <c r="D61">
        <f t="shared" si="3"/>
        <v>5.1829933436191107</v>
      </c>
      <c r="E61">
        <f t="shared" si="4"/>
        <v>169.70698668723824</v>
      </c>
      <c r="F61">
        <f t="shared" si="5"/>
        <v>148.97501331276177</v>
      </c>
    </row>
    <row r="62" spans="1:6" x14ac:dyDescent="0.2">
      <c r="A62" t="s">
        <v>79</v>
      </c>
      <c r="B62">
        <v>162.99</v>
      </c>
      <c r="C62">
        <f t="shared" si="2"/>
        <v>159.17150000000001</v>
      </c>
      <c r="D62">
        <f t="shared" si="3"/>
        <v>4.9926158895966202</v>
      </c>
      <c r="E62">
        <f t="shared" si="4"/>
        <v>169.15673177919325</v>
      </c>
      <c r="F62">
        <f t="shared" si="5"/>
        <v>149.18626822080677</v>
      </c>
    </row>
    <row r="63" spans="1:6" x14ac:dyDescent="0.2">
      <c r="A63" t="s">
        <v>78</v>
      </c>
      <c r="B63">
        <v>163.83000000000001</v>
      </c>
      <c r="C63">
        <f t="shared" si="2"/>
        <v>159.13800000000001</v>
      </c>
      <c r="D63">
        <f t="shared" si="3"/>
        <v>4.9571018697792004</v>
      </c>
      <c r="E63">
        <f t="shared" si="4"/>
        <v>169.05220373955839</v>
      </c>
      <c r="F63">
        <f t="shared" si="5"/>
        <v>149.22379626044162</v>
      </c>
    </row>
    <row r="64" spans="1:6" x14ac:dyDescent="0.2">
      <c r="A64" t="s">
        <v>77</v>
      </c>
      <c r="B64">
        <v>165.29</v>
      </c>
      <c r="C64">
        <f t="shared" si="2"/>
        <v>159.23249999999999</v>
      </c>
      <c r="D64">
        <f t="shared" si="3"/>
        <v>5.0595827527157775</v>
      </c>
      <c r="E64">
        <f t="shared" si="4"/>
        <v>169.35166550543155</v>
      </c>
      <c r="F64">
        <f t="shared" si="5"/>
        <v>149.11333449456842</v>
      </c>
    </row>
    <row r="65" spans="1:6" x14ac:dyDescent="0.2">
      <c r="A65" t="s">
        <v>76</v>
      </c>
      <c r="B65">
        <v>167.19</v>
      </c>
      <c r="C65">
        <f t="shared" si="2"/>
        <v>159.3365</v>
      </c>
      <c r="D65">
        <f t="shared" si="3"/>
        <v>5.2060119851450297</v>
      </c>
      <c r="E65">
        <f t="shared" si="4"/>
        <v>169.74852397029005</v>
      </c>
      <c r="F65">
        <f t="shared" si="5"/>
        <v>148.92447602970995</v>
      </c>
    </row>
    <row r="66" spans="1:6" x14ac:dyDescent="0.2">
      <c r="A66" s="1">
        <v>45301</v>
      </c>
      <c r="B66">
        <v>168.42</v>
      </c>
      <c r="C66">
        <f t="shared" si="2"/>
        <v>159.82700000000003</v>
      </c>
      <c r="D66">
        <f t="shared" si="3"/>
        <v>5.5824868067348286</v>
      </c>
      <c r="E66">
        <f t="shared" ref="E66:E97" si="6">C66+2*D66</f>
        <v>170.9919736134697</v>
      </c>
      <c r="F66">
        <f t="shared" ref="F66:F97" si="7">C66-2*D66</f>
        <v>148.66202638653036</v>
      </c>
    </row>
    <row r="67" spans="1:6" x14ac:dyDescent="0.2">
      <c r="A67" s="1">
        <v>45332</v>
      </c>
      <c r="B67">
        <v>167.31</v>
      </c>
      <c r="C67">
        <f t="shared" si="2"/>
        <v>160.30199999999999</v>
      </c>
      <c r="D67">
        <f t="shared" si="3"/>
        <v>5.8016944893167564</v>
      </c>
      <c r="E67">
        <f t="shared" si="6"/>
        <v>171.90538897863351</v>
      </c>
      <c r="F67">
        <f t="shared" si="7"/>
        <v>148.69861102136647</v>
      </c>
    </row>
    <row r="68" spans="1:6" x14ac:dyDescent="0.2">
      <c r="A68" s="1">
        <v>45361</v>
      </c>
      <c r="B68">
        <v>167.21</v>
      </c>
      <c r="C68">
        <f t="shared" si="2"/>
        <v>160.73249999999999</v>
      </c>
      <c r="D68">
        <f t="shared" si="3"/>
        <v>5.9852915111700469</v>
      </c>
      <c r="E68">
        <f t="shared" si="6"/>
        <v>172.70308302234008</v>
      </c>
      <c r="F68">
        <f t="shared" si="7"/>
        <v>148.76191697765989</v>
      </c>
    </row>
    <row r="69" spans="1:6" x14ac:dyDescent="0.2">
      <c r="A69" s="1">
        <v>45392</v>
      </c>
      <c r="B69">
        <v>168.56</v>
      </c>
      <c r="C69">
        <f t="shared" si="2"/>
        <v>161.55399999999997</v>
      </c>
      <c r="D69">
        <f t="shared" si="3"/>
        <v>5.8688297049124856</v>
      </c>
      <c r="E69">
        <f t="shared" si="6"/>
        <v>173.29165940982494</v>
      </c>
      <c r="F69">
        <f t="shared" si="7"/>
        <v>149.816340590175</v>
      </c>
    </row>
    <row r="70" spans="1:6" x14ac:dyDescent="0.2">
      <c r="A70" s="1">
        <v>45483</v>
      </c>
      <c r="B70">
        <v>164.39</v>
      </c>
      <c r="C70">
        <f t="shared" si="2"/>
        <v>162.29649999999998</v>
      </c>
      <c r="D70">
        <f t="shared" si="3"/>
        <v>5.166188939430568</v>
      </c>
      <c r="E70">
        <f t="shared" si="6"/>
        <v>172.62887787886112</v>
      </c>
      <c r="F70">
        <f t="shared" si="7"/>
        <v>151.96412212113884</v>
      </c>
    </row>
    <row r="71" spans="1:6" x14ac:dyDescent="0.2">
      <c r="A71" s="1">
        <v>45514</v>
      </c>
      <c r="B71">
        <v>165.7</v>
      </c>
      <c r="C71">
        <f t="shared" si="2"/>
        <v>163.08099999999999</v>
      </c>
      <c r="D71">
        <f t="shared" si="3"/>
        <v>4.3250651348913358</v>
      </c>
      <c r="E71">
        <f t="shared" si="6"/>
        <v>171.73113026978265</v>
      </c>
      <c r="F71">
        <f t="shared" si="7"/>
        <v>154.43086973021732</v>
      </c>
    </row>
    <row r="72" spans="1:6" x14ac:dyDescent="0.2">
      <c r="A72" s="1">
        <v>45545</v>
      </c>
      <c r="B72">
        <v>163.06</v>
      </c>
      <c r="C72">
        <f t="shared" si="2"/>
        <v>163.62649999999996</v>
      </c>
      <c r="D72">
        <f t="shared" si="3"/>
        <v>3.4791094973767112</v>
      </c>
      <c r="E72">
        <f t="shared" si="6"/>
        <v>170.58471899475339</v>
      </c>
      <c r="F72">
        <f t="shared" si="7"/>
        <v>156.66828100524654</v>
      </c>
    </row>
    <row r="73" spans="1:6" x14ac:dyDescent="0.2">
      <c r="A73" s="1">
        <v>45575</v>
      </c>
      <c r="B73">
        <v>163.18</v>
      </c>
      <c r="C73">
        <f t="shared" si="2"/>
        <v>164.00849999999997</v>
      </c>
      <c r="D73">
        <f t="shared" si="3"/>
        <v>2.9188070291960364</v>
      </c>
      <c r="E73">
        <f t="shared" si="6"/>
        <v>169.84611405839203</v>
      </c>
      <c r="F73">
        <f t="shared" si="7"/>
        <v>158.17088594160791</v>
      </c>
    </row>
    <row r="74" spans="1:6" x14ac:dyDescent="0.2">
      <c r="A74" s="1">
        <v>45606</v>
      </c>
      <c r="B74">
        <v>164.52</v>
      </c>
      <c r="C74">
        <f t="shared" si="2"/>
        <v>164.31599999999997</v>
      </c>
      <c r="D74">
        <f t="shared" si="3"/>
        <v>2.6000716589315251</v>
      </c>
      <c r="E74">
        <f t="shared" si="6"/>
        <v>169.51614331786303</v>
      </c>
      <c r="F74">
        <f t="shared" si="7"/>
        <v>159.11585668213692</v>
      </c>
    </row>
    <row r="75" spans="1:6" x14ac:dyDescent="0.2">
      <c r="A75" t="s">
        <v>75</v>
      </c>
      <c r="B75">
        <v>166.35</v>
      </c>
      <c r="C75">
        <f t="shared" si="2"/>
        <v>164.68399999999997</v>
      </c>
      <c r="D75">
        <f t="shared" si="3"/>
        <v>2.3114074090316286</v>
      </c>
      <c r="E75">
        <f t="shared" si="6"/>
        <v>169.30681481806323</v>
      </c>
      <c r="F75">
        <f t="shared" si="7"/>
        <v>160.06118518193671</v>
      </c>
    </row>
    <row r="76" spans="1:6" x14ac:dyDescent="0.2">
      <c r="A76" t="s">
        <v>74</v>
      </c>
      <c r="B76">
        <v>166.9</v>
      </c>
      <c r="C76">
        <f t="shared" si="2"/>
        <v>165.01499999999999</v>
      </c>
      <c r="D76">
        <f t="shared" si="3"/>
        <v>2.1130384707684247</v>
      </c>
      <c r="E76">
        <f t="shared" si="6"/>
        <v>169.24107694153685</v>
      </c>
      <c r="F76">
        <f t="shared" si="7"/>
        <v>160.78892305846313</v>
      </c>
    </row>
    <row r="77" spans="1:6" x14ac:dyDescent="0.2">
      <c r="A77" t="s">
        <v>73</v>
      </c>
      <c r="B77">
        <v>166.74</v>
      </c>
      <c r="C77">
        <f t="shared" si="2"/>
        <v>165.31149999999997</v>
      </c>
      <c r="D77">
        <f t="shared" si="3"/>
        <v>1.8969373515721257</v>
      </c>
      <c r="E77">
        <f t="shared" si="6"/>
        <v>169.10537470314421</v>
      </c>
      <c r="F77">
        <f t="shared" si="7"/>
        <v>161.51762529685573</v>
      </c>
    </row>
    <row r="78" spans="1:6" x14ac:dyDescent="0.2">
      <c r="A78" t="s">
        <v>72</v>
      </c>
      <c r="B78">
        <v>164.51</v>
      </c>
      <c r="C78">
        <f t="shared" si="2"/>
        <v>165.375</v>
      </c>
      <c r="D78">
        <f t="shared" si="3"/>
        <v>1.8444753925396267</v>
      </c>
      <c r="E78">
        <f t="shared" si="6"/>
        <v>169.06395078507924</v>
      </c>
      <c r="F78">
        <f t="shared" si="7"/>
        <v>161.68604921492076</v>
      </c>
    </row>
    <row r="79" spans="1:6" x14ac:dyDescent="0.2">
      <c r="A79" t="s">
        <v>71</v>
      </c>
      <c r="B79">
        <v>165.05</v>
      </c>
      <c r="C79">
        <f t="shared" si="2"/>
        <v>165.39550000000003</v>
      </c>
      <c r="D79">
        <f t="shared" si="3"/>
        <v>1.8381440153188842</v>
      </c>
      <c r="E79">
        <f t="shared" si="6"/>
        <v>169.0717880306378</v>
      </c>
      <c r="F79">
        <f t="shared" si="7"/>
        <v>161.71921196936225</v>
      </c>
    </row>
    <row r="80" spans="1:6" x14ac:dyDescent="0.2">
      <c r="A80" t="s">
        <v>70</v>
      </c>
      <c r="B80">
        <v>165.8</v>
      </c>
      <c r="C80">
        <f t="shared" si="2"/>
        <v>165.53200000000001</v>
      </c>
      <c r="D80">
        <f t="shared" si="3"/>
        <v>1.7558881393456514</v>
      </c>
      <c r="E80">
        <f t="shared" si="6"/>
        <v>169.04377627869133</v>
      </c>
      <c r="F80">
        <f t="shared" si="7"/>
        <v>162.0202237213087</v>
      </c>
    </row>
    <row r="81" spans="1:6" x14ac:dyDescent="0.2">
      <c r="A81" t="s">
        <v>69</v>
      </c>
      <c r="B81">
        <v>166.82</v>
      </c>
      <c r="C81">
        <f t="shared" si="2"/>
        <v>165.69100000000006</v>
      </c>
      <c r="D81">
        <f t="shared" si="3"/>
        <v>1.7191396256940772</v>
      </c>
      <c r="E81">
        <f t="shared" si="6"/>
        <v>169.12927925138823</v>
      </c>
      <c r="F81">
        <f t="shared" si="7"/>
        <v>162.25272074861189</v>
      </c>
    </row>
    <row r="82" spans="1:6" x14ac:dyDescent="0.2">
      <c r="A82" t="s">
        <v>68</v>
      </c>
      <c r="B82">
        <v>164.48</v>
      </c>
      <c r="C82">
        <f t="shared" si="2"/>
        <v>165.76550000000003</v>
      </c>
      <c r="D82">
        <f t="shared" si="3"/>
        <v>1.6256738683745229</v>
      </c>
      <c r="E82">
        <f t="shared" si="6"/>
        <v>169.01684773674907</v>
      </c>
      <c r="F82">
        <f t="shared" si="7"/>
        <v>162.51415226325099</v>
      </c>
    </row>
    <row r="83" spans="1:6" x14ac:dyDescent="0.2">
      <c r="A83" t="s">
        <v>67</v>
      </c>
      <c r="B83">
        <v>164.53</v>
      </c>
      <c r="C83">
        <f t="shared" si="2"/>
        <v>165.80050000000003</v>
      </c>
      <c r="D83">
        <f t="shared" si="3"/>
        <v>1.588930375076927</v>
      </c>
      <c r="E83">
        <f t="shared" si="6"/>
        <v>168.97836075015388</v>
      </c>
      <c r="F83">
        <f t="shared" si="7"/>
        <v>162.62263924984617</v>
      </c>
    </row>
    <row r="84" spans="1:6" x14ac:dyDescent="0.2">
      <c r="A84" t="s">
        <v>66</v>
      </c>
      <c r="B84">
        <v>166.99</v>
      </c>
      <c r="C84">
        <f t="shared" si="2"/>
        <v>165.88550000000004</v>
      </c>
      <c r="D84">
        <f t="shared" si="3"/>
        <v>1.6055675336974016</v>
      </c>
      <c r="E84">
        <f t="shared" si="6"/>
        <v>169.09663506739483</v>
      </c>
      <c r="F84">
        <f t="shared" si="7"/>
        <v>162.67436493260524</v>
      </c>
    </row>
    <row r="85" spans="1:6" x14ac:dyDescent="0.2">
      <c r="A85" t="s">
        <v>65</v>
      </c>
      <c r="B85">
        <v>168.34</v>
      </c>
      <c r="C85">
        <f t="shared" si="2"/>
        <v>165.94300000000004</v>
      </c>
      <c r="D85">
        <f t="shared" si="3"/>
        <v>1.6738832883919641</v>
      </c>
      <c r="E85">
        <f t="shared" si="6"/>
        <v>169.29076657678397</v>
      </c>
      <c r="F85">
        <f t="shared" si="7"/>
        <v>162.59523342321611</v>
      </c>
    </row>
    <row r="86" spans="1:6" x14ac:dyDescent="0.2">
      <c r="A86" t="s">
        <v>64</v>
      </c>
      <c r="B86">
        <v>171.14</v>
      </c>
      <c r="C86">
        <f t="shared" ref="C86:C149" si="8">AVERAGE(B67:B86)</f>
        <v>166.07900000000001</v>
      </c>
      <c r="D86">
        <f t="shared" ref="D86:D149" si="9">_xlfn.STDEV.S(B67:B86)</f>
        <v>1.9700277850030967</v>
      </c>
      <c r="E86">
        <f t="shared" si="6"/>
        <v>170.0190555700062</v>
      </c>
      <c r="F86">
        <f t="shared" si="7"/>
        <v>162.13894442999381</v>
      </c>
    </row>
    <row r="87" spans="1:6" x14ac:dyDescent="0.2">
      <c r="A87" t="s">
        <v>63</v>
      </c>
      <c r="B87">
        <v>176.14</v>
      </c>
      <c r="C87">
        <f t="shared" si="8"/>
        <v>166.5205</v>
      </c>
      <c r="D87">
        <f t="shared" si="9"/>
        <v>2.987245650921154</v>
      </c>
      <c r="E87">
        <f t="shared" si="6"/>
        <v>172.4949913018423</v>
      </c>
      <c r="F87">
        <f t="shared" si="7"/>
        <v>160.54600869815769</v>
      </c>
    </row>
    <row r="88" spans="1:6" x14ac:dyDescent="0.2">
      <c r="A88" t="s">
        <v>62</v>
      </c>
      <c r="B88">
        <v>172.69</v>
      </c>
      <c r="C88">
        <f t="shared" si="8"/>
        <v>166.7945</v>
      </c>
      <c r="D88">
        <f t="shared" si="9"/>
        <v>3.2898159842955192</v>
      </c>
      <c r="E88">
        <f t="shared" si="6"/>
        <v>173.37413196859103</v>
      </c>
      <c r="F88">
        <f t="shared" si="7"/>
        <v>160.21486803140897</v>
      </c>
    </row>
    <row r="89" spans="1:6" x14ac:dyDescent="0.2">
      <c r="A89" s="1">
        <v>45302</v>
      </c>
      <c r="B89">
        <v>172.65</v>
      </c>
      <c r="C89">
        <f t="shared" si="8"/>
        <v>166.99899999999997</v>
      </c>
      <c r="D89">
        <f t="shared" si="9"/>
        <v>3.5241152678442025</v>
      </c>
      <c r="E89">
        <f t="shared" si="6"/>
        <v>174.04723053568839</v>
      </c>
      <c r="F89">
        <f t="shared" si="7"/>
        <v>159.95076946431155</v>
      </c>
    </row>
    <row r="90" spans="1:6" x14ac:dyDescent="0.2">
      <c r="A90" s="1">
        <v>45393</v>
      </c>
      <c r="B90">
        <v>170.68</v>
      </c>
      <c r="C90">
        <f t="shared" si="8"/>
        <v>167.3135</v>
      </c>
      <c r="D90">
        <f t="shared" si="9"/>
        <v>3.5595169320391871</v>
      </c>
      <c r="E90">
        <f t="shared" si="6"/>
        <v>174.43253386407838</v>
      </c>
      <c r="F90">
        <f t="shared" si="7"/>
        <v>160.19446613592163</v>
      </c>
    </row>
    <row r="91" spans="1:6" x14ac:dyDescent="0.2">
      <c r="A91" s="1">
        <v>45423</v>
      </c>
      <c r="B91">
        <v>171.41</v>
      </c>
      <c r="C91">
        <f t="shared" si="8"/>
        <v>167.59899999999999</v>
      </c>
      <c r="D91">
        <f t="shared" si="9"/>
        <v>3.6511049517127043</v>
      </c>
      <c r="E91">
        <f t="shared" si="6"/>
        <v>174.90120990342541</v>
      </c>
      <c r="F91">
        <f t="shared" si="7"/>
        <v>160.29679009657457</v>
      </c>
    </row>
    <row r="92" spans="1:6" x14ac:dyDescent="0.2">
      <c r="A92" s="1">
        <v>45454</v>
      </c>
      <c r="B92">
        <v>178.33</v>
      </c>
      <c r="C92">
        <f t="shared" si="8"/>
        <v>168.36249999999998</v>
      </c>
      <c r="D92">
        <f t="shared" si="9"/>
        <v>4.2063484288944908</v>
      </c>
      <c r="E92">
        <f t="shared" si="6"/>
        <v>176.77519685778896</v>
      </c>
      <c r="F92">
        <f t="shared" si="7"/>
        <v>159.94980314221101</v>
      </c>
    </row>
    <row r="93" spans="1:6" x14ac:dyDescent="0.2">
      <c r="A93" s="1">
        <v>45484</v>
      </c>
      <c r="B93">
        <v>182.28</v>
      </c>
      <c r="C93">
        <f t="shared" si="8"/>
        <v>169.31749999999997</v>
      </c>
      <c r="D93">
        <f t="shared" si="9"/>
        <v>5.0511696144243867</v>
      </c>
      <c r="E93">
        <f t="shared" si="6"/>
        <v>179.41983922884873</v>
      </c>
      <c r="F93">
        <f t="shared" si="7"/>
        <v>159.2151607711512</v>
      </c>
    </row>
    <row r="94" spans="1:6" x14ac:dyDescent="0.2">
      <c r="A94" s="1">
        <v>45515</v>
      </c>
      <c r="B94">
        <v>179.86</v>
      </c>
      <c r="C94">
        <f t="shared" si="8"/>
        <v>170.08449999999999</v>
      </c>
      <c r="D94">
        <f t="shared" si="9"/>
        <v>5.4344635865634636</v>
      </c>
      <c r="E94">
        <f t="shared" si="6"/>
        <v>180.95342717312693</v>
      </c>
      <c r="F94">
        <f t="shared" si="7"/>
        <v>159.21557282687306</v>
      </c>
    </row>
    <row r="95" spans="1:6" x14ac:dyDescent="0.2">
      <c r="A95" s="1">
        <v>45607</v>
      </c>
      <c r="B95">
        <v>181.97</v>
      </c>
      <c r="C95">
        <f t="shared" si="8"/>
        <v>170.86549999999997</v>
      </c>
      <c r="D95">
        <f t="shared" si="9"/>
        <v>5.965929119857015</v>
      </c>
      <c r="E95">
        <f t="shared" si="6"/>
        <v>182.79735823971399</v>
      </c>
      <c r="F95">
        <f t="shared" si="7"/>
        <v>158.93364176028595</v>
      </c>
    </row>
    <row r="96" spans="1:6" x14ac:dyDescent="0.2">
      <c r="A96" s="1">
        <v>45637</v>
      </c>
      <c r="B96">
        <v>183.32</v>
      </c>
      <c r="C96">
        <f t="shared" si="8"/>
        <v>171.6865</v>
      </c>
      <c r="D96">
        <f t="shared" si="9"/>
        <v>6.4976208398880404</v>
      </c>
      <c r="E96">
        <f t="shared" si="6"/>
        <v>184.68174167977608</v>
      </c>
      <c r="F96">
        <f t="shared" si="7"/>
        <v>158.69125832022391</v>
      </c>
    </row>
    <row r="97" spans="1:6" x14ac:dyDescent="0.2">
      <c r="A97" t="s">
        <v>61</v>
      </c>
      <c r="B97">
        <v>180.49</v>
      </c>
      <c r="C97">
        <f t="shared" si="8"/>
        <v>172.37399999999997</v>
      </c>
      <c r="D97">
        <f t="shared" si="9"/>
        <v>6.6717908903240168</v>
      </c>
      <c r="E97">
        <f t="shared" si="6"/>
        <v>185.717581780648</v>
      </c>
      <c r="F97">
        <f t="shared" si="7"/>
        <v>159.03041821935193</v>
      </c>
    </row>
    <row r="98" spans="1:6" x14ac:dyDescent="0.2">
      <c r="A98" t="s">
        <v>60</v>
      </c>
      <c r="B98">
        <v>177.35</v>
      </c>
      <c r="C98">
        <f t="shared" si="8"/>
        <v>173.01600000000002</v>
      </c>
      <c r="D98">
        <f t="shared" si="9"/>
        <v>6.4905513511646493</v>
      </c>
      <c r="E98">
        <f t="shared" ref="E98:E129" si="10">C98+2*D98</f>
        <v>185.99710270232933</v>
      </c>
      <c r="F98">
        <f t="shared" ref="F98:F129" si="11">C98-2*D98</f>
        <v>160.03489729767071</v>
      </c>
    </row>
    <row r="99" spans="1:6" x14ac:dyDescent="0.2">
      <c r="A99" t="s">
        <v>59</v>
      </c>
      <c r="B99">
        <v>173.89</v>
      </c>
      <c r="C99">
        <f t="shared" si="8"/>
        <v>173.458</v>
      </c>
      <c r="D99">
        <f t="shared" si="9"/>
        <v>6.2146572078052955</v>
      </c>
      <c r="E99">
        <f t="shared" si="10"/>
        <v>185.8873144156106</v>
      </c>
      <c r="F99">
        <f t="shared" si="11"/>
        <v>161.02868558438939</v>
      </c>
    </row>
    <row r="100" spans="1:6" x14ac:dyDescent="0.2">
      <c r="A100" t="s">
        <v>58</v>
      </c>
      <c r="B100">
        <v>176.8</v>
      </c>
      <c r="C100">
        <f t="shared" si="8"/>
        <v>174.00800000000004</v>
      </c>
      <c r="D100">
        <f t="shared" si="9"/>
        <v>5.9837117507270934</v>
      </c>
      <c r="E100">
        <f t="shared" si="10"/>
        <v>185.97542350145423</v>
      </c>
      <c r="F100">
        <f t="shared" si="11"/>
        <v>162.04057649854585</v>
      </c>
    </row>
    <row r="101" spans="1:6" x14ac:dyDescent="0.2">
      <c r="A101" t="s">
        <v>57</v>
      </c>
      <c r="B101">
        <v>179.58</v>
      </c>
      <c r="C101">
        <f t="shared" si="8"/>
        <v>174.64600000000002</v>
      </c>
      <c r="D101">
        <f t="shared" si="9"/>
        <v>5.8558575263082586</v>
      </c>
      <c r="E101">
        <f t="shared" si="10"/>
        <v>186.35771505261653</v>
      </c>
      <c r="F101">
        <f t="shared" si="11"/>
        <v>162.9342849473835</v>
      </c>
    </row>
    <row r="102" spans="1:6" x14ac:dyDescent="0.2">
      <c r="A102" t="s">
        <v>56</v>
      </c>
      <c r="B102">
        <v>177.33</v>
      </c>
      <c r="C102">
        <f t="shared" si="8"/>
        <v>175.28849999999997</v>
      </c>
      <c r="D102">
        <f t="shared" si="9"/>
        <v>5.3662221102785264</v>
      </c>
      <c r="E102">
        <f t="shared" si="10"/>
        <v>186.02094422055703</v>
      </c>
      <c r="F102">
        <f t="shared" si="11"/>
        <v>164.55605577944291</v>
      </c>
    </row>
    <row r="103" spans="1:6" x14ac:dyDescent="0.2">
      <c r="A103" t="s">
        <v>55</v>
      </c>
      <c r="B103">
        <v>169.24</v>
      </c>
      <c r="C103">
        <f t="shared" si="8"/>
        <v>175.52399999999997</v>
      </c>
      <c r="D103">
        <f t="shared" si="9"/>
        <v>4.9569742468778797</v>
      </c>
      <c r="E103">
        <f t="shared" si="10"/>
        <v>185.43794849375573</v>
      </c>
      <c r="F103">
        <f t="shared" si="11"/>
        <v>165.61005150624422</v>
      </c>
    </row>
    <row r="104" spans="1:6" x14ac:dyDescent="0.2">
      <c r="A104" t="s">
        <v>54</v>
      </c>
      <c r="B104">
        <v>166.57</v>
      </c>
      <c r="C104">
        <f t="shared" si="8"/>
        <v>175.50299999999999</v>
      </c>
      <c r="D104">
        <f t="shared" si="9"/>
        <v>4.9957688413085615</v>
      </c>
      <c r="E104">
        <f t="shared" si="10"/>
        <v>185.49453768261711</v>
      </c>
      <c r="F104">
        <f t="shared" si="11"/>
        <v>165.51146231738286</v>
      </c>
    </row>
    <row r="105" spans="1:6" x14ac:dyDescent="0.2">
      <c r="A105" t="s">
        <v>53</v>
      </c>
      <c r="B105">
        <v>169.43</v>
      </c>
      <c r="C105">
        <f t="shared" si="8"/>
        <v>175.55749999999998</v>
      </c>
      <c r="D105">
        <f t="shared" si="9"/>
        <v>4.9188668731517309</v>
      </c>
      <c r="E105">
        <f t="shared" si="10"/>
        <v>185.39523374630343</v>
      </c>
      <c r="F105">
        <f t="shared" si="11"/>
        <v>165.71976625369652</v>
      </c>
    </row>
    <row r="106" spans="1:6" x14ac:dyDescent="0.2">
      <c r="A106" t="s">
        <v>52</v>
      </c>
      <c r="B106">
        <v>170.62</v>
      </c>
      <c r="C106">
        <f t="shared" si="8"/>
        <v>175.53149999999999</v>
      </c>
      <c r="D106">
        <f t="shared" si="9"/>
        <v>4.9447518962825114</v>
      </c>
      <c r="E106">
        <f t="shared" si="10"/>
        <v>185.42100379256502</v>
      </c>
      <c r="F106">
        <f t="shared" si="11"/>
        <v>165.64199620743497</v>
      </c>
    </row>
    <row r="107" spans="1:6" x14ac:dyDescent="0.2">
      <c r="A107" t="s">
        <v>51</v>
      </c>
      <c r="B107">
        <v>170.82</v>
      </c>
      <c r="C107">
        <f t="shared" si="8"/>
        <v>175.2655</v>
      </c>
      <c r="D107">
        <f t="shared" si="9"/>
        <v>5.0522204342041022</v>
      </c>
      <c r="E107">
        <f t="shared" si="10"/>
        <v>185.36994086840821</v>
      </c>
      <c r="F107">
        <f t="shared" si="11"/>
        <v>165.1610591315918</v>
      </c>
    </row>
    <row r="108" spans="1:6" x14ac:dyDescent="0.2">
      <c r="A108" t="s">
        <v>50</v>
      </c>
      <c r="B108">
        <v>170.49</v>
      </c>
      <c r="C108">
        <f t="shared" si="8"/>
        <v>175.15550000000002</v>
      </c>
      <c r="D108">
        <f t="shared" si="9"/>
        <v>5.1345265502027404</v>
      </c>
      <c r="E108">
        <f t="shared" si="10"/>
        <v>185.42455310040549</v>
      </c>
      <c r="F108">
        <f t="shared" si="11"/>
        <v>164.88644689959455</v>
      </c>
    </row>
    <row r="109" spans="1:6" x14ac:dyDescent="0.2">
      <c r="A109" s="1">
        <v>45334</v>
      </c>
      <c r="B109">
        <v>172.98</v>
      </c>
      <c r="C109">
        <f t="shared" si="8"/>
        <v>175.172</v>
      </c>
      <c r="D109">
        <f t="shared" si="9"/>
        <v>5.1265753419648599</v>
      </c>
      <c r="E109">
        <f t="shared" si="10"/>
        <v>185.42515068392973</v>
      </c>
      <c r="F109">
        <f t="shared" si="11"/>
        <v>164.91884931607026</v>
      </c>
    </row>
    <row r="110" spans="1:6" x14ac:dyDescent="0.2">
      <c r="A110" s="1">
        <v>45363</v>
      </c>
      <c r="B110">
        <v>173.02</v>
      </c>
      <c r="C110">
        <f t="shared" si="8"/>
        <v>175.28900000000004</v>
      </c>
      <c r="D110">
        <f t="shared" si="9"/>
        <v>5.0447105180105556</v>
      </c>
      <c r="E110">
        <f t="shared" si="10"/>
        <v>185.37842103602117</v>
      </c>
      <c r="F110">
        <f t="shared" si="11"/>
        <v>165.19957896397892</v>
      </c>
    </row>
    <row r="111" spans="1:6" x14ac:dyDescent="0.2">
      <c r="A111" s="1">
        <v>45394</v>
      </c>
      <c r="B111">
        <v>176.09</v>
      </c>
      <c r="C111">
        <f t="shared" si="8"/>
        <v>175.523</v>
      </c>
      <c r="D111">
        <f t="shared" si="9"/>
        <v>4.9631951720428527</v>
      </c>
      <c r="E111">
        <f t="shared" si="10"/>
        <v>185.44939034408571</v>
      </c>
      <c r="F111">
        <f t="shared" si="11"/>
        <v>165.59660965591428</v>
      </c>
    </row>
    <row r="112" spans="1:6" x14ac:dyDescent="0.2">
      <c r="A112" s="1">
        <v>45424</v>
      </c>
      <c r="B112">
        <v>174.31</v>
      </c>
      <c r="C112">
        <f t="shared" si="8"/>
        <v>175.322</v>
      </c>
      <c r="D112">
        <f t="shared" si="9"/>
        <v>4.9247865035210578</v>
      </c>
      <c r="E112">
        <f t="shared" si="10"/>
        <v>185.17157300704213</v>
      </c>
      <c r="F112">
        <f t="shared" si="11"/>
        <v>165.47242699295788</v>
      </c>
    </row>
    <row r="113" spans="1:6" x14ac:dyDescent="0.2">
      <c r="A113" s="1">
        <v>45455</v>
      </c>
      <c r="B113">
        <v>176.49</v>
      </c>
      <c r="C113">
        <f t="shared" si="8"/>
        <v>175.03250000000003</v>
      </c>
      <c r="D113">
        <f t="shared" si="9"/>
        <v>4.6571460370624331</v>
      </c>
      <c r="E113">
        <f t="shared" si="10"/>
        <v>184.34679207412489</v>
      </c>
      <c r="F113">
        <f t="shared" si="11"/>
        <v>165.71820792587516</v>
      </c>
    </row>
    <row r="114" spans="1:6" x14ac:dyDescent="0.2">
      <c r="A114" s="1">
        <v>45547</v>
      </c>
      <c r="B114">
        <v>177.1</v>
      </c>
      <c r="C114">
        <f t="shared" si="8"/>
        <v>174.89449999999999</v>
      </c>
      <c r="D114">
        <f t="shared" si="9"/>
        <v>4.5461382976161913</v>
      </c>
      <c r="E114">
        <f t="shared" si="10"/>
        <v>183.98677659523239</v>
      </c>
      <c r="F114">
        <f t="shared" si="11"/>
        <v>165.8022234047676</v>
      </c>
    </row>
    <row r="115" spans="1:6" x14ac:dyDescent="0.2">
      <c r="A115" s="1">
        <v>45577</v>
      </c>
      <c r="B115">
        <v>186.53</v>
      </c>
      <c r="C115">
        <f t="shared" si="8"/>
        <v>175.12250000000003</v>
      </c>
      <c r="D115">
        <f t="shared" si="9"/>
        <v>5.0103186945595217</v>
      </c>
      <c r="E115">
        <f t="shared" si="10"/>
        <v>185.14313738911906</v>
      </c>
      <c r="F115">
        <f t="shared" si="11"/>
        <v>165.101862610881</v>
      </c>
    </row>
    <row r="116" spans="1:6" x14ac:dyDescent="0.2">
      <c r="A116" s="1">
        <v>45608</v>
      </c>
      <c r="B116">
        <v>196.71</v>
      </c>
      <c r="C116">
        <f t="shared" si="8"/>
        <v>175.792</v>
      </c>
      <c r="D116">
        <f t="shared" si="9"/>
        <v>6.7544103330615357</v>
      </c>
      <c r="E116">
        <f t="shared" si="10"/>
        <v>189.30082066612306</v>
      </c>
      <c r="F116">
        <f t="shared" si="11"/>
        <v>162.28317933387694</v>
      </c>
    </row>
    <row r="117" spans="1:6" x14ac:dyDescent="0.2">
      <c r="A117" s="1">
        <v>45638</v>
      </c>
      <c r="B117">
        <v>193.63</v>
      </c>
      <c r="C117">
        <f t="shared" si="8"/>
        <v>176.44900000000001</v>
      </c>
      <c r="D117">
        <f t="shared" si="9"/>
        <v>7.7944284419604566</v>
      </c>
      <c r="E117">
        <f t="shared" si="10"/>
        <v>192.03785688392094</v>
      </c>
      <c r="F117">
        <f t="shared" si="11"/>
        <v>160.86014311607909</v>
      </c>
    </row>
    <row r="118" spans="1:6" x14ac:dyDescent="0.2">
      <c r="A118" t="s">
        <v>49</v>
      </c>
      <c r="B118">
        <v>191.38</v>
      </c>
      <c r="C118">
        <f t="shared" si="8"/>
        <v>177.15050000000002</v>
      </c>
      <c r="D118">
        <f t="shared" si="9"/>
        <v>8.4809076444496316</v>
      </c>
      <c r="E118">
        <f t="shared" si="10"/>
        <v>194.11231528889928</v>
      </c>
      <c r="F118">
        <f t="shared" si="11"/>
        <v>160.18868471110076</v>
      </c>
    </row>
    <row r="119" spans="1:6" x14ac:dyDescent="0.2">
      <c r="A119" t="s">
        <v>48</v>
      </c>
      <c r="B119">
        <v>198.16</v>
      </c>
      <c r="C119">
        <f t="shared" si="8"/>
        <v>178.36400000000003</v>
      </c>
      <c r="D119">
        <f t="shared" si="9"/>
        <v>9.6461246104329366</v>
      </c>
      <c r="E119">
        <f t="shared" si="10"/>
        <v>197.6562492208659</v>
      </c>
      <c r="F119">
        <f t="shared" si="11"/>
        <v>159.07175077913416</v>
      </c>
    </row>
    <row r="120" spans="1:6" x14ac:dyDescent="0.2">
      <c r="A120" t="s">
        <v>47</v>
      </c>
      <c r="B120">
        <v>197.12</v>
      </c>
      <c r="C120">
        <f t="shared" si="8"/>
        <v>179.38000000000002</v>
      </c>
      <c r="D120">
        <f t="shared" si="9"/>
        <v>10.504643083693489</v>
      </c>
      <c r="E120">
        <f t="shared" si="10"/>
        <v>200.38928616738701</v>
      </c>
      <c r="F120">
        <f t="shared" si="11"/>
        <v>158.37071383261303</v>
      </c>
    </row>
    <row r="121" spans="1:6" x14ac:dyDescent="0.2">
      <c r="A121" t="s">
        <v>46</v>
      </c>
      <c r="B121">
        <v>190.15</v>
      </c>
      <c r="C121">
        <f t="shared" si="8"/>
        <v>179.90850000000003</v>
      </c>
      <c r="D121">
        <f t="shared" si="9"/>
        <v>10.7775831071525</v>
      </c>
      <c r="E121">
        <f t="shared" si="10"/>
        <v>201.46366621430502</v>
      </c>
      <c r="F121">
        <f t="shared" si="11"/>
        <v>158.35333378569504</v>
      </c>
    </row>
    <row r="122" spans="1:6" x14ac:dyDescent="0.2">
      <c r="A122" t="s">
        <v>45</v>
      </c>
      <c r="B122">
        <v>189.7</v>
      </c>
      <c r="C122">
        <f t="shared" si="8"/>
        <v>180.52699999999999</v>
      </c>
      <c r="D122">
        <f t="shared" si="9"/>
        <v>10.974956228182702</v>
      </c>
      <c r="E122">
        <f t="shared" si="10"/>
        <v>202.4769124563654</v>
      </c>
      <c r="F122">
        <f t="shared" si="11"/>
        <v>158.57708754363458</v>
      </c>
    </row>
    <row r="123" spans="1:6" x14ac:dyDescent="0.2">
      <c r="A123" t="s">
        <v>44</v>
      </c>
      <c r="B123">
        <v>192.96</v>
      </c>
      <c r="C123">
        <f t="shared" si="8"/>
        <v>181.71299999999999</v>
      </c>
      <c r="D123">
        <f t="shared" si="9"/>
        <v>10.972680956285069</v>
      </c>
      <c r="E123">
        <f t="shared" si="10"/>
        <v>203.65836191257014</v>
      </c>
      <c r="F123">
        <f t="shared" si="11"/>
        <v>159.76763808742984</v>
      </c>
    </row>
    <row r="124" spans="1:6" x14ac:dyDescent="0.2">
      <c r="A124" t="s">
        <v>43</v>
      </c>
      <c r="B124">
        <v>195.99</v>
      </c>
      <c r="C124">
        <f t="shared" si="8"/>
        <v>183.18399999999997</v>
      </c>
      <c r="D124">
        <f t="shared" si="9"/>
        <v>10.806528923221418</v>
      </c>
      <c r="E124">
        <f t="shared" si="10"/>
        <v>204.79705784644281</v>
      </c>
      <c r="F124">
        <f t="shared" si="11"/>
        <v>161.57094215355713</v>
      </c>
    </row>
    <row r="125" spans="1:6" x14ac:dyDescent="0.2">
      <c r="A125" t="s">
        <v>42</v>
      </c>
      <c r="B125">
        <v>197.57</v>
      </c>
      <c r="C125">
        <f t="shared" si="8"/>
        <v>184.59100000000001</v>
      </c>
      <c r="D125">
        <f t="shared" si="9"/>
        <v>10.753290267585422</v>
      </c>
      <c r="E125">
        <f t="shared" si="10"/>
        <v>206.09758053517086</v>
      </c>
      <c r="F125">
        <f t="shared" si="11"/>
        <v>163.08441946482915</v>
      </c>
    </row>
    <row r="126" spans="1:6" x14ac:dyDescent="0.2">
      <c r="A126" t="s">
        <v>41</v>
      </c>
      <c r="B126">
        <v>197.1</v>
      </c>
      <c r="C126">
        <f t="shared" si="8"/>
        <v>185.91500000000002</v>
      </c>
      <c r="D126">
        <f t="shared" si="9"/>
        <v>10.571208415712039</v>
      </c>
      <c r="E126">
        <f t="shared" si="10"/>
        <v>207.05741683142409</v>
      </c>
      <c r="F126">
        <f t="shared" si="11"/>
        <v>164.77258316857595</v>
      </c>
    </row>
    <row r="127" spans="1:6" x14ac:dyDescent="0.2">
      <c r="A127" t="s">
        <v>40</v>
      </c>
      <c r="B127">
        <v>194.04</v>
      </c>
      <c r="C127">
        <f t="shared" si="8"/>
        <v>187.07599999999996</v>
      </c>
      <c r="D127">
        <f t="shared" si="9"/>
        <v>10.090268057573306</v>
      </c>
      <c r="E127">
        <f t="shared" si="10"/>
        <v>207.25653611514659</v>
      </c>
      <c r="F127">
        <f t="shared" si="11"/>
        <v>166.89546388485334</v>
      </c>
    </row>
    <row r="128" spans="1:6" x14ac:dyDescent="0.2">
      <c r="A128" t="s">
        <v>39</v>
      </c>
      <c r="B128">
        <v>192.69</v>
      </c>
      <c r="C128">
        <f t="shared" si="8"/>
        <v>188.18600000000004</v>
      </c>
      <c r="D128">
        <f t="shared" si="9"/>
        <v>9.3646487556015394</v>
      </c>
      <c r="E128">
        <f t="shared" si="10"/>
        <v>206.91529751120311</v>
      </c>
      <c r="F128">
        <f t="shared" si="11"/>
        <v>169.45670248879696</v>
      </c>
    </row>
    <row r="129" spans="1:6" x14ac:dyDescent="0.2">
      <c r="A129" t="s">
        <v>38</v>
      </c>
      <c r="B129">
        <v>190.44</v>
      </c>
      <c r="C129">
        <f t="shared" si="8"/>
        <v>189.05900000000003</v>
      </c>
      <c r="D129">
        <f t="shared" si="9"/>
        <v>8.6598036321482716</v>
      </c>
      <c r="E129">
        <f t="shared" si="10"/>
        <v>206.37860726429656</v>
      </c>
      <c r="F129">
        <f t="shared" si="11"/>
        <v>171.73939273570349</v>
      </c>
    </row>
    <row r="130" spans="1:6" x14ac:dyDescent="0.2">
      <c r="A130" s="1">
        <v>45689</v>
      </c>
      <c r="B130">
        <v>190.63</v>
      </c>
      <c r="C130">
        <f t="shared" si="8"/>
        <v>189.93950000000004</v>
      </c>
      <c r="D130">
        <f t="shared" si="9"/>
        <v>7.7952910718418238</v>
      </c>
      <c r="E130">
        <f t="shared" ref="E130:E161" si="12">C130+2*D130</f>
        <v>205.53008214368367</v>
      </c>
      <c r="F130">
        <f t="shared" ref="F130:F161" si="13">C130-2*D130</f>
        <v>174.3489178563164</v>
      </c>
    </row>
    <row r="131" spans="1:6" x14ac:dyDescent="0.2">
      <c r="A131" s="1">
        <v>45717</v>
      </c>
      <c r="B131">
        <v>193.13</v>
      </c>
      <c r="C131">
        <f t="shared" si="8"/>
        <v>190.79150000000004</v>
      </c>
      <c r="D131">
        <f t="shared" si="9"/>
        <v>7.1023245082897066</v>
      </c>
      <c r="E131">
        <f t="shared" si="12"/>
        <v>204.99614901657947</v>
      </c>
      <c r="F131">
        <f t="shared" si="13"/>
        <v>176.58685098342062</v>
      </c>
    </row>
    <row r="132" spans="1:6" x14ac:dyDescent="0.2">
      <c r="A132" s="1">
        <v>45809</v>
      </c>
      <c r="B132">
        <v>197.96</v>
      </c>
      <c r="C132">
        <f t="shared" si="8"/>
        <v>191.97400000000002</v>
      </c>
      <c r="D132">
        <f t="shared" si="9"/>
        <v>6.1138267799093589</v>
      </c>
      <c r="E132">
        <f t="shared" si="12"/>
        <v>204.20165355981874</v>
      </c>
      <c r="F132">
        <f t="shared" si="13"/>
        <v>179.7463464401813</v>
      </c>
    </row>
    <row r="133" spans="1:6" x14ac:dyDescent="0.2">
      <c r="A133" s="1">
        <v>45839</v>
      </c>
      <c r="B133">
        <v>196.71</v>
      </c>
      <c r="C133">
        <f t="shared" si="8"/>
        <v>192.98500000000004</v>
      </c>
      <c r="D133">
        <f t="shared" si="9"/>
        <v>4.9864643100888122</v>
      </c>
      <c r="E133">
        <f t="shared" si="12"/>
        <v>202.95792862017765</v>
      </c>
      <c r="F133">
        <f t="shared" si="13"/>
        <v>183.01207137982243</v>
      </c>
    </row>
    <row r="134" spans="1:6" x14ac:dyDescent="0.2">
      <c r="A134" s="1">
        <v>45870</v>
      </c>
      <c r="B134">
        <v>195.39</v>
      </c>
      <c r="C134">
        <f t="shared" si="8"/>
        <v>193.89950000000002</v>
      </c>
      <c r="D134">
        <f t="shared" si="9"/>
        <v>3.317864682688489</v>
      </c>
      <c r="E134">
        <f t="shared" si="12"/>
        <v>200.53522936537701</v>
      </c>
      <c r="F134">
        <f t="shared" si="13"/>
        <v>187.26377063462303</v>
      </c>
    </row>
    <row r="135" spans="1:6" x14ac:dyDescent="0.2">
      <c r="A135" s="1">
        <v>45931</v>
      </c>
      <c r="B135">
        <v>193.17</v>
      </c>
      <c r="C135">
        <f t="shared" si="8"/>
        <v>194.23150000000004</v>
      </c>
      <c r="D135">
        <f t="shared" si="9"/>
        <v>2.8393332705148655</v>
      </c>
      <c r="E135">
        <f t="shared" si="12"/>
        <v>199.91016654102978</v>
      </c>
      <c r="F135">
        <f t="shared" si="13"/>
        <v>188.5528334589703</v>
      </c>
    </row>
    <row r="136" spans="1:6" x14ac:dyDescent="0.2">
      <c r="A136" t="s">
        <v>37</v>
      </c>
      <c r="B136">
        <v>192.29</v>
      </c>
      <c r="C136">
        <f t="shared" si="8"/>
        <v>194.01050000000001</v>
      </c>
      <c r="D136">
        <f t="shared" si="9"/>
        <v>2.8081094501836175</v>
      </c>
      <c r="E136">
        <f t="shared" si="12"/>
        <v>199.62671890036725</v>
      </c>
      <c r="F136">
        <f t="shared" si="13"/>
        <v>188.39428109963276</v>
      </c>
    </row>
    <row r="137" spans="1:6" x14ac:dyDescent="0.2">
      <c r="A137" t="s">
        <v>36</v>
      </c>
      <c r="B137">
        <v>191.05</v>
      </c>
      <c r="C137">
        <f t="shared" si="8"/>
        <v>193.88150000000002</v>
      </c>
      <c r="D137">
        <f t="shared" si="9"/>
        <v>2.8847243323555571</v>
      </c>
      <c r="E137">
        <f t="shared" si="12"/>
        <v>199.65094866471114</v>
      </c>
      <c r="F137">
        <f t="shared" si="13"/>
        <v>188.1120513352889</v>
      </c>
    </row>
    <row r="138" spans="1:6" x14ac:dyDescent="0.2">
      <c r="A138" t="s">
        <v>35</v>
      </c>
      <c r="B138">
        <v>196.98</v>
      </c>
      <c r="C138">
        <f t="shared" si="8"/>
        <v>194.16149999999999</v>
      </c>
      <c r="D138">
        <f t="shared" si="9"/>
        <v>2.9008733258506099</v>
      </c>
      <c r="E138">
        <f t="shared" si="12"/>
        <v>199.96324665170121</v>
      </c>
      <c r="F138">
        <f t="shared" si="13"/>
        <v>188.35975334829877</v>
      </c>
    </row>
    <row r="139" spans="1:6" x14ac:dyDescent="0.2">
      <c r="A139" t="s">
        <v>34</v>
      </c>
      <c r="B139">
        <v>194.41</v>
      </c>
      <c r="C139">
        <f t="shared" si="8"/>
        <v>193.97399999999999</v>
      </c>
      <c r="D139">
        <f t="shared" si="9"/>
        <v>2.7458761424131439</v>
      </c>
      <c r="E139">
        <f t="shared" si="12"/>
        <v>199.46575228482627</v>
      </c>
      <c r="F139">
        <f t="shared" si="13"/>
        <v>188.48224771517371</v>
      </c>
    </row>
    <row r="140" spans="1:6" x14ac:dyDescent="0.2">
      <c r="A140" t="s">
        <v>33</v>
      </c>
      <c r="B140">
        <v>197.55</v>
      </c>
      <c r="C140">
        <f t="shared" si="8"/>
        <v>193.99550000000002</v>
      </c>
      <c r="D140">
        <f t="shared" si="9"/>
        <v>2.7733515255391867</v>
      </c>
      <c r="E140">
        <f t="shared" si="12"/>
        <v>199.54220305107839</v>
      </c>
      <c r="F140">
        <f t="shared" si="13"/>
        <v>188.44879694892165</v>
      </c>
    </row>
    <row r="141" spans="1:6" x14ac:dyDescent="0.2">
      <c r="A141" t="s">
        <v>32</v>
      </c>
      <c r="B141">
        <v>199.63</v>
      </c>
      <c r="C141">
        <f t="shared" si="8"/>
        <v>194.46950000000004</v>
      </c>
      <c r="D141">
        <f t="shared" si="9"/>
        <v>2.8892203920234638</v>
      </c>
      <c r="E141">
        <f t="shared" si="12"/>
        <v>200.24794078404696</v>
      </c>
      <c r="F141">
        <f t="shared" si="13"/>
        <v>188.69105921595312</v>
      </c>
    </row>
    <row r="142" spans="1:6" x14ac:dyDescent="0.2">
      <c r="A142" t="s">
        <v>31</v>
      </c>
      <c r="B142">
        <v>200.03</v>
      </c>
      <c r="C142">
        <f t="shared" si="8"/>
        <v>194.98600000000005</v>
      </c>
      <c r="D142">
        <f t="shared" si="9"/>
        <v>2.9149332392824516</v>
      </c>
      <c r="E142">
        <f t="shared" si="12"/>
        <v>200.81586647856494</v>
      </c>
      <c r="F142">
        <f t="shared" si="13"/>
        <v>189.15613352143515</v>
      </c>
    </row>
    <row r="143" spans="1:6" x14ac:dyDescent="0.2">
      <c r="A143" t="s">
        <v>30</v>
      </c>
      <c r="B143">
        <v>199.58</v>
      </c>
      <c r="C143">
        <f t="shared" si="8"/>
        <v>195.31700000000004</v>
      </c>
      <c r="D143">
        <f t="shared" si="9"/>
        <v>3.0456942860718206</v>
      </c>
      <c r="E143">
        <f t="shared" si="12"/>
        <v>201.40838857214368</v>
      </c>
      <c r="F143">
        <f t="shared" si="13"/>
        <v>189.22561142785639</v>
      </c>
    </row>
    <row r="144" spans="1:6" x14ac:dyDescent="0.2">
      <c r="A144" t="s">
        <v>29</v>
      </c>
      <c r="B144">
        <v>201.9</v>
      </c>
      <c r="C144">
        <f t="shared" si="8"/>
        <v>195.61250000000001</v>
      </c>
      <c r="D144">
        <f t="shared" si="9"/>
        <v>3.3825043276122808</v>
      </c>
      <c r="E144">
        <f t="shared" si="12"/>
        <v>202.37750865522457</v>
      </c>
      <c r="F144">
        <f t="shared" si="13"/>
        <v>188.84749134477545</v>
      </c>
    </row>
    <row r="145" spans="1:6" x14ac:dyDescent="0.2">
      <c r="A145" t="s">
        <v>28</v>
      </c>
      <c r="B145">
        <v>193.77</v>
      </c>
      <c r="C145">
        <f t="shared" si="8"/>
        <v>195.42250000000004</v>
      </c>
      <c r="D145">
        <f t="shared" si="9"/>
        <v>3.3734752891218585</v>
      </c>
      <c r="E145">
        <f t="shared" si="12"/>
        <v>202.16945057824375</v>
      </c>
      <c r="F145">
        <f t="shared" si="13"/>
        <v>188.67554942175633</v>
      </c>
    </row>
    <row r="146" spans="1:6" x14ac:dyDescent="0.2">
      <c r="A146" t="s">
        <v>27</v>
      </c>
      <c r="B146">
        <v>197.07</v>
      </c>
      <c r="C146">
        <f t="shared" si="8"/>
        <v>195.42100000000005</v>
      </c>
      <c r="D146">
        <f t="shared" si="9"/>
        <v>3.3726967189320116</v>
      </c>
      <c r="E146">
        <f t="shared" si="12"/>
        <v>202.16639343786406</v>
      </c>
      <c r="F146">
        <f t="shared" si="13"/>
        <v>188.67560656213604</v>
      </c>
    </row>
    <row r="147" spans="1:6" x14ac:dyDescent="0.2">
      <c r="A147" t="s">
        <v>26</v>
      </c>
      <c r="B147">
        <v>197.18</v>
      </c>
      <c r="C147">
        <f t="shared" si="8"/>
        <v>195.578</v>
      </c>
      <c r="D147">
        <f t="shared" si="9"/>
        <v>3.3781069130194044</v>
      </c>
      <c r="E147">
        <f t="shared" si="12"/>
        <v>202.33421382603882</v>
      </c>
      <c r="F147">
        <f t="shared" si="13"/>
        <v>188.82178617396119</v>
      </c>
    </row>
    <row r="148" spans="1:6" x14ac:dyDescent="0.2">
      <c r="A148" t="s">
        <v>25</v>
      </c>
      <c r="B148">
        <v>202.63</v>
      </c>
      <c r="C148">
        <f t="shared" si="8"/>
        <v>196.07500000000005</v>
      </c>
      <c r="D148">
        <f t="shared" si="9"/>
        <v>3.6510308565923522</v>
      </c>
      <c r="E148">
        <f t="shared" si="12"/>
        <v>203.37706171318476</v>
      </c>
      <c r="F148">
        <f t="shared" si="13"/>
        <v>188.77293828681533</v>
      </c>
    </row>
    <row r="149" spans="1:6" x14ac:dyDescent="0.2">
      <c r="A149" t="s">
        <v>24</v>
      </c>
      <c r="B149">
        <v>205.6</v>
      </c>
      <c r="C149">
        <f t="shared" si="8"/>
        <v>196.83300000000003</v>
      </c>
      <c r="D149">
        <f t="shared" si="9"/>
        <v>3.9785716823476931</v>
      </c>
      <c r="E149">
        <f t="shared" si="12"/>
        <v>204.79014336469541</v>
      </c>
      <c r="F149">
        <f t="shared" si="13"/>
        <v>188.87585663530464</v>
      </c>
    </row>
    <row r="150" spans="1:6" x14ac:dyDescent="0.2">
      <c r="A150" s="1">
        <v>45718</v>
      </c>
      <c r="B150">
        <v>202.64</v>
      </c>
      <c r="C150">
        <f t="shared" ref="C150:C188" si="14">AVERAGE(B131:B150)</f>
        <v>197.43350000000001</v>
      </c>
      <c r="D150">
        <f t="shared" ref="D150:D188" si="15">_xlfn.STDEV.S(B131:B150)</f>
        <v>3.8986074099403885</v>
      </c>
      <c r="E150">
        <f t="shared" si="12"/>
        <v>205.23071481988077</v>
      </c>
      <c r="F150">
        <f t="shared" si="13"/>
        <v>189.63628518011924</v>
      </c>
    </row>
    <row r="151" spans="1:6" x14ac:dyDescent="0.2">
      <c r="A151" s="1">
        <v>45749</v>
      </c>
      <c r="B151">
        <v>207.71</v>
      </c>
      <c r="C151">
        <f t="shared" si="14"/>
        <v>198.16249999999999</v>
      </c>
      <c r="D151">
        <f t="shared" si="15"/>
        <v>4.3844292372944178</v>
      </c>
      <c r="E151">
        <f t="shared" si="12"/>
        <v>206.93135847458882</v>
      </c>
      <c r="F151">
        <f t="shared" si="13"/>
        <v>189.39364152541117</v>
      </c>
    </row>
    <row r="152" spans="1:6" x14ac:dyDescent="0.2">
      <c r="A152" s="1">
        <v>45779</v>
      </c>
      <c r="B152">
        <v>193.3</v>
      </c>
      <c r="C152">
        <f t="shared" si="14"/>
        <v>197.92950000000002</v>
      </c>
      <c r="D152">
        <f t="shared" si="15"/>
        <v>4.5175581142680912</v>
      </c>
      <c r="E152">
        <f t="shared" si="12"/>
        <v>206.96461622853622</v>
      </c>
      <c r="F152">
        <f t="shared" si="13"/>
        <v>188.89438377146382</v>
      </c>
    </row>
    <row r="153" spans="1:6" x14ac:dyDescent="0.2">
      <c r="A153" s="1">
        <v>45810</v>
      </c>
      <c r="B153">
        <v>193.31</v>
      </c>
      <c r="C153">
        <f t="shared" si="14"/>
        <v>197.75949999999997</v>
      </c>
      <c r="D153">
        <f t="shared" si="15"/>
        <v>4.6284753372323824</v>
      </c>
      <c r="E153">
        <f t="shared" si="12"/>
        <v>207.01645067446475</v>
      </c>
      <c r="F153">
        <f t="shared" si="13"/>
        <v>188.5025493255352</v>
      </c>
    </row>
    <row r="154" spans="1:6" x14ac:dyDescent="0.2">
      <c r="A154" s="1">
        <v>45840</v>
      </c>
      <c r="B154">
        <v>187.14</v>
      </c>
      <c r="C154">
        <f t="shared" si="14"/>
        <v>197.34700000000001</v>
      </c>
      <c r="D154">
        <f t="shared" si="15"/>
        <v>5.1849428764046142</v>
      </c>
      <c r="E154">
        <f t="shared" si="12"/>
        <v>207.71688575280925</v>
      </c>
      <c r="F154">
        <f t="shared" si="13"/>
        <v>186.97711424719077</v>
      </c>
    </row>
    <row r="155" spans="1:6" x14ac:dyDescent="0.2">
      <c r="A155" s="1">
        <v>45932</v>
      </c>
      <c r="B155">
        <v>188.2</v>
      </c>
      <c r="C155">
        <f t="shared" si="14"/>
        <v>197.09849999999997</v>
      </c>
      <c r="D155">
        <f t="shared" si="15"/>
        <v>5.504898560182081</v>
      </c>
      <c r="E155">
        <f t="shared" si="12"/>
        <v>208.10829712036414</v>
      </c>
      <c r="F155">
        <f t="shared" si="13"/>
        <v>186.0887028796358</v>
      </c>
    </row>
    <row r="156" spans="1:6" x14ac:dyDescent="0.2">
      <c r="A156" s="1">
        <v>45963</v>
      </c>
      <c r="B156">
        <v>187.07</v>
      </c>
      <c r="C156">
        <f t="shared" si="14"/>
        <v>196.83750000000001</v>
      </c>
      <c r="D156">
        <f t="shared" si="15"/>
        <v>5.8573434565868734</v>
      </c>
      <c r="E156">
        <f t="shared" si="12"/>
        <v>208.55218691317376</v>
      </c>
      <c r="F156">
        <f t="shared" si="13"/>
        <v>185.12281308682626</v>
      </c>
    </row>
    <row r="157" spans="1:6" x14ac:dyDescent="0.2">
      <c r="A157" s="1">
        <v>45993</v>
      </c>
      <c r="B157">
        <v>185.43</v>
      </c>
      <c r="C157">
        <f t="shared" si="14"/>
        <v>196.55649999999997</v>
      </c>
      <c r="D157">
        <f t="shared" si="15"/>
        <v>6.2698848096528694</v>
      </c>
      <c r="E157">
        <f t="shared" si="12"/>
        <v>209.0962696193057</v>
      </c>
      <c r="F157">
        <f t="shared" si="13"/>
        <v>184.01673038069424</v>
      </c>
    </row>
    <row r="158" spans="1:6" x14ac:dyDescent="0.2">
      <c r="A158" t="s">
        <v>23</v>
      </c>
      <c r="B158">
        <v>187.88</v>
      </c>
      <c r="C158">
        <f t="shared" si="14"/>
        <v>196.10149999999999</v>
      </c>
      <c r="D158">
        <f t="shared" si="15"/>
        <v>6.5609669337120708</v>
      </c>
      <c r="E158">
        <f t="shared" si="12"/>
        <v>209.22343386742412</v>
      </c>
      <c r="F158">
        <f t="shared" si="13"/>
        <v>182.97956613257585</v>
      </c>
    </row>
    <row r="159" spans="1:6" x14ac:dyDescent="0.2">
      <c r="A159" t="s">
        <v>22</v>
      </c>
      <c r="B159">
        <v>186.87</v>
      </c>
      <c r="C159">
        <f t="shared" si="14"/>
        <v>195.72449999999998</v>
      </c>
      <c r="D159">
        <f t="shared" si="15"/>
        <v>6.8725092904534097</v>
      </c>
      <c r="E159">
        <f t="shared" si="12"/>
        <v>209.46951858090679</v>
      </c>
      <c r="F159">
        <f t="shared" si="13"/>
        <v>181.97948141909316</v>
      </c>
    </row>
    <row r="160" spans="1:6" x14ac:dyDescent="0.2">
      <c r="A160" t="s">
        <v>21</v>
      </c>
      <c r="B160">
        <v>185.8</v>
      </c>
      <c r="C160">
        <f t="shared" si="14"/>
        <v>195.137</v>
      </c>
      <c r="D160">
        <f t="shared" si="15"/>
        <v>7.2025449449628933</v>
      </c>
      <c r="E160">
        <f t="shared" si="12"/>
        <v>209.54208988992579</v>
      </c>
      <c r="F160">
        <f t="shared" si="13"/>
        <v>180.73191011007421</v>
      </c>
    </row>
    <row r="161" spans="1:6" x14ac:dyDescent="0.2">
      <c r="A161" t="s">
        <v>20</v>
      </c>
      <c r="B161">
        <v>187.13</v>
      </c>
      <c r="C161">
        <f t="shared" si="14"/>
        <v>194.512</v>
      </c>
      <c r="D161">
        <f t="shared" si="15"/>
        <v>7.3333015469805529</v>
      </c>
      <c r="E161">
        <f t="shared" si="12"/>
        <v>209.1786030939611</v>
      </c>
      <c r="F161">
        <f t="shared" si="13"/>
        <v>179.8453969060389</v>
      </c>
    </row>
    <row r="162" spans="1:6" x14ac:dyDescent="0.2">
      <c r="A162" t="s">
        <v>19</v>
      </c>
      <c r="B162">
        <v>186.64</v>
      </c>
      <c r="C162">
        <f t="shared" si="14"/>
        <v>193.8425</v>
      </c>
      <c r="D162">
        <f t="shared" si="15"/>
        <v>7.4138006979870781</v>
      </c>
      <c r="E162">
        <f t="shared" ref="E162:E193" si="16">C162+2*D162</f>
        <v>208.67010139597414</v>
      </c>
      <c r="F162">
        <f t="shared" ref="F162:F188" si="17">C162-2*D162</f>
        <v>179.01489860402586</v>
      </c>
    </row>
    <row r="163" spans="1:6" x14ac:dyDescent="0.2">
      <c r="A163" t="s">
        <v>18</v>
      </c>
      <c r="B163">
        <v>181.58</v>
      </c>
      <c r="C163">
        <f t="shared" si="14"/>
        <v>192.9425</v>
      </c>
      <c r="D163">
        <f t="shared" si="15"/>
        <v>7.7648817220801707</v>
      </c>
      <c r="E163">
        <f t="shared" si="16"/>
        <v>208.47226344416035</v>
      </c>
      <c r="F163">
        <f t="shared" si="17"/>
        <v>177.41273655583964</v>
      </c>
    </row>
    <row r="164" spans="1:6" x14ac:dyDescent="0.2">
      <c r="A164" t="s">
        <v>17</v>
      </c>
      <c r="B164">
        <v>181.19</v>
      </c>
      <c r="C164">
        <f t="shared" si="14"/>
        <v>191.90699999999998</v>
      </c>
      <c r="D164">
        <f t="shared" si="15"/>
        <v>7.8874104215448764</v>
      </c>
      <c r="E164">
        <f t="shared" si="16"/>
        <v>207.68182084308972</v>
      </c>
      <c r="F164">
        <f t="shared" si="17"/>
        <v>176.13217915691024</v>
      </c>
    </row>
    <row r="165" spans="1:6" x14ac:dyDescent="0.2">
      <c r="A165" t="s">
        <v>16</v>
      </c>
      <c r="B165">
        <v>177.37</v>
      </c>
      <c r="C165">
        <f t="shared" si="14"/>
        <v>191.08699999999999</v>
      </c>
      <c r="D165">
        <f t="shared" si="15"/>
        <v>8.5113522334647413</v>
      </c>
      <c r="E165">
        <f t="shared" si="16"/>
        <v>208.10970446692949</v>
      </c>
      <c r="F165">
        <f t="shared" si="17"/>
        <v>174.06429553307049</v>
      </c>
    </row>
    <row r="166" spans="1:6" x14ac:dyDescent="0.2">
      <c r="A166" t="s">
        <v>15</v>
      </c>
      <c r="B166">
        <v>174.7</v>
      </c>
      <c r="C166">
        <f t="shared" si="14"/>
        <v>189.96849999999998</v>
      </c>
      <c r="D166">
        <f t="shared" si="15"/>
        <v>9.1310224682556473</v>
      </c>
      <c r="E166">
        <f t="shared" si="16"/>
        <v>208.23054493651128</v>
      </c>
      <c r="F166">
        <f t="shared" si="17"/>
        <v>171.70645506348868</v>
      </c>
    </row>
    <row r="167" spans="1:6" x14ac:dyDescent="0.2">
      <c r="A167" t="s">
        <v>14</v>
      </c>
      <c r="B167">
        <v>170.21</v>
      </c>
      <c r="C167">
        <f t="shared" si="14"/>
        <v>188.61999999999998</v>
      </c>
      <c r="D167">
        <f t="shared" si="15"/>
        <v>9.9635107953181361</v>
      </c>
      <c r="E167">
        <f t="shared" si="16"/>
        <v>208.54702159063623</v>
      </c>
      <c r="F167">
        <f t="shared" si="17"/>
        <v>168.69297840936372</v>
      </c>
    </row>
    <row r="168" spans="1:6" x14ac:dyDescent="0.2">
      <c r="A168" t="s">
        <v>13</v>
      </c>
      <c r="B168">
        <v>172.22</v>
      </c>
      <c r="C168">
        <f t="shared" si="14"/>
        <v>187.09949999999998</v>
      </c>
      <c r="D168">
        <f t="shared" si="15"/>
        <v>10.033105451454201</v>
      </c>
      <c r="E168">
        <f t="shared" si="16"/>
        <v>207.16571090290839</v>
      </c>
      <c r="F168">
        <f t="shared" si="17"/>
        <v>167.03328909709157</v>
      </c>
    </row>
    <row r="169" spans="1:6" x14ac:dyDescent="0.2">
      <c r="A169" s="1">
        <v>45719</v>
      </c>
      <c r="B169">
        <v>168.66</v>
      </c>
      <c r="C169">
        <f t="shared" si="14"/>
        <v>185.25249999999997</v>
      </c>
      <c r="D169">
        <f t="shared" si="15"/>
        <v>9.8465045227120811</v>
      </c>
      <c r="E169">
        <f t="shared" si="16"/>
        <v>204.94550904542413</v>
      </c>
      <c r="F169">
        <f t="shared" si="17"/>
        <v>165.55949095457581</v>
      </c>
    </row>
    <row r="170" spans="1:6" x14ac:dyDescent="0.2">
      <c r="A170" s="1">
        <v>45750</v>
      </c>
      <c r="B170">
        <v>172.61</v>
      </c>
      <c r="C170">
        <f t="shared" si="14"/>
        <v>183.75099999999995</v>
      </c>
      <c r="D170">
        <f t="shared" si="15"/>
        <v>9.3317144021991218</v>
      </c>
      <c r="E170">
        <f t="shared" si="16"/>
        <v>202.4144288043982</v>
      </c>
      <c r="F170">
        <f t="shared" si="17"/>
        <v>165.0875711956017</v>
      </c>
    </row>
    <row r="171" spans="1:6" x14ac:dyDescent="0.2">
      <c r="A171" s="1">
        <v>45780</v>
      </c>
      <c r="B171">
        <v>174.99</v>
      </c>
      <c r="C171">
        <f t="shared" si="14"/>
        <v>182.11499999999995</v>
      </c>
      <c r="D171">
        <f t="shared" si="15"/>
        <v>7.6217434806093092</v>
      </c>
      <c r="E171">
        <f t="shared" si="16"/>
        <v>197.35848696121857</v>
      </c>
      <c r="F171">
        <f t="shared" si="17"/>
        <v>166.87151303878133</v>
      </c>
    </row>
    <row r="172" spans="1:6" x14ac:dyDescent="0.2">
      <c r="A172" s="1">
        <v>45811</v>
      </c>
      <c r="B172">
        <v>174.21</v>
      </c>
      <c r="C172">
        <f t="shared" si="14"/>
        <v>181.16049999999996</v>
      </c>
      <c r="D172">
        <f t="shared" si="15"/>
        <v>7.3373302724026095</v>
      </c>
      <c r="E172">
        <f t="shared" si="16"/>
        <v>195.83516054480518</v>
      </c>
      <c r="F172">
        <f t="shared" si="17"/>
        <v>166.48583945519474</v>
      </c>
    </row>
    <row r="173" spans="1:6" x14ac:dyDescent="0.2">
      <c r="A173" s="1">
        <v>45841</v>
      </c>
      <c r="B173">
        <v>175.75</v>
      </c>
      <c r="C173">
        <f t="shared" si="14"/>
        <v>180.28249999999997</v>
      </c>
      <c r="D173">
        <f t="shared" si="15"/>
        <v>6.8408116439036952</v>
      </c>
      <c r="E173">
        <f t="shared" si="16"/>
        <v>193.96412328780735</v>
      </c>
      <c r="F173">
        <f t="shared" si="17"/>
        <v>166.60087671219259</v>
      </c>
    </row>
    <row r="174" spans="1:6" x14ac:dyDescent="0.2">
      <c r="A174" s="1">
        <v>45933</v>
      </c>
      <c r="B174">
        <v>167.81</v>
      </c>
      <c r="C174">
        <f t="shared" si="14"/>
        <v>179.31599999999997</v>
      </c>
      <c r="D174">
        <f t="shared" si="15"/>
        <v>7.178157218439253</v>
      </c>
      <c r="E174">
        <f t="shared" si="16"/>
        <v>193.67231443687848</v>
      </c>
      <c r="F174">
        <f t="shared" si="17"/>
        <v>164.95968556312147</v>
      </c>
    </row>
    <row r="175" spans="1:6" x14ac:dyDescent="0.2">
      <c r="A175" s="1">
        <v>45964</v>
      </c>
      <c r="B175">
        <v>165.98</v>
      </c>
      <c r="C175">
        <f t="shared" si="14"/>
        <v>178.20499999999998</v>
      </c>
      <c r="D175">
        <f t="shared" si="15"/>
        <v>7.4453443595027187</v>
      </c>
      <c r="E175">
        <f t="shared" si="16"/>
        <v>193.09568871900541</v>
      </c>
      <c r="F175">
        <f t="shared" si="17"/>
        <v>163.31431128099456</v>
      </c>
    </row>
    <row r="176" spans="1:6" x14ac:dyDescent="0.2">
      <c r="A176" s="1">
        <v>45994</v>
      </c>
      <c r="B176">
        <v>169</v>
      </c>
      <c r="C176">
        <f t="shared" si="14"/>
        <v>177.30149999999998</v>
      </c>
      <c r="D176">
        <f t="shared" si="15"/>
        <v>7.4092667973075592</v>
      </c>
      <c r="E176">
        <f t="shared" si="16"/>
        <v>192.12003359461511</v>
      </c>
      <c r="F176">
        <f t="shared" si="17"/>
        <v>162.48296640538484</v>
      </c>
    </row>
    <row r="177" spans="1:6" x14ac:dyDescent="0.2">
      <c r="A177" t="s">
        <v>12</v>
      </c>
      <c r="B177">
        <v>164.73</v>
      </c>
      <c r="C177">
        <f t="shared" si="14"/>
        <v>176.26650000000001</v>
      </c>
      <c r="D177">
        <f t="shared" si="15"/>
        <v>7.6557273194304463</v>
      </c>
      <c r="E177">
        <f t="shared" si="16"/>
        <v>191.57795463886089</v>
      </c>
      <c r="F177">
        <f t="shared" si="17"/>
        <v>160.95504536113913</v>
      </c>
    </row>
    <row r="178" spans="1:6" x14ac:dyDescent="0.2">
      <c r="A178" t="s">
        <v>11</v>
      </c>
      <c r="B178">
        <v>167.62</v>
      </c>
      <c r="C178">
        <f t="shared" si="14"/>
        <v>175.2535</v>
      </c>
      <c r="D178">
        <f t="shared" si="15"/>
        <v>7.373345505763881</v>
      </c>
      <c r="E178">
        <f t="shared" si="16"/>
        <v>190.00019101152776</v>
      </c>
      <c r="F178">
        <f t="shared" si="17"/>
        <v>160.50680898847224</v>
      </c>
    </row>
    <row r="179" spans="1:6" x14ac:dyDescent="0.2">
      <c r="A179" t="s">
        <v>10</v>
      </c>
      <c r="B179">
        <v>166.57</v>
      </c>
      <c r="C179">
        <f t="shared" si="14"/>
        <v>174.23850000000002</v>
      </c>
      <c r="D179">
        <f t="shared" si="15"/>
        <v>7.0815321528309791</v>
      </c>
      <c r="E179">
        <f t="shared" si="16"/>
        <v>188.40156430566196</v>
      </c>
      <c r="F179">
        <f t="shared" si="17"/>
        <v>160.07543569433807</v>
      </c>
    </row>
    <row r="180" spans="1:6" x14ac:dyDescent="0.2">
      <c r="A180" t="s">
        <v>9</v>
      </c>
      <c r="B180">
        <v>162.66999999999999</v>
      </c>
      <c r="C180">
        <f t="shared" si="14"/>
        <v>173.08199999999999</v>
      </c>
      <c r="D180">
        <f t="shared" si="15"/>
        <v>6.9820292631568774</v>
      </c>
      <c r="E180">
        <f t="shared" si="16"/>
        <v>187.04605852631374</v>
      </c>
      <c r="F180">
        <f t="shared" si="17"/>
        <v>159.11794147368624</v>
      </c>
    </row>
    <row r="181" spans="1:6" x14ac:dyDescent="0.2">
      <c r="A181" t="s">
        <v>8</v>
      </c>
      <c r="B181">
        <v>166.28</v>
      </c>
      <c r="C181">
        <f t="shared" si="14"/>
        <v>172.03950000000003</v>
      </c>
      <c r="D181">
        <f t="shared" si="15"/>
        <v>6.2970782489726318</v>
      </c>
      <c r="E181">
        <f t="shared" si="16"/>
        <v>184.63365649794531</v>
      </c>
      <c r="F181">
        <f t="shared" si="17"/>
        <v>159.44534350205475</v>
      </c>
    </row>
    <row r="182" spans="1:6" x14ac:dyDescent="0.2">
      <c r="A182" t="s">
        <v>7</v>
      </c>
      <c r="B182">
        <v>165.05</v>
      </c>
      <c r="C182">
        <f t="shared" si="14"/>
        <v>170.96000000000004</v>
      </c>
      <c r="D182">
        <f t="shared" si="15"/>
        <v>5.4569260674177356</v>
      </c>
      <c r="E182">
        <f t="shared" si="16"/>
        <v>181.87385213483552</v>
      </c>
      <c r="F182">
        <f t="shared" si="17"/>
        <v>160.04614786516456</v>
      </c>
    </row>
    <row r="183" spans="1:6" x14ac:dyDescent="0.2">
      <c r="A183" t="s">
        <v>6</v>
      </c>
      <c r="B183">
        <v>166.25</v>
      </c>
      <c r="C183">
        <f t="shared" si="14"/>
        <v>170.19350000000003</v>
      </c>
      <c r="D183">
        <f t="shared" si="15"/>
        <v>4.9387408101128072</v>
      </c>
      <c r="E183">
        <f t="shared" si="16"/>
        <v>180.07098162022564</v>
      </c>
      <c r="F183">
        <f t="shared" si="17"/>
        <v>160.31601837977442</v>
      </c>
    </row>
    <row r="184" spans="1:6" x14ac:dyDescent="0.2">
      <c r="A184" t="s">
        <v>5</v>
      </c>
      <c r="B184">
        <v>169.93</v>
      </c>
      <c r="C184">
        <f t="shared" si="14"/>
        <v>169.63050000000004</v>
      </c>
      <c r="D184">
        <f t="shared" si="15"/>
        <v>4.2067558134130199</v>
      </c>
      <c r="E184">
        <f t="shared" si="16"/>
        <v>178.04401162682609</v>
      </c>
      <c r="F184">
        <f t="shared" si="17"/>
        <v>161.21698837317399</v>
      </c>
    </row>
    <row r="185" spans="1:6" x14ac:dyDescent="0.2">
      <c r="A185" t="s">
        <v>4</v>
      </c>
      <c r="B185">
        <v>172.79</v>
      </c>
      <c r="C185">
        <f t="shared" si="14"/>
        <v>169.4015</v>
      </c>
      <c r="D185">
        <f t="shared" si="15"/>
        <v>3.8748368726275051</v>
      </c>
      <c r="E185">
        <f t="shared" si="16"/>
        <v>177.15117374525502</v>
      </c>
      <c r="F185">
        <f t="shared" si="17"/>
        <v>161.65182625474498</v>
      </c>
    </row>
    <row r="186" spans="1:6" x14ac:dyDescent="0.2">
      <c r="A186" t="s">
        <v>3</v>
      </c>
      <c r="B186">
        <v>167.14</v>
      </c>
      <c r="C186">
        <f t="shared" si="14"/>
        <v>169.02350000000001</v>
      </c>
      <c r="D186">
        <f t="shared" si="15"/>
        <v>3.6953416977537983</v>
      </c>
      <c r="E186">
        <f t="shared" si="16"/>
        <v>176.41418339550762</v>
      </c>
      <c r="F186">
        <f t="shared" si="17"/>
        <v>161.6328166044924</v>
      </c>
    </row>
    <row r="187" spans="1:6" x14ac:dyDescent="0.2">
      <c r="A187" t="s">
        <v>2</v>
      </c>
      <c r="B187">
        <v>164.08</v>
      </c>
      <c r="C187">
        <f t="shared" si="14"/>
        <v>168.71699999999998</v>
      </c>
      <c r="D187">
        <f t="shared" si="15"/>
        <v>3.8430184134760283</v>
      </c>
      <c r="E187">
        <f t="shared" si="16"/>
        <v>176.40303682695205</v>
      </c>
      <c r="F187">
        <f t="shared" si="17"/>
        <v>161.03096317304792</v>
      </c>
    </row>
    <row r="188" spans="1:6" x14ac:dyDescent="0.2">
      <c r="A188" t="s">
        <v>1</v>
      </c>
      <c r="B188">
        <v>156.06</v>
      </c>
      <c r="C188">
        <f t="shared" si="14"/>
        <v>167.90899999999999</v>
      </c>
      <c r="D188">
        <f t="shared" si="15"/>
        <v>4.6762466955769941</v>
      </c>
      <c r="E188">
        <f t="shared" si="16"/>
        <v>177.26149339115398</v>
      </c>
      <c r="F188">
        <f t="shared" si="17"/>
        <v>158.55650660884601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EFBA-33CB-B046-AD4B-EE62D7166E59}">
  <dimension ref="A1:F188"/>
  <sheetViews>
    <sheetView topLeftCell="A142" workbookViewId="0">
      <selection activeCell="A188" sqref="A188:B188"/>
    </sheetView>
  </sheetViews>
  <sheetFormatPr baseColWidth="10" defaultRowHeight="16" x14ac:dyDescent="0.2"/>
  <cols>
    <col min="1" max="1" width="11.6640625" bestFit="1" customWidth="1"/>
  </cols>
  <sheetData>
    <row r="1" spans="1:6" x14ac:dyDescent="0.2">
      <c r="A1" t="s">
        <v>0</v>
      </c>
      <c r="B1" t="s">
        <v>115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">
      <c r="A2" s="1">
        <v>45298</v>
      </c>
      <c r="B2">
        <v>184.49</v>
      </c>
    </row>
    <row r="3" spans="1:6" x14ac:dyDescent="0.2">
      <c r="A3" s="1">
        <v>45329</v>
      </c>
      <c r="B3">
        <v>186.61</v>
      </c>
    </row>
    <row r="4" spans="1:6" x14ac:dyDescent="0.2">
      <c r="A4" s="1">
        <v>45358</v>
      </c>
      <c r="B4">
        <v>187.39</v>
      </c>
    </row>
    <row r="5" spans="1:6" x14ac:dyDescent="0.2">
      <c r="A5" s="1">
        <v>45419</v>
      </c>
      <c r="B5">
        <v>191.96</v>
      </c>
    </row>
    <row r="6" spans="1:6" x14ac:dyDescent="0.2">
      <c r="A6" s="1">
        <v>45511</v>
      </c>
      <c r="B6">
        <v>190.48</v>
      </c>
    </row>
    <row r="7" spans="1:6" x14ac:dyDescent="0.2">
      <c r="A7" s="1">
        <v>45542</v>
      </c>
      <c r="B7">
        <v>190.44</v>
      </c>
    </row>
    <row r="8" spans="1:6" x14ac:dyDescent="0.2">
      <c r="A8" s="1">
        <v>45572</v>
      </c>
      <c r="B8">
        <v>192.66</v>
      </c>
    </row>
    <row r="9" spans="1:6" x14ac:dyDescent="0.2">
      <c r="A9" s="1">
        <v>45603</v>
      </c>
      <c r="B9">
        <v>187.3</v>
      </c>
    </row>
    <row r="10" spans="1:6" x14ac:dyDescent="0.2">
      <c r="A10" s="1">
        <v>45633</v>
      </c>
      <c r="B10">
        <v>186.78</v>
      </c>
    </row>
    <row r="11" spans="1:6" x14ac:dyDescent="0.2">
      <c r="A11" t="s">
        <v>114</v>
      </c>
      <c r="B11">
        <v>188.19</v>
      </c>
    </row>
    <row r="12" spans="1:6" x14ac:dyDescent="0.2">
      <c r="A12" t="s">
        <v>113</v>
      </c>
      <c r="B12">
        <v>185.5</v>
      </c>
    </row>
    <row r="13" spans="1:6" x14ac:dyDescent="0.2">
      <c r="A13" t="s">
        <v>112</v>
      </c>
      <c r="B13">
        <v>182.62</v>
      </c>
    </row>
    <row r="14" spans="1:6" x14ac:dyDescent="0.2">
      <c r="A14" t="s">
        <v>111</v>
      </c>
      <c r="B14">
        <v>179.22</v>
      </c>
    </row>
    <row r="15" spans="1:6" x14ac:dyDescent="0.2">
      <c r="A15" t="s">
        <v>110</v>
      </c>
      <c r="B15">
        <v>179.39</v>
      </c>
      <c r="C15">
        <f>MIN(B2:B15)</f>
        <v>179.22</v>
      </c>
      <c r="D15">
        <f>MAX(B2:B15)</f>
        <v>192.66</v>
      </c>
      <c r="E15">
        <f t="shared" ref="E2:E65" si="0" xml:space="preserve"> ((B15 - C15) / (D15 - C15)) * 100</f>
        <v>1.2648809523808595</v>
      </c>
      <c r="F15">
        <f xml:space="preserve"> AVERAGE(E15:E17)</f>
        <v>21.527777777777729</v>
      </c>
    </row>
    <row r="16" spans="1:6" x14ac:dyDescent="0.2">
      <c r="A16" t="s">
        <v>109</v>
      </c>
      <c r="B16">
        <v>183.35</v>
      </c>
      <c r="C16">
        <f t="shared" ref="C16:C79" si="1">MIN(B3:B16)</f>
        <v>179.22</v>
      </c>
      <c r="D16">
        <f t="shared" ref="D16:D79" si="2">MAX(B3:B16)</f>
        <v>192.66</v>
      </c>
      <c r="E16">
        <f t="shared" si="0"/>
        <v>30.729166666666639</v>
      </c>
      <c r="F16">
        <f xml:space="preserve"> AVERAGE(E16:E18)</f>
        <v>21.106150793650773</v>
      </c>
    </row>
    <row r="17" spans="1:6" x14ac:dyDescent="0.2">
      <c r="A17" s="17" t="s">
        <v>108</v>
      </c>
      <c r="B17" s="17">
        <v>183.6</v>
      </c>
      <c r="C17">
        <f t="shared" si="1"/>
        <v>179.22</v>
      </c>
      <c r="D17">
        <f t="shared" si="2"/>
        <v>192.66</v>
      </c>
      <c r="E17">
        <f t="shared" si="0"/>
        <v>32.589285714285687</v>
      </c>
      <c r="F17">
        <f xml:space="preserve"> AVERAGE(E17:E19)</f>
        <v>10.863095238095228</v>
      </c>
    </row>
    <row r="18" spans="1:6" x14ac:dyDescent="0.2">
      <c r="A18" t="s">
        <v>107</v>
      </c>
      <c r="B18">
        <v>174.37</v>
      </c>
      <c r="C18">
        <f t="shared" si="1"/>
        <v>174.37</v>
      </c>
      <c r="D18">
        <f t="shared" si="2"/>
        <v>192.66</v>
      </c>
      <c r="E18">
        <f t="shared" si="0"/>
        <v>0</v>
      </c>
      <c r="F18">
        <f xml:space="preserve"> AVERAGE(E18:E20)</f>
        <v>0</v>
      </c>
    </row>
    <row r="19" spans="1:6" x14ac:dyDescent="0.2">
      <c r="A19" t="s">
        <v>106</v>
      </c>
      <c r="B19">
        <v>169.16</v>
      </c>
      <c r="C19">
        <f t="shared" si="1"/>
        <v>169.16</v>
      </c>
      <c r="D19">
        <f t="shared" si="2"/>
        <v>192.66</v>
      </c>
      <c r="E19">
        <f t="shared" si="0"/>
        <v>0</v>
      </c>
      <c r="F19">
        <f xml:space="preserve"> AVERAGE(E19:E21)</f>
        <v>3.4056157909368774</v>
      </c>
    </row>
    <row r="20" spans="1:6" x14ac:dyDescent="0.2">
      <c r="A20" t="s">
        <v>105</v>
      </c>
      <c r="B20">
        <v>168.68</v>
      </c>
      <c r="C20">
        <f t="shared" si="1"/>
        <v>168.68</v>
      </c>
      <c r="D20">
        <f t="shared" si="2"/>
        <v>192.66</v>
      </c>
      <c r="E20">
        <f t="shared" si="0"/>
        <v>0</v>
      </c>
      <c r="F20">
        <f xml:space="preserve"> AVERAGE(E20:E22)</f>
        <v>8.838727015949706</v>
      </c>
    </row>
    <row r="21" spans="1:6" x14ac:dyDescent="0.2">
      <c r="A21" t="s">
        <v>104</v>
      </c>
      <c r="B21">
        <v>171.13</v>
      </c>
      <c r="C21">
        <f t="shared" si="1"/>
        <v>168.68</v>
      </c>
      <c r="D21">
        <f t="shared" si="2"/>
        <v>192.66</v>
      </c>
      <c r="E21">
        <f t="shared" si="0"/>
        <v>10.216847372810632</v>
      </c>
      <c r="F21">
        <f xml:space="preserve"> AVERAGE(E21:E23)</f>
        <v>16.475836190731869</v>
      </c>
    </row>
    <row r="22" spans="1:6" x14ac:dyDescent="0.2">
      <c r="A22" t="s">
        <v>103</v>
      </c>
      <c r="B22">
        <v>171.86</v>
      </c>
      <c r="C22">
        <f t="shared" si="1"/>
        <v>168.68</v>
      </c>
      <c r="D22">
        <f t="shared" si="2"/>
        <v>188.19</v>
      </c>
      <c r="E22">
        <f t="shared" si="0"/>
        <v>16.299333675038486</v>
      </c>
      <c r="F22">
        <f xml:space="preserve"> AVERAGE(E22:E24)</f>
        <v>19.511361694857328</v>
      </c>
    </row>
    <row r="23" spans="1:6" x14ac:dyDescent="0.2">
      <c r="A23" t="s">
        <v>102</v>
      </c>
      <c r="B23">
        <v>173.15</v>
      </c>
      <c r="C23">
        <f t="shared" si="1"/>
        <v>168.68</v>
      </c>
      <c r="D23">
        <f t="shared" si="2"/>
        <v>188.19</v>
      </c>
      <c r="E23">
        <f t="shared" si="0"/>
        <v>22.911327524346493</v>
      </c>
      <c r="F23">
        <f xml:space="preserve"> AVERAGE(E23:E25)</f>
        <v>14.078250469844498</v>
      </c>
    </row>
    <row r="24" spans="1:6" x14ac:dyDescent="0.2">
      <c r="A24" s="1">
        <v>45299</v>
      </c>
      <c r="B24">
        <v>172.45</v>
      </c>
      <c r="C24">
        <f t="shared" si="1"/>
        <v>168.68</v>
      </c>
      <c r="D24">
        <f t="shared" si="2"/>
        <v>188.19</v>
      </c>
      <c r="E24">
        <f t="shared" si="0"/>
        <v>19.323423885187001</v>
      </c>
      <c r="F24">
        <f xml:space="preserve"> AVERAGE(E24:E26)</f>
        <v>6.4411412950623337</v>
      </c>
    </row>
    <row r="25" spans="1:6" x14ac:dyDescent="0.2">
      <c r="A25" s="1">
        <v>45330</v>
      </c>
      <c r="B25">
        <v>168.4</v>
      </c>
      <c r="C25">
        <f t="shared" si="1"/>
        <v>168.4</v>
      </c>
      <c r="D25">
        <f t="shared" si="2"/>
        <v>185.5</v>
      </c>
      <c r="E25">
        <f t="shared" si="0"/>
        <v>0</v>
      </c>
      <c r="F25">
        <f xml:space="preserve"> AVERAGE(E25:E27)</f>
        <v>0</v>
      </c>
    </row>
    <row r="26" spans="1:6" x14ac:dyDescent="0.2">
      <c r="A26" s="1">
        <v>45420</v>
      </c>
      <c r="B26">
        <v>160.63999999999999</v>
      </c>
      <c r="C26">
        <f t="shared" si="1"/>
        <v>160.63999999999999</v>
      </c>
      <c r="D26">
        <f t="shared" si="2"/>
        <v>183.6</v>
      </c>
      <c r="E26">
        <f t="shared" si="0"/>
        <v>0</v>
      </c>
      <c r="F26">
        <f xml:space="preserve"> AVERAGE(E26:E28)</f>
        <v>0.30355594102342864</v>
      </c>
    </row>
    <row r="27" spans="1:6" x14ac:dyDescent="0.2">
      <c r="A27" s="1">
        <v>45451</v>
      </c>
      <c r="B27">
        <v>160.54</v>
      </c>
      <c r="C27">
        <f t="shared" si="1"/>
        <v>160.54</v>
      </c>
      <c r="D27">
        <f t="shared" si="2"/>
        <v>183.6</v>
      </c>
      <c r="E27">
        <f t="shared" si="0"/>
        <v>0</v>
      </c>
      <c r="F27">
        <f xml:space="preserve"> AVERAGE(E27:E29)</f>
        <v>5.073720728534286</v>
      </c>
    </row>
    <row r="28" spans="1:6" x14ac:dyDescent="0.2">
      <c r="A28" s="1">
        <v>45481</v>
      </c>
      <c r="B28">
        <v>160.75</v>
      </c>
      <c r="C28">
        <f t="shared" si="1"/>
        <v>160.54</v>
      </c>
      <c r="D28">
        <f t="shared" si="2"/>
        <v>183.6</v>
      </c>
      <c r="E28">
        <f t="shared" si="0"/>
        <v>0.91066782307028593</v>
      </c>
      <c r="F28">
        <f xml:space="preserve"> AVERAGE(E28:E30)</f>
        <v>12.08441746169415</v>
      </c>
    </row>
    <row r="29" spans="1:6" x14ac:dyDescent="0.2">
      <c r="A29" s="1">
        <v>45512</v>
      </c>
      <c r="B29">
        <v>163.84</v>
      </c>
      <c r="C29">
        <f t="shared" si="1"/>
        <v>160.54</v>
      </c>
      <c r="D29">
        <f t="shared" si="2"/>
        <v>183.6</v>
      </c>
      <c r="E29">
        <f t="shared" si="0"/>
        <v>14.310494362532571</v>
      </c>
      <c r="F29">
        <f xml:space="preserve"> AVERAGE(E29:E31)</f>
        <v>19.999709435830983</v>
      </c>
    </row>
    <row r="30" spans="1:6" x14ac:dyDescent="0.2">
      <c r="A30" s="1">
        <v>45543</v>
      </c>
      <c r="B30">
        <v>165.39</v>
      </c>
      <c r="C30">
        <f t="shared" si="1"/>
        <v>160.54</v>
      </c>
      <c r="D30">
        <f t="shared" si="2"/>
        <v>183.6</v>
      </c>
      <c r="E30">
        <f t="shared" si="0"/>
        <v>21.03209019947959</v>
      </c>
      <c r="F30">
        <f xml:space="preserve"> AVERAGE(E30:E32)</f>
        <v>29.477496009673576</v>
      </c>
    </row>
    <row r="31" spans="1:6" x14ac:dyDescent="0.2">
      <c r="A31" s="1">
        <v>45634</v>
      </c>
      <c r="B31">
        <v>163.95</v>
      </c>
      <c r="C31">
        <f t="shared" si="1"/>
        <v>160.54</v>
      </c>
      <c r="D31">
        <f t="shared" si="2"/>
        <v>174.37</v>
      </c>
      <c r="E31">
        <f t="shared" si="0"/>
        <v>24.656543745480793</v>
      </c>
      <c r="F31">
        <f xml:space="preserve"> AVERAGE(E31:E33)</f>
        <v>26.405472287351689</v>
      </c>
    </row>
    <row r="32" spans="1:6" x14ac:dyDescent="0.2">
      <c r="A32" t="s">
        <v>101</v>
      </c>
      <c r="B32">
        <v>165.93</v>
      </c>
      <c r="C32">
        <f t="shared" si="1"/>
        <v>160.54</v>
      </c>
      <c r="D32">
        <f t="shared" si="2"/>
        <v>173.15</v>
      </c>
      <c r="E32">
        <f t="shared" si="0"/>
        <v>42.743854084060338</v>
      </c>
      <c r="F32">
        <f xml:space="preserve"> AVERAGE(E32:E34)</f>
        <v>25.138778747026194</v>
      </c>
    </row>
    <row r="33" spans="1:6" x14ac:dyDescent="0.2">
      <c r="A33" t="s">
        <v>100</v>
      </c>
      <c r="B33">
        <v>162.03</v>
      </c>
      <c r="C33">
        <f t="shared" si="1"/>
        <v>160.54</v>
      </c>
      <c r="D33">
        <f t="shared" si="2"/>
        <v>173.15</v>
      </c>
      <c r="E33">
        <f t="shared" si="0"/>
        <v>11.816019032513937</v>
      </c>
      <c r="F33">
        <f xml:space="preserve"> AVERAGE(E33:E35)</f>
        <v>21.993127147766359</v>
      </c>
    </row>
    <row r="34" spans="1:6" x14ac:dyDescent="0.2">
      <c r="A34" t="s">
        <v>99</v>
      </c>
      <c r="B34">
        <v>163.16999999999999</v>
      </c>
      <c r="C34">
        <f t="shared" si="1"/>
        <v>160.54</v>
      </c>
      <c r="D34">
        <f t="shared" si="2"/>
        <v>173.15</v>
      </c>
      <c r="E34">
        <f t="shared" si="0"/>
        <v>20.856463124504305</v>
      </c>
      <c r="F34">
        <f xml:space="preserve"> AVERAGE(E34:E36)</f>
        <v>38.83161512027494</v>
      </c>
    </row>
    <row r="35" spans="1:6" x14ac:dyDescent="0.2">
      <c r="A35" t="s">
        <v>98</v>
      </c>
      <c r="B35">
        <v>164.74</v>
      </c>
      <c r="C35">
        <f t="shared" si="1"/>
        <v>160.54</v>
      </c>
      <c r="D35">
        <f t="shared" si="2"/>
        <v>173.15</v>
      </c>
      <c r="E35">
        <f t="shared" si="0"/>
        <v>33.306899286280824</v>
      </c>
      <c r="F35">
        <f xml:space="preserve"> AVERAGE(E35:E37)</f>
        <v>55.445091867746413</v>
      </c>
    </row>
    <row r="36" spans="1:6" x14ac:dyDescent="0.2">
      <c r="A36" t="s">
        <v>97</v>
      </c>
      <c r="B36">
        <v>168.4</v>
      </c>
      <c r="C36">
        <f t="shared" si="1"/>
        <v>160.54</v>
      </c>
      <c r="D36">
        <f t="shared" si="2"/>
        <v>173.15</v>
      </c>
      <c r="E36">
        <f t="shared" si="0"/>
        <v>62.3314829500397</v>
      </c>
      <c r="F36">
        <f xml:space="preserve"> AVERAGE(E36:E38)</f>
        <v>72.410883950466712</v>
      </c>
    </row>
    <row r="37" spans="1:6" x14ac:dyDescent="0.2">
      <c r="A37" t="s">
        <v>96</v>
      </c>
      <c r="B37">
        <v>168.96</v>
      </c>
      <c r="C37">
        <f t="shared" si="1"/>
        <v>160.54</v>
      </c>
      <c r="D37">
        <f t="shared" si="2"/>
        <v>172.45</v>
      </c>
      <c r="E37">
        <f t="shared" si="0"/>
        <v>70.696893366918715</v>
      </c>
      <c r="F37">
        <f xml:space="preserve"> AVERAGE(E37:E39)</f>
        <v>71.22992249206078</v>
      </c>
    </row>
    <row r="38" spans="1:6" x14ac:dyDescent="0.2">
      <c r="A38" t="s">
        <v>95</v>
      </c>
      <c r="B38">
        <v>167.63</v>
      </c>
      <c r="C38">
        <f t="shared" si="1"/>
        <v>160.54</v>
      </c>
      <c r="D38">
        <f t="shared" si="2"/>
        <v>168.96</v>
      </c>
      <c r="E38">
        <f t="shared" si="0"/>
        <v>84.204275534441692</v>
      </c>
      <c r="F38">
        <f xml:space="preserve"> AVERAGE(E38:E40)</f>
        <v>74.940617577197159</v>
      </c>
    </row>
    <row r="39" spans="1:6" x14ac:dyDescent="0.2">
      <c r="A39" t="s">
        <v>94</v>
      </c>
      <c r="B39">
        <v>165.49</v>
      </c>
      <c r="C39">
        <f t="shared" si="1"/>
        <v>160.54</v>
      </c>
      <c r="D39">
        <f t="shared" si="2"/>
        <v>168.96</v>
      </c>
      <c r="E39">
        <f t="shared" si="0"/>
        <v>58.788598574821947</v>
      </c>
      <c r="F39">
        <f xml:space="preserve"> AVERAGE(E39:E41)</f>
        <v>76.02396706409256</v>
      </c>
    </row>
    <row r="40" spans="1:6" x14ac:dyDescent="0.2">
      <c r="A40" t="s">
        <v>93</v>
      </c>
      <c r="B40">
        <v>167.43</v>
      </c>
      <c r="C40">
        <f t="shared" si="1"/>
        <v>160.54</v>
      </c>
      <c r="D40">
        <f t="shared" si="2"/>
        <v>168.96</v>
      </c>
      <c r="E40">
        <f t="shared" si="0"/>
        <v>81.82897862232781</v>
      </c>
      <c r="F40">
        <f xml:space="preserve"> AVERAGE(E40:E42)</f>
        <v>77.35128846267277</v>
      </c>
    </row>
    <row r="41" spans="1:6" x14ac:dyDescent="0.2">
      <c r="A41" t="s">
        <v>92</v>
      </c>
      <c r="B41">
        <v>167.93</v>
      </c>
      <c r="C41">
        <f t="shared" si="1"/>
        <v>160.75</v>
      </c>
      <c r="D41">
        <f t="shared" si="2"/>
        <v>168.96</v>
      </c>
      <c r="E41">
        <f t="shared" si="0"/>
        <v>87.454323995127893</v>
      </c>
      <c r="F41">
        <f xml:space="preserve"> AVERAGE(E41:E43)</f>
        <v>61.95567413594204</v>
      </c>
    </row>
    <row r="42" spans="1:6" x14ac:dyDescent="0.2">
      <c r="A42" t="s">
        <v>91</v>
      </c>
      <c r="B42">
        <v>166.38</v>
      </c>
      <c r="C42">
        <f t="shared" si="1"/>
        <v>162.03</v>
      </c>
      <c r="D42">
        <f t="shared" si="2"/>
        <v>168.96</v>
      </c>
      <c r="E42">
        <f t="shared" si="0"/>
        <v>62.77056277056262</v>
      </c>
      <c r="F42">
        <f xml:space="preserve"> AVERAGE(E42:E44)</f>
        <v>39.393939393939341</v>
      </c>
    </row>
    <row r="43" spans="1:6" x14ac:dyDescent="0.2">
      <c r="A43" t="s">
        <v>90</v>
      </c>
      <c r="B43">
        <v>164.5</v>
      </c>
      <c r="C43">
        <f t="shared" si="1"/>
        <v>162.03</v>
      </c>
      <c r="D43">
        <f t="shared" si="2"/>
        <v>168.96</v>
      </c>
      <c r="E43">
        <f t="shared" si="0"/>
        <v>35.642135642135592</v>
      </c>
      <c r="F43">
        <f xml:space="preserve"> AVERAGE(E43:E45)</f>
        <v>33.285233285233325</v>
      </c>
    </row>
    <row r="44" spans="1:6" x14ac:dyDescent="0.2">
      <c r="A44" t="s">
        <v>89</v>
      </c>
      <c r="B44">
        <v>163.4</v>
      </c>
      <c r="C44">
        <f t="shared" si="1"/>
        <v>162.03</v>
      </c>
      <c r="D44">
        <f t="shared" si="2"/>
        <v>168.96</v>
      </c>
      <c r="E44">
        <f t="shared" si="0"/>
        <v>19.769119769119815</v>
      </c>
      <c r="F44">
        <f xml:space="preserve"> AVERAGE(E44:E46)</f>
        <v>21.404521404521464</v>
      </c>
    </row>
    <row r="45" spans="1:6" x14ac:dyDescent="0.2">
      <c r="A45" t="s">
        <v>88</v>
      </c>
      <c r="B45">
        <v>165.11</v>
      </c>
      <c r="C45">
        <f t="shared" si="1"/>
        <v>162.03</v>
      </c>
      <c r="D45">
        <f t="shared" si="2"/>
        <v>168.96</v>
      </c>
      <c r="E45">
        <f t="shared" si="0"/>
        <v>44.444444444444578</v>
      </c>
      <c r="F45">
        <f xml:space="preserve"> AVERAGE(E45:E47)</f>
        <v>14.814814814814859</v>
      </c>
    </row>
    <row r="46" spans="1:6" x14ac:dyDescent="0.2">
      <c r="A46" s="1">
        <v>45360</v>
      </c>
      <c r="B46">
        <v>158.61000000000001</v>
      </c>
      <c r="C46">
        <f t="shared" si="1"/>
        <v>158.61000000000001</v>
      </c>
      <c r="D46">
        <f t="shared" si="2"/>
        <v>168.96</v>
      </c>
      <c r="E46">
        <f t="shared" si="0"/>
        <v>0</v>
      </c>
      <c r="F46">
        <f xml:space="preserve"> AVERAGE(E46:E48)</f>
        <v>2.3617339312406327</v>
      </c>
    </row>
    <row r="47" spans="1:6" x14ac:dyDescent="0.2">
      <c r="A47" s="1">
        <v>45391</v>
      </c>
      <c r="B47">
        <v>157.81</v>
      </c>
      <c r="C47">
        <f t="shared" si="1"/>
        <v>157.81</v>
      </c>
      <c r="D47">
        <f t="shared" si="2"/>
        <v>168.96</v>
      </c>
      <c r="E47">
        <f t="shared" si="0"/>
        <v>0</v>
      </c>
      <c r="F47">
        <f xml:space="preserve"> AVERAGE(E47:E49)</f>
        <v>2.3617339312406327</v>
      </c>
    </row>
    <row r="48" spans="1:6" x14ac:dyDescent="0.2">
      <c r="A48" s="1">
        <v>45421</v>
      </c>
      <c r="B48">
        <v>158.6</v>
      </c>
      <c r="C48">
        <f t="shared" si="1"/>
        <v>157.81</v>
      </c>
      <c r="D48">
        <f t="shared" si="2"/>
        <v>168.96</v>
      </c>
      <c r="E48">
        <f t="shared" si="0"/>
        <v>7.0852017937218985</v>
      </c>
      <c r="F48">
        <f xml:space="preserve"> AVERAGE(E48:E50)</f>
        <v>2.3617339312406327</v>
      </c>
    </row>
    <row r="49" spans="1:6" x14ac:dyDescent="0.2">
      <c r="A49" s="1">
        <v>45452</v>
      </c>
      <c r="B49">
        <v>152.13</v>
      </c>
      <c r="C49">
        <f t="shared" si="1"/>
        <v>152.13</v>
      </c>
      <c r="D49">
        <f t="shared" si="2"/>
        <v>168.96</v>
      </c>
      <c r="E49">
        <f t="shared" si="0"/>
        <v>0</v>
      </c>
      <c r="F49">
        <f xml:space="preserve"> AVERAGE(E49:E51)</f>
        <v>0.85191227116186052</v>
      </c>
    </row>
    <row r="50" spans="1:6" x14ac:dyDescent="0.2">
      <c r="A50" s="1">
        <v>45544</v>
      </c>
      <c r="B50">
        <v>149.54</v>
      </c>
      <c r="C50">
        <f t="shared" si="1"/>
        <v>149.54</v>
      </c>
      <c r="D50">
        <f t="shared" si="2"/>
        <v>168.96</v>
      </c>
      <c r="E50">
        <f t="shared" si="0"/>
        <v>0</v>
      </c>
      <c r="F50">
        <f xml:space="preserve"> AVERAGE(E50:E52)</f>
        <v>5.5827442450607405</v>
      </c>
    </row>
    <row r="51" spans="1:6" x14ac:dyDescent="0.2">
      <c r="A51" s="1">
        <v>45574</v>
      </c>
      <c r="B51">
        <v>150.01</v>
      </c>
      <c r="C51">
        <f t="shared" si="1"/>
        <v>149.54</v>
      </c>
      <c r="D51">
        <f t="shared" si="2"/>
        <v>167.93</v>
      </c>
      <c r="E51">
        <f t="shared" si="0"/>
        <v>2.5557368134855816</v>
      </c>
      <c r="F51">
        <f xml:space="preserve"> AVERAGE(E51:E53)</f>
        <v>16.458220047127071</v>
      </c>
    </row>
    <row r="52" spans="1:6" x14ac:dyDescent="0.2">
      <c r="A52" s="1">
        <v>45605</v>
      </c>
      <c r="B52">
        <v>152.15</v>
      </c>
      <c r="C52">
        <f t="shared" si="1"/>
        <v>149.54</v>
      </c>
      <c r="D52">
        <f t="shared" si="2"/>
        <v>167.93</v>
      </c>
      <c r="E52">
        <f t="shared" si="0"/>
        <v>14.192495921696638</v>
      </c>
      <c r="F52">
        <f xml:space="preserve"> AVERAGE(E52:E54)</f>
        <v>31.611382998006189</v>
      </c>
    </row>
    <row r="53" spans="1:6" x14ac:dyDescent="0.2">
      <c r="A53" s="1">
        <v>45635</v>
      </c>
      <c r="B53">
        <v>155.54</v>
      </c>
      <c r="C53">
        <f t="shared" si="1"/>
        <v>149.54</v>
      </c>
      <c r="D53">
        <f t="shared" si="2"/>
        <v>167.93</v>
      </c>
      <c r="E53">
        <f t="shared" si="0"/>
        <v>32.626427406198992</v>
      </c>
      <c r="F53">
        <f xml:space="preserve"> AVERAGE(E53:E55)</f>
        <v>45.586014207005199</v>
      </c>
    </row>
    <row r="54" spans="1:6" x14ac:dyDescent="0.2">
      <c r="A54" t="s">
        <v>87</v>
      </c>
      <c r="B54">
        <v>158.37</v>
      </c>
      <c r="C54">
        <f t="shared" si="1"/>
        <v>149.54</v>
      </c>
      <c r="D54">
        <f t="shared" si="2"/>
        <v>167.93</v>
      </c>
      <c r="E54">
        <f t="shared" si="0"/>
        <v>48.015225666122923</v>
      </c>
      <c r="F54">
        <f xml:space="preserve"> AVERAGE(E54:E56)</f>
        <v>57.70347353660231</v>
      </c>
    </row>
    <row r="55" spans="1:6" x14ac:dyDescent="0.2">
      <c r="A55" t="s">
        <v>86</v>
      </c>
      <c r="B55">
        <v>158.99</v>
      </c>
      <c r="C55">
        <f t="shared" si="1"/>
        <v>149.54</v>
      </c>
      <c r="D55">
        <f t="shared" si="2"/>
        <v>166.38</v>
      </c>
      <c r="E55">
        <f t="shared" si="0"/>
        <v>56.116389548693682</v>
      </c>
      <c r="F55">
        <f xml:space="preserve"> AVERAGE(E55:E57)</f>
        <v>65.8259941184577</v>
      </c>
    </row>
    <row r="56" spans="1:6" x14ac:dyDescent="0.2">
      <c r="A56" t="s">
        <v>85</v>
      </c>
      <c r="B56">
        <v>160.28</v>
      </c>
      <c r="C56">
        <f t="shared" si="1"/>
        <v>149.54</v>
      </c>
      <c r="D56">
        <f t="shared" si="2"/>
        <v>165.11</v>
      </c>
      <c r="E56">
        <f t="shared" si="0"/>
        <v>68.978805394990331</v>
      </c>
      <c r="F56">
        <f xml:space="preserve"> AVERAGE(E56:E58)</f>
        <v>76.450438878184514</v>
      </c>
    </row>
    <row r="57" spans="1:6" x14ac:dyDescent="0.2">
      <c r="A57" t="s">
        <v>84</v>
      </c>
      <c r="B57">
        <v>160.81</v>
      </c>
      <c r="C57">
        <f t="shared" si="1"/>
        <v>149.54</v>
      </c>
      <c r="D57">
        <f t="shared" si="2"/>
        <v>165.11</v>
      </c>
      <c r="E57">
        <f t="shared" si="0"/>
        <v>72.382787411689108</v>
      </c>
      <c r="F57">
        <f xml:space="preserve"> AVERAGE(E57:E59)</f>
        <v>86.790837079854398</v>
      </c>
    </row>
    <row r="58" spans="1:6" x14ac:dyDescent="0.2">
      <c r="A58" t="s">
        <v>83</v>
      </c>
      <c r="B58">
        <v>163.24</v>
      </c>
      <c r="C58">
        <f t="shared" si="1"/>
        <v>149.54</v>
      </c>
      <c r="D58">
        <f t="shared" si="2"/>
        <v>165.11</v>
      </c>
      <c r="E58">
        <f t="shared" si="0"/>
        <v>87.989723827874101</v>
      </c>
      <c r="F58">
        <f xml:space="preserve"> AVERAGE(E58:E60)</f>
        <v>92.530790944832233</v>
      </c>
    </row>
    <row r="59" spans="1:6" x14ac:dyDescent="0.2">
      <c r="A59" t="s">
        <v>82</v>
      </c>
      <c r="B59">
        <v>164.64</v>
      </c>
      <c r="C59">
        <f t="shared" si="1"/>
        <v>149.54</v>
      </c>
      <c r="D59">
        <f t="shared" si="2"/>
        <v>164.64</v>
      </c>
      <c r="E59">
        <f t="shared" si="0"/>
        <v>100</v>
      </c>
      <c r="F59">
        <f xml:space="preserve"> AVERAGE(E59:E61)</f>
        <v>94.326710816777052</v>
      </c>
    </row>
    <row r="60" spans="1:6" x14ac:dyDescent="0.2">
      <c r="A60" t="s">
        <v>81</v>
      </c>
      <c r="B60">
        <v>163.07</v>
      </c>
      <c r="C60">
        <f t="shared" si="1"/>
        <v>149.54</v>
      </c>
      <c r="D60">
        <f t="shared" si="2"/>
        <v>164.64</v>
      </c>
      <c r="E60">
        <f t="shared" si="0"/>
        <v>89.602649006622556</v>
      </c>
      <c r="F60">
        <f xml:space="preserve"> AVERAGE(E60:E62)</f>
        <v>90.684326710816833</v>
      </c>
    </row>
    <row r="61" spans="1:6" x14ac:dyDescent="0.2">
      <c r="A61" t="s">
        <v>80</v>
      </c>
      <c r="B61">
        <v>163.63999999999999</v>
      </c>
      <c r="C61">
        <f t="shared" si="1"/>
        <v>149.54</v>
      </c>
      <c r="D61">
        <f t="shared" si="2"/>
        <v>164.64</v>
      </c>
      <c r="E61">
        <f t="shared" si="0"/>
        <v>93.377483443708613</v>
      </c>
      <c r="F61">
        <f xml:space="preserve"> AVERAGE(E61:E63)</f>
        <v>92.362030905077361</v>
      </c>
    </row>
    <row r="62" spans="1:6" x14ac:dyDescent="0.2">
      <c r="A62" t="s">
        <v>79</v>
      </c>
      <c r="B62">
        <v>162.99</v>
      </c>
      <c r="C62">
        <f t="shared" si="1"/>
        <v>149.54</v>
      </c>
      <c r="D62">
        <f t="shared" si="2"/>
        <v>164.64</v>
      </c>
      <c r="E62">
        <f t="shared" si="0"/>
        <v>89.072847682119345</v>
      </c>
      <c r="F62">
        <f xml:space="preserve"> AVERAGE(E62:E64)</f>
        <v>94.569536423841157</v>
      </c>
    </row>
    <row r="63" spans="1:6" x14ac:dyDescent="0.2">
      <c r="A63" t="s">
        <v>78</v>
      </c>
      <c r="B63">
        <v>163.83000000000001</v>
      </c>
      <c r="C63">
        <f t="shared" si="1"/>
        <v>149.54</v>
      </c>
      <c r="D63">
        <f t="shared" si="2"/>
        <v>164.64</v>
      </c>
      <c r="E63">
        <f t="shared" si="0"/>
        <v>94.63576158940414</v>
      </c>
      <c r="F63">
        <f xml:space="preserve"> AVERAGE(E63:E65)</f>
        <v>98.211920529801375</v>
      </c>
    </row>
    <row r="64" spans="1:6" x14ac:dyDescent="0.2">
      <c r="A64" t="s">
        <v>77</v>
      </c>
      <c r="B64">
        <v>165.29</v>
      </c>
      <c r="C64">
        <f t="shared" si="1"/>
        <v>150.01</v>
      </c>
      <c r="D64">
        <f t="shared" si="2"/>
        <v>165.29</v>
      </c>
      <c r="E64">
        <f t="shared" si="0"/>
        <v>100</v>
      </c>
      <c r="F64">
        <f xml:space="preserve"> AVERAGE(E64:E66)</f>
        <v>100</v>
      </c>
    </row>
    <row r="65" spans="1:6" x14ac:dyDescent="0.2">
      <c r="A65" t="s">
        <v>76</v>
      </c>
      <c r="B65">
        <v>167.19</v>
      </c>
      <c r="C65">
        <f t="shared" si="1"/>
        <v>152.15</v>
      </c>
      <c r="D65">
        <f t="shared" si="2"/>
        <v>167.19</v>
      </c>
      <c r="E65">
        <f t="shared" si="0"/>
        <v>100</v>
      </c>
      <c r="F65">
        <f xml:space="preserve"> AVERAGE(E65:E67)</f>
        <v>96.318407960199053</v>
      </c>
    </row>
    <row r="66" spans="1:6" x14ac:dyDescent="0.2">
      <c r="A66" s="1">
        <v>45301</v>
      </c>
      <c r="B66">
        <v>168.42</v>
      </c>
      <c r="C66">
        <f t="shared" si="1"/>
        <v>155.54</v>
      </c>
      <c r="D66">
        <f t="shared" si="2"/>
        <v>168.42</v>
      </c>
      <c r="E66">
        <f t="shared" ref="E66:E129" si="3" xml:space="preserve"> ((B66 - C66) / (D66 - C66)) * 100</f>
        <v>100</v>
      </c>
      <c r="F66">
        <f xml:space="preserve"> AVERAGE(E66:E68)</f>
        <v>92.041278232380094</v>
      </c>
    </row>
    <row r="67" spans="1:6" x14ac:dyDescent="0.2">
      <c r="A67" s="1">
        <v>45332</v>
      </c>
      <c r="B67">
        <v>167.31</v>
      </c>
      <c r="C67">
        <f t="shared" si="1"/>
        <v>158.37</v>
      </c>
      <c r="D67">
        <f t="shared" si="2"/>
        <v>168.42</v>
      </c>
      <c r="E67">
        <f t="shared" si="3"/>
        <v>88.955223880597146</v>
      </c>
      <c r="F67">
        <f xml:space="preserve"> AVERAGE(E67:E69)</f>
        <v>92.041278232380094</v>
      </c>
    </row>
    <row r="68" spans="1:6" x14ac:dyDescent="0.2">
      <c r="A68" s="1">
        <v>45361</v>
      </c>
      <c r="B68">
        <v>167.21</v>
      </c>
      <c r="C68">
        <f t="shared" si="1"/>
        <v>158.99</v>
      </c>
      <c r="D68">
        <f t="shared" si="2"/>
        <v>168.42</v>
      </c>
      <c r="E68">
        <f t="shared" si="3"/>
        <v>87.168610816543136</v>
      </c>
      <c r="F68">
        <f xml:space="preserve"> AVERAGE(E68:E70)</f>
        <v>77.78738640121324</v>
      </c>
    </row>
    <row r="69" spans="1:6" x14ac:dyDescent="0.2">
      <c r="A69" s="1">
        <v>45392</v>
      </c>
      <c r="B69">
        <v>168.56</v>
      </c>
      <c r="C69">
        <f t="shared" si="1"/>
        <v>160.28</v>
      </c>
      <c r="D69">
        <f t="shared" si="2"/>
        <v>168.56</v>
      </c>
      <c r="E69">
        <f t="shared" si="3"/>
        <v>100</v>
      </c>
      <c r="F69">
        <f xml:space="preserve"> AVERAGE(E69:E71)</f>
        <v>64.949016428254112</v>
      </c>
    </row>
    <row r="70" spans="1:6" x14ac:dyDescent="0.2">
      <c r="A70" s="1">
        <v>45483</v>
      </c>
      <c r="B70">
        <v>164.39</v>
      </c>
      <c r="C70">
        <f t="shared" si="1"/>
        <v>160.81</v>
      </c>
      <c r="D70">
        <f t="shared" si="2"/>
        <v>168.56</v>
      </c>
      <c r="E70">
        <f t="shared" si="3"/>
        <v>46.19354838709657</v>
      </c>
      <c r="F70">
        <f xml:space="preserve"> AVERAGE(E70:E72)</f>
        <v>32.034593926757957</v>
      </c>
    </row>
    <row r="71" spans="1:6" x14ac:dyDescent="0.2">
      <c r="A71" s="1">
        <v>45514</v>
      </c>
      <c r="B71">
        <v>165.7</v>
      </c>
      <c r="C71">
        <f t="shared" si="1"/>
        <v>162.99</v>
      </c>
      <c r="D71">
        <f t="shared" si="2"/>
        <v>168.56</v>
      </c>
      <c r="E71">
        <f t="shared" si="3"/>
        <v>48.653500897665758</v>
      </c>
      <c r="F71">
        <f xml:space="preserve"> AVERAGE(E71:E73)</f>
        <v>17.773788150807743</v>
      </c>
    </row>
    <row r="72" spans="1:6" x14ac:dyDescent="0.2">
      <c r="A72" s="1">
        <v>45545</v>
      </c>
      <c r="B72">
        <v>163.06</v>
      </c>
      <c r="C72">
        <f t="shared" si="1"/>
        <v>162.99</v>
      </c>
      <c r="D72">
        <f t="shared" si="2"/>
        <v>168.56</v>
      </c>
      <c r="E72">
        <f t="shared" si="3"/>
        <v>1.2567324955115489</v>
      </c>
      <c r="F72">
        <f xml:space="preserve"> AVERAGE(E72:E74)</f>
        <v>10.712148414123247</v>
      </c>
    </row>
    <row r="73" spans="1:6" x14ac:dyDescent="0.2">
      <c r="A73" s="1">
        <v>45575</v>
      </c>
      <c r="B73">
        <v>163.18</v>
      </c>
      <c r="C73">
        <f t="shared" si="1"/>
        <v>162.99</v>
      </c>
      <c r="D73">
        <f t="shared" si="2"/>
        <v>168.56</v>
      </c>
      <c r="E73">
        <f t="shared" si="3"/>
        <v>3.4111310592459239</v>
      </c>
      <c r="F73">
        <f xml:space="preserve"> AVERAGE(E73:E75)</f>
        <v>30.400957510472711</v>
      </c>
    </row>
    <row r="74" spans="1:6" x14ac:dyDescent="0.2">
      <c r="A74" s="1">
        <v>45606</v>
      </c>
      <c r="B74">
        <v>164.52</v>
      </c>
      <c r="C74">
        <f t="shared" si="1"/>
        <v>162.99</v>
      </c>
      <c r="D74">
        <f t="shared" si="2"/>
        <v>168.56</v>
      </c>
      <c r="E74">
        <f t="shared" si="3"/>
        <v>27.468581687612264</v>
      </c>
      <c r="F74">
        <f xml:space="preserve"> AVERAGE(E74:E76)</f>
        <v>52.536641096784706</v>
      </c>
    </row>
    <row r="75" spans="1:6" x14ac:dyDescent="0.2">
      <c r="A75" t="s">
        <v>75</v>
      </c>
      <c r="B75">
        <v>166.35</v>
      </c>
      <c r="C75">
        <f t="shared" si="1"/>
        <v>162.99</v>
      </c>
      <c r="D75">
        <f t="shared" si="2"/>
        <v>168.56</v>
      </c>
      <c r="E75">
        <f t="shared" si="3"/>
        <v>60.323159784559955</v>
      </c>
      <c r="F75">
        <f xml:space="preserve"> AVERAGE(E75:E77)</f>
        <v>65.683477503944289</v>
      </c>
    </row>
    <row r="76" spans="1:6" x14ac:dyDescent="0.2">
      <c r="A76" t="s">
        <v>74</v>
      </c>
      <c r="B76">
        <v>166.9</v>
      </c>
      <c r="C76">
        <f t="shared" si="1"/>
        <v>163.06</v>
      </c>
      <c r="D76">
        <f t="shared" si="2"/>
        <v>168.56</v>
      </c>
      <c r="E76">
        <f t="shared" si="3"/>
        <v>69.818181818181884</v>
      </c>
      <c r="F76">
        <f xml:space="preserve"> AVERAGE(E76:E78)</f>
        <v>54.363636363636353</v>
      </c>
    </row>
    <row r="77" spans="1:6" x14ac:dyDescent="0.2">
      <c r="A77" t="s">
        <v>73</v>
      </c>
      <c r="B77">
        <v>166.74</v>
      </c>
      <c r="C77">
        <f t="shared" si="1"/>
        <v>163.06</v>
      </c>
      <c r="D77">
        <f t="shared" si="2"/>
        <v>168.56</v>
      </c>
      <c r="E77">
        <f t="shared" si="3"/>
        <v>66.909090909091034</v>
      </c>
      <c r="F77">
        <f xml:space="preserve"> AVERAGE(E77:E79)</f>
        <v>43.151515151515184</v>
      </c>
    </row>
    <row r="78" spans="1:6" x14ac:dyDescent="0.2">
      <c r="A78" t="s">
        <v>72</v>
      </c>
      <c r="B78">
        <v>164.51</v>
      </c>
      <c r="C78">
        <f t="shared" si="1"/>
        <v>163.06</v>
      </c>
      <c r="D78">
        <f t="shared" si="2"/>
        <v>168.56</v>
      </c>
      <c r="E78">
        <f t="shared" si="3"/>
        <v>26.363636363636157</v>
      </c>
      <c r="F78">
        <f xml:space="preserve"> AVERAGE(E78:E80)</f>
        <v>37.454545454545496</v>
      </c>
    </row>
    <row r="79" spans="1:6" x14ac:dyDescent="0.2">
      <c r="A79" t="s">
        <v>71</v>
      </c>
      <c r="B79">
        <v>165.05</v>
      </c>
      <c r="C79">
        <f t="shared" si="1"/>
        <v>163.06</v>
      </c>
      <c r="D79">
        <f t="shared" si="2"/>
        <v>168.56</v>
      </c>
      <c r="E79">
        <f t="shared" si="3"/>
        <v>36.18181818181835</v>
      </c>
      <c r="F79">
        <f xml:space="preserve"> AVERAGE(E79:E81)</f>
        <v>51.454545454545517</v>
      </c>
    </row>
    <row r="80" spans="1:6" x14ac:dyDescent="0.2">
      <c r="A80" t="s">
        <v>70</v>
      </c>
      <c r="B80">
        <v>165.8</v>
      </c>
      <c r="C80">
        <f t="shared" ref="C80:C143" si="4">MIN(B67:B80)</f>
        <v>163.06</v>
      </c>
      <c r="D80">
        <f t="shared" ref="D80:D143" si="5">MAX(B67:B80)</f>
        <v>168.56</v>
      </c>
      <c r="E80">
        <f t="shared" si="3"/>
        <v>49.818181818181984</v>
      </c>
      <c r="F80">
        <f xml:space="preserve"> AVERAGE(E80:E82)</f>
        <v>47.999999999999922</v>
      </c>
    </row>
    <row r="81" spans="1:6" x14ac:dyDescent="0.2">
      <c r="A81" t="s">
        <v>69</v>
      </c>
      <c r="B81">
        <v>166.82</v>
      </c>
      <c r="C81">
        <f t="shared" si="4"/>
        <v>163.06</v>
      </c>
      <c r="D81">
        <f t="shared" si="5"/>
        <v>168.56</v>
      </c>
      <c r="E81">
        <f t="shared" si="3"/>
        <v>68.363636363636189</v>
      </c>
      <c r="F81">
        <f xml:space="preserve"> AVERAGE(E81:E83)</f>
        <v>44.154356060605899</v>
      </c>
    </row>
    <row r="82" spans="1:6" x14ac:dyDescent="0.2">
      <c r="A82" t="s">
        <v>68</v>
      </c>
      <c r="B82">
        <v>164.48</v>
      </c>
      <c r="C82">
        <f t="shared" si="4"/>
        <v>163.06</v>
      </c>
      <c r="D82">
        <f t="shared" si="5"/>
        <v>168.56</v>
      </c>
      <c r="E82">
        <f t="shared" si="3"/>
        <v>25.818181818181589</v>
      </c>
      <c r="F82">
        <f xml:space="preserve"> AVERAGE(E82:E84)</f>
        <v>54.69981060606051</v>
      </c>
    </row>
    <row r="83" spans="1:6" x14ac:dyDescent="0.2">
      <c r="A83" t="s">
        <v>67</v>
      </c>
      <c r="B83">
        <v>164.53</v>
      </c>
      <c r="C83">
        <f t="shared" si="4"/>
        <v>163.06</v>
      </c>
      <c r="D83">
        <f t="shared" si="5"/>
        <v>166.9</v>
      </c>
      <c r="E83">
        <f t="shared" si="3"/>
        <v>38.281249999999936</v>
      </c>
      <c r="F83">
        <f xml:space="preserve"> AVERAGE(E83:E85)</f>
        <v>79.427083333333314</v>
      </c>
    </row>
    <row r="84" spans="1:6" x14ac:dyDescent="0.2">
      <c r="A84" t="s">
        <v>66</v>
      </c>
      <c r="B84">
        <v>166.99</v>
      </c>
      <c r="C84">
        <f t="shared" si="4"/>
        <v>163.06</v>
      </c>
      <c r="D84">
        <f t="shared" si="5"/>
        <v>166.99</v>
      </c>
      <c r="E84">
        <f t="shared" si="3"/>
        <v>100</v>
      </c>
      <c r="F84">
        <f xml:space="preserve"> AVERAGE(E84:E86)</f>
        <v>100</v>
      </c>
    </row>
    <row r="85" spans="1:6" x14ac:dyDescent="0.2">
      <c r="A85" t="s">
        <v>65</v>
      </c>
      <c r="B85">
        <v>168.34</v>
      </c>
      <c r="C85">
        <f t="shared" si="4"/>
        <v>163.06</v>
      </c>
      <c r="D85">
        <f t="shared" si="5"/>
        <v>168.34</v>
      </c>
      <c r="E85">
        <f t="shared" si="3"/>
        <v>100</v>
      </c>
      <c r="F85">
        <f xml:space="preserve"> AVERAGE(E85:E87)</f>
        <v>100</v>
      </c>
    </row>
    <row r="86" spans="1:6" x14ac:dyDescent="0.2">
      <c r="A86" t="s">
        <v>64</v>
      </c>
      <c r="B86">
        <v>171.14</v>
      </c>
      <c r="C86">
        <f t="shared" si="4"/>
        <v>163.18</v>
      </c>
      <c r="D86">
        <f t="shared" si="5"/>
        <v>171.14</v>
      </c>
      <c r="E86">
        <f t="shared" si="3"/>
        <v>100</v>
      </c>
      <c r="F86">
        <f xml:space="preserve"> AVERAGE(E86:E88)</f>
        <v>90.137221269296774</v>
      </c>
    </row>
    <row r="87" spans="1:6" x14ac:dyDescent="0.2">
      <c r="A87" t="s">
        <v>63</v>
      </c>
      <c r="B87">
        <v>176.14</v>
      </c>
      <c r="C87">
        <f t="shared" si="4"/>
        <v>164.48</v>
      </c>
      <c r="D87">
        <f t="shared" si="5"/>
        <v>176.14</v>
      </c>
      <c r="E87">
        <f t="shared" si="3"/>
        <v>100</v>
      </c>
      <c r="F87">
        <f xml:space="preserve"> AVERAGE(E87:E89)</f>
        <v>80.160091480846276</v>
      </c>
    </row>
    <row r="88" spans="1:6" x14ac:dyDescent="0.2">
      <c r="A88" t="s">
        <v>62</v>
      </c>
      <c r="B88">
        <v>172.69</v>
      </c>
      <c r="C88">
        <f t="shared" si="4"/>
        <v>164.48</v>
      </c>
      <c r="D88">
        <f t="shared" si="5"/>
        <v>176.14</v>
      </c>
      <c r="E88">
        <f t="shared" si="3"/>
        <v>70.411663807890307</v>
      </c>
      <c r="F88">
        <f xml:space="preserve"> AVERAGE(E88:E90)</f>
        <v>64.551172098342036</v>
      </c>
    </row>
    <row r="89" spans="1:6" x14ac:dyDescent="0.2">
      <c r="A89" s="1">
        <v>45302</v>
      </c>
      <c r="B89">
        <v>172.65</v>
      </c>
      <c r="C89">
        <f t="shared" si="4"/>
        <v>164.48</v>
      </c>
      <c r="D89">
        <f t="shared" si="5"/>
        <v>176.14</v>
      </c>
      <c r="E89">
        <f t="shared" si="3"/>
        <v>70.068610634648536</v>
      </c>
      <c r="F89">
        <f xml:space="preserve"> AVERAGE(E89:E91)</f>
        <v>60.89193825042895</v>
      </c>
    </row>
    <row r="90" spans="1:6" x14ac:dyDescent="0.2">
      <c r="A90" s="1">
        <v>45393</v>
      </c>
      <c r="B90">
        <v>170.68</v>
      </c>
      <c r="C90">
        <f t="shared" si="4"/>
        <v>164.48</v>
      </c>
      <c r="D90">
        <f t="shared" si="5"/>
        <v>176.14</v>
      </c>
      <c r="E90">
        <f t="shared" si="3"/>
        <v>53.173241852487294</v>
      </c>
      <c r="F90">
        <f xml:space="preserve"> AVERAGE(E90:E92)</f>
        <v>70.869068038879433</v>
      </c>
    </row>
    <row r="91" spans="1:6" x14ac:dyDescent="0.2">
      <c r="A91" s="1">
        <v>45423</v>
      </c>
      <c r="B91">
        <v>171.41</v>
      </c>
      <c r="C91">
        <f t="shared" si="4"/>
        <v>164.48</v>
      </c>
      <c r="D91">
        <f t="shared" si="5"/>
        <v>176.14</v>
      </c>
      <c r="E91">
        <f t="shared" si="3"/>
        <v>59.43396226415102</v>
      </c>
      <c r="F91">
        <f xml:space="preserve"> AVERAGE(E91:E93)</f>
        <v>86.477987421383673</v>
      </c>
    </row>
    <row r="92" spans="1:6" x14ac:dyDescent="0.2">
      <c r="A92" s="1">
        <v>45454</v>
      </c>
      <c r="B92">
        <v>178.33</v>
      </c>
      <c r="C92">
        <f t="shared" si="4"/>
        <v>164.48</v>
      </c>
      <c r="D92">
        <f t="shared" si="5"/>
        <v>178.33</v>
      </c>
      <c r="E92">
        <f t="shared" si="3"/>
        <v>100</v>
      </c>
      <c r="F92">
        <f xml:space="preserve"> AVERAGE(E92:E94)</f>
        <v>95.468164794007521</v>
      </c>
    </row>
    <row r="93" spans="1:6" x14ac:dyDescent="0.2">
      <c r="A93" s="1">
        <v>45484</v>
      </c>
      <c r="B93">
        <v>182.28</v>
      </c>
      <c r="C93">
        <f t="shared" si="4"/>
        <v>164.48</v>
      </c>
      <c r="D93">
        <f t="shared" si="5"/>
        <v>182.28</v>
      </c>
      <c r="E93">
        <f t="shared" si="3"/>
        <v>100</v>
      </c>
      <c r="F93">
        <f xml:space="preserve"> AVERAGE(E93:E95)</f>
        <v>94.887640449438223</v>
      </c>
    </row>
    <row r="94" spans="1:6" x14ac:dyDescent="0.2">
      <c r="A94" s="1">
        <v>45515</v>
      </c>
      <c r="B94">
        <v>179.86</v>
      </c>
      <c r="C94">
        <f t="shared" si="4"/>
        <v>164.48</v>
      </c>
      <c r="D94">
        <f t="shared" si="5"/>
        <v>182.28</v>
      </c>
      <c r="E94">
        <f t="shared" si="3"/>
        <v>86.404494382022563</v>
      </c>
      <c r="F94">
        <f xml:space="preserve"> AVERAGE(E94:E96)</f>
        <v>94.887640449438223</v>
      </c>
    </row>
    <row r="95" spans="1:6" x14ac:dyDescent="0.2">
      <c r="A95" s="1">
        <v>45607</v>
      </c>
      <c r="B95">
        <v>181.97</v>
      </c>
      <c r="C95">
        <f t="shared" si="4"/>
        <v>164.48</v>
      </c>
      <c r="D95">
        <f t="shared" si="5"/>
        <v>182.28</v>
      </c>
      <c r="E95">
        <f t="shared" si="3"/>
        <v>98.25842696629212</v>
      </c>
      <c r="F95">
        <f xml:space="preserve"> AVERAGE(E95:E97)</f>
        <v>93.64278653520212</v>
      </c>
    </row>
    <row r="96" spans="1:6" x14ac:dyDescent="0.2">
      <c r="A96" s="1">
        <v>45637</v>
      </c>
      <c r="B96">
        <v>183.32</v>
      </c>
      <c r="C96">
        <f t="shared" si="4"/>
        <v>164.53</v>
      </c>
      <c r="D96">
        <f t="shared" si="5"/>
        <v>183.32</v>
      </c>
      <c r="E96">
        <f t="shared" si="3"/>
        <v>100</v>
      </c>
      <c r="F96">
        <f xml:space="preserve"> AVERAGE(E96:E98)</f>
        <v>80.938931707541755</v>
      </c>
    </row>
    <row r="97" spans="1:6" x14ac:dyDescent="0.2">
      <c r="A97" t="s">
        <v>61</v>
      </c>
      <c r="B97">
        <v>180.49</v>
      </c>
      <c r="C97">
        <f t="shared" si="4"/>
        <v>166.99</v>
      </c>
      <c r="D97">
        <f t="shared" si="5"/>
        <v>183.32</v>
      </c>
      <c r="E97">
        <f t="shared" si="3"/>
        <v>82.669932639314226</v>
      </c>
      <c r="F97">
        <f xml:space="preserve"> AVERAGE(E97:E99)</f>
        <v>56.070788247626105</v>
      </c>
    </row>
    <row r="98" spans="1:6" x14ac:dyDescent="0.2">
      <c r="A98" t="s">
        <v>60</v>
      </c>
      <c r="B98">
        <v>177.35</v>
      </c>
      <c r="C98">
        <f t="shared" si="4"/>
        <v>168.34</v>
      </c>
      <c r="D98">
        <f t="shared" si="5"/>
        <v>183.32</v>
      </c>
      <c r="E98">
        <f t="shared" si="3"/>
        <v>60.146862483311061</v>
      </c>
      <c r="F98">
        <f xml:space="preserve"> AVERAGE(E98:E100)</f>
        <v>44.65338454085051</v>
      </c>
    </row>
    <row r="99" spans="1:6" x14ac:dyDescent="0.2">
      <c r="A99" t="s">
        <v>59</v>
      </c>
      <c r="B99">
        <v>173.89</v>
      </c>
      <c r="C99">
        <f t="shared" si="4"/>
        <v>170.68</v>
      </c>
      <c r="D99">
        <f t="shared" si="5"/>
        <v>183.32</v>
      </c>
      <c r="E99">
        <f t="shared" si="3"/>
        <v>25.395569620253028</v>
      </c>
      <c r="F99">
        <f xml:space="preserve"> AVERAGE(E99:E101)</f>
        <v>48.074894514767948</v>
      </c>
    </row>
    <row r="100" spans="1:6" x14ac:dyDescent="0.2">
      <c r="A100" t="s">
        <v>58</v>
      </c>
      <c r="B100">
        <v>176.8</v>
      </c>
      <c r="C100">
        <f t="shared" si="4"/>
        <v>170.68</v>
      </c>
      <c r="D100">
        <f t="shared" si="5"/>
        <v>183.32</v>
      </c>
      <c r="E100">
        <f t="shared" si="3"/>
        <v>48.417721518987427</v>
      </c>
      <c r="F100">
        <f xml:space="preserve"> AVERAGE(E100:E102)</f>
        <v>57.14662447257394</v>
      </c>
    </row>
    <row r="101" spans="1:6" x14ac:dyDescent="0.2">
      <c r="A101" t="s">
        <v>57</v>
      </c>
      <c r="B101">
        <v>179.58</v>
      </c>
      <c r="C101">
        <f t="shared" si="4"/>
        <v>170.68</v>
      </c>
      <c r="D101">
        <f t="shared" si="5"/>
        <v>183.32</v>
      </c>
      <c r="E101">
        <f t="shared" si="3"/>
        <v>70.41139240506341</v>
      </c>
      <c r="F101">
        <f xml:space="preserve"> AVERAGE(E101:E103)</f>
        <v>41.007383966244795</v>
      </c>
    </row>
    <row r="102" spans="1:6" x14ac:dyDescent="0.2">
      <c r="A102" t="s">
        <v>56</v>
      </c>
      <c r="B102">
        <v>177.33</v>
      </c>
      <c r="C102">
        <f t="shared" si="4"/>
        <v>170.68</v>
      </c>
      <c r="D102">
        <f t="shared" si="5"/>
        <v>183.32</v>
      </c>
      <c r="E102">
        <f t="shared" si="3"/>
        <v>52.61075949367099</v>
      </c>
      <c r="F102">
        <f xml:space="preserve"> AVERAGE(E102:E104)</f>
        <v>17.536919831223663</v>
      </c>
    </row>
    <row r="103" spans="1:6" x14ac:dyDescent="0.2">
      <c r="A103" t="s">
        <v>55</v>
      </c>
      <c r="B103">
        <v>169.24</v>
      </c>
      <c r="C103">
        <f t="shared" si="4"/>
        <v>169.24</v>
      </c>
      <c r="D103">
        <f t="shared" si="5"/>
        <v>183.32</v>
      </c>
      <c r="E103">
        <f t="shared" si="3"/>
        <v>0</v>
      </c>
      <c r="F103">
        <f xml:space="preserve"> AVERAGE(E103:E105)</f>
        <v>5.6915422885572413</v>
      </c>
    </row>
    <row r="104" spans="1:6" x14ac:dyDescent="0.2">
      <c r="A104" t="s">
        <v>54</v>
      </c>
      <c r="B104">
        <v>166.57</v>
      </c>
      <c r="C104">
        <f t="shared" si="4"/>
        <v>166.57</v>
      </c>
      <c r="D104">
        <f t="shared" si="5"/>
        <v>183.32</v>
      </c>
      <c r="E104">
        <f t="shared" si="3"/>
        <v>0</v>
      </c>
      <c r="F104">
        <f xml:space="preserve"> AVERAGE(E104:E106)</f>
        <v>13.751243781094578</v>
      </c>
    </row>
    <row r="105" spans="1:6" x14ac:dyDescent="0.2">
      <c r="A105" t="s">
        <v>53</v>
      </c>
      <c r="B105">
        <v>169.43</v>
      </c>
      <c r="C105">
        <f t="shared" si="4"/>
        <v>166.57</v>
      </c>
      <c r="D105">
        <f t="shared" si="5"/>
        <v>183.32</v>
      </c>
      <c r="E105">
        <f t="shared" si="3"/>
        <v>17.074626865671725</v>
      </c>
      <c r="F105">
        <f xml:space="preserve"> AVERAGE(E105:E107)</f>
        <v>22.208955223880647</v>
      </c>
    </row>
    <row r="106" spans="1:6" x14ac:dyDescent="0.2">
      <c r="A106" t="s">
        <v>52</v>
      </c>
      <c r="B106">
        <v>170.62</v>
      </c>
      <c r="C106">
        <f t="shared" si="4"/>
        <v>166.57</v>
      </c>
      <c r="D106">
        <f t="shared" si="5"/>
        <v>183.32</v>
      </c>
      <c r="E106">
        <f t="shared" si="3"/>
        <v>24.179104477612011</v>
      </c>
      <c r="F106">
        <f xml:space="preserve"> AVERAGE(E106:E108)</f>
        <v>24.318407960199057</v>
      </c>
    </row>
    <row r="107" spans="1:6" x14ac:dyDescent="0.2">
      <c r="A107" t="s">
        <v>51</v>
      </c>
      <c r="B107">
        <v>170.82</v>
      </c>
      <c r="C107">
        <f t="shared" si="4"/>
        <v>166.57</v>
      </c>
      <c r="D107">
        <f t="shared" si="5"/>
        <v>183.32</v>
      </c>
      <c r="E107">
        <f t="shared" si="3"/>
        <v>25.373134328358208</v>
      </c>
      <c r="F107">
        <f xml:space="preserve"> AVERAGE(E107:E109)</f>
        <v>29.014925373134357</v>
      </c>
    </row>
    <row r="108" spans="1:6" x14ac:dyDescent="0.2">
      <c r="A108" t="s">
        <v>50</v>
      </c>
      <c r="B108">
        <v>170.49</v>
      </c>
      <c r="C108">
        <f t="shared" si="4"/>
        <v>166.57</v>
      </c>
      <c r="D108">
        <f t="shared" si="5"/>
        <v>183.32</v>
      </c>
      <c r="E108">
        <f t="shared" si="3"/>
        <v>23.402985074626962</v>
      </c>
      <c r="F108">
        <f xml:space="preserve"> AVERAGE(E108:E110)</f>
        <v>36.002616229198885</v>
      </c>
    </row>
    <row r="109" spans="1:6" x14ac:dyDescent="0.2">
      <c r="A109" s="1">
        <v>45334</v>
      </c>
      <c r="B109">
        <v>172.98</v>
      </c>
      <c r="C109">
        <f t="shared" si="4"/>
        <v>166.57</v>
      </c>
      <c r="D109">
        <f t="shared" si="5"/>
        <v>183.32</v>
      </c>
      <c r="E109">
        <f t="shared" si="3"/>
        <v>38.268656716417894</v>
      </c>
      <c r="F109">
        <f xml:space="preserve"> AVERAGE(E109:E111)</f>
        <v>52.593114927100572</v>
      </c>
    </row>
    <row r="110" spans="1:6" x14ac:dyDescent="0.2">
      <c r="A110" s="1">
        <v>45363</v>
      </c>
      <c r="B110">
        <v>173.02</v>
      </c>
      <c r="C110">
        <f t="shared" si="4"/>
        <v>166.57</v>
      </c>
      <c r="D110">
        <f t="shared" si="5"/>
        <v>180.49</v>
      </c>
      <c r="E110">
        <f t="shared" si="3"/>
        <v>46.336206896551793</v>
      </c>
      <c r="F110">
        <f xml:space="preserve"> AVERAGE(E110:E112)</f>
        <v>59.667795329852375</v>
      </c>
    </row>
    <row r="111" spans="1:6" x14ac:dyDescent="0.2">
      <c r="A111" s="1">
        <v>45394</v>
      </c>
      <c r="B111">
        <v>176.09</v>
      </c>
      <c r="C111">
        <f t="shared" si="4"/>
        <v>166.57</v>
      </c>
      <c r="D111">
        <f t="shared" si="5"/>
        <v>179.58</v>
      </c>
      <c r="E111">
        <f t="shared" si="3"/>
        <v>73.174481168332022</v>
      </c>
      <c r="F111">
        <f xml:space="preserve"> AVERAGE(E111:E113)</f>
        <v>69.638739431206758</v>
      </c>
    </row>
    <row r="112" spans="1:6" x14ac:dyDescent="0.2">
      <c r="A112" s="1">
        <v>45424</v>
      </c>
      <c r="B112">
        <v>174.31</v>
      </c>
      <c r="C112">
        <f t="shared" si="4"/>
        <v>166.57</v>
      </c>
      <c r="D112">
        <f t="shared" si="5"/>
        <v>179.58</v>
      </c>
      <c r="E112">
        <f t="shared" si="3"/>
        <v>59.492697924673308</v>
      </c>
      <c r="F112">
        <f xml:space="preserve"> AVERAGE(E112:E114)</f>
        <v>72.226492441711471</v>
      </c>
    </row>
    <row r="113" spans="1:6" x14ac:dyDescent="0.2">
      <c r="A113" s="1">
        <v>45455</v>
      </c>
      <c r="B113">
        <v>176.49</v>
      </c>
      <c r="C113">
        <f t="shared" si="4"/>
        <v>166.57</v>
      </c>
      <c r="D113">
        <f t="shared" si="5"/>
        <v>179.58</v>
      </c>
      <c r="E113">
        <f t="shared" si="3"/>
        <v>76.249039200614916</v>
      </c>
      <c r="F113">
        <f xml:space="preserve"> AVERAGE(E113:E115)</f>
        <v>85.728926466820369</v>
      </c>
    </row>
    <row r="114" spans="1:6" x14ac:dyDescent="0.2">
      <c r="A114" s="1">
        <v>45547</v>
      </c>
      <c r="B114">
        <v>177.1</v>
      </c>
      <c r="C114">
        <f t="shared" si="4"/>
        <v>166.57</v>
      </c>
      <c r="D114">
        <f t="shared" si="5"/>
        <v>179.58</v>
      </c>
      <c r="E114">
        <f t="shared" si="3"/>
        <v>80.937740199846161</v>
      </c>
      <c r="F114">
        <f xml:space="preserve"> AVERAGE(E114:E116)</f>
        <v>93.645913399948725</v>
      </c>
    </row>
    <row r="115" spans="1:6" x14ac:dyDescent="0.2">
      <c r="A115" s="1">
        <v>45577</v>
      </c>
      <c r="B115">
        <v>186.53</v>
      </c>
      <c r="C115">
        <f t="shared" si="4"/>
        <v>166.57</v>
      </c>
      <c r="D115">
        <f t="shared" si="5"/>
        <v>186.53</v>
      </c>
      <c r="E115">
        <f t="shared" si="3"/>
        <v>100</v>
      </c>
      <c r="F115">
        <f xml:space="preserve"> AVERAGE(E115:E117)</f>
        <v>96.59367396593673</v>
      </c>
    </row>
    <row r="116" spans="1:6" x14ac:dyDescent="0.2">
      <c r="A116" s="1">
        <v>45608</v>
      </c>
      <c r="B116">
        <v>196.71</v>
      </c>
      <c r="C116">
        <f t="shared" si="4"/>
        <v>166.57</v>
      </c>
      <c r="D116">
        <f t="shared" si="5"/>
        <v>196.71</v>
      </c>
      <c r="E116">
        <f t="shared" si="3"/>
        <v>100</v>
      </c>
      <c r="F116">
        <f xml:space="preserve"> AVERAGE(E116:E118)</f>
        <v>90.080966243551572</v>
      </c>
    </row>
    <row r="117" spans="1:6" x14ac:dyDescent="0.2">
      <c r="A117" s="1">
        <v>45638</v>
      </c>
      <c r="B117">
        <v>193.63</v>
      </c>
      <c r="C117">
        <f t="shared" si="4"/>
        <v>166.57</v>
      </c>
      <c r="D117">
        <f t="shared" si="5"/>
        <v>196.71</v>
      </c>
      <c r="E117">
        <f t="shared" si="3"/>
        <v>89.781021897810191</v>
      </c>
      <c r="F117">
        <f xml:space="preserve"> AVERAGE(E117:E119)</f>
        <v>90.080966243551572</v>
      </c>
    </row>
    <row r="118" spans="1:6" x14ac:dyDescent="0.2">
      <c r="A118" t="s">
        <v>49</v>
      </c>
      <c r="B118">
        <v>191.38</v>
      </c>
      <c r="C118">
        <f t="shared" si="4"/>
        <v>169.43</v>
      </c>
      <c r="D118">
        <f t="shared" si="5"/>
        <v>196.71</v>
      </c>
      <c r="E118">
        <f t="shared" si="3"/>
        <v>80.461876832844524</v>
      </c>
      <c r="F118">
        <f xml:space="preserve"> AVERAGE(E118:E120)</f>
        <v>92.234431176542685</v>
      </c>
    </row>
    <row r="119" spans="1:6" x14ac:dyDescent="0.2">
      <c r="A119" t="s">
        <v>48</v>
      </c>
      <c r="B119">
        <v>198.16</v>
      </c>
      <c r="C119">
        <f t="shared" si="4"/>
        <v>170.49</v>
      </c>
      <c r="D119">
        <f t="shared" si="5"/>
        <v>198.16</v>
      </c>
      <c r="E119">
        <f t="shared" si="3"/>
        <v>100</v>
      </c>
      <c r="F119">
        <f xml:space="preserve"> AVERAGE(E119:E121)</f>
        <v>89.097699072400928</v>
      </c>
    </row>
    <row r="120" spans="1:6" x14ac:dyDescent="0.2">
      <c r="A120" t="s">
        <v>47</v>
      </c>
      <c r="B120">
        <v>197.12</v>
      </c>
      <c r="C120">
        <f t="shared" si="4"/>
        <v>170.49</v>
      </c>
      <c r="D120">
        <f t="shared" si="5"/>
        <v>198.16</v>
      </c>
      <c r="E120">
        <f t="shared" si="3"/>
        <v>96.241416696783546</v>
      </c>
      <c r="F120">
        <f xml:space="preserve"> AVERAGE(E120:E122)</f>
        <v>77.898334497341352</v>
      </c>
    </row>
    <row r="121" spans="1:6" x14ac:dyDescent="0.2">
      <c r="A121" t="s">
        <v>46</v>
      </c>
      <c r="B121">
        <v>190.15</v>
      </c>
      <c r="C121">
        <f t="shared" si="4"/>
        <v>170.49</v>
      </c>
      <c r="D121">
        <f t="shared" si="5"/>
        <v>198.16</v>
      </c>
      <c r="E121">
        <f t="shared" si="3"/>
        <v>71.051680520419254</v>
      </c>
      <c r="F121">
        <f xml:space="preserve"> AVERAGE(E121:E123)</f>
        <v>72.256472713237187</v>
      </c>
    </row>
    <row r="122" spans="1:6" x14ac:dyDescent="0.2">
      <c r="A122" t="s">
        <v>45</v>
      </c>
      <c r="B122">
        <v>189.7</v>
      </c>
      <c r="C122">
        <f t="shared" si="4"/>
        <v>172.98</v>
      </c>
      <c r="D122">
        <f t="shared" si="5"/>
        <v>198.16</v>
      </c>
      <c r="E122">
        <f t="shared" si="3"/>
        <v>66.401906274821272</v>
      </c>
      <c r="F122">
        <f xml:space="preserve"> AVERAGE(E122:E124)</f>
        <v>78.873068374844479</v>
      </c>
    </row>
    <row r="123" spans="1:6" x14ac:dyDescent="0.2">
      <c r="A123" t="s">
        <v>44</v>
      </c>
      <c r="B123">
        <v>192.96</v>
      </c>
      <c r="C123">
        <f t="shared" si="4"/>
        <v>173.02</v>
      </c>
      <c r="D123">
        <f t="shared" si="5"/>
        <v>198.16</v>
      </c>
      <c r="E123">
        <f t="shared" si="3"/>
        <v>79.315831344470993</v>
      </c>
      <c r="F123">
        <f xml:space="preserve"> AVERAGE(E123:E125)</f>
        <v>89.247834766815288</v>
      </c>
    </row>
    <row r="124" spans="1:6" x14ac:dyDescent="0.2">
      <c r="A124" t="s">
        <v>43</v>
      </c>
      <c r="B124">
        <v>195.99</v>
      </c>
      <c r="C124">
        <f t="shared" si="4"/>
        <v>174.31</v>
      </c>
      <c r="D124">
        <f t="shared" si="5"/>
        <v>198.16</v>
      </c>
      <c r="E124">
        <f t="shared" si="3"/>
        <v>90.901467505241143</v>
      </c>
      <c r="F124">
        <f xml:space="preserve"> AVERAGE(E124:E126)</f>
        <v>94.512039270204198</v>
      </c>
    </row>
    <row r="125" spans="1:6" x14ac:dyDescent="0.2">
      <c r="A125" t="s">
        <v>42</v>
      </c>
      <c r="B125">
        <v>197.57</v>
      </c>
      <c r="C125">
        <f t="shared" si="4"/>
        <v>174.31</v>
      </c>
      <c r="D125">
        <f t="shared" si="5"/>
        <v>198.16</v>
      </c>
      <c r="E125">
        <f t="shared" si="3"/>
        <v>97.526205450733741</v>
      </c>
      <c r="F125">
        <f xml:space="preserve"> AVERAGE(E125:E127)</f>
        <v>91.023832469628402</v>
      </c>
    </row>
    <row r="126" spans="1:6" x14ac:dyDescent="0.2">
      <c r="A126" t="s">
        <v>41</v>
      </c>
      <c r="B126">
        <v>197.1</v>
      </c>
      <c r="C126">
        <f t="shared" si="4"/>
        <v>176.49</v>
      </c>
      <c r="D126">
        <f t="shared" si="5"/>
        <v>198.16</v>
      </c>
      <c r="E126">
        <f t="shared" si="3"/>
        <v>95.108444854637725</v>
      </c>
      <c r="F126">
        <f xml:space="preserve"> AVERAGE(E126:E128)</f>
        <v>76.170585998088328</v>
      </c>
    </row>
    <row r="127" spans="1:6" x14ac:dyDescent="0.2">
      <c r="A127" t="s">
        <v>40</v>
      </c>
      <c r="B127">
        <v>194.04</v>
      </c>
      <c r="C127">
        <f t="shared" si="4"/>
        <v>177.1</v>
      </c>
      <c r="D127">
        <f t="shared" si="5"/>
        <v>198.16</v>
      </c>
      <c r="E127">
        <f t="shared" si="3"/>
        <v>80.436847103513756</v>
      </c>
      <c r="F127">
        <f xml:space="preserve"> AVERAGE(E127:E129)</f>
        <v>47.383452685628335</v>
      </c>
    </row>
    <row r="128" spans="1:6" x14ac:dyDescent="0.2">
      <c r="A128" t="s">
        <v>39</v>
      </c>
      <c r="B128">
        <v>192.69</v>
      </c>
      <c r="C128">
        <f t="shared" si="4"/>
        <v>186.53</v>
      </c>
      <c r="D128">
        <f t="shared" si="5"/>
        <v>198.16</v>
      </c>
      <c r="E128">
        <f t="shared" si="3"/>
        <v>52.966466036113488</v>
      </c>
      <c r="F128">
        <f xml:space="preserve"> AVERAGE(E128:E130)</f>
        <v>24.235472918263259</v>
      </c>
    </row>
    <row r="129" spans="1:6" x14ac:dyDescent="0.2">
      <c r="A129" t="s">
        <v>38</v>
      </c>
      <c r="B129">
        <v>190.44</v>
      </c>
      <c r="C129">
        <f t="shared" si="4"/>
        <v>189.7</v>
      </c>
      <c r="D129">
        <f t="shared" si="5"/>
        <v>198.16</v>
      </c>
      <c r="E129">
        <f t="shared" si="3"/>
        <v>8.7470449172577815</v>
      </c>
      <c r="F129">
        <f xml:space="preserve"> AVERAGE(E129:E131)</f>
        <v>20.094562647754206</v>
      </c>
    </row>
    <row r="130" spans="1:6" x14ac:dyDescent="0.2">
      <c r="A130" s="1">
        <v>45689</v>
      </c>
      <c r="B130">
        <v>190.63</v>
      </c>
      <c r="C130">
        <f t="shared" si="4"/>
        <v>189.7</v>
      </c>
      <c r="D130">
        <f t="shared" si="5"/>
        <v>198.16</v>
      </c>
      <c r="E130">
        <f t="shared" ref="E130:E188" si="6" xml:space="preserve"> ((B130 - C130) / (D130 - C130)) * 100</f>
        <v>10.992907801418509</v>
      </c>
      <c r="F130">
        <f xml:space="preserve"> AVERAGE(E130:E132)</f>
        <v>49.72419227738385</v>
      </c>
    </row>
    <row r="131" spans="1:6" x14ac:dyDescent="0.2">
      <c r="A131" s="1">
        <v>45717</v>
      </c>
      <c r="B131">
        <v>193.13</v>
      </c>
      <c r="C131">
        <f t="shared" si="4"/>
        <v>189.7</v>
      </c>
      <c r="D131">
        <f t="shared" si="5"/>
        <v>198.16</v>
      </c>
      <c r="E131">
        <f t="shared" si="6"/>
        <v>40.543735224586328</v>
      </c>
      <c r="F131">
        <f xml:space="preserve"> AVERAGE(E131:E133)</f>
        <v>74.348832372633382</v>
      </c>
    </row>
    <row r="132" spans="1:6" x14ac:dyDescent="0.2">
      <c r="A132" s="1">
        <v>45809</v>
      </c>
      <c r="B132">
        <v>197.96</v>
      </c>
      <c r="C132">
        <f t="shared" si="4"/>
        <v>189.7</v>
      </c>
      <c r="D132">
        <f t="shared" si="5"/>
        <v>198.16</v>
      </c>
      <c r="E132">
        <f t="shared" si="6"/>
        <v>97.63593380614671</v>
      </c>
      <c r="F132">
        <f xml:space="preserve"> AVERAGE(E132:E134)</f>
        <v>83.79632014684303</v>
      </c>
    </row>
    <row r="133" spans="1:6" x14ac:dyDescent="0.2">
      <c r="A133" s="1">
        <v>45839</v>
      </c>
      <c r="B133">
        <v>196.71</v>
      </c>
      <c r="C133">
        <f t="shared" si="4"/>
        <v>189.7</v>
      </c>
      <c r="D133">
        <f t="shared" si="5"/>
        <v>197.96</v>
      </c>
      <c r="E133">
        <f t="shared" si="6"/>
        <v>84.866828087167107</v>
      </c>
      <c r="F133">
        <f xml:space="preserve"> AVERAGE(E133:E135)</f>
        <v>65.254237288135513</v>
      </c>
    </row>
    <row r="134" spans="1:6" x14ac:dyDescent="0.2">
      <c r="A134" s="1">
        <v>45870</v>
      </c>
      <c r="B134">
        <v>195.39</v>
      </c>
      <c r="C134">
        <f t="shared" si="4"/>
        <v>189.7</v>
      </c>
      <c r="D134">
        <f t="shared" si="5"/>
        <v>197.96</v>
      </c>
      <c r="E134">
        <f t="shared" si="6"/>
        <v>68.886198547215301</v>
      </c>
      <c r="F134">
        <f xml:space="preserve"> AVERAGE(E134:E136)</f>
        <v>45.165649202342173</v>
      </c>
    </row>
    <row r="135" spans="1:6" x14ac:dyDescent="0.2">
      <c r="A135" s="1">
        <v>45931</v>
      </c>
      <c r="B135">
        <v>193.17</v>
      </c>
      <c r="C135">
        <f t="shared" si="4"/>
        <v>189.7</v>
      </c>
      <c r="D135">
        <f t="shared" si="5"/>
        <v>197.96</v>
      </c>
      <c r="E135">
        <f t="shared" si="6"/>
        <v>42.009685230024104</v>
      </c>
      <c r="F135">
        <f xml:space="preserve"> AVERAGE(E135:E137)</f>
        <v>24.90748372915699</v>
      </c>
    </row>
    <row r="136" spans="1:6" x14ac:dyDescent="0.2">
      <c r="A136" t="s">
        <v>37</v>
      </c>
      <c r="B136">
        <v>192.29</v>
      </c>
      <c r="C136">
        <f t="shared" si="4"/>
        <v>190.44</v>
      </c>
      <c r="D136">
        <f t="shared" si="5"/>
        <v>197.96</v>
      </c>
      <c r="E136">
        <f t="shared" si="6"/>
        <v>24.601063829787126</v>
      </c>
      <c r="F136">
        <f xml:space="preserve"> AVERAGE(E136:E138)</f>
        <v>39.893617021276548</v>
      </c>
    </row>
    <row r="137" spans="1:6" x14ac:dyDescent="0.2">
      <c r="A137" t="s">
        <v>36</v>
      </c>
      <c r="B137">
        <v>191.05</v>
      </c>
      <c r="C137">
        <f t="shared" si="4"/>
        <v>190.44</v>
      </c>
      <c r="D137">
        <f t="shared" si="5"/>
        <v>197.96</v>
      </c>
      <c r="E137">
        <f t="shared" si="6"/>
        <v>8.1117021276597452</v>
      </c>
      <c r="F137">
        <f xml:space="preserve"> AVERAGE(E137:E139)</f>
        <v>49.290780141843925</v>
      </c>
    </row>
    <row r="138" spans="1:6" x14ac:dyDescent="0.2">
      <c r="A138" t="s">
        <v>35</v>
      </c>
      <c r="B138">
        <v>196.98</v>
      </c>
      <c r="C138">
        <f t="shared" si="4"/>
        <v>190.44</v>
      </c>
      <c r="D138">
        <f t="shared" si="5"/>
        <v>197.96</v>
      </c>
      <c r="E138">
        <f t="shared" si="6"/>
        <v>86.968085106382759</v>
      </c>
      <c r="F138">
        <f xml:space="preserve"> AVERAGE(E138:E140)</f>
        <v>78.102836879432544</v>
      </c>
    </row>
    <row r="139" spans="1:6" x14ac:dyDescent="0.2">
      <c r="A139" t="s">
        <v>34</v>
      </c>
      <c r="B139">
        <v>194.41</v>
      </c>
      <c r="C139">
        <f t="shared" si="4"/>
        <v>190.44</v>
      </c>
      <c r="D139">
        <f t="shared" si="5"/>
        <v>197.96</v>
      </c>
      <c r="E139">
        <f t="shared" si="6"/>
        <v>52.792553191489276</v>
      </c>
      <c r="F139">
        <f xml:space="preserve"> AVERAGE(E139:E141)</f>
        <v>82.446808510638292</v>
      </c>
    </row>
    <row r="140" spans="1:6" x14ac:dyDescent="0.2">
      <c r="A140" t="s">
        <v>33</v>
      </c>
      <c r="B140">
        <v>197.55</v>
      </c>
      <c r="C140">
        <f t="shared" si="4"/>
        <v>190.44</v>
      </c>
      <c r="D140">
        <f t="shared" si="5"/>
        <v>197.96</v>
      </c>
      <c r="E140">
        <f t="shared" si="6"/>
        <v>94.547872340425585</v>
      </c>
      <c r="F140">
        <f xml:space="preserve"> AVERAGE(E140:E142)</f>
        <v>98.182624113475185</v>
      </c>
    </row>
    <row r="141" spans="1:6" x14ac:dyDescent="0.2">
      <c r="A141" t="s">
        <v>32</v>
      </c>
      <c r="B141">
        <v>199.63</v>
      </c>
      <c r="C141">
        <f t="shared" si="4"/>
        <v>190.44</v>
      </c>
      <c r="D141">
        <f t="shared" si="5"/>
        <v>199.63</v>
      </c>
      <c r="E141">
        <f t="shared" si="6"/>
        <v>100</v>
      </c>
      <c r="F141">
        <f xml:space="preserve"> AVERAGE(E141:E143)</f>
        <v>98.404255319148987</v>
      </c>
    </row>
    <row r="142" spans="1:6" x14ac:dyDescent="0.2">
      <c r="A142" t="s">
        <v>31</v>
      </c>
      <c r="B142">
        <v>200.03</v>
      </c>
      <c r="C142">
        <f t="shared" si="4"/>
        <v>190.44</v>
      </c>
      <c r="D142">
        <f t="shared" si="5"/>
        <v>200.03</v>
      </c>
      <c r="E142">
        <f t="shared" si="6"/>
        <v>100</v>
      </c>
      <c r="F142">
        <f xml:space="preserve"> AVERAGE(E142:E144)</f>
        <v>98.404255319148987</v>
      </c>
    </row>
    <row r="143" spans="1:6" x14ac:dyDescent="0.2">
      <c r="A143" t="s">
        <v>30</v>
      </c>
      <c r="B143">
        <v>199.58</v>
      </c>
      <c r="C143">
        <f t="shared" si="4"/>
        <v>190.63</v>
      </c>
      <c r="D143">
        <f t="shared" si="5"/>
        <v>200.03</v>
      </c>
      <c r="E143">
        <f t="shared" si="6"/>
        <v>95.212765957446933</v>
      </c>
      <c r="F143">
        <f xml:space="preserve"> AVERAGE(E143:E145)</f>
        <v>73.427296793803364</v>
      </c>
    </row>
    <row r="144" spans="1:6" x14ac:dyDescent="0.2">
      <c r="A144" t="s">
        <v>29</v>
      </c>
      <c r="B144">
        <v>201.9</v>
      </c>
      <c r="C144">
        <f t="shared" ref="C144:C188" si="7">MIN(B131:B144)</f>
        <v>191.05</v>
      </c>
      <c r="D144">
        <f t="shared" ref="D144:D188" si="8">MAX(B131:B144)</f>
        <v>201.9</v>
      </c>
      <c r="E144">
        <f t="shared" si="6"/>
        <v>100</v>
      </c>
      <c r="F144">
        <f xml:space="preserve"> AVERAGE(E144:E146)</f>
        <v>60.184331797234982</v>
      </c>
    </row>
    <row r="145" spans="1:6" x14ac:dyDescent="0.2">
      <c r="A145" t="s">
        <v>28</v>
      </c>
      <c r="B145">
        <v>193.77</v>
      </c>
      <c r="C145">
        <f t="shared" si="7"/>
        <v>191.05</v>
      </c>
      <c r="D145">
        <f t="shared" si="8"/>
        <v>201.9</v>
      </c>
      <c r="E145">
        <f t="shared" si="6"/>
        <v>25.069124423963135</v>
      </c>
      <c r="F145">
        <f xml:space="preserve"> AVERAGE(E145:E147)</f>
        <v>45.683563748079827</v>
      </c>
    </row>
    <row r="146" spans="1:6" x14ac:dyDescent="0.2">
      <c r="A146" t="s">
        <v>27</v>
      </c>
      <c r="B146">
        <v>197.07</v>
      </c>
      <c r="C146">
        <f t="shared" si="7"/>
        <v>191.05</v>
      </c>
      <c r="D146">
        <f t="shared" si="8"/>
        <v>201.9</v>
      </c>
      <c r="E146">
        <f t="shared" si="6"/>
        <v>55.483870967741801</v>
      </c>
      <c r="F146">
        <f xml:space="preserve"> AVERAGE(E146:E148)</f>
        <v>70.660522273425457</v>
      </c>
    </row>
    <row r="147" spans="1:6" x14ac:dyDescent="0.2">
      <c r="A147" t="s">
        <v>26</v>
      </c>
      <c r="B147">
        <v>197.18</v>
      </c>
      <c r="C147">
        <f t="shared" si="7"/>
        <v>191.05</v>
      </c>
      <c r="D147">
        <f t="shared" si="8"/>
        <v>201.9</v>
      </c>
      <c r="E147">
        <f t="shared" si="6"/>
        <v>56.497695852534548</v>
      </c>
      <c r="F147">
        <f xml:space="preserve"> AVERAGE(E147:E149)</f>
        <v>85.499231950844845</v>
      </c>
    </row>
    <row r="148" spans="1:6" x14ac:dyDescent="0.2">
      <c r="A148" t="s">
        <v>25</v>
      </c>
      <c r="B148">
        <v>202.63</v>
      </c>
      <c r="C148">
        <f t="shared" si="7"/>
        <v>191.05</v>
      </c>
      <c r="D148">
        <f t="shared" si="8"/>
        <v>202.63</v>
      </c>
      <c r="E148">
        <f t="shared" si="6"/>
        <v>100</v>
      </c>
      <c r="F148">
        <f xml:space="preserve"> AVERAGE(E148:E150)</f>
        <v>93.218785796105351</v>
      </c>
    </row>
    <row r="149" spans="1:6" x14ac:dyDescent="0.2">
      <c r="A149" t="s">
        <v>24</v>
      </c>
      <c r="B149">
        <v>205.6</v>
      </c>
      <c r="C149">
        <f t="shared" si="7"/>
        <v>191.05</v>
      </c>
      <c r="D149">
        <f t="shared" si="8"/>
        <v>205.6</v>
      </c>
      <c r="E149">
        <f t="shared" si="6"/>
        <v>100</v>
      </c>
      <c r="F149">
        <f xml:space="preserve"> AVERAGE(E149:E151)</f>
        <v>93.218785796105351</v>
      </c>
    </row>
    <row r="150" spans="1:6" x14ac:dyDescent="0.2">
      <c r="A150" s="1">
        <v>45718</v>
      </c>
      <c r="B150">
        <v>202.64</v>
      </c>
      <c r="C150">
        <f t="shared" si="7"/>
        <v>191.05</v>
      </c>
      <c r="D150">
        <f t="shared" si="8"/>
        <v>205.6</v>
      </c>
      <c r="E150">
        <f t="shared" si="6"/>
        <v>79.656357388316067</v>
      </c>
      <c r="F150">
        <f xml:space="preserve"> AVERAGE(E150:E152)</f>
        <v>59.885452462772015</v>
      </c>
    </row>
    <row r="151" spans="1:6" x14ac:dyDescent="0.2">
      <c r="A151" s="1">
        <v>45749</v>
      </c>
      <c r="B151">
        <v>207.71</v>
      </c>
      <c r="C151">
        <f t="shared" si="7"/>
        <v>193.77</v>
      </c>
      <c r="D151">
        <f t="shared" si="8"/>
        <v>207.71</v>
      </c>
      <c r="E151">
        <f t="shared" si="6"/>
        <v>100</v>
      </c>
      <c r="F151">
        <f xml:space="preserve"> AVERAGE(E151:E153)</f>
        <v>33.356465417534103</v>
      </c>
    </row>
    <row r="152" spans="1:6" x14ac:dyDescent="0.2">
      <c r="A152" s="1">
        <v>45779</v>
      </c>
      <c r="B152">
        <v>193.3</v>
      </c>
      <c r="C152">
        <f t="shared" si="7"/>
        <v>193.3</v>
      </c>
      <c r="D152">
        <f t="shared" si="8"/>
        <v>207.71</v>
      </c>
      <c r="E152">
        <f t="shared" si="6"/>
        <v>0</v>
      </c>
      <c r="F152">
        <f xml:space="preserve"> AVERAGE(E152:E154)</f>
        <v>2.3132084200765457E-2</v>
      </c>
    </row>
    <row r="153" spans="1:6" x14ac:dyDescent="0.2">
      <c r="A153" s="1">
        <v>45810</v>
      </c>
      <c r="B153">
        <v>193.31</v>
      </c>
      <c r="C153">
        <f t="shared" si="7"/>
        <v>193.3</v>
      </c>
      <c r="D153">
        <f t="shared" si="8"/>
        <v>207.71</v>
      </c>
      <c r="E153">
        <f t="shared" si="6"/>
        <v>6.9396252602296371E-2</v>
      </c>
      <c r="F153">
        <f xml:space="preserve"> AVERAGE(E153:E155)</f>
        <v>1.7408439623404532</v>
      </c>
    </row>
    <row r="154" spans="1:6" x14ac:dyDescent="0.2">
      <c r="A154" s="1">
        <v>45840</v>
      </c>
      <c r="B154">
        <v>187.14</v>
      </c>
      <c r="C154">
        <f t="shared" si="7"/>
        <v>187.14</v>
      </c>
      <c r="D154">
        <f t="shared" si="8"/>
        <v>207.71</v>
      </c>
      <c r="E154">
        <f t="shared" si="6"/>
        <v>0</v>
      </c>
      <c r="F154">
        <f xml:space="preserve"> AVERAGE(E154:E156)</f>
        <v>1.7177118781396876</v>
      </c>
    </row>
    <row r="155" spans="1:6" x14ac:dyDescent="0.2">
      <c r="A155" s="1">
        <v>45932</v>
      </c>
      <c r="B155">
        <v>188.2</v>
      </c>
      <c r="C155">
        <f t="shared" si="7"/>
        <v>187.14</v>
      </c>
      <c r="D155">
        <f t="shared" si="8"/>
        <v>207.71</v>
      </c>
      <c r="E155">
        <f t="shared" si="6"/>
        <v>5.1531356344190629</v>
      </c>
      <c r="F155">
        <f xml:space="preserve"> AVERAGE(E155:E157)</f>
        <v>1.7177118781396876</v>
      </c>
    </row>
    <row r="156" spans="1:6" x14ac:dyDescent="0.2">
      <c r="A156" s="1">
        <v>45963</v>
      </c>
      <c r="B156">
        <v>187.07</v>
      </c>
      <c r="C156">
        <f t="shared" si="7"/>
        <v>187.07</v>
      </c>
      <c r="D156">
        <f t="shared" si="8"/>
        <v>207.71</v>
      </c>
      <c r="E156">
        <f t="shared" si="6"/>
        <v>0</v>
      </c>
      <c r="F156">
        <f xml:space="preserve"> AVERAGE(E156:E158)</f>
        <v>3.6654697785756856</v>
      </c>
    </row>
    <row r="157" spans="1:6" x14ac:dyDescent="0.2">
      <c r="A157" s="1">
        <v>45993</v>
      </c>
      <c r="B157">
        <v>185.43</v>
      </c>
      <c r="C157">
        <f t="shared" si="7"/>
        <v>185.43</v>
      </c>
      <c r="D157">
        <f t="shared" si="8"/>
        <v>207.71</v>
      </c>
      <c r="E157">
        <f t="shared" si="6"/>
        <v>0</v>
      </c>
      <c r="F157">
        <f xml:space="preserve"> AVERAGE(E157:E159)</f>
        <v>5.8198683423099737</v>
      </c>
    </row>
    <row r="158" spans="1:6" x14ac:dyDescent="0.2">
      <c r="A158" t="s">
        <v>23</v>
      </c>
      <c r="B158">
        <v>187.88</v>
      </c>
      <c r="C158">
        <f t="shared" si="7"/>
        <v>185.43</v>
      </c>
      <c r="D158">
        <f t="shared" si="8"/>
        <v>207.71</v>
      </c>
      <c r="E158">
        <f t="shared" si="6"/>
        <v>10.996409335727057</v>
      </c>
      <c r="F158">
        <f xml:space="preserve"> AVERAGE(E158:E160)</f>
        <v>6.3734290843805965</v>
      </c>
    </row>
    <row r="159" spans="1:6" x14ac:dyDescent="0.2">
      <c r="A159" t="s">
        <v>22</v>
      </c>
      <c r="B159">
        <v>186.87</v>
      </c>
      <c r="C159">
        <f t="shared" si="7"/>
        <v>185.43</v>
      </c>
      <c r="D159">
        <f t="shared" si="8"/>
        <v>207.71</v>
      </c>
      <c r="E159">
        <f t="shared" si="6"/>
        <v>6.4631956912028627</v>
      </c>
      <c r="F159">
        <f xml:space="preserve"> AVERAGE(E159:E161)</f>
        <v>5.2513464991023211</v>
      </c>
    </row>
    <row r="160" spans="1:6" x14ac:dyDescent="0.2">
      <c r="A160" t="s">
        <v>21</v>
      </c>
      <c r="B160">
        <v>185.8</v>
      </c>
      <c r="C160">
        <f t="shared" si="7"/>
        <v>185.43</v>
      </c>
      <c r="D160">
        <f t="shared" si="8"/>
        <v>207.71</v>
      </c>
      <c r="E160">
        <f t="shared" si="6"/>
        <v>1.6606822262118694</v>
      </c>
      <c r="F160">
        <f xml:space="preserve"> AVERAGE(E160:E162)</f>
        <v>4.9072411729502887</v>
      </c>
    </row>
    <row r="161" spans="1:6" x14ac:dyDescent="0.2">
      <c r="A161" t="s">
        <v>20</v>
      </c>
      <c r="B161">
        <v>187.13</v>
      </c>
      <c r="C161">
        <f t="shared" si="7"/>
        <v>185.43</v>
      </c>
      <c r="D161">
        <f t="shared" si="8"/>
        <v>207.71</v>
      </c>
      <c r="E161">
        <f t="shared" si="6"/>
        <v>7.6301615798922295</v>
      </c>
      <c r="F161">
        <f xml:space="preserve"> AVERAGE(E161:E163)</f>
        <v>4.3536804308796651</v>
      </c>
    </row>
    <row r="162" spans="1:6" x14ac:dyDescent="0.2">
      <c r="A162" t="s">
        <v>19</v>
      </c>
      <c r="B162">
        <v>186.64</v>
      </c>
      <c r="C162">
        <f t="shared" si="7"/>
        <v>185.43</v>
      </c>
      <c r="D162">
        <f t="shared" si="8"/>
        <v>207.71</v>
      </c>
      <c r="E162">
        <f t="shared" si="6"/>
        <v>5.4308797127467656</v>
      </c>
      <c r="F162">
        <f xml:space="preserve"> AVERAGE(E162:E164)</f>
        <v>1.8102932375822551</v>
      </c>
    </row>
    <row r="163" spans="1:6" x14ac:dyDescent="0.2">
      <c r="A163" t="s">
        <v>18</v>
      </c>
      <c r="B163">
        <v>181.58</v>
      </c>
      <c r="C163">
        <f t="shared" si="7"/>
        <v>181.58</v>
      </c>
      <c r="D163">
        <f t="shared" si="8"/>
        <v>207.71</v>
      </c>
      <c r="E163">
        <f t="shared" si="6"/>
        <v>0</v>
      </c>
      <c r="F163">
        <f xml:space="preserve"> AVERAGE(E163:E165)</f>
        <v>0</v>
      </c>
    </row>
    <row r="164" spans="1:6" x14ac:dyDescent="0.2">
      <c r="A164" t="s">
        <v>17</v>
      </c>
      <c r="B164">
        <v>181.19</v>
      </c>
      <c r="C164">
        <f t="shared" si="7"/>
        <v>181.19</v>
      </c>
      <c r="D164">
        <f t="shared" si="8"/>
        <v>207.71</v>
      </c>
      <c r="E164">
        <f t="shared" si="6"/>
        <v>0</v>
      </c>
      <c r="F164">
        <f xml:space="preserve"> AVERAGE(E164:E166)</f>
        <v>0</v>
      </c>
    </row>
    <row r="165" spans="1:6" x14ac:dyDescent="0.2">
      <c r="A165" t="s">
        <v>16</v>
      </c>
      <c r="B165">
        <v>177.37</v>
      </c>
      <c r="C165">
        <f t="shared" si="7"/>
        <v>177.37</v>
      </c>
      <c r="D165">
        <f t="shared" si="8"/>
        <v>193.31</v>
      </c>
      <c r="E165">
        <f t="shared" si="6"/>
        <v>0</v>
      </c>
      <c r="F165">
        <f xml:space="preserve"> AVERAGE(E165:E167)</f>
        <v>0</v>
      </c>
    </row>
    <row r="166" spans="1:6" x14ac:dyDescent="0.2">
      <c r="A166" t="s">
        <v>15</v>
      </c>
      <c r="B166">
        <v>174.7</v>
      </c>
      <c r="C166">
        <f t="shared" si="7"/>
        <v>174.7</v>
      </c>
      <c r="D166">
        <f t="shared" si="8"/>
        <v>193.31</v>
      </c>
      <c r="E166">
        <f t="shared" si="6"/>
        <v>0</v>
      </c>
      <c r="F166">
        <f xml:space="preserve"> AVERAGE(E166:E168)</f>
        <v>3.7242912729293924</v>
      </c>
    </row>
    <row r="167" spans="1:6" x14ac:dyDescent="0.2">
      <c r="A167" t="s">
        <v>14</v>
      </c>
      <c r="B167">
        <v>170.21</v>
      </c>
      <c r="C167">
        <f t="shared" si="7"/>
        <v>170.21</v>
      </c>
      <c r="D167">
        <f t="shared" si="8"/>
        <v>188.2</v>
      </c>
      <c r="E167">
        <f t="shared" si="6"/>
        <v>0</v>
      </c>
      <c r="F167">
        <f xml:space="preserve"> AVERAGE(E167:E169)</f>
        <v>3.7242912729293924</v>
      </c>
    </row>
    <row r="168" spans="1:6" x14ac:dyDescent="0.2">
      <c r="A168" t="s">
        <v>13</v>
      </c>
      <c r="B168">
        <v>172.22</v>
      </c>
      <c r="C168">
        <f t="shared" si="7"/>
        <v>170.21</v>
      </c>
      <c r="D168">
        <f t="shared" si="8"/>
        <v>188.2</v>
      </c>
      <c r="E168">
        <f t="shared" si="6"/>
        <v>11.172873818788178</v>
      </c>
      <c r="F168">
        <f xml:space="preserve"> AVERAGE(E168:E170)</f>
        <v>10.574794221247148</v>
      </c>
    </row>
    <row r="169" spans="1:6" x14ac:dyDescent="0.2">
      <c r="A169" s="1">
        <v>45719</v>
      </c>
      <c r="B169">
        <v>168.66</v>
      </c>
      <c r="C169">
        <f t="shared" si="7"/>
        <v>168.66</v>
      </c>
      <c r="D169">
        <f t="shared" si="8"/>
        <v>187.88</v>
      </c>
      <c r="E169">
        <f t="shared" si="6"/>
        <v>0</v>
      </c>
      <c r="F169">
        <f xml:space="preserve"> AVERAGE(E169:E171)</f>
        <v>17.828650711064913</v>
      </c>
    </row>
    <row r="170" spans="1:6" x14ac:dyDescent="0.2">
      <c r="A170" s="1">
        <v>45750</v>
      </c>
      <c r="B170">
        <v>172.61</v>
      </c>
      <c r="C170">
        <f t="shared" si="7"/>
        <v>168.66</v>
      </c>
      <c r="D170">
        <f t="shared" si="8"/>
        <v>187.88</v>
      </c>
      <c r="E170">
        <f t="shared" si="6"/>
        <v>20.551508844953265</v>
      </c>
      <c r="F170">
        <f xml:space="preserve"> AVERAGE(E170:E172)</f>
        <v>27.844893266560334</v>
      </c>
    </row>
    <row r="171" spans="1:6" x14ac:dyDescent="0.2">
      <c r="A171" s="1">
        <v>45780</v>
      </c>
      <c r="B171">
        <v>174.99</v>
      </c>
      <c r="C171">
        <f t="shared" si="7"/>
        <v>168.66</v>
      </c>
      <c r="D171">
        <f t="shared" si="8"/>
        <v>187.88</v>
      </c>
      <c r="E171">
        <f t="shared" si="6"/>
        <v>32.934443288241482</v>
      </c>
      <c r="F171">
        <f xml:space="preserve"> AVERAGE(E171:E173)</f>
        <v>33.789914591839413</v>
      </c>
    </row>
    <row r="172" spans="1:6" x14ac:dyDescent="0.2">
      <c r="A172" s="1">
        <v>45811</v>
      </c>
      <c r="B172">
        <v>174.21</v>
      </c>
      <c r="C172">
        <f t="shared" si="7"/>
        <v>168.66</v>
      </c>
      <c r="D172">
        <f t="shared" si="8"/>
        <v>187.13</v>
      </c>
      <c r="E172">
        <f t="shared" si="6"/>
        <v>30.048727666486258</v>
      </c>
      <c r="F172">
        <f xml:space="preserve"> AVERAGE(E172:E174)</f>
        <v>22.81176682909225</v>
      </c>
    </row>
    <row r="173" spans="1:6" x14ac:dyDescent="0.2">
      <c r="A173" s="1">
        <v>45841</v>
      </c>
      <c r="B173">
        <v>175.75</v>
      </c>
      <c r="C173">
        <f t="shared" si="7"/>
        <v>168.66</v>
      </c>
      <c r="D173">
        <f t="shared" si="8"/>
        <v>187.13</v>
      </c>
      <c r="E173">
        <f t="shared" si="6"/>
        <v>38.386572820790491</v>
      </c>
      <c r="F173">
        <f xml:space="preserve"> AVERAGE(E173:E175)</f>
        <v>12.795524273596831</v>
      </c>
    </row>
    <row r="174" spans="1:6" x14ac:dyDescent="0.2">
      <c r="A174" s="1">
        <v>45933</v>
      </c>
      <c r="B174">
        <v>167.81</v>
      </c>
      <c r="C174">
        <f t="shared" si="7"/>
        <v>167.81</v>
      </c>
      <c r="D174">
        <f t="shared" si="8"/>
        <v>187.13</v>
      </c>
      <c r="E174">
        <f t="shared" si="6"/>
        <v>0</v>
      </c>
      <c r="F174">
        <f xml:space="preserve"> AVERAGE(E174:E176)</f>
        <v>6.4529914529914656</v>
      </c>
    </row>
    <row r="175" spans="1:6" x14ac:dyDescent="0.2">
      <c r="A175" s="1">
        <v>45964</v>
      </c>
      <c r="B175">
        <v>165.98</v>
      </c>
      <c r="C175">
        <f t="shared" si="7"/>
        <v>165.98</v>
      </c>
      <c r="D175">
        <f t="shared" si="8"/>
        <v>186.64</v>
      </c>
      <c r="E175">
        <f t="shared" si="6"/>
        <v>0</v>
      </c>
      <c r="F175">
        <f xml:space="preserve"> AVERAGE(E175:E177)</f>
        <v>6.4529914529914656</v>
      </c>
    </row>
    <row r="176" spans="1:6" x14ac:dyDescent="0.2">
      <c r="A176" s="1">
        <v>45994</v>
      </c>
      <c r="B176">
        <v>169</v>
      </c>
      <c r="C176">
        <f t="shared" si="7"/>
        <v>165.98</v>
      </c>
      <c r="D176">
        <f t="shared" si="8"/>
        <v>181.58</v>
      </c>
      <c r="E176">
        <f t="shared" si="6"/>
        <v>19.358974358974397</v>
      </c>
      <c r="F176">
        <f xml:space="preserve"> AVERAGE(E176:E178)</f>
        <v>14.074299469869132</v>
      </c>
    </row>
    <row r="177" spans="1:6" x14ac:dyDescent="0.2">
      <c r="A177" t="s">
        <v>12</v>
      </c>
      <c r="B177">
        <v>164.73</v>
      </c>
      <c r="C177">
        <f t="shared" si="7"/>
        <v>164.73</v>
      </c>
      <c r="D177">
        <f t="shared" si="8"/>
        <v>181.19</v>
      </c>
      <c r="E177">
        <f t="shared" si="6"/>
        <v>0</v>
      </c>
      <c r="F177">
        <f xml:space="preserve"> AVERAGE(E177:E179)</f>
        <v>13.186946250392495</v>
      </c>
    </row>
    <row r="178" spans="1:6" x14ac:dyDescent="0.2">
      <c r="A178" t="s">
        <v>11</v>
      </c>
      <c r="B178">
        <v>167.62</v>
      </c>
      <c r="C178">
        <f t="shared" si="7"/>
        <v>164.73</v>
      </c>
      <c r="D178">
        <f t="shared" si="8"/>
        <v>177.37</v>
      </c>
      <c r="E178">
        <f t="shared" si="6"/>
        <v>22.863924050633003</v>
      </c>
      <c r="F178">
        <f xml:space="preserve"> AVERAGE(E178:E180)</f>
        <v>13.186946250392495</v>
      </c>
    </row>
    <row r="179" spans="1:6" x14ac:dyDescent="0.2">
      <c r="A179" t="s">
        <v>10</v>
      </c>
      <c r="B179">
        <v>166.57</v>
      </c>
      <c r="C179">
        <f t="shared" si="7"/>
        <v>164.73</v>
      </c>
      <c r="D179">
        <f t="shared" si="8"/>
        <v>175.75</v>
      </c>
      <c r="E179">
        <f t="shared" si="6"/>
        <v>16.696914700544479</v>
      </c>
      <c r="F179">
        <f xml:space="preserve"> AVERAGE(E179:E181)</f>
        <v>14.765434359916483</v>
      </c>
    </row>
    <row r="180" spans="1:6" x14ac:dyDescent="0.2">
      <c r="A180" t="s">
        <v>9</v>
      </c>
      <c r="B180">
        <v>162.66999999999999</v>
      </c>
      <c r="C180">
        <f t="shared" si="7"/>
        <v>162.66999999999999</v>
      </c>
      <c r="D180">
        <f t="shared" si="8"/>
        <v>175.75</v>
      </c>
      <c r="E180">
        <f t="shared" si="6"/>
        <v>0</v>
      </c>
      <c r="F180">
        <f xml:space="preserve"> AVERAGE(E180:E182)</f>
        <v>15.265035677879794</v>
      </c>
    </row>
    <row r="181" spans="1:6" x14ac:dyDescent="0.2">
      <c r="A181" t="s">
        <v>8</v>
      </c>
      <c r="B181">
        <v>166.28</v>
      </c>
      <c r="C181">
        <f t="shared" si="7"/>
        <v>162.66999999999999</v>
      </c>
      <c r="D181">
        <f t="shared" si="8"/>
        <v>175.75</v>
      </c>
      <c r="E181">
        <f t="shared" si="6"/>
        <v>27.599388379204971</v>
      </c>
      <c r="F181">
        <f xml:space="preserve"> AVERAGE(E181:E183)</f>
        <v>24.38837920489307</v>
      </c>
    </row>
    <row r="182" spans="1:6" x14ac:dyDescent="0.2">
      <c r="A182" t="s">
        <v>7</v>
      </c>
      <c r="B182">
        <v>165.05</v>
      </c>
      <c r="C182">
        <f t="shared" si="7"/>
        <v>162.66999999999999</v>
      </c>
      <c r="D182">
        <f t="shared" si="8"/>
        <v>175.75</v>
      </c>
      <c r="E182">
        <f t="shared" si="6"/>
        <v>18.195718654434415</v>
      </c>
      <c r="F182">
        <f xml:space="preserve"> AVERAGE(E182:E184)</f>
        <v>33.690112130479214</v>
      </c>
    </row>
    <row r="183" spans="1:6" x14ac:dyDescent="0.2">
      <c r="A183" t="s">
        <v>6</v>
      </c>
      <c r="B183">
        <v>166.25</v>
      </c>
      <c r="C183">
        <f t="shared" si="7"/>
        <v>162.66999999999999</v>
      </c>
      <c r="D183">
        <f t="shared" si="8"/>
        <v>175.75</v>
      </c>
      <c r="E183">
        <f t="shared" si="6"/>
        <v>27.370030581039824</v>
      </c>
      <c r="F183">
        <f xml:space="preserve"> AVERAGE(E183:E185)</f>
        <v>53.414882772680983</v>
      </c>
    </row>
    <row r="184" spans="1:6" x14ac:dyDescent="0.2">
      <c r="A184" t="s">
        <v>5</v>
      </c>
      <c r="B184">
        <v>169.93</v>
      </c>
      <c r="C184">
        <f t="shared" si="7"/>
        <v>162.66999999999999</v>
      </c>
      <c r="D184">
        <f t="shared" si="8"/>
        <v>175.75</v>
      </c>
      <c r="E184">
        <f t="shared" si="6"/>
        <v>55.504587155963407</v>
      </c>
      <c r="F184">
        <f xml:space="preserve"> AVERAGE(E184:E186)</f>
        <v>55.682976554536197</v>
      </c>
    </row>
    <row r="185" spans="1:6" x14ac:dyDescent="0.2">
      <c r="A185" t="s">
        <v>4</v>
      </c>
      <c r="B185">
        <v>172.79</v>
      </c>
      <c r="C185">
        <f t="shared" si="7"/>
        <v>162.66999999999999</v>
      </c>
      <c r="D185">
        <f t="shared" si="8"/>
        <v>175.75</v>
      </c>
      <c r="E185">
        <f t="shared" si="6"/>
        <v>77.370030581039714</v>
      </c>
      <c r="F185">
        <f xml:space="preserve"> AVERAGE(E185:E187)</f>
        <v>41.825716277252035</v>
      </c>
    </row>
    <row r="186" spans="1:6" x14ac:dyDescent="0.2">
      <c r="A186" t="s">
        <v>3</v>
      </c>
      <c r="B186">
        <v>167.14</v>
      </c>
      <c r="C186">
        <f t="shared" si="7"/>
        <v>162.66999999999999</v>
      </c>
      <c r="D186">
        <f t="shared" si="8"/>
        <v>175.75</v>
      </c>
      <c r="E186">
        <f t="shared" si="6"/>
        <v>34.174311926605462</v>
      </c>
      <c r="F186">
        <f xml:space="preserve"> AVERAGE(E186:E188)</f>
        <v>16.035706083572126</v>
      </c>
    </row>
    <row r="187" spans="1:6" x14ac:dyDescent="0.2">
      <c r="A187" t="s">
        <v>2</v>
      </c>
      <c r="B187">
        <v>164.08</v>
      </c>
      <c r="C187">
        <f t="shared" si="7"/>
        <v>162.66999999999999</v>
      </c>
      <c r="D187">
        <f t="shared" si="8"/>
        <v>172.79</v>
      </c>
      <c r="E187">
        <f t="shared" si="6"/>
        <v>13.932806324110913</v>
      </c>
      <c r="F187">
        <f xml:space="preserve"> AVERAGE(E187:E188)</f>
        <v>6.9664031620554567</v>
      </c>
    </row>
    <row r="188" spans="1:6" x14ac:dyDescent="0.2">
      <c r="A188" t="s">
        <v>1</v>
      </c>
      <c r="B188">
        <v>156.06</v>
      </c>
      <c r="C188">
        <f t="shared" si="7"/>
        <v>156.06</v>
      </c>
      <c r="D188">
        <f t="shared" si="8"/>
        <v>172.79</v>
      </c>
      <c r="E188">
        <f t="shared" si="6"/>
        <v>0</v>
      </c>
      <c r="F188">
        <f xml:space="preserve"> AVERAGE(E188:E188)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GOOG Returns</vt:lpstr>
      <vt:lpstr>SPX Returns</vt:lpstr>
      <vt:lpstr>Value At Risk</vt:lpstr>
      <vt:lpstr>Regression</vt:lpstr>
      <vt:lpstr>MACD</vt:lpstr>
      <vt:lpstr>RSI</vt:lpstr>
      <vt:lpstr>Bollinger Bands</vt:lpstr>
      <vt:lpstr>Stochastic Oscillator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Daghighshirazi</dc:creator>
  <cp:lastModifiedBy>Mohsen Daghighshirazi</cp:lastModifiedBy>
  <dcterms:created xsi:type="dcterms:W3CDTF">2025-03-31T08:52:02Z</dcterms:created>
  <dcterms:modified xsi:type="dcterms:W3CDTF">2025-03-31T20:48:51Z</dcterms:modified>
</cp:coreProperties>
</file>